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workbookPr hidePivotFieldList="1" autoCompressPictures="0" defaultThemeVersion="124226"/>
  <bookViews>
    <workbookView xWindow="4575" yWindow="435" windowWidth="20730" windowHeight="11760" tabRatio="953" activeTab="13"/>
  </bookViews>
  <sheets>
    <sheet name="Table 1" sheetId="58" r:id="rId1"/>
    <sheet name="Table 2" sheetId="18" r:id="rId2"/>
    <sheet name="Table 3" sheetId="6" r:id="rId3"/>
    <sheet name="Table 4" sheetId="7" r:id="rId4"/>
    <sheet name="DummydataFig1" sheetId="2" state="hidden" r:id="rId5"/>
    <sheet name="DummydataFig2" sheetId="3" state="hidden" r:id="rId6"/>
    <sheet name="Table 5" sheetId="49" r:id="rId7"/>
    <sheet name="Table 6" sheetId="50" r:id="rId8"/>
    <sheet name="Table 8" sheetId="51" r:id="rId9"/>
    <sheet name="Table 9" sheetId="59" r:id="rId10"/>
    <sheet name="Table 10" sheetId="53" r:id="rId11"/>
    <sheet name="Appendix1" sheetId="40" r:id="rId12"/>
    <sheet name="Appendix2" sheetId="16" r:id="rId13"/>
    <sheet name="Appendix3" sheetId="38" r:id="rId14"/>
    <sheet name="Appendix3 orig" sheetId="22" state="hidden" r:id="rId15"/>
    <sheet name="Appendix4a" sheetId="23" state="hidden" r:id="rId16"/>
    <sheet name="Appendix4b" sheetId="37" state="hidden" r:id="rId17"/>
    <sheet name="4.1_working" sheetId="29" state="hidden" r:id="rId18"/>
    <sheet name="4.2_working" sheetId="30" state="hidden" r:id="rId19"/>
    <sheet name="4.3_working" sheetId="31" state="hidden" r:id="rId20"/>
    <sheet name="Input_12m" sheetId="28" state="hidden" r:id="rId21"/>
    <sheet name="Input_24m" sheetId="32" state="hidden" r:id="rId22"/>
    <sheet name="Input_36m" sheetId="33" state="hidden" r:id="rId23"/>
    <sheet name="PInput_12m" sheetId="34" state="hidden" r:id="rId24"/>
    <sheet name="PInput_24m" sheetId="35" state="hidden" r:id="rId25"/>
    <sheet name="PInput_36m" sheetId="36" state="hidden" r:id="rId26"/>
  </sheets>
  <definedNames>
    <definedName name="_xlnm._FilterDatabase" localSheetId="18" hidden="1">'4.2_working'!$C$6:$X$54</definedName>
    <definedName name="_xlnm._FilterDatabase" localSheetId="12" hidden="1">Appendix2!$A$3:$A$54</definedName>
    <definedName name="_xlnm._FilterDatabase" localSheetId="0" hidden="1">'Table 1'!$A$3:$F$63</definedName>
    <definedName name="_xlnm._FilterDatabase" localSheetId="1" hidden="1">'Table 2'!$A$3:$A$62</definedName>
    <definedName name="_xlnm._FilterDatabase" localSheetId="8" hidden="1">'Table 8'!$A$1:$B$37</definedName>
    <definedName name="_xlnm._FilterDatabase" localSheetId="9" hidden="1">'Table 9'!$B$1:$B$160</definedName>
    <definedName name="_xlnm.Print_Area" localSheetId="17">'4.1_working'!$A$1:$J$61</definedName>
    <definedName name="_xlnm.Print_Area" localSheetId="18">'4.2_working'!$A$1:$X$59</definedName>
    <definedName name="_xlnm.Print_Area" localSheetId="19">'4.3_working'!$A$1:$K$33</definedName>
    <definedName name="_xlnm.Print_Area" localSheetId="11">Appendix1!$A$1:$B$72</definedName>
    <definedName name="_xlnm.Print_Area" localSheetId="12">Appendix2!$A$1:$I$54</definedName>
    <definedName name="_xlnm.Print_Area" localSheetId="13">Appendix3!$A$1:$S$383</definedName>
    <definedName name="_xlnm.Print_Area" localSheetId="14">'Appendix3 orig'!$A$1:$L$390</definedName>
    <definedName name="_xlnm.Print_Area" localSheetId="15">Appendix4a!$A$1:$P$390</definedName>
    <definedName name="_xlnm.Print_Area" localSheetId="16">Appendix4b!$A$1:$T$390</definedName>
    <definedName name="_xlnm.Print_Area" localSheetId="0">'Table 1'!$A$1:$F$54</definedName>
    <definedName name="_xlnm.Print_Area" localSheetId="1">'Table 2'!$A$1:$K$62</definedName>
    <definedName name="_xlnm.Print_Area" localSheetId="2">'Table 3'!$A$1:$V$55</definedName>
    <definedName name="_xlnm.Print_Area" localSheetId="3">'Table 4'!$A$1:$T$55</definedName>
    <definedName name="_xlnm.Print_Area" localSheetId="6">'Table 5'!$A$1:$W$61</definedName>
    <definedName name="_xlnm.Print_Area" localSheetId="7">'Table 6'!$A$1:$W$61</definedName>
    <definedName name="_xlnm.Print_Area" localSheetId="8">'Table 8'!$A$1:$AF$26</definedName>
    <definedName name="_xlnm.Print_Area" localSheetId="9">'Table 9'!$A$1:$AF$159</definedName>
    <definedName name="_xlnm.Print_Titles" localSheetId="11">Appendix1!$1:$2</definedName>
    <definedName name="_xlnm.Print_Titles" localSheetId="13">Appendix3!$1:$4</definedName>
    <definedName name="_xlnm.Print_Titles" localSheetId="14">'Appendix3 orig'!$4:$5</definedName>
    <definedName name="_xlnm.Print_Titles" localSheetId="15">Appendix4a!$4:$5</definedName>
    <definedName name="_xlnm.Print_Titles" localSheetId="16">Appendix4b!$4:$5</definedName>
    <definedName name="_xlnm.Print_Titles" localSheetId="10">'Table 10'!$A:$B,'Table 10'!$1:$3</definedName>
    <definedName name="_xlnm.Print_Titles" localSheetId="8">'Table 8'!$A:$B,'Table 8'!$1:$1</definedName>
    <definedName name="_xlnm.Print_Titles" localSheetId="9">'Table 9'!$A:$B,'Table 9'!$1:$4</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B71" i="40"/>
  <c r="B72"/>
  <c r="B59"/>
  <c r="B60"/>
  <c r="B51"/>
  <c r="B52"/>
  <c r="B42"/>
  <c r="B43"/>
  <c r="B33"/>
  <c r="B34"/>
  <c r="B23"/>
  <c r="B24"/>
  <c r="B14"/>
  <c r="B15"/>
  <c r="M17" i="7"/>
  <c r="M51"/>
  <c r="C51"/>
  <c r="B51"/>
  <c r="C17"/>
  <c r="B17"/>
  <c r="D51" i="6"/>
  <c r="D17"/>
  <c r="C17"/>
  <c r="N17"/>
  <c r="N51"/>
  <c r="C51"/>
  <c r="A9" i="53"/>
  <c r="A12"/>
  <c r="A19"/>
  <c r="A22"/>
  <c r="A30"/>
  <c r="A33"/>
  <c r="A37"/>
  <c r="A40"/>
  <c r="A45"/>
  <c r="A48"/>
  <c r="A52"/>
  <c r="A55"/>
  <c r="A60"/>
  <c r="A63"/>
  <c r="A70"/>
  <c r="A73"/>
  <c r="A81"/>
  <c r="A85"/>
  <c r="A91"/>
  <c r="A94"/>
  <c r="A101"/>
  <c r="A104"/>
  <c r="A112"/>
  <c r="A115"/>
  <c r="A119"/>
  <c r="A122"/>
  <c r="A127"/>
  <c r="A130"/>
  <c r="A134"/>
  <c r="A137"/>
  <c r="A142"/>
  <c r="A145"/>
  <c r="A152"/>
  <c r="A155"/>
  <c r="A163"/>
  <c r="A167"/>
  <c r="A173"/>
  <c r="A176"/>
  <c r="A183"/>
  <c r="A186"/>
  <c r="A194"/>
  <c r="A197"/>
  <c r="A201"/>
  <c r="A204"/>
  <c r="A209"/>
  <c r="A212"/>
  <c r="A216"/>
  <c r="A219"/>
  <c r="A224"/>
  <c r="A227"/>
  <c r="A234"/>
  <c r="A237"/>
  <c r="A245"/>
  <c r="A249"/>
  <c r="A255"/>
  <c r="A258"/>
  <c r="A265"/>
  <c r="A268"/>
  <c r="A276"/>
  <c r="A279"/>
  <c r="A283"/>
  <c r="A286"/>
  <c r="A291"/>
  <c r="A294"/>
  <c r="A298"/>
  <c r="A301"/>
  <c r="A306"/>
  <c r="A309"/>
  <c r="A316"/>
  <c r="A319"/>
  <c r="A327"/>
  <c r="A331"/>
  <c r="A337"/>
  <c r="A340"/>
  <c r="A347"/>
  <c r="A350"/>
  <c r="A358"/>
  <c r="A361"/>
  <c r="A365"/>
  <c r="A368"/>
  <c r="A373"/>
  <c r="A376"/>
  <c r="A380"/>
  <c r="A383"/>
  <c r="A388"/>
  <c r="A391"/>
  <c r="A398"/>
  <c r="A401"/>
  <c r="A409"/>
  <c r="A413"/>
  <c r="A419"/>
  <c r="A422"/>
  <c r="A429"/>
  <c r="A432"/>
  <c r="A440"/>
  <c r="A443"/>
  <c r="A447"/>
  <c r="A450"/>
  <c r="A455"/>
  <c r="A458"/>
  <c r="A462"/>
  <c r="A465"/>
  <c r="A470"/>
  <c r="A473"/>
  <c r="A480"/>
  <c r="A483"/>
  <c r="A491"/>
  <c r="A495"/>
  <c r="A501"/>
  <c r="A504"/>
  <c r="A511"/>
  <c r="A514"/>
  <c r="A522"/>
  <c r="A525"/>
  <c r="A529"/>
  <c r="A532"/>
  <c r="A537"/>
  <c r="A540"/>
  <c r="A544"/>
  <c r="A547"/>
  <c r="A552"/>
  <c r="A555"/>
  <c r="A562"/>
  <c r="A565"/>
  <c r="A573"/>
  <c r="A577"/>
  <c r="M6" i="7"/>
  <c r="M7"/>
  <c r="M8"/>
  <c r="M9"/>
  <c r="M10"/>
  <c r="M11"/>
  <c r="M12"/>
  <c r="M13"/>
  <c r="M14"/>
  <c r="M16"/>
  <c r="M18"/>
  <c r="M19"/>
  <c r="M20"/>
  <c r="M22"/>
  <c r="M23"/>
  <c r="M24"/>
  <c r="M25"/>
  <c r="M26"/>
  <c r="M27"/>
  <c r="M29"/>
  <c r="M30"/>
  <c r="M31"/>
  <c r="M32"/>
  <c r="M33"/>
  <c r="M35"/>
  <c r="M36"/>
  <c r="M37"/>
  <c r="M38"/>
  <c r="M39"/>
  <c r="M41"/>
  <c r="M42"/>
  <c r="M43"/>
  <c r="M44"/>
  <c r="M46"/>
  <c r="M47"/>
  <c r="M48"/>
  <c r="M49"/>
  <c r="M50"/>
  <c r="M52"/>
  <c r="M53"/>
  <c r="M5"/>
  <c r="B22"/>
  <c r="C22"/>
  <c r="B23"/>
  <c r="C23"/>
  <c r="B24"/>
  <c r="C24"/>
  <c r="B25"/>
  <c r="C25"/>
  <c r="B26"/>
  <c r="C26"/>
  <c r="B27"/>
  <c r="C27"/>
  <c r="B29"/>
  <c r="C29"/>
  <c r="B30"/>
  <c r="C30"/>
  <c r="B31"/>
  <c r="C31"/>
  <c r="B32"/>
  <c r="C32"/>
  <c r="B33"/>
  <c r="C33"/>
  <c r="B35"/>
  <c r="C35"/>
  <c r="B36"/>
  <c r="C36"/>
  <c r="B37"/>
  <c r="C37"/>
  <c r="B38"/>
  <c r="C38"/>
  <c r="B39"/>
  <c r="C39"/>
  <c r="B41"/>
  <c r="C41"/>
  <c r="B42"/>
  <c r="C42"/>
  <c r="B43"/>
  <c r="C43"/>
  <c r="B44"/>
  <c r="C44"/>
  <c r="B46"/>
  <c r="C46"/>
  <c r="B47"/>
  <c r="C47"/>
  <c r="B48"/>
  <c r="C48"/>
  <c r="B49"/>
  <c r="C49"/>
  <c r="B50"/>
  <c r="C50"/>
  <c r="B52"/>
  <c r="C52"/>
  <c r="B53"/>
  <c r="C53"/>
  <c r="B6"/>
  <c r="C6"/>
  <c r="B7"/>
  <c r="C7"/>
  <c r="B8"/>
  <c r="C8"/>
  <c r="B9"/>
  <c r="C9"/>
  <c r="B10"/>
  <c r="C10"/>
  <c r="B11"/>
  <c r="C11"/>
  <c r="B12"/>
  <c r="C12"/>
  <c r="B13"/>
  <c r="C13"/>
  <c r="B14"/>
  <c r="C14"/>
  <c r="B16"/>
  <c r="C16"/>
  <c r="B18"/>
  <c r="C18"/>
  <c r="B19"/>
  <c r="C19"/>
  <c r="B20"/>
  <c r="C20"/>
  <c r="C5"/>
  <c r="B5"/>
  <c r="D6" i="6"/>
  <c r="D7"/>
  <c r="D8"/>
  <c r="D9"/>
  <c r="D10"/>
  <c r="D11"/>
  <c r="D12"/>
  <c r="D13"/>
  <c r="D14"/>
  <c r="D16"/>
  <c r="D18"/>
  <c r="D19"/>
  <c r="D20"/>
  <c r="D22"/>
  <c r="D23"/>
  <c r="D24"/>
  <c r="D25"/>
  <c r="D26"/>
  <c r="D27"/>
  <c r="D29"/>
  <c r="D30"/>
  <c r="D31"/>
  <c r="D32"/>
  <c r="D33"/>
  <c r="D35"/>
  <c r="D36"/>
  <c r="D37"/>
  <c r="D38"/>
  <c r="D39"/>
  <c r="D41"/>
  <c r="D42"/>
  <c r="D43"/>
  <c r="D44"/>
  <c r="D46"/>
  <c r="D47"/>
  <c r="D48"/>
  <c r="D49"/>
  <c r="D50"/>
  <c r="D52"/>
  <c r="D53"/>
  <c r="D5"/>
  <c r="C6"/>
  <c r="C7"/>
  <c r="C8"/>
  <c r="C9"/>
  <c r="C10"/>
  <c r="C11"/>
  <c r="C12"/>
  <c r="C13"/>
  <c r="C14"/>
  <c r="C16"/>
  <c r="C18"/>
  <c r="C19"/>
  <c r="C20"/>
  <c r="C22"/>
  <c r="C23"/>
  <c r="C24"/>
  <c r="C25"/>
  <c r="C26"/>
  <c r="C27"/>
  <c r="C29"/>
  <c r="C30"/>
  <c r="C31"/>
  <c r="C32"/>
  <c r="C33"/>
  <c r="C35"/>
  <c r="C36"/>
  <c r="C37"/>
  <c r="C38"/>
  <c r="C39"/>
  <c r="C41"/>
  <c r="C42"/>
  <c r="C43"/>
  <c r="C44"/>
  <c r="C46"/>
  <c r="C47"/>
  <c r="C48"/>
  <c r="C49"/>
  <c r="C50"/>
  <c r="C52"/>
  <c r="C53"/>
  <c r="C5"/>
  <c r="N53"/>
  <c r="N6"/>
  <c r="N7"/>
  <c r="N8"/>
  <c r="N9"/>
  <c r="N10"/>
  <c r="N11"/>
  <c r="N12"/>
  <c r="N13"/>
  <c r="N14"/>
  <c r="N16"/>
  <c r="N18"/>
  <c r="N19"/>
  <c r="N20"/>
  <c r="N22"/>
  <c r="N23"/>
  <c r="N24"/>
  <c r="N25"/>
  <c r="N26"/>
  <c r="N27"/>
  <c r="N29"/>
  <c r="N30"/>
  <c r="N31"/>
  <c r="N32"/>
  <c r="N33"/>
  <c r="N35"/>
  <c r="N36"/>
  <c r="N37"/>
  <c r="N38"/>
  <c r="N39"/>
  <c r="N41"/>
  <c r="N42"/>
  <c r="N43"/>
  <c r="N44"/>
  <c r="N46"/>
  <c r="N47"/>
  <c r="N48"/>
  <c r="N49"/>
  <c r="N50"/>
  <c r="N52"/>
  <c r="N5"/>
  <c r="R353" i="37"/>
  <c r="T353"/>
  <c r="Q353"/>
  <c r="R298"/>
  <c r="T298"/>
  <c r="Q298"/>
  <c r="S298"/>
  <c r="R284"/>
  <c r="T284"/>
  <c r="Q284"/>
  <c r="S284"/>
  <c r="R243"/>
  <c r="T243"/>
  <c r="Q243"/>
  <c r="S243"/>
  <c r="R119"/>
  <c r="T119"/>
  <c r="Q119"/>
  <c r="S119"/>
  <c r="R78"/>
  <c r="T78"/>
  <c r="Q78"/>
  <c r="S78"/>
  <c r="R23"/>
  <c r="Q23"/>
  <c r="S23"/>
  <c r="R9"/>
  <c r="T9"/>
  <c r="Q9"/>
  <c r="S9"/>
  <c r="N353" i="23"/>
  <c r="P353"/>
  <c r="M353"/>
  <c r="O353"/>
  <c r="N298"/>
  <c r="P298"/>
  <c r="M298"/>
  <c r="O298"/>
  <c r="N284"/>
  <c r="M284"/>
  <c r="O284"/>
  <c r="N243"/>
  <c r="P243"/>
  <c r="M243"/>
  <c r="O243"/>
  <c r="N133"/>
  <c r="P133"/>
  <c r="M133"/>
  <c r="O133"/>
  <c r="N119"/>
  <c r="P119"/>
  <c r="M119"/>
  <c r="N78"/>
  <c r="P78"/>
  <c r="M78"/>
  <c r="O78"/>
  <c r="N23"/>
  <c r="P23"/>
  <c r="M23"/>
  <c r="O23"/>
  <c r="M9"/>
  <c r="O9"/>
  <c r="N9"/>
  <c r="P9"/>
  <c r="J243" i="22"/>
  <c r="L243"/>
  <c r="J78"/>
  <c r="J353"/>
  <c r="L353"/>
  <c r="I353"/>
  <c r="K353"/>
  <c r="J298"/>
  <c r="L298"/>
  <c r="I298"/>
  <c r="K298"/>
  <c r="J284"/>
  <c r="I284"/>
  <c r="K284"/>
  <c r="I243"/>
  <c r="K243"/>
  <c r="J133"/>
  <c r="L133"/>
  <c r="I133"/>
  <c r="K133"/>
  <c r="J119"/>
  <c r="L119"/>
  <c r="I119"/>
  <c r="K119"/>
  <c r="L78"/>
  <c r="I78"/>
  <c r="K78"/>
  <c r="G23"/>
  <c r="F23"/>
  <c r="E23"/>
  <c r="D23"/>
  <c r="C23"/>
  <c r="I9"/>
  <c r="K9"/>
  <c r="J9"/>
  <c r="L9"/>
  <c r="L284"/>
  <c r="J23"/>
  <c r="I23"/>
  <c r="K23"/>
  <c r="L23"/>
  <c r="S353" i="37"/>
  <c r="T23"/>
  <c r="P284" i="23"/>
  <c r="O119"/>
  <c r="T384" i="37"/>
  <c r="T358"/>
  <c r="T354"/>
  <c r="T352"/>
  <c r="T351"/>
  <c r="T350"/>
  <c r="T347"/>
  <c r="T343"/>
  <c r="T341"/>
  <c r="T340"/>
  <c r="T318"/>
  <c r="T317"/>
  <c r="T311"/>
  <c r="T309"/>
  <c r="T303"/>
  <c r="T301"/>
  <c r="T299"/>
  <c r="T297"/>
  <c r="T296"/>
  <c r="T292"/>
  <c r="T288"/>
  <c r="T287"/>
  <c r="T242"/>
  <c r="T241"/>
  <c r="T222"/>
  <c r="T221"/>
  <c r="T220"/>
  <c r="T219"/>
  <c r="T218"/>
  <c r="T216"/>
  <c r="T215"/>
  <c r="T213"/>
  <c r="T212"/>
  <c r="T210"/>
  <c r="T208"/>
  <c r="T207"/>
  <c r="T206"/>
  <c r="T205"/>
  <c r="T202"/>
  <c r="T201"/>
  <c r="T200"/>
  <c r="T199"/>
  <c r="T198"/>
  <c r="T196"/>
  <c r="T195"/>
  <c r="T194"/>
  <c r="T192"/>
  <c r="T191"/>
  <c r="T187"/>
  <c r="Q184"/>
  <c r="S184"/>
  <c r="Q182"/>
  <c r="S182"/>
  <c r="T180"/>
  <c r="T178"/>
  <c r="T176"/>
  <c r="T173"/>
  <c r="Q166"/>
  <c r="S166"/>
  <c r="Q162"/>
  <c r="Q156"/>
  <c r="S156"/>
  <c r="Q152"/>
  <c r="T147"/>
  <c r="T145"/>
  <c r="T144"/>
  <c r="T143"/>
  <c r="Q140"/>
  <c r="S140"/>
  <c r="T137"/>
  <c r="T136"/>
  <c r="Q131"/>
  <c r="S131"/>
  <c r="Q122"/>
  <c r="S122"/>
  <c r="T109"/>
  <c r="T106"/>
  <c r="T97"/>
  <c r="Q95"/>
  <c r="Q90"/>
  <c r="S90"/>
  <c r="Q84"/>
  <c r="S84"/>
  <c r="T79"/>
  <c r="T76"/>
  <c r="T74"/>
  <c r="T72"/>
  <c r="T70"/>
  <c r="T68"/>
  <c r="T66"/>
  <c r="T65"/>
  <c r="Q41"/>
  <c r="Q35"/>
  <c r="S35"/>
  <c r="Q28"/>
  <c r="S28"/>
  <c r="T27"/>
  <c r="T26"/>
  <c r="Q22"/>
  <c r="S22"/>
  <c r="Q387"/>
  <c r="S387"/>
  <c r="Q386"/>
  <c r="S386"/>
  <c r="Q385"/>
  <c r="S385"/>
  <c r="S384"/>
  <c r="Q383"/>
  <c r="S383"/>
  <c r="Q382"/>
  <c r="S382"/>
  <c r="Q381"/>
  <c r="Q380"/>
  <c r="Q378"/>
  <c r="S378"/>
  <c r="Q377"/>
  <c r="S377"/>
  <c r="Q376"/>
  <c r="S376"/>
  <c r="Q375"/>
  <c r="S375"/>
  <c r="Q373"/>
  <c r="S373"/>
  <c r="Q372"/>
  <c r="S372"/>
  <c r="Q371"/>
  <c r="S371"/>
  <c r="Q370"/>
  <c r="S370"/>
  <c r="Q369"/>
  <c r="S369"/>
  <c r="Q367"/>
  <c r="S367"/>
  <c r="Q366"/>
  <c r="S366"/>
  <c r="Q365"/>
  <c r="S365"/>
  <c r="Q364"/>
  <c r="S364"/>
  <c r="Q363"/>
  <c r="S363"/>
  <c r="Q361"/>
  <c r="S361"/>
  <c r="Q360"/>
  <c r="S360"/>
  <c r="Q359"/>
  <c r="S359"/>
  <c r="S358"/>
  <c r="Q357"/>
  <c r="S357"/>
  <c r="Q356"/>
  <c r="S354"/>
  <c r="S352"/>
  <c r="S351"/>
  <c r="S350"/>
  <c r="Q349"/>
  <c r="S349"/>
  <c r="S347"/>
  <c r="Q346"/>
  <c r="S346"/>
  <c r="Q345"/>
  <c r="S345"/>
  <c r="Q344"/>
  <c r="S344"/>
  <c r="S343"/>
  <c r="Q342"/>
  <c r="S342"/>
  <c r="S341"/>
  <c r="S340"/>
  <c r="Q338"/>
  <c r="S338"/>
  <c r="Q332"/>
  <c r="S332"/>
  <c r="Q331"/>
  <c r="S331"/>
  <c r="Q330"/>
  <c r="S330"/>
  <c r="Q329"/>
  <c r="Q328"/>
  <c r="S328"/>
  <c r="Q327"/>
  <c r="S327"/>
  <c r="Q326"/>
  <c r="S326"/>
  <c r="Q325"/>
  <c r="S325"/>
  <c r="Q323"/>
  <c r="S323"/>
  <c r="Q322"/>
  <c r="S322"/>
  <c r="Q321"/>
  <c r="S321"/>
  <c r="Q320"/>
  <c r="S320"/>
  <c r="S318"/>
  <c r="S317"/>
  <c r="Q316"/>
  <c r="S316"/>
  <c r="Q315"/>
  <c r="S315"/>
  <c r="Q314"/>
  <c r="S314"/>
  <c r="Q312"/>
  <c r="S312"/>
  <c r="S311"/>
  <c r="Q310"/>
  <c r="S310"/>
  <c r="S309"/>
  <c r="Q308"/>
  <c r="S308"/>
  <c r="Q306"/>
  <c r="Q305"/>
  <c r="S305"/>
  <c r="Q304"/>
  <c r="S304"/>
  <c r="S303"/>
  <c r="Q302"/>
  <c r="S302"/>
  <c r="S301"/>
  <c r="S299"/>
  <c r="S297"/>
  <c r="S296"/>
  <c r="Q295"/>
  <c r="S295"/>
  <c r="Q294"/>
  <c r="S294"/>
  <c r="S292"/>
  <c r="Q291"/>
  <c r="S291"/>
  <c r="Q290"/>
  <c r="S290"/>
  <c r="Q289"/>
  <c r="S289"/>
  <c r="S288"/>
  <c r="S287"/>
  <c r="Q286"/>
  <c r="S286"/>
  <c r="Q285"/>
  <c r="S285"/>
  <c r="Q283"/>
  <c r="S283"/>
  <c r="Q277"/>
  <c r="S277"/>
  <c r="Q276"/>
  <c r="S276"/>
  <c r="Q275"/>
  <c r="S275"/>
  <c r="Q274"/>
  <c r="S274"/>
  <c r="Q273"/>
  <c r="S273"/>
  <c r="Q272"/>
  <c r="Q271"/>
  <c r="S271"/>
  <c r="Q270"/>
  <c r="S270"/>
  <c r="Q268"/>
  <c r="Q267"/>
  <c r="S267"/>
  <c r="Q266"/>
  <c r="S266"/>
  <c r="Q265"/>
  <c r="S265"/>
  <c r="Q263"/>
  <c r="S263"/>
  <c r="Q262"/>
  <c r="S262"/>
  <c r="Q261"/>
  <c r="S261"/>
  <c r="Q260"/>
  <c r="Q259"/>
  <c r="S259"/>
  <c r="Q257"/>
  <c r="S257"/>
  <c r="Q256"/>
  <c r="S256"/>
  <c r="Q255"/>
  <c r="S255"/>
  <c r="Q254"/>
  <c r="S254"/>
  <c r="Q253"/>
  <c r="S253"/>
  <c r="Q251"/>
  <c r="S251"/>
  <c r="Q250"/>
  <c r="S250"/>
  <c r="Q249"/>
  <c r="S249"/>
  <c r="Q248"/>
  <c r="S248"/>
  <c r="Q247"/>
  <c r="S247"/>
  <c r="Q246"/>
  <c r="S246"/>
  <c r="Q244"/>
  <c r="S244"/>
  <c r="S242"/>
  <c r="S241"/>
  <c r="Q240"/>
  <c r="S240"/>
  <c r="Q239"/>
  <c r="S239"/>
  <c r="Q237"/>
  <c r="S237"/>
  <c r="Q236"/>
  <c r="S236"/>
  <c r="Q235"/>
  <c r="S235"/>
  <c r="Q234"/>
  <c r="S234"/>
  <c r="Q233"/>
  <c r="S233"/>
  <c r="Q232"/>
  <c r="S232"/>
  <c r="Q231"/>
  <c r="S231"/>
  <c r="Q230"/>
  <c r="S230"/>
  <c r="Q228"/>
  <c r="S228"/>
  <c r="S222"/>
  <c r="S221"/>
  <c r="S220"/>
  <c r="S219"/>
  <c r="S218"/>
  <c r="Q217"/>
  <c r="S217"/>
  <c r="S216"/>
  <c r="S215"/>
  <c r="S213"/>
  <c r="S212"/>
  <c r="Q211"/>
  <c r="S211"/>
  <c r="S210"/>
  <c r="S208"/>
  <c r="S207"/>
  <c r="S206"/>
  <c r="S205"/>
  <c r="Q204"/>
  <c r="S204"/>
  <c r="S202"/>
  <c r="S201"/>
  <c r="S200"/>
  <c r="S199"/>
  <c r="S198"/>
  <c r="S196"/>
  <c r="S195"/>
  <c r="S194"/>
  <c r="Q193"/>
  <c r="S193"/>
  <c r="S191"/>
  <c r="Q189"/>
  <c r="S189"/>
  <c r="S180"/>
  <c r="Q179"/>
  <c r="S179"/>
  <c r="S178"/>
  <c r="S177"/>
  <c r="S176"/>
  <c r="S175"/>
  <c r="S173"/>
  <c r="Q164"/>
  <c r="S164"/>
  <c r="Q160"/>
  <c r="S160"/>
  <c r="S158"/>
  <c r="Q150"/>
  <c r="S150"/>
  <c r="S147"/>
  <c r="S145"/>
  <c r="S144"/>
  <c r="S143"/>
  <c r="Q138"/>
  <c r="S138"/>
  <c r="S137"/>
  <c r="S136"/>
  <c r="Q134"/>
  <c r="S134"/>
  <c r="Q129"/>
  <c r="S129"/>
  <c r="Q127"/>
  <c r="Q118"/>
  <c r="S118"/>
  <c r="Q112"/>
  <c r="S112"/>
  <c r="S109"/>
  <c r="Q107"/>
  <c r="S107"/>
  <c r="Q101"/>
  <c r="S101"/>
  <c r="S97"/>
  <c r="S79"/>
  <c r="S77"/>
  <c r="S76"/>
  <c r="S75"/>
  <c r="S74"/>
  <c r="S72"/>
  <c r="S71"/>
  <c r="S70"/>
  <c r="S69"/>
  <c r="S68"/>
  <c r="S67"/>
  <c r="S66"/>
  <c r="S65"/>
  <c r="Q55"/>
  <c r="S55"/>
  <c r="R384"/>
  <c r="R358"/>
  <c r="R354"/>
  <c r="R352"/>
  <c r="R351"/>
  <c r="R350"/>
  <c r="R347"/>
  <c r="R343"/>
  <c r="R341"/>
  <c r="R340"/>
  <c r="R318"/>
  <c r="R317"/>
  <c r="R311"/>
  <c r="R309"/>
  <c r="R303"/>
  <c r="R301"/>
  <c r="R299"/>
  <c r="R297"/>
  <c r="R296"/>
  <c r="R292"/>
  <c r="R288"/>
  <c r="R287"/>
  <c r="R242"/>
  <c r="R241"/>
  <c r="R222"/>
  <c r="R221"/>
  <c r="R220"/>
  <c r="R219"/>
  <c r="R218"/>
  <c r="R216"/>
  <c r="R215"/>
  <c r="R213"/>
  <c r="R212"/>
  <c r="R210"/>
  <c r="R208"/>
  <c r="R207"/>
  <c r="R206"/>
  <c r="R205"/>
  <c r="R202"/>
  <c r="R201"/>
  <c r="R200"/>
  <c r="R199"/>
  <c r="R198"/>
  <c r="R196"/>
  <c r="R195"/>
  <c r="R194"/>
  <c r="R191"/>
  <c r="R187"/>
  <c r="R180"/>
  <c r="R178"/>
  <c r="R176"/>
  <c r="R173"/>
  <c r="R147"/>
  <c r="R145"/>
  <c r="R143"/>
  <c r="R137"/>
  <c r="R109"/>
  <c r="R97"/>
  <c r="R65"/>
  <c r="Q384"/>
  <c r="Q358"/>
  <c r="Q354"/>
  <c r="Q352"/>
  <c r="Q351"/>
  <c r="Q350"/>
  <c r="Q347"/>
  <c r="Q343"/>
  <c r="Q341"/>
  <c r="Q340"/>
  <c r="Q318"/>
  <c r="Q317"/>
  <c r="Q311"/>
  <c r="Q309"/>
  <c r="Q303"/>
  <c r="Q301"/>
  <c r="Q299"/>
  <c r="Q297"/>
  <c r="Q296"/>
  <c r="Q292"/>
  <c r="Q288"/>
  <c r="Q287"/>
  <c r="Q242"/>
  <c r="Q241"/>
  <c r="Q222"/>
  <c r="Q221"/>
  <c r="Q220"/>
  <c r="Q219"/>
  <c r="Q218"/>
  <c r="Q216"/>
  <c r="Q215"/>
  <c r="Q213"/>
  <c r="Q212"/>
  <c r="Q210"/>
  <c r="Q208"/>
  <c r="Q207"/>
  <c r="Q206"/>
  <c r="Q205"/>
  <c r="Q202"/>
  <c r="Q201"/>
  <c r="Q200"/>
  <c r="Q199"/>
  <c r="Q198"/>
  <c r="Q196"/>
  <c r="Q195"/>
  <c r="Q194"/>
  <c r="Q192"/>
  <c r="Q191"/>
  <c r="Q187"/>
  <c r="Q185"/>
  <c r="Q180"/>
  <c r="Q178"/>
  <c r="Q176"/>
  <c r="Q173"/>
  <c r="Q158"/>
  <c r="Q147"/>
  <c r="Q145"/>
  <c r="Q143"/>
  <c r="Q137"/>
  <c r="Q109"/>
  <c r="Q97"/>
  <c r="Q96"/>
  <c r="Q77"/>
  <c r="Q69"/>
  <c r="Q65"/>
  <c r="Q27"/>
  <c r="Q26"/>
  <c r="P384" i="23"/>
  <c r="P358"/>
  <c r="P354"/>
  <c r="P352"/>
  <c r="P351"/>
  <c r="P350"/>
  <c r="P347"/>
  <c r="P343"/>
  <c r="P341"/>
  <c r="P340"/>
  <c r="P318"/>
  <c r="P317"/>
  <c r="P311"/>
  <c r="P309"/>
  <c r="M305"/>
  <c r="P297"/>
  <c r="N288"/>
  <c r="P287"/>
  <c r="M272"/>
  <c r="M266"/>
  <c r="N242"/>
  <c r="P241"/>
  <c r="M232"/>
  <c r="P222"/>
  <c r="M221"/>
  <c r="P220"/>
  <c r="M219"/>
  <c r="P218"/>
  <c r="P216"/>
  <c r="M215"/>
  <c r="M213"/>
  <c r="P212"/>
  <c r="P210"/>
  <c r="P208"/>
  <c r="M207"/>
  <c r="P206"/>
  <c r="M205"/>
  <c r="P202"/>
  <c r="P201"/>
  <c r="P200"/>
  <c r="P199"/>
  <c r="P198"/>
  <c r="P196"/>
  <c r="P195"/>
  <c r="P194"/>
  <c r="M193"/>
  <c r="P192"/>
  <c r="O191"/>
  <c r="M189"/>
  <c r="P187"/>
  <c r="M186"/>
  <c r="O186"/>
  <c r="O180"/>
  <c r="M178"/>
  <c r="P177"/>
  <c r="M176"/>
  <c r="P175"/>
  <c r="M173"/>
  <c r="P158"/>
  <c r="M145"/>
  <c r="P144"/>
  <c r="M143"/>
  <c r="P136"/>
  <c r="P106"/>
  <c r="P96"/>
  <c r="M95"/>
  <c r="O95"/>
  <c r="P79"/>
  <c r="P77"/>
  <c r="P76"/>
  <c r="P75"/>
  <c r="P72"/>
  <c r="P71"/>
  <c r="P65"/>
  <c r="M387"/>
  <c r="M386"/>
  <c r="O386"/>
  <c r="M385"/>
  <c r="O384"/>
  <c r="M383"/>
  <c r="M382"/>
  <c r="O382"/>
  <c r="M381"/>
  <c r="M380"/>
  <c r="M378"/>
  <c r="M377"/>
  <c r="M376"/>
  <c r="M375"/>
  <c r="M373"/>
  <c r="M372"/>
  <c r="O372"/>
  <c r="M371"/>
  <c r="M370"/>
  <c r="M369"/>
  <c r="M367"/>
  <c r="M366"/>
  <c r="M365"/>
  <c r="M364"/>
  <c r="O364"/>
  <c r="M363"/>
  <c r="M361"/>
  <c r="M360"/>
  <c r="O360"/>
  <c r="M359"/>
  <c r="O359"/>
  <c r="O358"/>
  <c r="M357"/>
  <c r="O357"/>
  <c r="M356"/>
  <c r="O356"/>
  <c r="O354"/>
  <c r="O352"/>
  <c r="O351"/>
  <c r="O350"/>
  <c r="M349"/>
  <c r="O349"/>
  <c r="O347"/>
  <c r="M346"/>
  <c r="O346"/>
  <c r="M345"/>
  <c r="O345"/>
  <c r="M344"/>
  <c r="O344"/>
  <c r="O343"/>
  <c r="M342"/>
  <c r="O342"/>
  <c r="O341"/>
  <c r="O340"/>
  <c r="M338"/>
  <c r="O338"/>
  <c r="M332"/>
  <c r="O332"/>
  <c r="M331"/>
  <c r="O331"/>
  <c r="M330"/>
  <c r="O330"/>
  <c r="M329"/>
  <c r="O329"/>
  <c r="M328"/>
  <c r="O328"/>
  <c r="M327"/>
  <c r="M326"/>
  <c r="O326"/>
  <c r="M325"/>
  <c r="M323"/>
  <c r="M322"/>
  <c r="O322"/>
  <c r="M321"/>
  <c r="M320"/>
  <c r="O320"/>
  <c r="O318"/>
  <c r="O317"/>
  <c r="M316"/>
  <c r="O316"/>
  <c r="M315"/>
  <c r="M314"/>
  <c r="O314"/>
  <c r="M312"/>
  <c r="O312"/>
  <c r="O311"/>
  <c r="M310"/>
  <c r="O310"/>
  <c r="O309"/>
  <c r="M308"/>
  <c r="O308"/>
  <c r="M306"/>
  <c r="O306"/>
  <c r="M304"/>
  <c r="O304"/>
  <c r="M302"/>
  <c r="O302"/>
  <c r="O297"/>
  <c r="M289"/>
  <c r="O289"/>
  <c r="O287"/>
  <c r="M285"/>
  <c r="M276"/>
  <c r="M259"/>
  <c r="O259"/>
  <c r="M257"/>
  <c r="O257"/>
  <c r="M247"/>
  <c r="O242"/>
  <c r="O241"/>
  <c r="M240"/>
  <c r="O240"/>
  <c r="M236"/>
  <c r="O236"/>
  <c r="O222"/>
  <c r="O220"/>
  <c r="O218"/>
  <c r="O216"/>
  <c r="O212"/>
  <c r="O210"/>
  <c r="O208"/>
  <c r="O206"/>
  <c r="O202"/>
  <c r="O200"/>
  <c r="O198"/>
  <c r="O196"/>
  <c r="O194"/>
  <c r="O192"/>
  <c r="O187"/>
  <c r="O177"/>
  <c r="O175"/>
  <c r="M161"/>
  <c r="O161"/>
  <c r="M155"/>
  <c r="O155"/>
  <c r="M153"/>
  <c r="O153"/>
  <c r="O143"/>
  <c r="M140"/>
  <c r="O140"/>
  <c r="O136"/>
  <c r="M121"/>
  <c r="O121"/>
  <c r="M110"/>
  <c r="O110"/>
  <c r="O106"/>
  <c r="M82"/>
  <c r="O82"/>
  <c r="O79"/>
  <c r="O77"/>
  <c r="O76"/>
  <c r="O75"/>
  <c r="O74"/>
  <c r="O72"/>
  <c r="O69"/>
  <c r="N384"/>
  <c r="N358"/>
  <c r="N354"/>
  <c r="N352"/>
  <c r="N351"/>
  <c r="N350"/>
  <c r="N347"/>
  <c r="N343"/>
  <c r="N341"/>
  <c r="N340"/>
  <c r="N318"/>
  <c r="N317"/>
  <c r="N311"/>
  <c r="N309"/>
  <c r="N303"/>
  <c r="N297"/>
  <c r="N287"/>
  <c r="N241"/>
  <c r="N222"/>
  <c r="N220"/>
  <c r="N218"/>
  <c r="N216"/>
  <c r="N215"/>
  <c r="N213"/>
  <c r="N212"/>
  <c r="N210"/>
  <c r="N208"/>
  <c r="N206"/>
  <c r="N202"/>
  <c r="N201"/>
  <c r="N200"/>
  <c r="N199"/>
  <c r="N198"/>
  <c r="N196"/>
  <c r="N195"/>
  <c r="N194"/>
  <c r="N192"/>
  <c r="N187"/>
  <c r="N177"/>
  <c r="N175"/>
  <c r="N158"/>
  <c r="N144"/>
  <c r="N137"/>
  <c r="N136"/>
  <c r="N106"/>
  <c r="N71"/>
  <c r="N69"/>
  <c r="N67"/>
  <c r="N65"/>
  <c r="M384"/>
  <c r="M358"/>
  <c r="M354"/>
  <c r="M352"/>
  <c r="M351"/>
  <c r="M350"/>
  <c r="M347"/>
  <c r="M343"/>
  <c r="M341"/>
  <c r="M340"/>
  <c r="M318"/>
  <c r="M317"/>
  <c r="M311"/>
  <c r="M309"/>
  <c r="M303"/>
  <c r="M301"/>
  <c r="M299"/>
  <c r="M297"/>
  <c r="M296"/>
  <c r="M292"/>
  <c r="M288"/>
  <c r="M287"/>
  <c r="M241"/>
  <c r="M222"/>
  <c r="M220"/>
  <c r="M218"/>
  <c r="M216"/>
  <c r="M212"/>
  <c r="M210"/>
  <c r="M208"/>
  <c r="M206"/>
  <c r="M202"/>
  <c r="M201"/>
  <c r="M200"/>
  <c r="M199"/>
  <c r="M198"/>
  <c r="M196"/>
  <c r="M195"/>
  <c r="M194"/>
  <c r="M192"/>
  <c r="M191"/>
  <c r="M187"/>
  <c r="M177"/>
  <c r="M175"/>
  <c r="M158"/>
  <c r="M147"/>
  <c r="M144"/>
  <c r="M137"/>
  <c r="M136"/>
  <c r="M106"/>
  <c r="M97"/>
  <c r="M96"/>
  <c r="M79"/>
  <c r="M77"/>
  <c r="M76"/>
  <c r="M75"/>
  <c r="M74"/>
  <c r="M72"/>
  <c r="M71"/>
  <c r="M69"/>
  <c r="M67"/>
  <c r="M65"/>
  <c r="M27"/>
  <c r="M26"/>
  <c r="L384" i="22"/>
  <c r="J365"/>
  <c r="L365"/>
  <c r="L358"/>
  <c r="L354"/>
  <c r="L352"/>
  <c r="L351"/>
  <c r="L350"/>
  <c r="I347"/>
  <c r="I343"/>
  <c r="J341"/>
  <c r="L340"/>
  <c r="K340"/>
  <c r="I330"/>
  <c r="I326"/>
  <c r="L318"/>
  <c r="L317"/>
  <c r="L303"/>
  <c r="L301"/>
  <c r="L297"/>
  <c r="L296"/>
  <c r="L292"/>
  <c r="L288"/>
  <c r="L287"/>
  <c r="L242"/>
  <c r="L241"/>
  <c r="L222"/>
  <c r="L221"/>
  <c r="L220"/>
  <c r="L219"/>
  <c r="L218"/>
  <c r="I217"/>
  <c r="L216"/>
  <c r="L215"/>
  <c r="K210"/>
  <c r="L208"/>
  <c r="L207"/>
  <c r="L206"/>
  <c r="L205"/>
  <c r="L202"/>
  <c r="L200"/>
  <c r="L199"/>
  <c r="L198"/>
  <c r="L196"/>
  <c r="L195"/>
  <c r="L194"/>
  <c r="L192"/>
  <c r="L191"/>
  <c r="L187"/>
  <c r="J186"/>
  <c r="L186"/>
  <c r="L180"/>
  <c r="L178"/>
  <c r="L177"/>
  <c r="L176"/>
  <c r="L175"/>
  <c r="L173"/>
  <c r="L158"/>
  <c r="L147"/>
  <c r="L145"/>
  <c r="L144"/>
  <c r="L143"/>
  <c r="L137"/>
  <c r="L136"/>
  <c r="L27"/>
  <c r="L26"/>
  <c r="L109"/>
  <c r="L106"/>
  <c r="L97"/>
  <c r="I79"/>
  <c r="I77"/>
  <c r="I76"/>
  <c r="I75"/>
  <c r="I74"/>
  <c r="K70"/>
  <c r="L68"/>
  <c r="L67"/>
  <c r="L66"/>
  <c r="K66"/>
  <c r="T379" i="37"/>
  <c r="Q362"/>
  <c r="T355"/>
  <c r="Q324"/>
  <c r="T319"/>
  <c r="Q300"/>
  <c r="T293"/>
  <c r="Q264"/>
  <c r="T258"/>
  <c r="Q238"/>
  <c r="T227"/>
  <c r="Q203"/>
  <c r="T197"/>
  <c r="Q172"/>
  <c r="T159"/>
  <c r="Q142"/>
  <c r="T135"/>
  <c r="Q104"/>
  <c r="T99"/>
  <c r="Q80"/>
  <c r="T73"/>
  <c r="T49"/>
  <c r="T44"/>
  <c r="Q44"/>
  <c r="T38"/>
  <c r="T32"/>
  <c r="T25"/>
  <c r="T18"/>
  <c r="Q18"/>
  <c r="T7"/>
  <c r="P379" i="23"/>
  <c r="O379"/>
  <c r="M379"/>
  <c r="P374"/>
  <c r="P368"/>
  <c r="M368"/>
  <c r="P362"/>
  <c r="M362"/>
  <c r="P355"/>
  <c r="O355"/>
  <c r="N355"/>
  <c r="M355"/>
  <c r="P348"/>
  <c r="P337"/>
  <c r="O337"/>
  <c r="M337"/>
  <c r="P324"/>
  <c r="P319"/>
  <c r="O319"/>
  <c r="M319"/>
  <c r="P313"/>
  <c r="P307"/>
  <c r="M307"/>
  <c r="P300"/>
  <c r="M300"/>
  <c r="P293"/>
  <c r="O293"/>
  <c r="N293"/>
  <c r="M293"/>
  <c r="P282"/>
  <c r="P269"/>
  <c r="O269"/>
  <c r="M269"/>
  <c r="P264"/>
  <c r="P258"/>
  <c r="O258"/>
  <c r="M258"/>
  <c r="P252"/>
  <c r="P245"/>
  <c r="M245"/>
  <c r="P238"/>
  <c r="M238"/>
  <c r="P227"/>
  <c r="O227"/>
  <c r="N227"/>
  <c r="M227"/>
  <c r="P214"/>
  <c r="P209"/>
  <c r="O209"/>
  <c r="M209"/>
  <c r="P203"/>
  <c r="P197"/>
  <c r="O197"/>
  <c r="M197"/>
  <c r="P190"/>
  <c r="P183"/>
  <c r="M183"/>
  <c r="P172"/>
  <c r="M172"/>
  <c r="P159"/>
  <c r="O159"/>
  <c r="N159"/>
  <c r="M159"/>
  <c r="P154"/>
  <c r="P148"/>
  <c r="O148"/>
  <c r="M148"/>
  <c r="P142"/>
  <c r="P135"/>
  <c r="O135"/>
  <c r="M135"/>
  <c r="P128"/>
  <c r="P117"/>
  <c r="M117"/>
  <c r="P104"/>
  <c r="M104"/>
  <c r="P99"/>
  <c r="O99"/>
  <c r="N99"/>
  <c r="M99"/>
  <c r="P93"/>
  <c r="P87"/>
  <c r="O87"/>
  <c r="M87"/>
  <c r="P80"/>
  <c r="P73"/>
  <c r="O73"/>
  <c r="M73"/>
  <c r="P62"/>
  <c r="P7"/>
  <c r="M7"/>
  <c r="P49"/>
  <c r="M49"/>
  <c r="P44"/>
  <c r="O44"/>
  <c r="N44"/>
  <c r="M44"/>
  <c r="P38"/>
  <c r="P32"/>
  <c r="O32"/>
  <c r="M32"/>
  <c r="P25"/>
  <c r="P18"/>
  <c r="O18"/>
  <c r="M18"/>
  <c r="K337" i="22"/>
  <c r="K282"/>
  <c r="J227"/>
  <c r="L172"/>
  <c r="J117"/>
  <c r="K62"/>
  <c r="J7"/>
  <c r="L379"/>
  <c r="I374"/>
  <c r="I368"/>
  <c r="L362"/>
  <c r="L355"/>
  <c r="L348"/>
  <c r="L324"/>
  <c r="L319"/>
  <c r="I319"/>
  <c r="K307"/>
  <c r="L300"/>
  <c r="I300"/>
  <c r="L293"/>
  <c r="K293"/>
  <c r="J293"/>
  <c r="I293"/>
  <c r="J282"/>
  <c r="L269"/>
  <c r="K269"/>
  <c r="J269"/>
  <c r="I269"/>
  <c r="K258"/>
  <c r="I258"/>
  <c r="L252"/>
  <c r="I252"/>
  <c r="L245"/>
  <c r="K245"/>
  <c r="J245"/>
  <c r="I245"/>
  <c r="L214"/>
  <c r="L209"/>
  <c r="K197"/>
  <c r="L190"/>
  <c r="L183"/>
  <c r="I183"/>
  <c r="K172"/>
  <c r="I172"/>
  <c r="I154"/>
  <c r="L148"/>
  <c r="I148"/>
  <c r="L142"/>
  <c r="K142"/>
  <c r="J142"/>
  <c r="I142"/>
  <c r="K128"/>
  <c r="I128"/>
  <c r="I104"/>
  <c r="L99"/>
  <c r="K99"/>
  <c r="I99"/>
  <c r="I93"/>
  <c r="L87"/>
  <c r="K87"/>
  <c r="I87"/>
  <c r="I80"/>
  <c r="L73"/>
  <c r="K49"/>
  <c r="K44"/>
  <c r="J38"/>
  <c r="J32"/>
  <c r="J25"/>
  <c r="J18"/>
  <c r="K38"/>
  <c r="K18"/>
  <c r="C392"/>
  <c r="I282"/>
  <c r="I117"/>
  <c r="L62"/>
  <c r="K7"/>
  <c r="AN54" i="30"/>
  <c r="AN53"/>
  <c r="AN52"/>
  <c r="AN51"/>
  <c r="AN50"/>
  <c r="AN49"/>
  <c r="AN48"/>
  <c r="AN47"/>
  <c r="AT46"/>
  <c r="AS46"/>
  <c r="AR46"/>
  <c r="AQ46"/>
  <c r="AP46"/>
  <c r="AO46"/>
  <c r="AN46"/>
  <c r="AM46"/>
  <c r="AL46"/>
  <c r="AK46"/>
  <c r="AJ46"/>
  <c r="AI46"/>
  <c r="AH46"/>
  <c r="AG46"/>
  <c r="AF46"/>
  <c r="AE46"/>
  <c r="AD46"/>
  <c r="AC46"/>
  <c r="AB46"/>
  <c r="AA46"/>
  <c r="Z46"/>
  <c r="Y46"/>
  <c r="AN45"/>
  <c r="AN44"/>
  <c r="AN43"/>
  <c r="AN42"/>
  <c r="AT41"/>
  <c r="AS41"/>
  <c r="AR41"/>
  <c r="AQ41"/>
  <c r="AP41"/>
  <c r="AO41"/>
  <c r="AN41"/>
  <c r="AM41"/>
  <c r="AL41"/>
  <c r="AK41"/>
  <c r="AJ41"/>
  <c r="AI41"/>
  <c r="AH41"/>
  <c r="AG41"/>
  <c r="AF41"/>
  <c r="AE41"/>
  <c r="AD41"/>
  <c r="AC41"/>
  <c r="AB41"/>
  <c r="AA41"/>
  <c r="Z41"/>
  <c r="Y41"/>
  <c r="AN40"/>
  <c r="AN39"/>
  <c r="AN38"/>
  <c r="AN37"/>
  <c r="AN36"/>
  <c r="AT35"/>
  <c r="AS35"/>
  <c r="AR35"/>
  <c r="AQ35"/>
  <c r="AP35"/>
  <c r="AO35"/>
  <c r="AN35"/>
  <c r="AM35"/>
  <c r="AL35"/>
  <c r="AK35"/>
  <c r="AJ35"/>
  <c r="AI35"/>
  <c r="AH35"/>
  <c r="AG35"/>
  <c r="AF35"/>
  <c r="AE35"/>
  <c r="AD35"/>
  <c r="AC35"/>
  <c r="AB35"/>
  <c r="AA35"/>
  <c r="Z35"/>
  <c r="Y35"/>
  <c r="AN34"/>
  <c r="AN33"/>
  <c r="AN32"/>
  <c r="AN31"/>
  <c r="AN30"/>
  <c r="AT29"/>
  <c r="AS29"/>
  <c r="AR29"/>
  <c r="AQ29"/>
  <c r="AP29"/>
  <c r="AO29"/>
  <c r="AN29"/>
  <c r="AM29"/>
  <c r="AL29"/>
  <c r="AK29"/>
  <c r="AJ29"/>
  <c r="AI29"/>
  <c r="AH29"/>
  <c r="AG29"/>
  <c r="AF29"/>
  <c r="AE29"/>
  <c r="AD29"/>
  <c r="AC29"/>
  <c r="AB29"/>
  <c r="AA29"/>
  <c r="Z29"/>
  <c r="Y29"/>
  <c r="AN28"/>
  <c r="AN27"/>
  <c r="AN26"/>
  <c r="AN25"/>
  <c r="AN24"/>
  <c r="AN23"/>
  <c r="AT22"/>
  <c r="AS22"/>
  <c r="AR22"/>
  <c r="AQ22"/>
  <c r="AP22"/>
  <c r="AO22"/>
  <c r="AN22"/>
  <c r="AM22"/>
  <c r="AL22"/>
  <c r="AK22"/>
  <c r="AJ22"/>
  <c r="AI22"/>
  <c r="AH22"/>
  <c r="AG22"/>
  <c r="AF22"/>
  <c r="AE22"/>
  <c r="AD22"/>
  <c r="AC22"/>
  <c r="AB22"/>
  <c r="AA22"/>
  <c r="Z22"/>
  <c r="Y22"/>
  <c r="AN21"/>
  <c r="AN20"/>
  <c r="AN19"/>
  <c r="AN18"/>
  <c r="AN17"/>
  <c r="AT16"/>
  <c r="AS16"/>
  <c r="AR16"/>
  <c r="AQ16"/>
  <c r="AP16"/>
  <c r="AO16"/>
  <c r="AN16"/>
  <c r="AM16"/>
  <c r="AL16"/>
  <c r="AK16"/>
  <c r="AJ16"/>
  <c r="AI16"/>
  <c r="AH16"/>
  <c r="AG16"/>
  <c r="AF16"/>
  <c r="AE16"/>
  <c r="AD16"/>
  <c r="AC16"/>
  <c r="AB16"/>
  <c r="AA16"/>
  <c r="Z16"/>
  <c r="Y16"/>
  <c r="AN15"/>
  <c r="AN14"/>
  <c r="AN13"/>
  <c r="AN12"/>
  <c r="AN11"/>
  <c r="AN10"/>
  <c r="AN9"/>
  <c r="AN8"/>
  <c r="AN7"/>
  <c r="E2" i="36"/>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2" i="35"/>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2" i="34"/>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D20" i="31"/>
  <c r="C9"/>
  <c r="E1" i="36"/>
  <c r="E1" i="35"/>
  <c r="E1" i="34"/>
  <c r="C2" i="28"/>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S9" i="30"/>
  <c r="AO9"/>
  <c r="L12"/>
  <c r="AH12"/>
  <c r="D17"/>
  <c r="Z17"/>
  <c r="E17"/>
  <c r="AA17"/>
  <c r="G17"/>
  <c r="AC17"/>
  <c r="H17"/>
  <c r="AD17"/>
  <c r="J17"/>
  <c r="AF17"/>
  <c r="K17"/>
  <c r="AG17"/>
  <c r="M17"/>
  <c r="AI17"/>
  <c r="N17"/>
  <c r="AJ17"/>
  <c r="P17"/>
  <c r="AL17"/>
  <c r="Q17"/>
  <c r="AM17"/>
  <c r="T17"/>
  <c r="AP17"/>
  <c r="U17"/>
  <c r="AQ17"/>
  <c r="W17"/>
  <c r="AS17"/>
  <c r="X17"/>
  <c r="AT17"/>
  <c r="X8"/>
  <c r="AT8"/>
  <c r="X9"/>
  <c r="AT9"/>
  <c r="X10"/>
  <c r="AT10"/>
  <c r="X11"/>
  <c r="AT11"/>
  <c r="X12"/>
  <c r="AT12"/>
  <c r="X13"/>
  <c r="AT13"/>
  <c r="X14"/>
  <c r="AT14"/>
  <c r="X15"/>
  <c r="AT15"/>
  <c r="X18"/>
  <c r="AT18"/>
  <c r="X19"/>
  <c r="AT19"/>
  <c r="X20"/>
  <c r="AT20"/>
  <c r="X21"/>
  <c r="AT21"/>
  <c r="X23"/>
  <c r="AT23"/>
  <c r="X24"/>
  <c r="AT24"/>
  <c r="X25"/>
  <c r="AT25"/>
  <c r="X26"/>
  <c r="AT26"/>
  <c r="X27"/>
  <c r="AT27"/>
  <c r="X28"/>
  <c r="AT28"/>
  <c r="X30"/>
  <c r="AT30"/>
  <c r="X31"/>
  <c r="AT31"/>
  <c r="X32"/>
  <c r="AT32"/>
  <c r="X33"/>
  <c r="AT33"/>
  <c r="X34"/>
  <c r="AT34"/>
  <c r="X36"/>
  <c r="AT36"/>
  <c r="X37"/>
  <c r="AT37"/>
  <c r="X38"/>
  <c r="AT38"/>
  <c r="X39"/>
  <c r="AT39"/>
  <c r="X40"/>
  <c r="AT40"/>
  <c r="X42"/>
  <c r="AT42"/>
  <c r="X43"/>
  <c r="AT43"/>
  <c r="X44"/>
  <c r="AT44"/>
  <c r="X45"/>
  <c r="AT45"/>
  <c r="X47"/>
  <c r="AT47"/>
  <c r="X48"/>
  <c r="AT48"/>
  <c r="X49"/>
  <c r="AT49"/>
  <c r="X50"/>
  <c r="AT50"/>
  <c r="X51"/>
  <c r="AT51"/>
  <c r="X52"/>
  <c r="AT52"/>
  <c r="X53"/>
  <c r="AT53"/>
  <c r="X54"/>
  <c r="AT54"/>
  <c r="W8"/>
  <c r="AS8"/>
  <c r="W9"/>
  <c r="AS9"/>
  <c r="W10"/>
  <c r="AS10"/>
  <c r="W11"/>
  <c r="AS11"/>
  <c r="W12"/>
  <c r="AS12"/>
  <c r="W13"/>
  <c r="AS13"/>
  <c r="W14"/>
  <c r="AS14"/>
  <c r="W15"/>
  <c r="AS15"/>
  <c r="W18"/>
  <c r="AS18"/>
  <c r="W19"/>
  <c r="AS19"/>
  <c r="W20"/>
  <c r="AS20"/>
  <c r="W21"/>
  <c r="AS21"/>
  <c r="W23"/>
  <c r="AS23"/>
  <c r="W24"/>
  <c r="AS24"/>
  <c r="W25"/>
  <c r="AS25"/>
  <c r="W26"/>
  <c r="AS26"/>
  <c r="W27"/>
  <c r="AS27"/>
  <c r="W28"/>
  <c r="AS28"/>
  <c r="W30"/>
  <c r="AS30"/>
  <c r="W31"/>
  <c r="AS31"/>
  <c r="W32"/>
  <c r="AS32"/>
  <c r="W33"/>
  <c r="AS33"/>
  <c r="W34"/>
  <c r="AS34"/>
  <c r="W36"/>
  <c r="AS36"/>
  <c r="W37"/>
  <c r="AS37"/>
  <c r="W38"/>
  <c r="AS38"/>
  <c r="W39"/>
  <c r="AS39"/>
  <c r="W40"/>
  <c r="AS40"/>
  <c r="W42"/>
  <c r="AS42"/>
  <c r="W43"/>
  <c r="AS43"/>
  <c r="W44"/>
  <c r="AS44"/>
  <c r="W45"/>
  <c r="AS45"/>
  <c r="W47"/>
  <c r="AS47"/>
  <c r="W48"/>
  <c r="AS48"/>
  <c r="W49"/>
  <c r="AS49"/>
  <c r="W50"/>
  <c r="AS50"/>
  <c r="W51"/>
  <c r="AS51"/>
  <c r="W52"/>
  <c r="AS52"/>
  <c r="W53"/>
  <c r="AS53"/>
  <c r="W54"/>
  <c r="AS54"/>
  <c r="V18"/>
  <c r="AR18"/>
  <c r="U8"/>
  <c r="AQ8"/>
  <c r="U9"/>
  <c r="AQ9"/>
  <c r="U10"/>
  <c r="AQ10"/>
  <c r="U11"/>
  <c r="AQ11"/>
  <c r="U12"/>
  <c r="AQ12"/>
  <c r="U13"/>
  <c r="AQ13"/>
  <c r="U14"/>
  <c r="AQ14"/>
  <c r="U15"/>
  <c r="AQ15"/>
  <c r="U18"/>
  <c r="AQ18"/>
  <c r="U19"/>
  <c r="AQ19"/>
  <c r="U20"/>
  <c r="AQ20"/>
  <c r="U21"/>
  <c r="AQ21"/>
  <c r="U23"/>
  <c r="AQ23"/>
  <c r="U24"/>
  <c r="AQ24"/>
  <c r="U25"/>
  <c r="AQ25"/>
  <c r="U26"/>
  <c r="AQ26"/>
  <c r="U27"/>
  <c r="AQ27"/>
  <c r="U28"/>
  <c r="AQ28"/>
  <c r="U30"/>
  <c r="AQ30"/>
  <c r="U31"/>
  <c r="AQ31"/>
  <c r="U32"/>
  <c r="AQ32"/>
  <c r="U33"/>
  <c r="AQ33"/>
  <c r="U34"/>
  <c r="AQ34"/>
  <c r="U36"/>
  <c r="AQ36"/>
  <c r="U37"/>
  <c r="AQ37"/>
  <c r="U38"/>
  <c r="AQ38"/>
  <c r="U39"/>
  <c r="AQ39"/>
  <c r="U40"/>
  <c r="AQ40"/>
  <c r="U42"/>
  <c r="AQ42"/>
  <c r="U43"/>
  <c r="AQ43"/>
  <c r="U44"/>
  <c r="AQ44"/>
  <c r="U45"/>
  <c r="AQ45"/>
  <c r="U47"/>
  <c r="AQ47"/>
  <c r="U48"/>
  <c r="AQ48"/>
  <c r="U49"/>
  <c r="AQ49"/>
  <c r="U50"/>
  <c r="AQ50"/>
  <c r="U51"/>
  <c r="AQ51"/>
  <c r="U52"/>
  <c r="AQ52"/>
  <c r="U53"/>
  <c r="AQ53"/>
  <c r="U54"/>
  <c r="AQ54"/>
  <c r="T8"/>
  <c r="AP8"/>
  <c r="T9"/>
  <c r="AP9"/>
  <c r="T10"/>
  <c r="AP10"/>
  <c r="T11"/>
  <c r="AP11"/>
  <c r="T12"/>
  <c r="AP12"/>
  <c r="T13"/>
  <c r="AP13"/>
  <c r="T14"/>
  <c r="AP14"/>
  <c r="T15"/>
  <c r="AP15"/>
  <c r="T18"/>
  <c r="AP18"/>
  <c r="T19"/>
  <c r="AP19"/>
  <c r="T20"/>
  <c r="AP20"/>
  <c r="T21"/>
  <c r="AP21"/>
  <c r="T23"/>
  <c r="AP23"/>
  <c r="T24"/>
  <c r="AP24"/>
  <c r="T25"/>
  <c r="AP25"/>
  <c r="T26"/>
  <c r="AP26"/>
  <c r="T27"/>
  <c r="AP27"/>
  <c r="T28"/>
  <c r="AP28"/>
  <c r="T30"/>
  <c r="AP30"/>
  <c r="T31"/>
  <c r="AP31"/>
  <c r="T32"/>
  <c r="AP32"/>
  <c r="T33"/>
  <c r="AP33"/>
  <c r="T34"/>
  <c r="AP34"/>
  <c r="T36"/>
  <c r="AP36"/>
  <c r="T37"/>
  <c r="AP37"/>
  <c r="T38"/>
  <c r="AP38"/>
  <c r="T39"/>
  <c r="AP39"/>
  <c r="T40"/>
  <c r="AP40"/>
  <c r="T42"/>
  <c r="AP42"/>
  <c r="T43"/>
  <c r="AP43"/>
  <c r="T44"/>
  <c r="AP44"/>
  <c r="T45"/>
  <c r="AP45"/>
  <c r="T47"/>
  <c r="AP47"/>
  <c r="T48"/>
  <c r="AP48"/>
  <c r="T49"/>
  <c r="AP49"/>
  <c r="T50"/>
  <c r="AP50"/>
  <c r="T51"/>
  <c r="AP51"/>
  <c r="T52"/>
  <c r="AP52"/>
  <c r="T53"/>
  <c r="AP53"/>
  <c r="T54"/>
  <c r="AP54"/>
  <c r="Q8"/>
  <c r="AM8"/>
  <c r="Q9"/>
  <c r="AM9"/>
  <c r="Q10"/>
  <c r="AM10"/>
  <c r="Q11"/>
  <c r="AM11"/>
  <c r="Q12"/>
  <c r="AM12"/>
  <c r="Q13"/>
  <c r="AM13"/>
  <c r="Q14"/>
  <c r="AM14"/>
  <c r="Q15"/>
  <c r="AM15"/>
  <c r="Q18"/>
  <c r="AM18"/>
  <c r="Q19"/>
  <c r="AM19"/>
  <c r="Q20"/>
  <c r="AM20"/>
  <c r="Q21"/>
  <c r="AM21"/>
  <c r="Q23"/>
  <c r="AM23"/>
  <c r="Q24"/>
  <c r="AM24"/>
  <c r="Q25"/>
  <c r="AM25"/>
  <c r="Q26"/>
  <c r="AM26"/>
  <c r="Q27"/>
  <c r="AM27"/>
  <c r="Q28"/>
  <c r="AM28"/>
  <c r="Q30"/>
  <c r="AM30"/>
  <c r="Q31"/>
  <c r="AM31"/>
  <c r="Q32"/>
  <c r="AM32"/>
  <c r="Q33"/>
  <c r="AM33"/>
  <c r="Q34"/>
  <c r="AM34"/>
  <c r="Q36"/>
  <c r="AM36"/>
  <c r="Q37"/>
  <c r="AM37"/>
  <c r="Q38"/>
  <c r="AM38"/>
  <c r="Q39"/>
  <c r="AM39"/>
  <c r="Q40"/>
  <c r="AM40"/>
  <c r="Q42"/>
  <c r="AM42"/>
  <c r="Q43"/>
  <c r="AM43"/>
  <c r="Q44"/>
  <c r="AM44"/>
  <c r="Q45"/>
  <c r="AM45"/>
  <c r="Q47"/>
  <c r="AM47"/>
  <c r="Q48"/>
  <c r="AM48"/>
  <c r="Q49"/>
  <c r="AM49"/>
  <c r="Q50"/>
  <c r="AM50"/>
  <c r="Q51"/>
  <c r="AM51"/>
  <c r="Q52"/>
  <c r="AM52"/>
  <c r="Q53"/>
  <c r="AM53"/>
  <c r="Q54"/>
  <c r="AM54"/>
  <c r="P8"/>
  <c r="AL8"/>
  <c r="P9"/>
  <c r="AL9"/>
  <c r="P10"/>
  <c r="AL10"/>
  <c r="P11"/>
  <c r="AL11"/>
  <c r="P12"/>
  <c r="AL12"/>
  <c r="P13"/>
  <c r="AL13"/>
  <c r="P14"/>
  <c r="AL14"/>
  <c r="P15"/>
  <c r="AL15"/>
  <c r="P18"/>
  <c r="AL18"/>
  <c r="P19"/>
  <c r="AL19"/>
  <c r="P20"/>
  <c r="AL20"/>
  <c r="P21"/>
  <c r="AL21"/>
  <c r="P23"/>
  <c r="AL23"/>
  <c r="P24"/>
  <c r="AL24"/>
  <c r="P25"/>
  <c r="AL25"/>
  <c r="P26"/>
  <c r="AL26"/>
  <c r="P27"/>
  <c r="AL27"/>
  <c r="P28"/>
  <c r="AL28"/>
  <c r="P30"/>
  <c r="AL30"/>
  <c r="P31"/>
  <c r="AL31"/>
  <c r="P32"/>
  <c r="AL32"/>
  <c r="P33"/>
  <c r="AL33"/>
  <c r="P34"/>
  <c r="AL34"/>
  <c r="P36"/>
  <c r="AL36"/>
  <c r="P37"/>
  <c r="AL37"/>
  <c r="P38"/>
  <c r="AL38"/>
  <c r="P39"/>
  <c r="AL39"/>
  <c r="P40"/>
  <c r="AL40"/>
  <c r="P42"/>
  <c r="AL42"/>
  <c r="P43"/>
  <c r="AL43"/>
  <c r="P44"/>
  <c r="AL44"/>
  <c r="P45"/>
  <c r="AL45"/>
  <c r="P47"/>
  <c r="AL47"/>
  <c r="P48"/>
  <c r="AL48"/>
  <c r="P49"/>
  <c r="AL49"/>
  <c r="P50"/>
  <c r="AL50"/>
  <c r="P51"/>
  <c r="AL51"/>
  <c r="P52"/>
  <c r="AL52"/>
  <c r="P53"/>
  <c r="AL53"/>
  <c r="P54"/>
  <c r="AL54"/>
  <c r="O9"/>
  <c r="AK9"/>
  <c r="O34"/>
  <c r="AK34"/>
  <c r="N8"/>
  <c r="AJ8"/>
  <c r="N9"/>
  <c r="AJ9"/>
  <c r="N10"/>
  <c r="AJ10"/>
  <c r="N11"/>
  <c r="AJ11"/>
  <c r="N12"/>
  <c r="AJ12"/>
  <c r="N13"/>
  <c r="AJ13"/>
  <c r="N14"/>
  <c r="AJ14"/>
  <c r="N15"/>
  <c r="AJ15"/>
  <c r="N18"/>
  <c r="AJ18"/>
  <c r="N19"/>
  <c r="AJ19"/>
  <c r="N20"/>
  <c r="AJ20"/>
  <c r="N21"/>
  <c r="AJ21"/>
  <c r="N23"/>
  <c r="AJ23"/>
  <c r="N24"/>
  <c r="AJ24"/>
  <c r="N25"/>
  <c r="AJ25"/>
  <c r="N26"/>
  <c r="AJ26"/>
  <c r="N27"/>
  <c r="AJ27"/>
  <c r="N28"/>
  <c r="AJ28"/>
  <c r="N30"/>
  <c r="AJ30"/>
  <c r="N31"/>
  <c r="AJ31"/>
  <c r="N32"/>
  <c r="AJ32"/>
  <c r="N33"/>
  <c r="AJ33"/>
  <c r="N34"/>
  <c r="AJ34"/>
  <c r="N36"/>
  <c r="AJ36"/>
  <c r="N37"/>
  <c r="AJ37"/>
  <c r="N38"/>
  <c r="AJ38"/>
  <c r="N39"/>
  <c r="AJ39"/>
  <c r="N40"/>
  <c r="AJ40"/>
  <c r="N42"/>
  <c r="AJ42"/>
  <c r="N43"/>
  <c r="AJ43"/>
  <c r="N44"/>
  <c r="AJ44"/>
  <c r="N45"/>
  <c r="AJ45"/>
  <c r="N47"/>
  <c r="AJ47"/>
  <c r="N48"/>
  <c r="AJ48"/>
  <c r="N49"/>
  <c r="AJ49"/>
  <c r="N50"/>
  <c r="AJ50"/>
  <c r="N51"/>
  <c r="AJ51"/>
  <c r="N52"/>
  <c r="AJ52"/>
  <c r="N53"/>
  <c r="AJ53"/>
  <c r="N54"/>
  <c r="AJ54"/>
  <c r="M8"/>
  <c r="AI8"/>
  <c r="M9"/>
  <c r="AI9"/>
  <c r="M10"/>
  <c r="AI10"/>
  <c r="M11"/>
  <c r="AI11"/>
  <c r="M12"/>
  <c r="AI12"/>
  <c r="M13"/>
  <c r="AI13"/>
  <c r="M14"/>
  <c r="AI14"/>
  <c r="M15"/>
  <c r="AI15"/>
  <c r="M18"/>
  <c r="AI18"/>
  <c r="M19"/>
  <c r="AI19"/>
  <c r="M20"/>
  <c r="AI20"/>
  <c r="M21"/>
  <c r="AI21"/>
  <c r="M23"/>
  <c r="AI23"/>
  <c r="M24"/>
  <c r="AI24"/>
  <c r="M25"/>
  <c r="AI25"/>
  <c r="M26"/>
  <c r="AI26"/>
  <c r="M27"/>
  <c r="AI27"/>
  <c r="M28"/>
  <c r="AI28"/>
  <c r="M30"/>
  <c r="AI30"/>
  <c r="M31"/>
  <c r="AI31"/>
  <c r="M32"/>
  <c r="AI32"/>
  <c r="M33"/>
  <c r="AI33"/>
  <c r="M34"/>
  <c r="AI34"/>
  <c r="M36"/>
  <c r="AI36"/>
  <c r="M37"/>
  <c r="AI37"/>
  <c r="M38"/>
  <c r="AI38"/>
  <c r="M39"/>
  <c r="AI39"/>
  <c r="M40"/>
  <c r="AI40"/>
  <c r="M42"/>
  <c r="AI42"/>
  <c r="M43"/>
  <c r="AI43"/>
  <c r="M44"/>
  <c r="AI44"/>
  <c r="M45"/>
  <c r="AI45"/>
  <c r="M47"/>
  <c r="AI47"/>
  <c r="M48"/>
  <c r="AI48"/>
  <c r="M49"/>
  <c r="AI49"/>
  <c r="M50"/>
  <c r="AI50"/>
  <c r="M51"/>
  <c r="AI51"/>
  <c r="M52"/>
  <c r="AI52"/>
  <c r="M53"/>
  <c r="AI53"/>
  <c r="M54"/>
  <c r="AI54"/>
  <c r="L38"/>
  <c r="AH38"/>
  <c r="K8"/>
  <c r="AG8"/>
  <c r="K9"/>
  <c r="AG9"/>
  <c r="K10"/>
  <c r="AG10"/>
  <c r="K11"/>
  <c r="AG11"/>
  <c r="K12"/>
  <c r="AG12"/>
  <c r="K13"/>
  <c r="AG13"/>
  <c r="K14"/>
  <c r="AG14"/>
  <c r="K15"/>
  <c r="AG15"/>
  <c r="K18"/>
  <c r="AG18"/>
  <c r="K19"/>
  <c r="AG19"/>
  <c r="K20"/>
  <c r="AG20"/>
  <c r="K21"/>
  <c r="AG21"/>
  <c r="K23"/>
  <c r="AG23"/>
  <c r="K24"/>
  <c r="AG24"/>
  <c r="K25"/>
  <c r="AG25"/>
  <c r="K26"/>
  <c r="AG26"/>
  <c r="K27"/>
  <c r="AG27"/>
  <c r="K28"/>
  <c r="AG28"/>
  <c r="K30"/>
  <c r="AG30"/>
  <c r="K31"/>
  <c r="AG31"/>
  <c r="K32"/>
  <c r="AG32"/>
  <c r="K33"/>
  <c r="AG33"/>
  <c r="K34"/>
  <c r="AG34"/>
  <c r="K36"/>
  <c r="AG36"/>
  <c r="K37"/>
  <c r="AG37"/>
  <c r="K38"/>
  <c r="AG38"/>
  <c r="K39"/>
  <c r="AG39"/>
  <c r="K40"/>
  <c r="AG40"/>
  <c r="K42"/>
  <c r="AG42"/>
  <c r="K43"/>
  <c r="AG43"/>
  <c r="K44"/>
  <c r="AG44"/>
  <c r="K45"/>
  <c r="AG45"/>
  <c r="K47"/>
  <c r="AG47"/>
  <c r="K48"/>
  <c r="AG48"/>
  <c r="K49"/>
  <c r="AG49"/>
  <c r="K50"/>
  <c r="AG50"/>
  <c r="K51"/>
  <c r="AG51"/>
  <c r="K52"/>
  <c r="AG52"/>
  <c r="K53"/>
  <c r="AG53"/>
  <c r="K54"/>
  <c r="AG54"/>
  <c r="J8"/>
  <c r="AF8"/>
  <c r="J9"/>
  <c r="AF9"/>
  <c r="J10"/>
  <c r="AF10"/>
  <c r="J11"/>
  <c r="AF11"/>
  <c r="J12"/>
  <c r="AF12"/>
  <c r="J13"/>
  <c r="AF13"/>
  <c r="J14"/>
  <c r="AF14"/>
  <c r="J15"/>
  <c r="AF15"/>
  <c r="J18"/>
  <c r="AF18"/>
  <c r="J19"/>
  <c r="AF19"/>
  <c r="J20"/>
  <c r="AF20"/>
  <c r="J21"/>
  <c r="AF21"/>
  <c r="J23"/>
  <c r="AF23"/>
  <c r="J24"/>
  <c r="AF24"/>
  <c r="J25"/>
  <c r="AF25"/>
  <c r="J26"/>
  <c r="AF26"/>
  <c r="J27"/>
  <c r="AF27"/>
  <c r="J28"/>
  <c r="AF28"/>
  <c r="J30"/>
  <c r="AF30"/>
  <c r="J31"/>
  <c r="AF31"/>
  <c r="J32"/>
  <c r="AF32"/>
  <c r="J33"/>
  <c r="AF33"/>
  <c r="J34"/>
  <c r="AF34"/>
  <c r="J36"/>
  <c r="AF36"/>
  <c r="J37"/>
  <c r="AF37"/>
  <c r="J38"/>
  <c r="AF38"/>
  <c r="J39"/>
  <c r="AF39"/>
  <c r="J40"/>
  <c r="AF40"/>
  <c r="J42"/>
  <c r="AF42"/>
  <c r="J43"/>
  <c r="AF43"/>
  <c r="J44"/>
  <c r="AF44"/>
  <c r="J45"/>
  <c r="AF45"/>
  <c r="J47"/>
  <c r="AF47"/>
  <c r="J48"/>
  <c r="AF48"/>
  <c r="J49"/>
  <c r="AF49"/>
  <c r="J50"/>
  <c r="AF50"/>
  <c r="J51"/>
  <c r="AF51"/>
  <c r="J52"/>
  <c r="AF52"/>
  <c r="J53"/>
  <c r="AF53"/>
  <c r="J54"/>
  <c r="AF54"/>
  <c r="I13"/>
  <c r="AE13"/>
  <c r="I14"/>
  <c r="AE14"/>
  <c r="I37"/>
  <c r="AE37"/>
  <c r="I42"/>
  <c r="AE42"/>
  <c r="H8"/>
  <c r="AD8"/>
  <c r="H9"/>
  <c r="AD9"/>
  <c r="H10"/>
  <c r="AD10"/>
  <c r="H11"/>
  <c r="AD11"/>
  <c r="H12"/>
  <c r="AD12"/>
  <c r="H13"/>
  <c r="AD13"/>
  <c r="H14"/>
  <c r="AD14"/>
  <c r="H15"/>
  <c r="AD15"/>
  <c r="H18"/>
  <c r="AD18"/>
  <c r="H19"/>
  <c r="AD19"/>
  <c r="H20"/>
  <c r="AD20"/>
  <c r="H21"/>
  <c r="AD21"/>
  <c r="H23"/>
  <c r="AD23"/>
  <c r="H24"/>
  <c r="AD24"/>
  <c r="H25"/>
  <c r="AD25"/>
  <c r="H26"/>
  <c r="AD26"/>
  <c r="H27"/>
  <c r="AD27"/>
  <c r="H28"/>
  <c r="AD28"/>
  <c r="H30"/>
  <c r="AD30"/>
  <c r="H31"/>
  <c r="AD31"/>
  <c r="H32"/>
  <c r="AD32"/>
  <c r="H33"/>
  <c r="AD33"/>
  <c r="H34"/>
  <c r="AD34"/>
  <c r="H36"/>
  <c r="AD36"/>
  <c r="H37"/>
  <c r="AD37"/>
  <c r="H38"/>
  <c r="AD38"/>
  <c r="H39"/>
  <c r="AD39"/>
  <c r="H40"/>
  <c r="AD40"/>
  <c r="H42"/>
  <c r="AD42"/>
  <c r="H43"/>
  <c r="AD43"/>
  <c r="H44"/>
  <c r="AD44"/>
  <c r="H45"/>
  <c r="AD45"/>
  <c r="H47"/>
  <c r="AD47"/>
  <c r="H48"/>
  <c r="AD48"/>
  <c r="H49"/>
  <c r="AD49"/>
  <c r="H50"/>
  <c r="AD50"/>
  <c r="H51"/>
  <c r="AD51"/>
  <c r="H52"/>
  <c r="AD52"/>
  <c r="H53"/>
  <c r="AD53"/>
  <c r="H54"/>
  <c r="AD54"/>
  <c r="G8"/>
  <c r="AC8"/>
  <c r="G9"/>
  <c r="AC9"/>
  <c r="G10"/>
  <c r="AC10"/>
  <c r="G11"/>
  <c r="AC11"/>
  <c r="G12"/>
  <c r="AC12"/>
  <c r="G13"/>
  <c r="AC13"/>
  <c r="G14"/>
  <c r="AC14"/>
  <c r="G15"/>
  <c r="AC15"/>
  <c r="G18"/>
  <c r="AC18"/>
  <c r="G19"/>
  <c r="AC19"/>
  <c r="G20"/>
  <c r="AC20"/>
  <c r="G21"/>
  <c r="AC21"/>
  <c r="G23"/>
  <c r="AC23"/>
  <c r="G24"/>
  <c r="AC24"/>
  <c r="G25"/>
  <c r="AC25"/>
  <c r="G26"/>
  <c r="AC26"/>
  <c r="G27"/>
  <c r="AC27"/>
  <c r="G28"/>
  <c r="AC28"/>
  <c r="G30"/>
  <c r="AC30"/>
  <c r="G31"/>
  <c r="AC31"/>
  <c r="G32"/>
  <c r="AC32"/>
  <c r="G33"/>
  <c r="AC33"/>
  <c r="G34"/>
  <c r="AC34"/>
  <c r="G36"/>
  <c r="AC36"/>
  <c r="G37"/>
  <c r="AC37"/>
  <c r="G38"/>
  <c r="AC38"/>
  <c r="G39"/>
  <c r="AC39"/>
  <c r="G40"/>
  <c r="AC40"/>
  <c r="G42"/>
  <c r="AC42"/>
  <c r="G43"/>
  <c r="AC43"/>
  <c r="G44"/>
  <c r="AC44"/>
  <c r="G45"/>
  <c r="AC45"/>
  <c r="G47"/>
  <c r="AC47"/>
  <c r="G48"/>
  <c r="AC48"/>
  <c r="G49"/>
  <c r="AC49"/>
  <c r="G50"/>
  <c r="AC50"/>
  <c r="G51"/>
  <c r="AC51"/>
  <c r="G52"/>
  <c r="AC52"/>
  <c r="G53"/>
  <c r="AC53"/>
  <c r="G54"/>
  <c r="AC54"/>
  <c r="F14"/>
  <c r="AB14"/>
  <c r="F18"/>
  <c r="AB18"/>
  <c r="F23"/>
  <c r="AB23"/>
  <c r="F32"/>
  <c r="AB32"/>
  <c r="F42"/>
  <c r="AB42"/>
  <c r="E8"/>
  <c r="AA8"/>
  <c r="E9"/>
  <c r="AA9"/>
  <c r="E10"/>
  <c r="AA10"/>
  <c r="E11"/>
  <c r="AA11"/>
  <c r="E12"/>
  <c r="AA12"/>
  <c r="E13"/>
  <c r="AA13"/>
  <c r="E14"/>
  <c r="AA14"/>
  <c r="E15"/>
  <c r="AA15"/>
  <c r="E18"/>
  <c r="AA18"/>
  <c r="E19"/>
  <c r="AA19"/>
  <c r="E20"/>
  <c r="AA20"/>
  <c r="E21"/>
  <c r="AA21"/>
  <c r="E23"/>
  <c r="AA23"/>
  <c r="E24"/>
  <c r="AA24"/>
  <c r="E25"/>
  <c r="AA25"/>
  <c r="E26"/>
  <c r="AA26"/>
  <c r="E27"/>
  <c r="AA27"/>
  <c r="E28"/>
  <c r="AA28"/>
  <c r="E30"/>
  <c r="AA30"/>
  <c r="E31"/>
  <c r="AA31"/>
  <c r="E32"/>
  <c r="AA32"/>
  <c r="E33"/>
  <c r="AA33"/>
  <c r="E34"/>
  <c r="AA34"/>
  <c r="E36"/>
  <c r="AA36"/>
  <c r="E37"/>
  <c r="AA37"/>
  <c r="E38"/>
  <c r="AA38"/>
  <c r="E39"/>
  <c r="AA39"/>
  <c r="E40"/>
  <c r="AA40"/>
  <c r="E42"/>
  <c r="AA42"/>
  <c r="E43"/>
  <c r="AA43"/>
  <c r="E44"/>
  <c r="AA44"/>
  <c r="E45"/>
  <c r="AA45"/>
  <c r="E47"/>
  <c r="AA47"/>
  <c r="E48"/>
  <c r="AA48"/>
  <c r="E49"/>
  <c r="AA49"/>
  <c r="E50"/>
  <c r="AA50"/>
  <c r="E51"/>
  <c r="AA51"/>
  <c r="E52"/>
  <c r="AA52"/>
  <c r="E53"/>
  <c r="AA53"/>
  <c r="E54"/>
  <c r="AA54"/>
  <c r="D8"/>
  <c r="Z8"/>
  <c r="D9"/>
  <c r="Z9"/>
  <c r="D10"/>
  <c r="Z10"/>
  <c r="D11"/>
  <c r="Z11"/>
  <c r="D12"/>
  <c r="Z12"/>
  <c r="D13"/>
  <c r="Z13"/>
  <c r="D14"/>
  <c r="Z14"/>
  <c r="D15"/>
  <c r="Z15"/>
  <c r="D18"/>
  <c r="Z18"/>
  <c r="D19"/>
  <c r="Z19"/>
  <c r="D20"/>
  <c r="Z20"/>
  <c r="D21"/>
  <c r="Z21"/>
  <c r="D23"/>
  <c r="Z23"/>
  <c r="D24"/>
  <c r="Z24"/>
  <c r="D25"/>
  <c r="Z25"/>
  <c r="D26"/>
  <c r="Z26"/>
  <c r="D27"/>
  <c r="Z27"/>
  <c r="D28"/>
  <c r="Z28"/>
  <c r="D30"/>
  <c r="Z30"/>
  <c r="D31"/>
  <c r="Z31"/>
  <c r="D32"/>
  <c r="Z32"/>
  <c r="D33"/>
  <c r="Z33"/>
  <c r="D34"/>
  <c r="Z34"/>
  <c r="D36"/>
  <c r="Z36"/>
  <c r="D37"/>
  <c r="Z37"/>
  <c r="D38"/>
  <c r="Z38"/>
  <c r="D39"/>
  <c r="Z39"/>
  <c r="D40"/>
  <c r="Z40"/>
  <c r="D42"/>
  <c r="Z42"/>
  <c r="D43"/>
  <c r="Z43"/>
  <c r="D44"/>
  <c r="Z44"/>
  <c r="D45"/>
  <c r="Z45"/>
  <c r="D47"/>
  <c r="Z47"/>
  <c r="D48"/>
  <c r="Z48"/>
  <c r="D49"/>
  <c r="Z49"/>
  <c r="D50"/>
  <c r="Z50"/>
  <c r="D51"/>
  <c r="Z51"/>
  <c r="D52"/>
  <c r="Z52"/>
  <c r="D53"/>
  <c r="Z53"/>
  <c r="D54"/>
  <c r="Z54"/>
  <c r="X7"/>
  <c r="AT7"/>
  <c r="W7"/>
  <c r="AS7"/>
  <c r="U7"/>
  <c r="AQ7"/>
  <c r="T7"/>
  <c r="AP7"/>
  <c r="Q7"/>
  <c r="AM7"/>
  <c r="P7"/>
  <c r="AL7"/>
  <c r="N7"/>
  <c r="AJ7"/>
  <c r="M7"/>
  <c r="AI7"/>
  <c r="K7"/>
  <c r="AG7"/>
  <c r="J7"/>
  <c r="AF7"/>
  <c r="H7"/>
  <c r="AD7"/>
  <c r="G7"/>
  <c r="AC7"/>
  <c r="E7"/>
  <c r="AA7"/>
  <c r="D7"/>
  <c r="Z7"/>
  <c r="C14"/>
  <c r="Y14"/>
  <c r="C21"/>
  <c r="Y21"/>
  <c r="C43"/>
  <c r="Y43"/>
  <c r="C45"/>
  <c r="Y45"/>
  <c r="C1" i="33"/>
  <c r="C1" i="32"/>
  <c r="G16" i="29"/>
  <c r="O16"/>
  <c r="G22"/>
  <c r="O22"/>
  <c r="I35"/>
  <c r="Q35"/>
  <c r="C1" i="28"/>
  <c r="F11" i="29"/>
  <c r="N11"/>
  <c r="D12"/>
  <c r="L12"/>
  <c r="D20"/>
  <c r="L20"/>
  <c r="I20"/>
  <c r="Q20"/>
  <c r="I29"/>
  <c r="Q29"/>
  <c r="D31"/>
  <c r="L31"/>
  <c r="F39"/>
  <c r="N39"/>
  <c r="D41"/>
  <c r="L41"/>
  <c r="I44"/>
  <c r="Q44"/>
  <c r="G11"/>
  <c r="O11"/>
  <c r="E12"/>
  <c r="M12"/>
  <c r="G14"/>
  <c r="O14"/>
  <c r="J17"/>
  <c r="R17"/>
  <c r="G18"/>
  <c r="O18"/>
  <c r="E20"/>
  <c r="M20"/>
  <c r="E23"/>
  <c r="M23"/>
  <c r="E24"/>
  <c r="M24"/>
  <c r="J25"/>
  <c r="R25"/>
  <c r="J26"/>
  <c r="R26"/>
  <c r="E27"/>
  <c r="M27"/>
  <c r="G29"/>
  <c r="O29"/>
  <c r="G30"/>
  <c r="O30"/>
  <c r="J30"/>
  <c r="R30"/>
  <c r="E32"/>
  <c r="M32"/>
  <c r="E33"/>
  <c r="M33"/>
  <c r="G33"/>
  <c r="O33"/>
  <c r="J36"/>
  <c r="R36"/>
  <c r="J37"/>
  <c r="R37"/>
  <c r="E38"/>
  <c r="M38"/>
  <c r="G39"/>
  <c r="O39"/>
  <c r="G41"/>
  <c r="O41"/>
  <c r="J41"/>
  <c r="R41"/>
  <c r="E43"/>
  <c r="M43"/>
  <c r="E44"/>
  <c r="M44"/>
  <c r="G44"/>
  <c r="O44"/>
  <c r="I6"/>
  <c r="Q6"/>
  <c r="C52"/>
  <c r="K52"/>
  <c r="C50"/>
  <c r="K50"/>
  <c r="C41"/>
  <c r="K41"/>
  <c r="C33"/>
  <c r="K33"/>
  <c r="C31"/>
  <c r="K31"/>
  <c r="C22"/>
  <c r="K22"/>
  <c r="C14"/>
  <c r="K14"/>
  <c r="C12"/>
  <c r="K12"/>
  <c r="G7"/>
  <c r="O7"/>
  <c r="G8"/>
  <c r="O8"/>
  <c r="E8"/>
  <c r="M8"/>
  <c r="J53"/>
  <c r="R53"/>
  <c r="J52"/>
  <c r="R52"/>
  <c r="G52"/>
  <c r="O52"/>
  <c r="E51"/>
  <c r="M51"/>
  <c r="E50"/>
  <c r="M50"/>
  <c r="J49"/>
  <c r="R49"/>
  <c r="G48"/>
  <c r="O48"/>
  <c r="G47"/>
  <c r="O47"/>
  <c r="E47"/>
  <c r="M47"/>
  <c r="C44"/>
  <c r="K44"/>
  <c r="C39"/>
  <c r="K39"/>
  <c r="C37"/>
  <c r="K37"/>
  <c r="C27"/>
  <c r="K27"/>
  <c r="C25"/>
  <c r="K25"/>
  <c r="C23"/>
  <c r="K23"/>
  <c r="C13"/>
  <c r="K13"/>
  <c r="C11"/>
  <c r="K11"/>
  <c r="C7"/>
  <c r="K7"/>
  <c r="F7"/>
  <c r="N7"/>
  <c r="I8"/>
  <c r="Q8"/>
  <c r="F8"/>
  <c r="N8"/>
  <c r="F9"/>
  <c r="N9"/>
  <c r="D9"/>
  <c r="L9"/>
  <c r="I53"/>
  <c r="Q53"/>
  <c r="I52"/>
  <c r="Q52"/>
  <c r="F52"/>
  <c r="N52"/>
  <c r="I51"/>
  <c r="Q51"/>
  <c r="D51"/>
  <c r="L51"/>
  <c r="F50"/>
  <c r="N50"/>
  <c r="D50"/>
  <c r="L50"/>
  <c r="D49"/>
  <c r="L49"/>
  <c r="I48"/>
  <c r="Q48"/>
  <c r="F48"/>
  <c r="N48"/>
  <c r="F47"/>
  <c r="N47"/>
  <c r="D47"/>
  <c r="L47"/>
  <c r="AD39" i="3"/>
  <c r="K39"/>
  <c r="G39"/>
  <c r="E39"/>
  <c r="C39"/>
  <c r="AD38"/>
  <c r="L38"/>
  <c r="I38"/>
  <c r="AD37"/>
  <c r="K37"/>
  <c r="C37"/>
  <c r="AD36"/>
  <c r="AD35"/>
  <c r="K35"/>
  <c r="G35"/>
  <c r="E35"/>
  <c r="C35"/>
  <c r="AD34"/>
  <c r="K34"/>
  <c r="L34"/>
  <c r="C34"/>
  <c r="AD33"/>
  <c r="I33"/>
  <c r="G33"/>
  <c r="E33"/>
  <c r="AD32"/>
  <c r="L32"/>
  <c r="K32"/>
  <c r="G32"/>
  <c r="E32"/>
  <c r="C32"/>
  <c r="AD31"/>
  <c r="G31"/>
  <c r="K31"/>
  <c r="C31"/>
  <c r="AD30"/>
  <c r="L30"/>
  <c r="I30"/>
  <c r="G30"/>
  <c r="E30"/>
  <c r="AD29"/>
  <c r="C29"/>
  <c r="I29"/>
  <c r="AD28"/>
  <c r="AD27"/>
  <c r="E27"/>
  <c r="C27"/>
  <c r="AD26"/>
  <c r="I26"/>
  <c r="G26"/>
  <c r="E26"/>
  <c r="AD25"/>
  <c r="AD24"/>
  <c r="E24"/>
  <c r="AD23"/>
  <c r="L23"/>
  <c r="I23"/>
  <c r="G23"/>
  <c r="E23"/>
  <c r="C23"/>
  <c r="AD22"/>
  <c r="L22"/>
  <c r="C22"/>
  <c r="AD21"/>
  <c r="L21"/>
  <c r="K21"/>
  <c r="I21"/>
  <c r="G21"/>
  <c r="E21"/>
  <c r="C21"/>
  <c r="AD20"/>
  <c r="L20"/>
  <c r="AD19"/>
  <c r="E19"/>
  <c r="AD18"/>
  <c r="K18"/>
  <c r="I18"/>
  <c r="AD17"/>
  <c r="K17"/>
  <c r="G17"/>
  <c r="C17"/>
  <c r="AD16"/>
  <c r="L16"/>
  <c r="K16"/>
  <c r="I16"/>
  <c r="G16"/>
  <c r="E16"/>
  <c r="C16"/>
  <c r="AD15"/>
  <c r="I15"/>
  <c r="G15"/>
  <c r="AD14"/>
  <c r="L14"/>
  <c r="AD13"/>
  <c r="AD12"/>
  <c r="K12"/>
  <c r="C12"/>
  <c r="AD11"/>
  <c r="G11"/>
  <c r="AD10"/>
  <c r="H10"/>
  <c r="I10"/>
  <c r="AD9"/>
  <c r="K9"/>
  <c r="C9"/>
  <c r="AD8"/>
  <c r="G8"/>
  <c r="C8"/>
  <c r="AD7"/>
  <c r="L7"/>
  <c r="H7"/>
  <c r="F7"/>
  <c r="AD6"/>
  <c r="F6"/>
  <c r="AD5"/>
  <c r="E5"/>
  <c r="AD4"/>
  <c r="C4"/>
  <c r="F10"/>
  <c r="D10"/>
  <c r="F8"/>
  <c r="K10"/>
  <c r="H12"/>
  <c r="J12"/>
  <c r="D16"/>
  <c r="F16"/>
  <c r="H16"/>
  <c r="J16"/>
  <c r="H18"/>
  <c r="J18"/>
  <c r="J22"/>
  <c r="F24"/>
  <c r="F26"/>
  <c r="H26"/>
  <c r="F30"/>
  <c r="H30"/>
  <c r="J30"/>
  <c r="F32"/>
  <c r="H32"/>
  <c r="J32"/>
  <c r="H34"/>
  <c r="J34"/>
  <c r="F38"/>
  <c r="H38"/>
  <c r="K5"/>
  <c r="C5"/>
  <c r="J5"/>
  <c r="L13"/>
  <c r="G13"/>
  <c r="G28"/>
  <c r="F28"/>
  <c r="J36"/>
  <c r="F36"/>
  <c r="K24" i="31"/>
  <c r="D15"/>
  <c r="H5" i="3"/>
  <c r="G5"/>
  <c r="K7"/>
  <c r="G7"/>
  <c r="C7"/>
  <c r="L12"/>
  <c r="E12"/>
  <c r="F12"/>
  <c r="G20"/>
  <c r="E20"/>
  <c r="H20"/>
  <c r="E34"/>
  <c r="J20"/>
  <c r="F14"/>
  <c r="D5"/>
  <c r="L5"/>
  <c r="E7"/>
  <c r="J7"/>
  <c r="I11"/>
  <c r="I12"/>
  <c r="E13"/>
  <c r="G18"/>
  <c r="K26"/>
  <c r="C26"/>
  <c r="D26"/>
  <c r="K28"/>
  <c r="C36"/>
  <c r="D16" i="31"/>
  <c r="D7"/>
  <c r="H25"/>
  <c r="C25"/>
  <c r="D19"/>
  <c r="S19" i="30"/>
  <c r="AO19"/>
  <c r="L25"/>
  <c r="AH25"/>
  <c r="L51"/>
  <c r="AH51"/>
  <c r="I27"/>
  <c r="AE27"/>
  <c r="I53"/>
  <c r="AE53"/>
  <c r="S47"/>
  <c r="AO47"/>
  <c r="O33"/>
  <c r="AK33"/>
  <c r="L8"/>
  <c r="AH8"/>
  <c r="L36"/>
  <c r="AH36"/>
  <c r="O19"/>
  <c r="AK19"/>
  <c r="O44"/>
  <c r="AK44"/>
  <c r="L23"/>
  <c r="AH23"/>
  <c r="L47"/>
  <c r="AH47"/>
  <c r="I25"/>
  <c r="AE25"/>
  <c r="I52"/>
  <c r="AE52"/>
  <c r="F44"/>
  <c r="AB44"/>
  <c r="I7"/>
  <c r="AE7"/>
  <c r="C31"/>
  <c r="Y31"/>
  <c r="C54"/>
  <c r="Y54"/>
  <c r="G6" i="29"/>
  <c r="O6"/>
  <c r="F14"/>
  <c r="N14"/>
  <c r="I25"/>
  <c r="Q25"/>
  <c r="I33"/>
  <c r="Q33"/>
  <c r="F43"/>
  <c r="N43"/>
  <c r="E14"/>
  <c r="M14"/>
  <c r="J19"/>
  <c r="R19"/>
  <c r="G25"/>
  <c r="O25"/>
  <c r="E29"/>
  <c r="M29"/>
  <c r="J31"/>
  <c r="R31"/>
  <c r="G36"/>
  <c r="O36"/>
  <c r="E39"/>
  <c r="M39"/>
  <c r="J42"/>
  <c r="R42"/>
  <c r="C6"/>
  <c r="K6"/>
  <c r="C43"/>
  <c r="K43"/>
  <c r="C24"/>
  <c r="K24"/>
  <c r="J7"/>
  <c r="R7"/>
  <c r="E9"/>
  <c r="M9"/>
  <c r="G51"/>
  <c r="O51"/>
  <c r="J48"/>
  <c r="R48"/>
  <c r="C47"/>
  <c r="K47"/>
  <c r="C32"/>
  <c r="K32"/>
  <c r="C18"/>
  <c r="K18"/>
  <c r="I7"/>
  <c r="Q7"/>
  <c r="D8"/>
  <c r="L8"/>
  <c r="D53"/>
  <c r="L53"/>
  <c r="F51"/>
  <c r="N51"/>
  <c r="I49"/>
  <c r="Q49"/>
  <c r="I47"/>
  <c r="Q47"/>
  <c r="O24" i="30"/>
  <c r="AK24"/>
  <c r="O47"/>
  <c r="AK47"/>
  <c r="F27"/>
  <c r="AB27"/>
  <c r="F53"/>
  <c r="AB53"/>
  <c r="O7"/>
  <c r="AK7"/>
  <c r="C33"/>
  <c r="Y33"/>
  <c r="F35" i="29"/>
  <c r="N35"/>
  <c r="J6"/>
  <c r="R6"/>
  <c r="F17"/>
  <c r="N17"/>
  <c r="F26"/>
  <c r="N26"/>
  <c r="F36"/>
  <c r="N36"/>
  <c r="D13" i="31"/>
  <c r="D23"/>
  <c r="D8"/>
  <c r="C5"/>
  <c r="L9" i="3"/>
  <c r="I9"/>
  <c r="K14"/>
  <c r="J14"/>
  <c r="H28"/>
  <c r="E9"/>
  <c r="C14"/>
  <c r="L31"/>
  <c r="I31"/>
  <c r="I34"/>
  <c r="D34"/>
  <c r="F34"/>
  <c r="J26"/>
  <c r="F18"/>
  <c r="D12"/>
  <c r="F5"/>
  <c r="I5"/>
  <c r="D7"/>
  <c r="I7"/>
  <c r="G9"/>
  <c r="G12"/>
  <c r="C13"/>
  <c r="E14"/>
  <c r="C18"/>
  <c r="C19"/>
  <c r="L26"/>
  <c r="C28"/>
  <c r="K29"/>
  <c r="E31"/>
  <c r="G34"/>
  <c r="L39"/>
  <c r="I39"/>
  <c r="D11" i="31"/>
  <c r="I6" i="3"/>
  <c r="J6"/>
  <c r="L25"/>
  <c r="K25"/>
  <c r="C25"/>
  <c r="S127" i="37"/>
  <c r="S306"/>
  <c r="H8" i="3"/>
  <c r="I22"/>
  <c r="D22"/>
  <c r="H22"/>
  <c r="J8"/>
  <c r="L15"/>
  <c r="K15"/>
  <c r="C15"/>
  <c r="G22"/>
  <c r="G25"/>
  <c r="K38"/>
  <c r="C38"/>
  <c r="D38"/>
  <c r="V14" i="30"/>
  <c r="AR14"/>
  <c r="V25"/>
  <c r="AR25"/>
  <c r="V34"/>
  <c r="AR34"/>
  <c r="V44"/>
  <c r="AR44"/>
  <c r="V54"/>
  <c r="AR54"/>
  <c r="S15"/>
  <c r="AO15"/>
  <c r="S25"/>
  <c r="AO25"/>
  <c r="S34"/>
  <c r="AO34"/>
  <c r="S44"/>
  <c r="AO44"/>
  <c r="S53"/>
  <c r="AO53"/>
  <c r="O11"/>
  <c r="AK11"/>
  <c r="O21"/>
  <c r="AK21"/>
  <c r="O31"/>
  <c r="AK31"/>
  <c r="O39"/>
  <c r="AK39"/>
  <c r="O49"/>
  <c r="AK49"/>
  <c r="L10"/>
  <c r="AH10"/>
  <c r="L20"/>
  <c r="AH20"/>
  <c r="L30"/>
  <c r="AH30"/>
  <c r="L40"/>
  <c r="AH40"/>
  <c r="L49"/>
  <c r="AH49"/>
  <c r="I11"/>
  <c r="AE11"/>
  <c r="I20"/>
  <c r="AE20"/>
  <c r="I30"/>
  <c r="AE30"/>
  <c r="I39"/>
  <c r="AE39"/>
  <c r="I50"/>
  <c r="AE50"/>
  <c r="F10"/>
  <c r="AB10"/>
  <c r="F20"/>
  <c r="AB20"/>
  <c r="F30"/>
  <c r="AB30"/>
  <c r="F39"/>
  <c r="AB39"/>
  <c r="F49"/>
  <c r="AB49"/>
  <c r="C8"/>
  <c r="Y8"/>
  <c r="C18"/>
  <c r="Y18"/>
  <c r="C28"/>
  <c r="Y28"/>
  <c r="C38"/>
  <c r="Y38"/>
  <c r="C48"/>
  <c r="Y48"/>
  <c r="J16" i="29"/>
  <c r="R16"/>
  <c r="D35"/>
  <c r="L35"/>
  <c r="F10"/>
  <c r="N10"/>
  <c r="F12"/>
  <c r="N12"/>
  <c r="D16"/>
  <c r="L16"/>
  <c r="F19"/>
  <c r="N19"/>
  <c r="D24"/>
  <c r="L24"/>
  <c r="D27"/>
  <c r="L27"/>
  <c r="F30"/>
  <c r="N30"/>
  <c r="D33"/>
  <c r="L33"/>
  <c r="I37"/>
  <c r="Q37"/>
  <c r="I41"/>
  <c r="Q41"/>
  <c r="D44"/>
  <c r="L44"/>
  <c r="J10"/>
  <c r="R10"/>
  <c r="G13"/>
  <c r="O13"/>
  <c r="J14"/>
  <c r="R14"/>
  <c r="E18"/>
  <c r="M18"/>
  <c r="G19"/>
  <c r="O19"/>
  <c r="J20"/>
  <c r="R20"/>
  <c r="G24"/>
  <c r="O24"/>
  <c r="V13" i="30"/>
  <c r="AR13"/>
  <c r="V23"/>
  <c r="AR23"/>
  <c r="V32"/>
  <c r="AR32"/>
  <c r="V42"/>
  <c r="AR42"/>
  <c r="V51"/>
  <c r="AR51"/>
  <c r="S13"/>
  <c r="AO13"/>
  <c r="S24"/>
  <c r="AO24"/>
  <c r="S32"/>
  <c r="AO32"/>
  <c r="S42"/>
  <c r="AO42"/>
  <c r="S51"/>
  <c r="AO51"/>
  <c r="V37"/>
  <c r="AR37"/>
  <c r="S27"/>
  <c r="AO27"/>
  <c r="O13"/>
  <c r="AK13"/>
  <c r="O26"/>
  <c r="AK26"/>
  <c r="O37"/>
  <c r="AK37"/>
  <c r="O51"/>
  <c r="AK51"/>
  <c r="L14"/>
  <c r="AH14"/>
  <c r="L27"/>
  <c r="AH27"/>
  <c r="L43"/>
  <c r="AH43"/>
  <c r="L53"/>
  <c r="AH53"/>
  <c r="I18"/>
  <c r="AE18"/>
  <c r="I32"/>
  <c r="AE32"/>
  <c r="I45"/>
  <c r="AE45"/>
  <c r="F8"/>
  <c r="AB8"/>
  <c r="F34"/>
  <c r="AB34"/>
  <c r="F47"/>
  <c r="AB47"/>
  <c r="C10"/>
  <c r="Y10"/>
  <c r="C24"/>
  <c r="Y24"/>
  <c r="C36"/>
  <c r="Y36"/>
  <c r="C50"/>
  <c r="Y50"/>
  <c r="D23" i="29"/>
  <c r="L23"/>
  <c r="C16"/>
  <c r="K16"/>
  <c r="E6"/>
  <c r="M6"/>
  <c r="D13"/>
  <c r="L13"/>
  <c r="D18"/>
  <c r="L18"/>
  <c r="I22"/>
  <c r="Q22"/>
  <c r="I27"/>
  <c r="Q27"/>
  <c r="I31"/>
  <c r="Q31"/>
  <c r="D37"/>
  <c r="L37"/>
  <c r="F42"/>
  <c r="N42"/>
  <c r="F46"/>
  <c r="N46"/>
  <c r="J12"/>
  <c r="R12"/>
  <c r="E17"/>
  <c r="M17"/>
  <c r="J18"/>
  <c r="R18"/>
  <c r="G20"/>
  <c r="O20"/>
  <c r="J24"/>
  <c r="R24"/>
  <c r="E26"/>
  <c r="M26"/>
  <c r="G27"/>
  <c r="O27"/>
  <c r="J29"/>
  <c r="R29"/>
  <c r="E31"/>
  <c r="M31"/>
  <c r="G32"/>
  <c r="O32"/>
  <c r="J33"/>
  <c r="R33"/>
  <c r="E37"/>
  <c r="M37"/>
  <c r="G38"/>
  <c r="O38"/>
  <c r="J39"/>
  <c r="R39"/>
  <c r="E42"/>
  <c r="M42"/>
  <c r="G43"/>
  <c r="O43"/>
  <c r="J44"/>
  <c r="R44"/>
  <c r="F6"/>
  <c r="N6"/>
  <c r="C48"/>
  <c r="K48"/>
  <c r="C38"/>
  <c r="K38"/>
  <c r="C29"/>
  <c r="K29"/>
  <c r="C19"/>
  <c r="K19"/>
  <c r="C10"/>
  <c r="K10"/>
  <c r="E7"/>
  <c r="M7"/>
  <c r="J9"/>
  <c r="R9"/>
  <c r="G53"/>
  <c r="O53"/>
  <c r="E52"/>
  <c r="M52"/>
  <c r="J50"/>
  <c r="R50"/>
  <c r="G49"/>
  <c r="O49"/>
  <c r="E48"/>
  <c r="M48"/>
  <c r="J46"/>
  <c r="R46"/>
  <c r="C42"/>
  <c r="K42"/>
  <c r="C30"/>
  <c r="K30"/>
  <c r="C20"/>
  <c r="K20"/>
  <c r="C9"/>
  <c r="K9"/>
  <c r="D7"/>
  <c r="L7"/>
  <c r="I9"/>
  <c r="Q9"/>
  <c r="F53"/>
  <c r="N53"/>
  <c r="D52"/>
  <c r="L52"/>
  <c r="I50"/>
  <c r="Q50"/>
  <c r="F49"/>
  <c r="N49"/>
  <c r="D48"/>
  <c r="L48"/>
  <c r="G46"/>
  <c r="O46"/>
  <c r="I9" i="30"/>
  <c r="AE9"/>
  <c r="I23"/>
  <c r="AE23"/>
  <c r="I34"/>
  <c r="AE34"/>
  <c r="I48"/>
  <c r="AE48"/>
  <c r="F12"/>
  <c r="AB12"/>
  <c r="F25"/>
  <c r="AB25"/>
  <c r="F37"/>
  <c r="AB37"/>
  <c r="V7"/>
  <c r="AR7"/>
  <c r="C26"/>
  <c r="Y26"/>
  <c r="C40"/>
  <c r="Y40"/>
  <c r="C52"/>
  <c r="Y52"/>
  <c r="I23" i="29"/>
  <c r="Q23"/>
  <c r="D11"/>
  <c r="L11"/>
  <c r="I18"/>
  <c r="Q18"/>
  <c r="D29"/>
  <c r="L29"/>
  <c r="F32"/>
  <c r="N32"/>
  <c r="I42"/>
  <c r="Q42"/>
  <c r="E10"/>
  <c r="M10"/>
  <c r="G17"/>
  <c r="O17"/>
  <c r="E19"/>
  <c r="M19"/>
  <c r="E25"/>
  <c r="M25"/>
  <c r="G26"/>
  <c r="O26"/>
  <c r="E30"/>
  <c r="M30"/>
  <c r="G31"/>
  <c r="O31"/>
  <c r="E36"/>
  <c r="M36"/>
  <c r="G37"/>
  <c r="O37"/>
  <c r="E41"/>
  <c r="M41"/>
  <c r="G42"/>
  <c r="O42"/>
  <c r="E46"/>
  <c r="M46"/>
  <c r="D6"/>
  <c r="L6"/>
  <c r="C36"/>
  <c r="K36"/>
  <c r="C26"/>
  <c r="K26"/>
  <c r="C8"/>
  <c r="K8"/>
  <c r="J8"/>
  <c r="R8"/>
  <c r="E53"/>
  <c r="M53"/>
  <c r="J51"/>
  <c r="R51"/>
  <c r="E49"/>
  <c r="M49"/>
  <c r="J47"/>
  <c r="R47"/>
  <c r="V9" i="30"/>
  <c r="AR9"/>
  <c r="V47"/>
  <c r="AR47"/>
  <c r="S37"/>
  <c r="AO37"/>
  <c r="O15"/>
  <c r="AK15"/>
  <c r="O28"/>
  <c r="AK28"/>
  <c r="O42"/>
  <c r="AK42"/>
  <c r="O53"/>
  <c r="AK53"/>
  <c r="L18"/>
  <c r="AH18"/>
  <c r="L32"/>
  <c r="AH32"/>
  <c r="L44"/>
  <c r="AH44"/>
  <c r="F51"/>
  <c r="AB51"/>
  <c r="C12"/>
  <c r="Y12"/>
  <c r="E16" i="29"/>
  <c r="M16"/>
  <c r="I13"/>
  <c r="Q13"/>
  <c r="I24"/>
  <c r="Q24"/>
  <c r="F38"/>
  <c r="N38"/>
  <c r="J13"/>
  <c r="R13"/>
  <c r="E22"/>
  <c r="M22"/>
  <c r="J27"/>
  <c r="R27"/>
  <c r="J32"/>
  <c r="R32"/>
  <c r="J38"/>
  <c r="R38"/>
  <c r="J43"/>
  <c r="R43"/>
  <c r="C46"/>
  <c r="K46"/>
  <c r="C17"/>
  <c r="K17"/>
  <c r="G9"/>
  <c r="O9"/>
  <c r="G50"/>
  <c r="O50"/>
  <c r="C49"/>
  <c r="K49"/>
  <c r="C17" i="31"/>
  <c r="I24"/>
  <c r="J21"/>
  <c r="J18"/>
  <c r="J15"/>
  <c r="J12"/>
  <c r="J9"/>
  <c r="J6"/>
  <c r="G24"/>
  <c r="H21"/>
  <c r="H18"/>
  <c r="H15"/>
  <c r="H12"/>
  <c r="H9"/>
  <c r="H6"/>
  <c r="C21"/>
  <c r="D18"/>
  <c r="D6"/>
  <c r="D21"/>
  <c r="D9"/>
  <c r="L4" i="3"/>
  <c r="I4"/>
  <c r="I8"/>
  <c r="L8"/>
  <c r="D8"/>
  <c r="L19"/>
  <c r="G19"/>
  <c r="I24"/>
  <c r="D24"/>
  <c r="L27"/>
  <c r="I27"/>
  <c r="L36"/>
  <c r="E36"/>
  <c r="D36"/>
  <c r="S356" i="37"/>
  <c r="S380"/>
  <c r="E8" i="3"/>
  <c r="K20"/>
  <c r="C20"/>
  <c r="D20"/>
  <c r="E22"/>
  <c r="E25"/>
  <c r="L28"/>
  <c r="E28"/>
  <c r="D28"/>
  <c r="G36"/>
  <c r="L37"/>
  <c r="G37"/>
  <c r="J24"/>
  <c r="F20"/>
  <c r="G10"/>
  <c r="J10"/>
  <c r="E4"/>
  <c r="E11"/>
  <c r="I14"/>
  <c r="D14"/>
  <c r="L17"/>
  <c r="I17"/>
  <c r="I19"/>
  <c r="K24"/>
  <c r="G27"/>
  <c r="L29"/>
  <c r="G29"/>
  <c r="I36"/>
  <c r="E37"/>
  <c r="E38"/>
  <c r="J38"/>
  <c r="H36"/>
  <c r="J28"/>
  <c r="H24"/>
  <c r="F22"/>
  <c r="H14"/>
  <c r="C10"/>
  <c r="G6"/>
  <c r="L10"/>
  <c r="G4"/>
  <c r="K8"/>
  <c r="E10"/>
  <c r="G14"/>
  <c r="E15"/>
  <c r="E17"/>
  <c r="L18"/>
  <c r="E18"/>
  <c r="D18"/>
  <c r="K19"/>
  <c r="I20"/>
  <c r="K22"/>
  <c r="C24"/>
  <c r="L24"/>
  <c r="I25"/>
  <c r="K27"/>
  <c r="I28"/>
  <c r="E29"/>
  <c r="K30"/>
  <c r="C30"/>
  <c r="D30"/>
  <c r="I32"/>
  <c r="D32"/>
  <c r="L33"/>
  <c r="K33"/>
  <c r="C33"/>
  <c r="L35"/>
  <c r="I35"/>
  <c r="K36"/>
  <c r="I37"/>
  <c r="G38"/>
  <c r="V27" i="30"/>
  <c r="AR27"/>
  <c r="I17"/>
  <c r="AE17"/>
  <c r="D12" i="31"/>
  <c r="S260" i="37"/>
  <c r="S268"/>
  <c r="S272"/>
  <c r="L11" i="3"/>
  <c r="K11"/>
  <c r="C11"/>
  <c r="G24"/>
  <c r="J23" i="31"/>
  <c r="J20"/>
  <c r="J17"/>
  <c r="J14"/>
  <c r="J11"/>
  <c r="J8"/>
  <c r="C11"/>
  <c r="F5"/>
  <c r="H23"/>
  <c r="H20"/>
  <c r="H17"/>
  <c r="H14"/>
  <c r="H11"/>
  <c r="H8"/>
  <c r="D5"/>
  <c r="D14"/>
  <c r="H5"/>
  <c r="D17"/>
  <c r="F17" i="30"/>
  <c r="AB17"/>
  <c r="F23" i="31"/>
  <c r="F25"/>
  <c r="J22"/>
  <c r="J19"/>
  <c r="J16"/>
  <c r="J13"/>
  <c r="J10"/>
  <c r="J7"/>
  <c r="C19"/>
  <c r="D25"/>
  <c r="H22"/>
  <c r="H19"/>
  <c r="H16"/>
  <c r="H13"/>
  <c r="H10"/>
  <c r="H7"/>
  <c r="C13"/>
  <c r="D10"/>
  <c r="D22"/>
  <c r="E24"/>
  <c r="J25"/>
  <c r="O376" i="23"/>
  <c r="S49" i="30"/>
  <c r="AO49"/>
  <c r="S39"/>
  <c r="AO39"/>
  <c r="S30"/>
  <c r="AO30"/>
  <c r="S21"/>
  <c r="AO21"/>
  <c r="S11"/>
  <c r="AO11"/>
  <c r="V49"/>
  <c r="AR49"/>
  <c r="V39"/>
  <c r="AR39"/>
  <c r="V30"/>
  <c r="AR30"/>
  <c r="V20"/>
  <c r="AR20"/>
  <c r="V11"/>
  <c r="AR11"/>
  <c r="V17"/>
  <c r="AR17"/>
  <c r="J5" i="31"/>
  <c r="C7"/>
  <c r="C15"/>
  <c r="C23"/>
  <c r="F6"/>
  <c r="F7"/>
  <c r="F8"/>
  <c r="F9"/>
  <c r="F10"/>
  <c r="F11"/>
  <c r="F12"/>
  <c r="F13"/>
  <c r="F14"/>
  <c r="F15"/>
  <c r="F16"/>
  <c r="F17"/>
  <c r="F18"/>
  <c r="F19"/>
  <c r="F20"/>
  <c r="F21"/>
  <c r="F22"/>
  <c r="K4" i="3"/>
  <c r="E6"/>
  <c r="I13"/>
  <c r="K13"/>
  <c r="K23"/>
  <c r="K6"/>
  <c r="C6"/>
  <c r="D6"/>
  <c r="H6"/>
  <c r="L6"/>
  <c r="D4"/>
  <c r="F4"/>
  <c r="H4"/>
  <c r="J4"/>
  <c r="D9"/>
  <c r="F9"/>
  <c r="H9"/>
  <c r="J9"/>
  <c r="D11"/>
  <c r="F11"/>
  <c r="H11"/>
  <c r="J11"/>
  <c r="D13"/>
  <c r="F13"/>
  <c r="H13"/>
  <c r="J13"/>
  <c r="D15"/>
  <c r="F15"/>
  <c r="H15"/>
  <c r="J15"/>
  <c r="D17"/>
  <c r="F17"/>
  <c r="H17"/>
  <c r="J17"/>
  <c r="D19"/>
  <c r="F19"/>
  <c r="H19"/>
  <c r="J19"/>
  <c r="D21"/>
  <c r="F21"/>
  <c r="H21"/>
  <c r="J21"/>
  <c r="D23"/>
  <c r="F23"/>
  <c r="H23"/>
  <c r="J23"/>
  <c r="D25"/>
  <c r="F25"/>
  <c r="H25"/>
  <c r="J25"/>
  <c r="D27"/>
  <c r="F27"/>
  <c r="H27"/>
  <c r="J27"/>
  <c r="D29"/>
  <c r="F29"/>
  <c r="H29"/>
  <c r="J29"/>
  <c r="D31"/>
  <c r="F31"/>
  <c r="H31"/>
  <c r="J31"/>
  <c r="D33"/>
  <c r="F33"/>
  <c r="H33"/>
  <c r="J33"/>
  <c r="D35"/>
  <c r="F35"/>
  <c r="H35"/>
  <c r="J35"/>
  <c r="D37"/>
  <c r="F37"/>
  <c r="H37"/>
  <c r="J37"/>
  <c r="D39"/>
  <c r="F39"/>
  <c r="H39"/>
  <c r="J39"/>
  <c r="C17" i="30"/>
  <c r="Y17"/>
  <c r="L17"/>
  <c r="AH17"/>
  <c r="O17"/>
  <c r="AK17"/>
  <c r="S17"/>
  <c r="AO17"/>
  <c r="V8"/>
  <c r="AR8"/>
  <c r="V10"/>
  <c r="AR10"/>
  <c r="V12"/>
  <c r="AR12"/>
  <c r="V15"/>
  <c r="AR15"/>
  <c r="V19"/>
  <c r="AR19"/>
  <c r="V21"/>
  <c r="AR21"/>
  <c r="V24"/>
  <c r="AR24"/>
  <c r="V26"/>
  <c r="AR26"/>
  <c r="V28"/>
  <c r="AR28"/>
  <c r="V31"/>
  <c r="AR31"/>
  <c r="V33"/>
  <c r="AR33"/>
  <c r="V36"/>
  <c r="AR36"/>
  <c r="V38"/>
  <c r="AR38"/>
  <c r="V40"/>
  <c r="AR40"/>
  <c r="V43"/>
  <c r="AR43"/>
  <c r="V45"/>
  <c r="AR45"/>
  <c r="V48"/>
  <c r="AR48"/>
  <c r="V50"/>
  <c r="AR50"/>
  <c r="V52"/>
  <c r="AR52"/>
  <c r="V53"/>
  <c r="AR53"/>
  <c r="S8"/>
  <c r="AO8"/>
  <c r="S10"/>
  <c r="AO10"/>
  <c r="S12"/>
  <c r="AO12"/>
  <c r="S14"/>
  <c r="AO14"/>
  <c r="S18"/>
  <c r="AO18"/>
  <c r="S20"/>
  <c r="AO20"/>
  <c r="S23"/>
  <c r="AO23"/>
  <c r="S26"/>
  <c r="AO26"/>
  <c r="S28"/>
  <c r="AO28"/>
  <c r="S31"/>
  <c r="AO31"/>
  <c r="S33"/>
  <c r="AO33"/>
  <c r="S36"/>
  <c r="AO36"/>
  <c r="S38"/>
  <c r="AO38"/>
  <c r="S40"/>
  <c r="AO40"/>
  <c r="S43"/>
  <c r="AO43"/>
  <c r="S45"/>
  <c r="AO45"/>
  <c r="S48"/>
  <c r="AO48"/>
  <c r="S50"/>
  <c r="AO50"/>
  <c r="S52"/>
  <c r="AO52"/>
  <c r="S54"/>
  <c r="AO54"/>
  <c r="O8"/>
  <c r="AK8"/>
  <c r="O10"/>
  <c r="AK10"/>
  <c r="O12"/>
  <c r="AK12"/>
  <c r="O14"/>
  <c r="AK14"/>
  <c r="O18"/>
  <c r="AK18"/>
  <c r="O20"/>
  <c r="AK20"/>
  <c r="O23"/>
  <c r="AK23"/>
  <c r="O25"/>
  <c r="AK25"/>
  <c r="O27"/>
  <c r="AK27"/>
  <c r="O30"/>
  <c r="AK30"/>
  <c r="O32"/>
  <c r="AK32"/>
  <c r="O36"/>
  <c r="AK36"/>
  <c r="O38"/>
  <c r="AK38"/>
  <c r="O40"/>
  <c r="AK40"/>
  <c r="O43"/>
  <c r="AK43"/>
  <c r="O45"/>
  <c r="AK45"/>
  <c r="O48"/>
  <c r="AK48"/>
  <c r="O50"/>
  <c r="AK50"/>
  <c r="O52"/>
  <c r="AK52"/>
  <c r="O54"/>
  <c r="AK54"/>
  <c r="L9"/>
  <c r="AH9"/>
  <c r="L11"/>
  <c r="AH11"/>
  <c r="L13"/>
  <c r="AH13"/>
  <c r="L15"/>
  <c r="AH15"/>
  <c r="L19"/>
  <c r="AH19"/>
  <c r="L21"/>
  <c r="AH21"/>
  <c r="L24"/>
  <c r="AH24"/>
  <c r="L26"/>
  <c r="AH26"/>
  <c r="L28"/>
  <c r="AH28"/>
  <c r="L31"/>
  <c r="AH31"/>
  <c r="L33"/>
  <c r="AH33"/>
  <c r="L34"/>
  <c r="AH34"/>
  <c r="L37"/>
  <c r="AH37"/>
  <c r="L39"/>
  <c r="AH39"/>
  <c r="L42"/>
  <c r="AH42"/>
  <c r="L45"/>
  <c r="AH45"/>
  <c r="L48"/>
  <c r="AH48"/>
  <c r="L50"/>
  <c r="AH50"/>
  <c r="L52"/>
  <c r="AH52"/>
  <c r="L54"/>
  <c r="AH54"/>
  <c r="I8"/>
  <c r="AE8"/>
  <c r="I10"/>
  <c r="AE10"/>
  <c r="I12"/>
  <c r="AE12"/>
  <c r="I15"/>
  <c r="AE15"/>
  <c r="I19"/>
  <c r="AE19"/>
  <c r="I21"/>
  <c r="AE21"/>
  <c r="I24"/>
  <c r="AE24"/>
  <c r="I26"/>
  <c r="AE26"/>
  <c r="I28"/>
  <c r="AE28"/>
  <c r="I31"/>
  <c r="AE31"/>
  <c r="I33"/>
  <c r="AE33"/>
  <c r="I36"/>
  <c r="AE36"/>
  <c r="I38"/>
  <c r="AE38"/>
  <c r="I40"/>
  <c r="AE40"/>
  <c r="I43"/>
  <c r="AE43"/>
  <c r="I44"/>
  <c r="AE44"/>
  <c r="I47"/>
  <c r="AE47"/>
  <c r="I49"/>
  <c r="AE49"/>
  <c r="I51"/>
  <c r="AE51"/>
  <c r="I54"/>
  <c r="AE54"/>
  <c r="F9"/>
  <c r="AB9"/>
  <c r="F11"/>
  <c r="AB11"/>
  <c r="F13"/>
  <c r="AB13"/>
  <c r="F15"/>
  <c r="AB15"/>
  <c r="F19"/>
  <c r="AB19"/>
  <c r="F21"/>
  <c r="AB21"/>
  <c r="F24"/>
  <c r="AB24"/>
  <c r="F26"/>
  <c r="AB26"/>
  <c r="F28"/>
  <c r="AB28"/>
  <c r="F31"/>
  <c r="AB31"/>
  <c r="F33"/>
  <c r="AB33"/>
  <c r="F36"/>
  <c r="AB36"/>
  <c r="F38"/>
  <c r="AB38"/>
  <c r="F40"/>
  <c r="AB40"/>
  <c r="F43"/>
  <c r="AB43"/>
  <c r="F45"/>
  <c r="AB45"/>
  <c r="F48"/>
  <c r="AB48"/>
  <c r="F50"/>
  <c r="AB50"/>
  <c r="F52"/>
  <c r="AB52"/>
  <c r="F54"/>
  <c r="AB54"/>
  <c r="F7"/>
  <c r="AB7"/>
  <c r="L7"/>
  <c r="AH7"/>
  <c r="S7"/>
  <c r="AO7"/>
  <c r="C9"/>
  <c r="Y9"/>
  <c r="C11"/>
  <c r="Y11"/>
  <c r="C13"/>
  <c r="Y13"/>
  <c r="C15"/>
  <c r="Y15"/>
  <c r="C19"/>
  <c r="Y19"/>
  <c r="C20"/>
  <c r="Y20"/>
  <c r="C23"/>
  <c r="Y23"/>
  <c r="C25"/>
  <c r="Y25"/>
  <c r="C27"/>
  <c r="Y27"/>
  <c r="C30"/>
  <c r="Y30"/>
  <c r="C32"/>
  <c r="Y32"/>
  <c r="C34"/>
  <c r="Y34"/>
  <c r="C37"/>
  <c r="Y37"/>
  <c r="C39"/>
  <c r="Y39"/>
  <c r="C42"/>
  <c r="Y42"/>
  <c r="C44"/>
  <c r="Y44"/>
  <c r="C47"/>
  <c r="Y47"/>
  <c r="C49"/>
  <c r="Y49"/>
  <c r="C51"/>
  <c r="Y51"/>
  <c r="C53"/>
  <c r="Y53"/>
  <c r="C7"/>
  <c r="Y7"/>
  <c r="F16" i="29"/>
  <c r="N16"/>
  <c r="I16"/>
  <c r="Q16"/>
  <c r="D22"/>
  <c r="L22"/>
  <c r="J22"/>
  <c r="R22"/>
  <c r="G23"/>
  <c r="O23"/>
  <c r="J23"/>
  <c r="R23"/>
  <c r="E35"/>
  <c r="M35"/>
  <c r="G35"/>
  <c r="O35"/>
  <c r="J35"/>
  <c r="R35"/>
  <c r="C35"/>
  <c r="K35"/>
  <c r="C51"/>
  <c r="K51"/>
  <c r="C53"/>
  <c r="K53"/>
  <c r="D10"/>
  <c r="L10"/>
  <c r="I10"/>
  <c r="Q10"/>
  <c r="I11"/>
  <c r="Q11"/>
  <c r="I12"/>
  <c r="Q12"/>
  <c r="F13"/>
  <c r="N13"/>
  <c r="D14"/>
  <c r="L14"/>
  <c r="I14"/>
  <c r="Q14"/>
  <c r="D17"/>
  <c r="L17"/>
  <c r="I17"/>
  <c r="Q17"/>
  <c r="F18"/>
  <c r="N18"/>
  <c r="D19"/>
  <c r="L19"/>
  <c r="I19"/>
  <c r="Q19"/>
  <c r="F20"/>
  <c r="N20"/>
  <c r="F22"/>
  <c r="N22"/>
  <c r="F23"/>
  <c r="N23"/>
  <c r="F24"/>
  <c r="N24"/>
  <c r="D25"/>
  <c r="L25"/>
  <c r="F25"/>
  <c r="N25"/>
  <c r="D26"/>
  <c r="L26"/>
  <c r="I26"/>
  <c r="Q26"/>
  <c r="F27"/>
  <c r="N27"/>
  <c r="F29"/>
  <c r="N29"/>
  <c r="D30"/>
  <c r="L30"/>
  <c r="I30"/>
  <c r="Q30"/>
  <c r="F31"/>
  <c r="N31"/>
  <c r="D32"/>
  <c r="L32"/>
  <c r="I32"/>
  <c r="Q32"/>
  <c r="F33"/>
  <c r="N33"/>
  <c r="D36"/>
  <c r="L36"/>
  <c r="I36"/>
  <c r="Q36"/>
  <c r="F37"/>
  <c r="N37"/>
  <c r="D38"/>
  <c r="L38"/>
  <c r="I38"/>
  <c r="Q38"/>
  <c r="D39"/>
  <c r="L39"/>
  <c r="I39"/>
  <c r="Q39"/>
  <c r="F41"/>
  <c r="N41"/>
  <c r="D42"/>
  <c r="L42"/>
  <c r="D43"/>
  <c r="L43"/>
  <c r="I43"/>
  <c r="Q43"/>
  <c r="F44"/>
  <c r="N44"/>
  <c r="D46"/>
  <c r="L46"/>
  <c r="I46"/>
  <c r="Q46"/>
  <c r="G10"/>
  <c r="O10"/>
  <c r="E11"/>
  <c r="M11"/>
  <c r="J11"/>
  <c r="R11"/>
  <c r="G12"/>
  <c r="O12"/>
  <c r="E13"/>
  <c r="M13"/>
  <c r="E23" i="31"/>
  <c r="G23"/>
  <c r="I23"/>
  <c r="K23"/>
  <c r="E20"/>
  <c r="G20"/>
  <c r="I20"/>
  <c r="K20"/>
  <c r="E17"/>
  <c r="G17"/>
  <c r="I17"/>
  <c r="K17"/>
  <c r="E14"/>
  <c r="G14"/>
  <c r="I14"/>
  <c r="K14"/>
  <c r="E11"/>
  <c r="G11"/>
  <c r="I11"/>
  <c r="K11"/>
  <c r="E8"/>
  <c r="G8"/>
  <c r="I8"/>
  <c r="K8"/>
  <c r="C20"/>
  <c r="C14"/>
  <c r="C8"/>
  <c r="E5"/>
  <c r="G5"/>
  <c r="I5"/>
  <c r="K5"/>
  <c r="D24"/>
  <c r="F24"/>
  <c r="H24"/>
  <c r="J24"/>
  <c r="E21"/>
  <c r="G21"/>
  <c r="I21"/>
  <c r="K21"/>
  <c r="E18"/>
  <c r="G18"/>
  <c r="I18"/>
  <c r="K18"/>
  <c r="E15"/>
  <c r="G15"/>
  <c r="I15"/>
  <c r="K15"/>
  <c r="E12"/>
  <c r="G12"/>
  <c r="I12"/>
  <c r="K12"/>
  <c r="E9"/>
  <c r="G9"/>
  <c r="I9"/>
  <c r="K9"/>
  <c r="E6"/>
  <c r="G6"/>
  <c r="I6"/>
  <c r="K6"/>
  <c r="C24"/>
  <c r="C18"/>
  <c r="C12"/>
  <c r="C6"/>
  <c r="E25"/>
  <c r="G25"/>
  <c r="I25"/>
  <c r="K25"/>
  <c r="E22"/>
  <c r="G22"/>
  <c r="I22"/>
  <c r="K22"/>
  <c r="E19"/>
  <c r="G19"/>
  <c r="I19"/>
  <c r="K19"/>
  <c r="E16"/>
  <c r="G16"/>
  <c r="I16"/>
  <c r="K16"/>
  <c r="E13"/>
  <c r="G13"/>
  <c r="I13"/>
  <c r="K13"/>
  <c r="E10"/>
  <c r="G10"/>
  <c r="I10"/>
  <c r="K10"/>
  <c r="E7"/>
  <c r="G7"/>
  <c r="I7"/>
  <c r="K7"/>
  <c r="C22"/>
  <c r="C16"/>
  <c r="C10"/>
  <c r="S18" i="37"/>
  <c r="Q25"/>
  <c r="Q32"/>
  <c r="S44"/>
  <c r="Q49"/>
  <c r="T62"/>
  <c r="Q62"/>
  <c r="T87"/>
  <c r="Q87"/>
  <c r="T104"/>
  <c r="S104"/>
  <c r="T128"/>
  <c r="Q128"/>
  <c r="T148"/>
  <c r="Q148"/>
  <c r="T172"/>
  <c r="S172"/>
  <c r="T190"/>
  <c r="Q190"/>
  <c r="T209"/>
  <c r="Q209"/>
  <c r="T238"/>
  <c r="S238"/>
  <c r="T252"/>
  <c r="Q252"/>
  <c r="T269"/>
  <c r="Q269"/>
  <c r="T300"/>
  <c r="S300"/>
  <c r="T313"/>
  <c r="Q313"/>
  <c r="T337"/>
  <c r="Q337"/>
  <c r="T362"/>
  <c r="S362"/>
  <c r="T374"/>
  <c r="Q374"/>
  <c r="L65" i="22"/>
  <c r="J65"/>
  <c r="L70"/>
  <c r="J70"/>
  <c r="I70"/>
  <c r="L72"/>
  <c r="L96"/>
  <c r="I10"/>
  <c r="I30"/>
  <c r="I39"/>
  <c r="J121"/>
  <c r="L121"/>
  <c r="J149"/>
  <c r="L149"/>
  <c r="L201"/>
  <c r="L213"/>
  <c r="J248"/>
  <c r="L248"/>
  <c r="I255"/>
  <c r="L299"/>
  <c r="L311"/>
  <c r="K311"/>
  <c r="L7"/>
  <c r="K227"/>
  <c r="I209"/>
  <c r="L337"/>
  <c r="T80" i="37"/>
  <c r="S80"/>
  <c r="T93"/>
  <c r="Q93"/>
  <c r="T117"/>
  <c r="Q117"/>
  <c r="T142"/>
  <c r="S142"/>
  <c r="T154"/>
  <c r="Q154"/>
  <c r="T183"/>
  <c r="Q183"/>
  <c r="T203"/>
  <c r="S203"/>
  <c r="T214"/>
  <c r="Q214"/>
  <c r="T245"/>
  <c r="Q245"/>
  <c r="T264"/>
  <c r="S264"/>
  <c r="T282"/>
  <c r="Q282"/>
  <c r="T307"/>
  <c r="Q307"/>
  <c r="T324"/>
  <c r="S324"/>
  <c r="T348"/>
  <c r="Q348"/>
  <c r="T368"/>
  <c r="Q368"/>
  <c r="L69" i="22"/>
  <c r="K69"/>
  <c r="L71"/>
  <c r="J84"/>
  <c r="L84"/>
  <c r="I14"/>
  <c r="J33"/>
  <c r="L33"/>
  <c r="I53"/>
  <c r="I155"/>
  <c r="L210"/>
  <c r="J210"/>
  <c r="I210"/>
  <c r="L212"/>
  <c r="L309"/>
  <c r="K309"/>
  <c r="O189" i="23"/>
  <c r="O193"/>
  <c r="O232"/>
  <c r="I102" i="22"/>
  <c r="J105"/>
  <c r="L105"/>
  <c r="J37"/>
  <c r="L37"/>
  <c r="I43"/>
  <c r="I57"/>
  <c r="J125"/>
  <c r="L125"/>
  <c r="J153"/>
  <c r="L153"/>
  <c r="M180" i="23"/>
  <c r="M242"/>
  <c r="M165"/>
  <c r="O195"/>
  <c r="O199"/>
  <c r="O201"/>
  <c r="M251"/>
  <c r="M253"/>
  <c r="O366"/>
  <c r="O370"/>
  <c r="O378"/>
  <c r="O380"/>
  <c r="M11"/>
  <c r="O11"/>
  <c r="M21"/>
  <c r="O21"/>
  <c r="P27"/>
  <c r="O27"/>
  <c r="N27"/>
  <c r="M30"/>
  <c r="M34"/>
  <c r="M41"/>
  <c r="O41"/>
  <c r="M47"/>
  <c r="O47"/>
  <c r="M51"/>
  <c r="M55"/>
  <c r="P66"/>
  <c r="N66"/>
  <c r="P68"/>
  <c r="N68"/>
  <c r="P70"/>
  <c r="N70"/>
  <c r="P74"/>
  <c r="N74"/>
  <c r="M84"/>
  <c r="O84"/>
  <c r="M85"/>
  <c r="O85"/>
  <c r="M89"/>
  <c r="O89"/>
  <c r="M91"/>
  <c r="O91"/>
  <c r="P97"/>
  <c r="O97"/>
  <c r="N97"/>
  <c r="M102"/>
  <c r="O102"/>
  <c r="N107"/>
  <c r="N109"/>
  <c r="M124"/>
  <c r="O124"/>
  <c r="P137"/>
  <c r="O137"/>
  <c r="N139"/>
  <c r="P139"/>
  <c r="N141"/>
  <c r="P141"/>
  <c r="P143"/>
  <c r="N143"/>
  <c r="P145"/>
  <c r="O145"/>
  <c r="N145"/>
  <c r="P147"/>
  <c r="O147"/>
  <c r="N147"/>
  <c r="M150"/>
  <c r="M151"/>
  <c r="M157"/>
  <c r="O157"/>
  <c r="M160"/>
  <c r="O160"/>
  <c r="M162"/>
  <c r="O162"/>
  <c r="M163"/>
  <c r="O163"/>
  <c r="M164"/>
  <c r="M166"/>
  <c r="M167"/>
  <c r="P173"/>
  <c r="O173"/>
  <c r="N173"/>
  <c r="P176"/>
  <c r="O176"/>
  <c r="N176"/>
  <c r="P178"/>
  <c r="O178"/>
  <c r="N178"/>
  <c r="M179"/>
  <c r="P180"/>
  <c r="N180"/>
  <c r="M181"/>
  <c r="N182"/>
  <c r="P182"/>
  <c r="M182"/>
  <c r="M184"/>
  <c r="M185"/>
  <c r="N189"/>
  <c r="P191"/>
  <c r="N191"/>
  <c r="M204"/>
  <c r="O204"/>
  <c r="P205"/>
  <c r="N205"/>
  <c r="O205"/>
  <c r="P207"/>
  <c r="N207"/>
  <c r="O207"/>
  <c r="M211"/>
  <c r="P213"/>
  <c r="O213"/>
  <c r="P215"/>
  <c r="O215"/>
  <c r="M217"/>
  <c r="P219"/>
  <c r="N219"/>
  <c r="O219"/>
  <c r="P221"/>
  <c r="N221"/>
  <c r="O221"/>
  <c r="M228"/>
  <c r="N230"/>
  <c r="P230"/>
  <c r="M230"/>
  <c r="M231"/>
  <c r="N232"/>
  <c r="P232"/>
  <c r="M233"/>
  <c r="N234"/>
  <c r="P234"/>
  <c r="M234"/>
  <c r="M235"/>
  <c r="N236"/>
  <c r="M237"/>
  <c r="M239"/>
  <c r="P242"/>
  <c r="M244"/>
  <c r="M246"/>
  <c r="M248"/>
  <c r="O248"/>
  <c r="M249"/>
  <c r="M250"/>
  <c r="O250"/>
  <c r="M254"/>
  <c r="O254"/>
  <c r="M255"/>
  <c r="M256"/>
  <c r="M260"/>
  <c r="M261"/>
  <c r="M262"/>
  <c r="M263"/>
  <c r="M265"/>
  <c r="M267"/>
  <c r="M268"/>
  <c r="M270"/>
  <c r="M271"/>
  <c r="M273"/>
  <c r="M274"/>
  <c r="O274"/>
  <c r="M275"/>
  <c r="M277"/>
  <c r="M283"/>
  <c r="M286"/>
  <c r="P288"/>
  <c r="O288"/>
  <c r="M290"/>
  <c r="M291"/>
  <c r="O291"/>
  <c r="P292"/>
  <c r="O292"/>
  <c r="N292"/>
  <c r="M294"/>
  <c r="M295"/>
  <c r="S41" i="37"/>
  <c r="S152"/>
  <c r="S162"/>
  <c r="P296" i="23"/>
  <c r="O296"/>
  <c r="N296"/>
  <c r="P299"/>
  <c r="O299"/>
  <c r="N299"/>
  <c r="P301"/>
  <c r="O301"/>
  <c r="N301"/>
  <c r="P303"/>
  <c r="O303"/>
  <c r="S329" i="37"/>
  <c r="S381"/>
  <c r="Q37"/>
  <c r="Q39"/>
  <c r="Q42"/>
  <c r="Q46"/>
  <c r="S46"/>
  <c r="Q53"/>
  <c r="S53"/>
  <c r="Q57"/>
  <c r="S57"/>
  <c r="Q63"/>
  <c r="S63"/>
  <c r="T67"/>
  <c r="R67"/>
  <c r="T69"/>
  <c r="T71"/>
  <c r="R71"/>
  <c r="T75"/>
  <c r="R75"/>
  <c r="T77"/>
  <c r="Q81"/>
  <c r="S81"/>
  <c r="Q86"/>
  <c r="S86"/>
  <c r="Q88"/>
  <c r="S88"/>
  <c r="Q92"/>
  <c r="S92"/>
  <c r="Q94"/>
  <c r="S94"/>
  <c r="T96"/>
  <c r="S96"/>
  <c r="Q103"/>
  <c r="S103"/>
  <c r="Q105"/>
  <c r="S105"/>
  <c r="Q121"/>
  <c r="S121"/>
  <c r="Q124"/>
  <c r="S124"/>
  <c r="Q130"/>
  <c r="Q132"/>
  <c r="S132"/>
  <c r="Q139"/>
  <c r="Q141"/>
  <c r="Q146"/>
  <c r="Q149"/>
  <c r="Q151"/>
  <c r="Q153"/>
  <c r="Q155"/>
  <c r="S155"/>
  <c r="Q157"/>
  <c r="T158"/>
  <c r="R158"/>
  <c r="Q161"/>
  <c r="S161"/>
  <c r="Q163"/>
  <c r="S163"/>
  <c r="Q165"/>
  <c r="Q167"/>
  <c r="T175"/>
  <c r="R175"/>
  <c r="T177"/>
  <c r="R177"/>
  <c r="Q181"/>
  <c r="T185"/>
  <c r="S185"/>
  <c r="R185"/>
  <c r="Q186"/>
  <c r="S186"/>
  <c r="M43" i="23"/>
  <c r="O43"/>
  <c r="M45"/>
  <c r="O45"/>
  <c r="M53"/>
  <c r="O53"/>
  <c r="M57"/>
  <c r="N108"/>
  <c r="P108"/>
  <c r="N138"/>
  <c r="N140"/>
  <c r="P140"/>
  <c r="N181"/>
  <c r="N231"/>
  <c r="N233"/>
  <c r="N235"/>
  <c r="N237"/>
  <c r="Q67" i="37"/>
  <c r="Q71"/>
  <c r="Q75"/>
  <c r="Q136"/>
  <c r="Q144"/>
  <c r="Q175"/>
  <c r="Q177"/>
  <c r="R69"/>
  <c r="R77"/>
  <c r="R96"/>
  <c r="R136"/>
  <c r="R144"/>
  <c r="Q15"/>
  <c r="S15"/>
  <c r="Q48"/>
  <c r="Q50"/>
  <c r="R250"/>
  <c r="R192"/>
  <c r="S187"/>
  <c r="S192"/>
  <c r="Q12"/>
  <c r="S12"/>
  <c r="Q31"/>
  <c r="S31"/>
  <c r="Q33"/>
  <c r="S33"/>
  <c r="R251"/>
  <c r="R342"/>
  <c r="T342"/>
  <c r="R383"/>
  <c r="T383"/>
  <c r="R387"/>
  <c r="O57" i="23"/>
  <c r="O34"/>
  <c r="O290"/>
  <c r="O305"/>
  <c r="O315"/>
  <c r="O321"/>
  <c r="O323"/>
  <c r="O325"/>
  <c r="O327"/>
  <c r="O361"/>
  <c r="O363"/>
  <c r="O365"/>
  <c r="O367"/>
  <c r="O369"/>
  <c r="O371"/>
  <c r="O373"/>
  <c r="O375"/>
  <c r="O377"/>
  <c r="O381"/>
  <c r="O383"/>
  <c r="O385"/>
  <c r="O387"/>
  <c r="M13"/>
  <c r="O13"/>
  <c r="P26"/>
  <c r="N26"/>
  <c r="M40"/>
  <c r="M42"/>
  <c r="M48"/>
  <c r="M50"/>
  <c r="M52"/>
  <c r="M54"/>
  <c r="M56"/>
  <c r="P67"/>
  <c r="O67"/>
  <c r="P69"/>
  <c r="T251" i="37"/>
  <c r="J22" i="22"/>
  <c r="L22"/>
  <c r="J35"/>
  <c r="L35"/>
  <c r="J123"/>
  <c r="L123"/>
  <c r="J127"/>
  <c r="L127"/>
  <c r="I134"/>
  <c r="J151"/>
  <c r="L151"/>
  <c r="I181"/>
  <c r="J184"/>
  <c r="L184"/>
  <c r="I239"/>
  <c r="I289"/>
  <c r="I302"/>
  <c r="I314"/>
  <c r="I369"/>
  <c r="M20" i="23"/>
  <c r="M22"/>
  <c r="O22"/>
  <c r="M29"/>
  <c r="M31"/>
  <c r="M33"/>
  <c r="M35"/>
  <c r="M37"/>
  <c r="M39"/>
  <c r="M46"/>
  <c r="I383" i="22"/>
  <c r="O247" i="23"/>
  <c r="O253"/>
  <c r="O266"/>
  <c r="O272"/>
  <c r="O276"/>
  <c r="O285"/>
  <c r="T250" i="37"/>
  <c r="K25" i="22"/>
  <c r="I18"/>
  <c r="I25"/>
  <c r="K183"/>
  <c r="K209"/>
  <c r="K319"/>
  <c r="I348"/>
  <c r="K65"/>
  <c r="I66"/>
  <c r="J66"/>
  <c r="I90"/>
  <c r="K96"/>
  <c r="J111"/>
  <c r="L111"/>
  <c r="J20"/>
  <c r="L20"/>
  <c r="J120"/>
  <c r="I129"/>
  <c r="K137"/>
  <c r="K199"/>
  <c r="K201"/>
  <c r="K213"/>
  <c r="J246"/>
  <c r="J250"/>
  <c r="I268"/>
  <c r="K296"/>
  <c r="K299"/>
  <c r="J312"/>
  <c r="L312"/>
  <c r="K350"/>
  <c r="K352"/>
  <c r="I360"/>
  <c r="J363"/>
  <c r="L363"/>
  <c r="J367"/>
  <c r="L367"/>
  <c r="I373"/>
  <c r="M15" i="23"/>
  <c r="O15"/>
  <c r="M19"/>
  <c r="M24"/>
  <c r="O26"/>
  <c r="M28"/>
  <c r="M36"/>
  <c r="O40"/>
  <c r="O65"/>
  <c r="R47" i="37"/>
  <c r="T47"/>
  <c r="R63"/>
  <c r="T63"/>
  <c r="Q82"/>
  <c r="Q83"/>
  <c r="S83"/>
  <c r="Q85"/>
  <c r="Q89"/>
  <c r="S89"/>
  <c r="Q91"/>
  <c r="S91"/>
  <c r="S95"/>
  <c r="Q98"/>
  <c r="S98"/>
  <c r="Q100"/>
  <c r="S100"/>
  <c r="Q102"/>
  <c r="S102"/>
  <c r="R107"/>
  <c r="R184"/>
  <c r="R189"/>
  <c r="T189"/>
  <c r="R321"/>
  <c r="T321"/>
  <c r="R323"/>
  <c r="N72" i="23"/>
  <c r="N76"/>
  <c r="N79"/>
  <c r="O71"/>
  <c r="M8"/>
  <c r="M10"/>
  <c r="M12"/>
  <c r="O12"/>
  <c r="M14"/>
  <c r="O14"/>
  <c r="M16"/>
  <c r="M17"/>
  <c r="M63"/>
  <c r="O63"/>
  <c r="M81"/>
  <c r="O81"/>
  <c r="M83"/>
  <c r="M86"/>
  <c r="M88"/>
  <c r="O88"/>
  <c r="M90"/>
  <c r="M92"/>
  <c r="O92"/>
  <c r="M94"/>
  <c r="M98"/>
  <c r="O98"/>
  <c r="M108"/>
  <c r="M112"/>
  <c r="O112"/>
  <c r="M118"/>
  <c r="N120"/>
  <c r="P120"/>
  <c r="M122"/>
  <c r="M126"/>
  <c r="O126"/>
  <c r="M130"/>
  <c r="M134"/>
  <c r="O134"/>
  <c r="M138"/>
  <c r="M146"/>
  <c r="O146"/>
  <c r="N322"/>
  <c r="N367"/>
  <c r="N369"/>
  <c r="N387"/>
  <c r="R27" i="37"/>
  <c r="Q8"/>
  <c r="Q14"/>
  <c r="S14"/>
  <c r="Q17"/>
  <c r="S17"/>
  <c r="Q20"/>
  <c r="S20"/>
  <c r="Q24"/>
  <c r="Q29"/>
  <c r="Q30"/>
  <c r="Q34"/>
  <c r="Q36"/>
  <c r="Q40"/>
  <c r="Q43"/>
  <c r="S43"/>
  <c r="Q45"/>
  <c r="S45"/>
  <c r="R48"/>
  <c r="Q51"/>
  <c r="Q52"/>
  <c r="S52"/>
  <c r="Q54"/>
  <c r="Q56"/>
  <c r="R108"/>
  <c r="Q110"/>
  <c r="S110"/>
  <c r="Q111"/>
  <c r="Q120"/>
  <c r="S120"/>
  <c r="Q123"/>
  <c r="Q125"/>
  <c r="Q126"/>
  <c r="R179"/>
  <c r="T179"/>
  <c r="R262"/>
  <c r="R308"/>
  <c r="T308"/>
  <c r="R312"/>
  <c r="R320"/>
  <c r="R322"/>
  <c r="R332"/>
  <c r="T332"/>
  <c r="O10" i="23"/>
  <c r="O86"/>
  <c r="O94"/>
  <c r="S82" i="37"/>
  <c r="S85"/>
  <c r="T107"/>
  <c r="T184"/>
  <c r="T323"/>
  <c r="I73" i="22"/>
  <c r="I307"/>
  <c r="K348"/>
  <c r="I62"/>
  <c r="L227"/>
  <c r="L282"/>
  <c r="K73"/>
  <c r="K154"/>
  <c r="J172"/>
  <c r="J183"/>
  <c r="I190"/>
  <c r="I197"/>
  <c r="J209"/>
  <c r="I214"/>
  <c r="I227"/>
  <c r="J319"/>
  <c r="I324"/>
  <c r="J348"/>
  <c r="I355"/>
  <c r="J362"/>
  <c r="K379"/>
  <c r="N18" i="23"/>
  <c r="M25"/>
  <c r="O7"/>
  <c r="N73"/>
  <c r="M80"/>
  <c r="O117"/>
  <c r="N135"/>
  <c r="M142"/>
  <c r="O183"/>
  <c r="N197"/>
  <c r="M203"/>
  <c r="O245"/>
  <c r="N258"/>
  <c r="M264"/>
  <c r="O307"/>
  <c r="N319"/>
  <c r="M324"/>
  <c r="O368"/>
  <c r="N379"/>
  <c r="Q7" i="37"/>
  <c r="S32"/>
  <c r="Q38"/>
  <c r="S62"/>
  <c r="Q73"/>
  <c r="S93"/>
  <c r="Q99"/>
  <c r="S128"/>
  <c r="Q135"/>
  <c r="S154"/>
  <c r="Q159"/>
  <c r="S190"/>
  <c r="Q197"/>
  <c r="S214"/>
  <c r="Q227"/>
  <c r="S252"/>
  <c r="Q258"/>
  <c r="S282"/>
  <c r="Q293"/>
  <c r="S313"/>
  <c r="Q319"/>
  <c r="S348"/>
  <c r="Q355"/>
  <c r="S374"/>
  <c r="Q379"/>
  <c r="K68" i="22"/>
  <c r="K72"/>
  <c r="J82"/>
  <c r="L82"/>
  <c r="J86"/>
  <c r="L86"/>
  <c r="J94"/>
  <c r="L94"/>
  <c r="K97"/>
  <c r="I100"/>
  <c r="K109"/>
  <c r="I12"/>
  <c r="I16"/>
  <c r="J19"/>
  <c r="L19"/>
  <c r="J21"/>
  <c r="L21"/>
  <c r="I28"/>
  <c r="J34"/>
  <c r="L34"/>
  <c r="I41"/>
  <c r="I51"/>
  <c r="I55"/>
  <c r="J122"/>
  <c r="L122"/>
  <c r="J126"/>
  <c r="L126"/>
  <c r="K136"/>
  <c r="J150"/>
  <c r="L150"/>
  <c r="I157"/>
  <c r="I178"/>
  <c r="K198"/>
  <c r="I199"/>
  <c r="J199"/>
  <c r="K202"/>
  <c r="J211"/>
  <c r="L211"/>
  <c r="K212"/>
  <c r="I213"/>
  <c r="J213"/>
  <c r="I222"/>
  <c r="I241"/>
  <c r="I242"/>
  <c r="J249"/>
  <c r="L249"/>
  <c r="I253"/>
  <c r="I257"/>
  <c r="I296"/>
  <c r="J296"/>
  <c r="I303"/>
  <c r="I340"/>
  <c r="J340"/>
  <c r="I345"/>
  <c r="K351"/>
  <c r="I352"/>
  <c r="J352"/>
  <c r="I357"/>
  <c r="J366"/>
  <c r="L366"/>
  <c r="I384"/>
  <c r="M66" i="23"/>
  <c r="M68"/>
  <c r="M70"/>
  <c r="M109"/>
  <c r="N75"/>
  <c r="N77"/>
  <c r="N96"/>
  <c r="O66"/>
  <c r="O68"/>
  <c r="O70"/>
  <c r="O96"/>
  <c r="O144"/>
  <c r="N19"/>
  <c r="N21"/>
  <c r="P21"/>
  <c r="N24"/>
  <c r="N46"/>
  <c r="N48"/>
  <c r="P109"/>
  <c r="O109"/>
  <c r="N122"/>
  <c r="S29" i="37"/>
  <c r="S30"/>
  <c r="S34"/>
  <c r="S40"/>
  <c r="T48"/>
  <c r="S51"/>
  <c r="S54"/>
  <c r="T108"/>
  <c r="S111"/>
  <c r="S123"/>
  <c r="S125"/>
  <c r="T312"/>
  <c r="T322"/>
  <c r="I379" i="22"/>
  <c r="I88"/>
  <c r="I92"/>
  <c r="J98"/>
  <c r="L98"/>
  <c r="J107"/>
  <c r="L107"/>
  <c r="J24"/>
  <c r="L24"/>
  <c r="J36"/>
  <c r="L36"/>
  <c r="J124"/>
  <c r="L124"/>
  <c r="I131"/>
  <c r="K131"/>
  <c r="J152"/>
  <c r="L152"/>
  <c r="J185"/>
  <c r="L185"/>
  <c r="J247"/>
  <c r="L247"/>
  <c r="J251"/>
  <c r="I266"/>
  <c r="I285"/>
  <c r="I291"/>
  <c r="I305"/>
  <c r="J308"/>
  <c r="L308"/>
  <c r="I316"/>
  <c r="I328"/>
  <c r="I332"/>
  <c r="K332"/>
  <c r="I342"/>
  <c r="J364"/>
  <c r="L364"/>
  <c r="I371"/>
  <c r="I381"/>
  <c r="I386"/>
  <c r="N20" i="23"/>
  <c r="N22"/>
  <c r="N45"/>
  <c r="N47"/>
  <c r="N63"/>
  <c r="M100"/>
  <c r="M101"/>
  <c r="M103"/>
  <c r="M105"/>
  <c r="M107"/>
  <c r="M111"/>
  <c r="M120"/>
  <c r="M123"/>
  <c r="N124"/>
  <c r="M125"/>
  <c r="N126"/>
  <c r="M127"/>
  <c r="M129"/>
  <c r="M131"/>
  <c r="M132"/>
  <c r="M139"/>
  <c r="M141"/>
  <c r="N146"/>
  <c r="P146"/>
  <c r="M149"/>
  <c r="N150"/>
  <c r="M152"/>
  <c r="M156"/>
  <c r="O158"/>
  <c r="N121"/>
  <c r="P121"/>
  <c r="N123"/>
  <c r="P123"/>
  <c r="N125"/>
  <c r="P125"/>
  <c r="N127"/>
  <c r="P127"/>
  <c r="N149"/>
  <c r="P149"/>
  <c r="N151"/>
  <c r="P151"/>
  <c r="N246"/>
  <c r="N248"/>
  <c r="N250"/>
  <c r="N323"/>
  <c r="N342"/>
  <c r="N346"/>
  <c r="N370"/>
  <c r="N372"/>
  <c r="Q66" i="37"/>
  <c r="Q68"/>
  <c r="Q70"/>
  <c r="Q72"/>
  <c r="Q74"/>
  <c r="Q76"/>
  <c r="Q79"/>
  <c r="Q106"/>
  <c r="R26"/>
  <c r="R66"/>
  <c r="R68"/>
  <c r="R70"/>
  <c r="R72"/>
  <c r="R74"/>
  <c r="R76"/>
  <c r="R79"/>
  <c r="R106"/>
  <c r="S26"/>
  <c r="Q47"/>
  <c r="S47"/>
  <c r="S106"/>
  <c r="Q108"/>
  <c r="Q13"/>
  <c r="S13"/>
  <c r="Q19"/>
  <c r="S19"/>
  <c r="Q21"/>
  <c r="S21"/>
  <c r="R29"/>
  <c r="R31"/>
  <c r="R43"/>
  <c r="R130"/>
  <c r="R132"/>
  <c r="R263"/>
  <c r="R271"/>
  <c r="R273"/>
  <c r="R275"/>
  <c r="R277"/>
  <c r="R359"/>
  <c r="T359"/>
  <c r="R361"/>
  <c r="N247" i="23"/>
  <c r="N249"/>
  <c r="N251"/>
  <c r="N302"/>
  <c r="N338"/>
  <c r="N345"/>
  <c r="N349"/>
  <c r="N371"/>
  <c r="N373"/>
  <c r="R28" i="37"/>
  <c r="T28"/>
  <c r="R30"/>
  <c r="T30"/>
  <c r="R129"/>
  <c r="T129"/>
  <c r="R131"/>
  <c r="T131"/>
  <c r="R134"/>
  <c r="T134"/>
  <c r="R270"/>
  <c r="T270"/>
  <c r="R272"/>
  <c r="T272"/>
  <c r="R274"/>
  <c r="T274"/>
  <c r="R276"/>
  <c r="T276"/>
  <c r="R360"/>
  <c r="T360"/>
  <c r="J44" i="22"/>
  <c r="I44"/>
  <c r="L80"/>
  <c r="K80"/>
  <c r="L104"/>
  <c r="K104"/>
  <c r="L135"/>
  <c r="I135"/>
  <c r="L154"/>
  <c r="J154"/>
  <c r="L203"/>
  <c r="I203"/>
  <c r="L264"/>
  <c r="I264"/>
  <c r="L307"/>
  <c r="J307"/>
  <c r="L368"/>
  <c r="K368"/>
  <c r="P150" i="23"/>
  <c r="K32" i="22"/>
  <c r="L38"/>
  <c r="I38"/>
  <c r="J49"/>
  <c r="I49"/>
  <c r="L93"/>
  <c r="K93"/>
  <c r="L128"/>
  <c r="J128"/>
  <c r="L159"/>
  <c r="I159"/>
  <c r="L197"/>
  <c r="J197"/>
  <c r="L238"/>
  <c r="I238"/>
  <c r="L258"/>
  <c r="J258"/>
  <c r="L313"/>
  <c r="I313"/>
  <c r="L117"/>
  <c r="K117"/>
  <c r="T29" i="37"/>
  <c r="T130"/>
  <c r="T132"/>
  <c r="T271"/>
  <c r="T275"/>
  <c r="N32" i="23"/>
  <c r="M38"/>
  <c r="N7"/>
  <c r="M62"/>
  <c r="N87"/>
  <c r="M93"/>
  <c r="N117"/>
  <c r="M128"/>
  <c r="N148"/>
  <c r="M154"/>
  <c r="N183"/>
  <c r="M190"/>
  <c r="N209"/>
  <c r="M214"/>
  <c r="N245"/>
  <c r="M252"/>
  <c r="N269"/>
  <c r="M282"/>
  <c r="N307"/>
  <c r="M313"/>
  <c r="N337"/>
  <c r="M348"/>
  <c r="N368"/>
  <c r="M374"/>
  <c r="S7" i="37"/>
  <c r="S25"/>
  <c r="S38"/>
  <c r="S49"/>
  <c r="S73"/>
  <c r="S87"/>
  <c r="S99"/>
  <c r="S117"/>
  <c r="S135"/>
  <c r="S148"/>
  <c r="S159"/>
  <c r="S183"/>
  <c r="S197"/>
  <c r="S209"/>
  <c r="S227"/>
  <c r="S245"/>
  <c r="S258"/>
  <c r="S269"/>
  <c r="S293"/>
  <c r="S307"/>
  <c r="S319"/>
  <c r="S337"/>
  <c r="S355"/>
  <c r="S368"/>
  <c r="S379"/>
  <c r="K67" i="22"/>
  <c r="I68"/>
  <c r="J68"/>
  <c r="K71"/>
  <c r="I72"/>
  <c r="J72"/>
  <c r="J81"/>
  <c r="L81"/>
  <c r="J85"/>
  <c r="I91"/>
  <c r="I96"/>
  <c r="J96"/>
  <c r="I103"/>
  <c r="K106"/>
  <c r="I109"/>
  <c r="J109"/>
  <c r="J112"/>
  <c r="L112"/>
  <c r="I11"/>
  <c r="J45"/>
  <c r="J47"/>
  <c r="I130"/>
  <c r="I136"/>
  <c r="J136"/>
  <c r="J139"/>
  <c r="J141"/>
  <c r="L141"/>
  <c r="I143"/>
  <c r="I144"/>
  <c r="I145"/>
  <c r="I156"/>
  <c r="I158"/>
  <c r="J161"/>
  <c r="L161"/>
  <c r="J163"/>
  <c r="J165"/>
  <c r="J167"/>
  <c r="I173"/>
  <c r="I175"/>
  <c r="I176"/>
  <c r="I177"/>
  <c r="I193"/>
  <c r="I204"/>
  <c r="J228"/>
  <c r="L228"/>
  <c r="J231"/>
  <c r="J233"/>
  <c r="L233"/>
  <c r="J235"/>
  <c r="J236"/>
  <c r="L236"/>
  <c r="J237"/>
  <c r="I240"/>
  <c r="I256"/>
  <c r="J260"/>
  <c r="L260"/>
  <c r="J262"/>
  <c r="L262"/>
  <c r="I265"/>
  <c r="J270"/>
  <c r="L270"/>
  <c r="J272"/>
  <c r="J274"/>
  <c r="L274"/>
  <c r="J276"/>
  <c r="I283"/>
  <c r="I290"/>
  <c r="I292"/>
  <c r="J295"/>
  <c r="K297"/>
  <c r="I299"/>
  <c r="J299"/>
  <c r="I304"/>
  <c r="I311"/>
  <c r="J311"/>
  <c r="I315"/>
  <c r="I317"/>
  <c r="I318"/>
  <c r="J321"/>
  <c r="L321"/>
  <c r="J323"/>
  <c r="L323"/>
  <c r="I327"/>
  <c r="I331"/>
  <c r="I344"/>
  <c r="J349"/>
  <c r="L349"/>
  <c r="I359"/>
  <c r="I372"/>
  <c r="J376"/>
  <c r="L376"/>
  <c r="J378"/>
  <c r="L378"/>
  <c r="I382"/>
  <c r="I387"/>
  <c r="N33" i="23"/>
  <c r="N35"/>
  <c r="P35"/>
  <c r="N37"/>
  <c r="P37"/>
  <c r="N89"/>
  <c r="P89"/>
  <c r="N91"/>
  <c r="P91"/>
  <c r="N100"/>
  <c r="P100"/>
  <c r="N102"/>
  <c r="P102"/>
  <c r="N152"/>
  <c r="J83" i="22"/>
  <c r="I89"/>
  <c r="J95"/>
  <c r="I101"/>
  <c r="J108"/>
  <c r="L108"/>
  <c r="J110"/>
  <c r="L110"/>
  <c r="I8"/>
  <c r="J46"/>
  <c r="J48"/>
  <c r="J118"/>
  <c r="I132"/>
  <c r="J138"/>
  <c r="J140"/>
  <c r="I146"/>
  <c r="J160"/>
  <c r="L160"/>
  <c r="J162"/>
  <c r="J164"/>
  <c r="L164"/>
  <c r="J166"/>
  <c r="I179"/>
  <c r="I182"/>
  <c r="K187"/>
  <c r="J189"/>
  <c r="I191"/>
  <c r="I192"/>
  <c r="K200"/>
  <c r="I201"/>
  <c r="J201"/>
  <c r="I218"/>
  <c r="I219"/>
  <c r="I220"/>
  <c r="I221"/>
  <c r="J230"/>
  <c r="J232"/>
  <c r="J234"/>
  <c r="L234"/>
  <c r="I254"/>
  <c r="J259"/>
  <c r="L259"/>
  <c r="J261"/>
  <c r="J263"/>
  <c r="L263"/>
  <c r="I267"/>
  <c r="J271"/>
  <c r="L271"/>
  <c r="J273"/>
  <c r="J275"/>
  <c r="J277"/>
  <c r="I286"/>
  <c r="J294"/>
  <c r="I306"/>
  <c r="J310"/>
  <c r="J320"/>
  <c r="J322"/>
  <c r="I325"/>
  <c r="I329"/>
  <c r="J338"/>
  <c r="I346"/>
  <c r="I350"/>
  <c r="J350"/>
  <c r="K354"/>
  <c r="I356"/>
  <c r="I358"/>
  <c r="I361"/>
  <c r="I370"/>
  <c r="J375"/>
  <c r="J377"/>
  <c r="I380"/>
  <c r="I385"/>
  <c r="N34" i="23"/>
  <c r="N36"/>
  <c r="N88"/>
  <c r="N90"/>
  <c r="N92"/>
  <c r="N101"/>
  <c r="N103"/>
  <c r="P103"/>
  <c r="N118"/>
  <c r="N153"/>
  <c r="N259"/>
  <c r="N261"/>
  <c r="P261"/>
  <c r="N263"/>
  <c r="N271"/>
  <c r="N273"/>
  <c r="N275"/>
  <c r="N277"/>
  <c r="N308"/>
  <c r="N312"/>
  <c r="N320"/>
  <c r="P320"/>
  <c r="N359"/>
  <c r="N361"/>
  <c r="N381"/>
  <c r="N383"/>
  <c r="P383"/>
  <c r="R14" i="37"/>
  <c r="R16"/>
  <c r="R37"/>
  <c r="R89"/>
  <c r="R91"/>
  <c r="R100"/>
  <c r="R102"/>
  <c r="T102"/>
  <c r="R120"/>
  <c r="R122"/>
  <c r="R156"/>
  <c r="R160"/>
  <c r="T160"/>
  <c r="R162"/>
  <c r="R164"/>
  <c r="T164"/>
  <c r="R166"/>
  <c r="T166"/>
  <c r="R230"/>
  <c r="R232"/>
  <c r="R234"/>
  <c r="R236"/>
  <c r="R246"/>
  <c r="T246"/>
  <c r="R248"/>
  <c r="T248"/>
  <c r="R260"/>
  <c r="T260"/>
  <c r="R302"/>
  <c r="R345"/>
  <c r="T345"/>
  <c r="R349"/>
  <c r="R369"/>
  <c r="T369"/>
  <c r="R371"/>
  <c r="T371"/>
  <c r="R373"/>
  <c r="T373"/>
  <c r="R381"/>
  <c r="T381"/>
  <c r="N217" i="23"/>
  <c r="P217"/>
  <c r="N260"/>
  <c r="N262"/>
  <c r="P262"/>
  <c r="N270"/>
  <c r="N272"/>
  <c r="P272"/>
  <c r="N274"/>
  <c r="N276"/>
  <c r="P276"/>
  <c r="N321"/>
  <c r="P321"/>
  <c r="N332"/>
  <c r="N360"/>
  <c r="P360"/>
  <c r="N380"/>
  <c r="N382"/>
  <c r="P382"/>
  <c r="Q16" i="37"/>
  <c r="S27"/>
  <c r="Q10"/>
  <c r="Q11"/>
  <c r="R13"/>
  <c r="R15"/>
  <c r="R17"/>
  <c r="R36"/>
  <c r="R88"/>
  <c r="R90"/>
  <c r="T90"/>
  <c r="R92"/>
  <c r="R101"/>
  <c r="R103"/>
  <c r="R118"/>
  <c r="T118"/>
  <c r="R121"/>
  <c r="R123"/>
  <c r="T123"/>
  <c r="R155"/>
  <c r="R157"/>
  <c r="R161"/>
  <c r="R163"/>
  <c r="R165"/>
  <c r="R167"/>
  <c r="R217"/>
  <c r="R228"/>
  <c r="T228"/>
  <c r="R231"/>
  <c r="R233"/>
  <c r="T233"/>
  <c r="R235"/>
  <c r="R237"/>
  <c r="T237"/>
  <c r="R247"/>
  <c r="R249"/>
  <c r="R259"/>
  <c r="R261"/>
  <c r="R344"/>
  <c r="R346"/>
  <c r="R370"/>
  <c r="R372"/>
  <c r="R380"/>
  <c r="R382"/>
  <c r="L374" i="22"/>
  <c r="J374"/>
  <c r="L118"/>
  <c r="L120"/>
  <c r="L189"/>
  <c r="L25"/>
  <c r="L49"/>
  <c r="I32"/>
  <c r="J80"/>
  <c r="J93"/>
  <c r="J104"/>
  <c r="I7"/>
  <c r="K135"/>
  <c r="K148"/>
  <c r="K159"/>
  <c r="K190"/>
  <c r="K203"/>
  <c r="K214"/>
  <c r="K238"/>
  <c r="K252"/>
  <c r="K264"/>
  <c r="K300"/>
  <c r="K313"/>
  <c r="K324"/>
  <c r="J337"/>
  <c r="K355"/>
  <c r="I362"/>
  <c r="K362"/>
  <c r="K374"/>
  <c r="L250"/>
  <c r="L294"/>
  <c r="P34" i="23"/>
  <c r="P36"/>
  <c r="P92"/>
  <c r="P101"/>
  <c r="P271"/>
  <c r="P273"/>
  <c r="P322"/>
  <c r="J63" i="22"/>
  <c r="J13"/>
  <c r="J15"/>
  <c r="J17"/>
  <c r="L17"/>
  <c r="I19"/>
  <c r="K19"/>
  <c r="I20"/>
  <c r="I21"/>
  <c r="K21"/>
  <c r="I22"/>
  <c r="K22"/>
  <c r="I24"/>
  <c r="J29"/>
  <c r="L29"/>
  <c r="J31"/>
  <c r="L31"/>
  <c r="I33"/>
  <c r="K33"/>
  <c r="I34"/>
  <c r="I35"/>
  <c r="I36"/>
  <c r="I37"/>
  <c r="K37"/>
  <c r="J40"/>
  <c r="L40"/>
  <c r="J42"/>
  <c r="L42"/>
  <c r="J50"/>
  <c r="L50"/>
  <c r="J52"/>
  <c r="L52"/>
  <c r="J54"/>
  <c r="L54"/>
  <c r="J56"/>
  <c r="J129"/>
  <c r="J131"/>
  <c r="L131"/>
  <c r="J134"/>
  <c r="L134"/>
  <c r="I137"/>
  <c r="J137"/>
  <c r="I138"/>
  <c r="I139"/>
  <c r="K139"/>
  <c r="I140"/>
  <c r="I141"/>
  <c r="I147"/>
  <c r="J155"/>
  <c r="L155"/>
  <c r="J157"/>
  <c r="L157"/>
  <c r="I160"/>
  <c r="K160"/>
  <c r="I161"/>
  <c r="K161"/>
  <c r="I162"/>
  <c r="K162"/>
  <c r="I163"/>
  <c r="K163"/>
  <c r="I164"/>
  <c r="K164"/>
  <c r="I165"/>
  <c r="I166"/>
  <c r="K166"/>
  <c r="I167"/>
  <c r="I180"/>
  <c r="J181"/>
  <c r="L181"/>
  <c r="I187"/>
  <c r="J187"/>
  <c r="I189"/>
  <c r="I194"/>
  <c r="I195"/>
  <c r="I196"/>
  <c r="I198"/>
  <c r="J198"/>
  <c r="I200"/>
  <c r="J200"/>
  <c r="I202"/>
  <c r="J202"/>
  <c r="I205"/>
  <c r="I206"/>
  <c r="I207"/>
  <c r="I208"/>
  <c r="I211"/>
  <c r="J239"/>
  <c r="I246"/>
  <c r="I248"/>
  <c r="K248"/>
  <c r="I250"/>
  <c r="J244"/>
  <c r="I244"/>
  <c r="L251"/>
  <c r="L272"/>
  <c r="P260" i="23"/>
  <c r="O25"/>
  <c r="O38"/>
  <c r="O49"/>
  <c r="O62"/>
  <c r="O80"/>
  <c r="O93"/>
  <c r="O104"/>
  <c r="O128"/>
  <c r="O142"/>
  <c r="O154"/>
  <c r="O172"/>
  <c r="O190"/>
  <c r="O203"/>
  <c r="O214"/>
  <c r="O238"/>
  <c r="O252"/>
  <c r="O264"/>
  <c r="O282"/>
  <c r="O300"/>
  <c r="O313"/>
  <c r="O324"/>
  <c r="O348"/>
  <c r="O362"/>
  <c r="O374"/>
  <c r="R7" i="37"/>
  <c r="R25"/>
  <c r="R38"/>
  <c r="R49"/>
  <c r="R73"/>
  <c r="R87"/>
  <c r="R99"/>
  <c r="R117"/>
  <c r="R135"/>
  <c r="R148"/>
  <c r="R159"/>
  <c r="R183"/>
  <c r="R197"/>
  <c r="R209"/>
  <c r="R227"/>
  <c r="R245"/>
  <c r="R258"/>
  <c r="R269"/>
  <c r="R293"/>
  <c r="R307"/>
  <c r="R319"/>
  <c r="R337"/>
  <c r="R355"/>
  <c r="R368"/>
  <c r="R379"/>
  <c r="I63" i="22"/>
  <c r="I65"/>
  <c r="I67"/>
  <c r="J67"/>
  <c r="I69"/>
  <c r="J69"/>
  <c r="I71"/>
  <c r="J71"/>
  <c r="I97"/>
  <c r="J97"/>
  <c r="I106"/>
  <c r="J106"/>
  <c r="J12"/>
  <c r="I13"/>
  <c r="J14"/>
  <c r="I15"/>
  <c r="J16"/>
  <c r="I17"/>
  <c r="I26"/>
  <c r="I27"/>
  <c r="J28"/>
  <c r="L28"/>
  <c r="I29"/>
  <c r="J30"/>
  <c r="I31"/>
  <c r="J39"/>
  <c r="I40"/>
  <c r="J41"/>
  <c r="I42"/>
  <c r="J43"/>
  <c r="I45"/>
  <c r="K45"/>
  <c r="I46"/>
  <c r="K46"/>
  <c r="I47"/>
  <c r="K47"/>
  <c r="I48"/>
  <c r="K48"/>
  <c r="I50"/>
  <c r="J51"/>
  <c r="I52"/>
  <c r="J53"/>
  <c r="I54"/>
  <c r="J55"/>
  <c r="I56"/>
  <c r="J57"/>
  <c r="I118"/>
  <c r="K118"/>
  <c r="I120"/>
  <c r="K120"/>
  <c r="I121"/>
  <c r="I122"/>
  <c r="K122"/>
  <c r="I123"/>
  <c r="K123"/>
  <c r="I124"/>
  <c r="K124"/>
  <c r="I125"/>
  <c r="K125"/>
  <c r="I126"/>
  <c r="K126"/>
  <c r="I127"/>
  <c r="J130"/>
  <c r="J132"/>
  <c r="J146"/>
  <c r="I149"/>
  <c r="I150"/>
  <c r="K150"/>
  <c r="I151"/>
  <c r="K151"/>
  <c r="I152"/>
  <c r="K152"/>
  <c r="I153"/>
  <c r="K153"/>
  <c r="J156"/>
  <c r="J179"/>
  <c r="L179"/>
  <c r="J182"/>
  <c r="I184"/>
  <c r="I185"/>
  <c r="K185"/>
  <c r="I186"/>
  <c r="K186"/>
  <c r="J193"/>
  <c r="J204"/>
  <c r="I212"/>
  <c r="J212"/>
  <c r="I215"/>
  <c r="I216"/>
  <c r="J217"/>
  <c r="L217"/>
  <c r="I228"/>
  <c r="K228"/>
  <c r="I230"/>
  <c r="K230"/>
  <c r="I231"/>
  <c r="I232"/>
  <c r="K232"/>
  <c r="I233"/>
  <c r="I234"/>
  <c r="K234"/>
  <c r="I235"/>
  <c r="K235"/>
  <c r="I236"/>
  <c r="K236"/>
  <c r="I237"/>
  <c r="I247"/>
  <c r="I249"/>
  <c r="K249"/>
  <c r="I251"/>
  <c r="T100" i="37"/>
  <c r="T262"/>
  <c r="J240" i="22"/>
  <c r="L240"/>
  <c r="J253"/>
  <c r="J255"/>
  <c r="L255"/>
  <c r="J257"/>
  <c r="I259"/>
  <c r="K259"/>
  <c r="I260"/>
  <c r="K260"/>
  <c r="I261"/>
  <c r="K261"/>
  <c r="I262"/>
  <c r="K262"/>
  <c r="I263"/>
  <c r="K263"/>
  <c r="J266"/>
  <c r="L266"/>
  <c r="J268"/>
  <c r="I270"/>
  <c r="K270"/>
  <c r="I271"/>
  <c r="K271"/>
  <c r="I272"/>
  <c r="K272"/>
  <c r="I273"/>
  <c r="K273"/>
  <c r="I274"/>
  <c r="K274"/>
  <c r="I275"/>
  <c r="K275"/>
  <c r="I276"/>
  <c r="K276"/>
  <c r="I277"/>
  <c r="K277"/>
  <c r="J285"/>
  <c r="L285"/>
  <c r="I287"/>
  <c r="I288"/>
  <c r="J289"/>
  <c r="J291"/>
  <c r="I294"/>
  <c r="I295"/>
  <c r="I297"/>
  <c r="J297"/>
  <c r="I301"/>
  <c r="J302"/>
  <c r="J305"/>
  <c r="I309"/>
  <c r="J309"/>
  <c r="I310"/>
  <c r="K310"/>
  <c r="J314"/>
  <c r="J316"/>
  <c r="I320"/>
  <c r="K320"/>
  <c r="I321"/>
  <c r="K321"/>
  <c r="I322"/>
  <c r="K322"/>
  <c r="I323"/>
  <c r="K323"/>
  <c r="J326"/>
  <c r="L326"/>
  <c r="J328"/>
  <c r="J330"/>
  <c r="J332"/>
  <c r="I338"/>
  <c r="K338"/>
  <c r="I341"/>
  <c r="I349"/>
  <c r="I351"/>
  <c r="J351"/>
  <c r="I354"/>
  <c r="J354"/>
  <c r="J357"/>
  <c r="L357"/>
  <c r="J360"/>
  <c r="L360"/>
  <c r="J369"/>
  <c r="L369"/>
  <c r="J371"/>
  <c r="J373"/>
  <c r="L373"/>
  <c r="I375"/>
  <c r="K375"/>
  <c r="I376"/>
  <c r="K376"/>
  <c r="I377"/>
  <c r="K377"/>
  <c r="I378"/>
  <c r="K378"/>
  <c r="J381"/>
  <c r="L381"/>
  <c r="J383"/>
  <c r="L383"/>
  <c r="J386"/>
  <c r="N29" i="23"/>
  <c r="N31"/>
  <c r="N40"/>
  <c r="N42"/>
  <c r="N50"/>
  <c r="N52"/>
  <c r="N54"/>
  <c r="N56"/>
  <c r="N82"/>
  <c r="N84"/>
  <c r="N86"/>
  <c r="N95"/>
  <c r="N98"/>
  <c r="N111"/>
  <c r="N129"/>
  <c r="N131"/>
  <c r="N134"/>
  <c r="N155"/>
  <c r="N157"/>
  <c r="N160"/>
  <c r="N162"/>
  <c r="N164"/>
  <c r="N166"/>
  <c r="N179"/>
  <c r="N184"/>
  <c r="N186"/>
  <c r="N211"/>
  <c r="N239"/>
  <c r="N253"/>
  <c r="N255"/>
  <c r="N257"/>
  <c r="N266"/>
  <c r="N268"/>
  <c r="N285"/>
  <c r="N290"/>
  <c r="N295"/>
  <c r="N304"/>
  <c r="N306"/>
  <c r="N315"/>
  <c r="N326"/>
  <c r="N328"/>
  <c r="N330"/>
  <c r="N357"/>
  <c r="N363"/>
  <c r="N365"/>
  <c r="N375"/>
  <c r="N377"/>
  <c r="N386"/>
  <c r="T88" i="37"/>
  <c r="T155"/>
  <c r="T231"/>
  <c r="J254" i="22"/>
  <c r="L254"/>
  <c r="J256"/>
  <c r="L256"/>
  <c r="J265"/>
  <c r="L265"/>
  <c r="J267"/>
  <c r="J283"/>
  <c r="L283"/>
  <c r="J286"/>
  <c r="L286"/>
  <c r="J290"/>
  <c r="L290"/>
  <c r="J304"/>
  <c r="J306"/>
  <c r="L306"/>
  <c r="I308"/>
  <c r="I312"/>
  <c r="J315"/>
  <c r="J325"/>
  <c r="L325"/>
  <c r="J327"/>
  <c r="L327"/>
  <c r="J329"/>
  <c r="L329"/>
  <c r="J331"/>
  <c r="J356"/>
  <c r="L356"/>
  <c r="J359"/>
  <c r="L359"/>
  <c r="J361"/>
  <c r="L361"/>
  <c r="I363"/>
  <c r="I364"/>
  <c r="K364"/>
  <c r="I365"/>
  <c r="K365"/>
  <c r="I366"/>
  <c r="K366"/>
  <c r="I367"/>
  <c r="J370"/>
  <c r="L370"/>
  <c r="J372"/>
  <c r="L372"/>
  <c r="J380"/>
  <c r="L380"/>
  <c r="J382"/>
  <c r="J385"/>
  <c r="L385"/>
  <c r="J387"/>
  <c r="L387"/>
  <c r="N28" i="23"/>
  <c r="N30"/>
  <c r="N39"/>
  <c r="N41"/>
  <c r="N43"/>
  <c r="N51"/>
  <c r="N53"/>
  <c r="N55"/>
  <c r="N57"/>
  <c r="N81"/>
  <c r="N83"/>
  <c r="N85"/>
  <c r="N94"/>
  <c r="N105"/>
  <c r="N110"/>
  <c r="N112"/>
  <c r="N130"/>
  <c r="N132"/>
  <c r="N156"/>
  <c r="N161"/>
  <c r="N163"/>
  <c r="N165"/>
  <c r="N167"/>
  <c r="N185"/>
  <c r="N193"/>
  <c r="N204"/>
  <c r="N228"/>
  <c r="N240"/>
  <c r="N244"/>
  <c r="N254"/>
  <c r="N256"/>
  <c r="N265"/>
  <c r="N267"/>
  <c r="N283"/>
  <c r="N286"/>
  <c r="N289"/>
  <c r="N291"/>
  <c r="N294"/>
  <c r="N305"/>
  <c r="N310"/>
  <c r="N314"/>
  <c r="N316"/>
  <c r="N325"/>
  <c r="N327"/>
  <c r="N329"/>
  <c r="N331"/>
  <c r="N344"/>
  <c r="N356"/>
  <c r="N364"/>
  <c r="N366"/>
  <c r="N376"/>
  <c r="N378"/>
  <c r="N385"/>
  <c r="R10" i="37"/>
  <c r="R12"/>
  <c r="R20"/>
  <c r="R22"/>
  <c r="R33"/>
  <c r="R35"/>
  <c r="R40"/>
  <c r="R42"/>
  <c r="R46"/>
  <c r="R50"/>
  <c r="R52"/>
  <c r="R54"/>
  <c r="R56"/>
  <c r="R82"/>
  <c r="R84"/>
  <c r="R86"/>
  <c r="R95"/>
  <c r="R98"/>
  <c r="R111"/>
  <c r="R127"/>
  <c r="R138"/>
  <c r="R140"/>
  <c r="R150"/>
  <c r="R152"/>
  <c r="R182"/>
  <c r="R193"/>
  <c r="R204"/>
  <c r="R239"/>
  <c r="R253"/>
  <c r="R255"/>
  <c r="R257"/>
  <c r="R266"/>
  <c r="R268"/>
  <c r="R285"/>
  <c r="R290"/>
  <c r="R295"/>
  <c r="R304"/>
  <c r="R306"/>
  <c r="R315"/>
  <c r="R326"/>
  <c r="R328"/>
  <c r="R330"/>
  <c r="R356"/>
  <c r="R364"/>
  <c r="R366"/>
  <c r="R375"/>
  <c r="R377"/>
  <c r="R385"/>
  <c r="R8"/>
  <c r="R11"/>
  <c r="R19"/>
  <c r="R21"/>
  <c r="R24"/>
  <c r="R34"/>
  <c r="R39"/>
  <c r="R41"/>
  <c r="R45"/>
  <c r="R51"/>
  <c r="R53"/>
  <c r="R55"/>
  <c r="R57"/>
  <c r="R81"/>
  <c r="R83"/>
  <c r="R85"/>
  <c r="R94"/>
  <c r="R105"/>
  <c r="R110"/>
  <c r="R112"/>
  <c r="R126"/>
  <c r="R139"/>
  <c r="R141"/>
  <c r="R146"/>
  <c r="R149"/>
  <c r="R151"/>
  <c r="R153"/>
  <c r="R181"/>
  <c r="R186"/>
  <c r="R211"/>
  <c r="R240"/>
  <c r="R244"/>
  <c r="R254"/>
  <c r="R256"/>
  <c r="R265"/>
  <c r="R267"/>
  <c r="R283"/>
  <c r="R286"/>
  <c r="R289"/>
  <c r="R291"/>
  <c r="R294"/>
  <c r="R305"/>
  <c r="R310"/>
  <c r="R314"/>
  <c r="R316"/>
  <c r="R325"/>
  <c r="R327"/>
  <c r="R329"/>
  <c r="R331"/>
  <c r="R338"/>
  <c r="R357"/>
  <c r="R363"/>
  <c r="R365"/>
  <c r="R367"/>
  <c r="R376"/>
  <c r="R378"/>
  <c r="R386"/>
  <c r="L74" i="22"/>
  <c r="K74"/>
  <c r="J74"/>
  <c r="L76"/>
  <c r="K76"/>
  <c r="J76"/>
  <c r="L79"/>
  <c r="K79"/>
  <c r="J79"/>
  <c r="J89"/>
  <c r="J91"/>
  <c r="J101"/>
  <c r="J103"/>
  <c r="J10"/>
  <c r="L18"/>
  <c r="L32"/>
  <c r="L44"/>
  <c r="J73"/>
  <c r="J87"/>
  <c r="J99"/>
  <c r="J62"/>
  <c r="J135"/>
  <c r="J148"/>
  <c r="J159"/>
  <c r="J190"/>
  <c r="J203"/>
  <c r="J214"/>
  <c r="J238"/>
  <c r="J252"/>
  <c r="J264"/>
  <c r="J300"/>
  <c r="J313"/>
  <c r="J324"/>
  <c r="I337"/>
  <c r="J355"/>
  <c r="J368"/>
  <c r="J379"/>
  <c r="N25" i="23"/>
  <c r="N38"/>
  <c r="N49"/>
  <c r="N62"/>
  <c r="N80"/>
  <c r="N93"/>
  <c r="N104"/>
  <c r="N128"/>
  <c r="N142"/>
  <c r="N154"/>
  <c r="N172"/>
  <c r="N190"/>
  <c r="N203"/>
  <c r="N214"/>
  <c r="N238"/>
  <c r="N252"/>
  <c r="N264"/>
  <c r="N282"/>
  <c r="N300"/>
  <c r="N313"/>
  <c r="N324"/>
  <c r="N348"/>
  <c r="N362"/>
  <c r="N374"/>
  <c r="I82" i="22"/>
  <c r="I84"/>
  <c r="I86"/>
  <c r="I94"/>
  <c r="I98"/>
  <c r="I108"/>
  <c r="I110"/>
  <c r="I112"/>
  <c r="L75"/>
  <c r="K75"/>
  <c r="J75"/>
  <c r="L77"/>
  <c r="K77"/>
  <c r="J77"/>
  <c r="J88"/>
  <c r="K88"/>
  <c r="J90"/>
  <c r="J92"/>
  <c r="J100"/>
  <c r="J102"/>
  <c r="K102"/>
  <c r="J8"/>
  <c r="J11"/>
  <c r="K251"/>
  <c r="R18" i="37"/>
  <c r="R32"/>
  <c r="R44"/>
  <c r="R62"/>
  <c r="R80"/>
  <c r="R93"/>
  <c r="R104"/>
  <c r="R128"/>
  <c r="R142"/>
  <c r="R154"/>
  <c r="R172"/>
  <c r="R190"/>
  <c r="R203"/>
  <c r="R214"/>
  <c r="R238"/>
  <c r="R252"/>
  <c r="R264"/>
  <c r="R282"/>
  <c r="R300"/>
  <c r="R313"/>
  <c r="R324"/>
  <c r="R348"/>
  <c r="R362"/>
  <c r="R374"/>
  <c r="I81" i="22"/>
  <c r="I83"/>
  <c r="I85"/>
  <c r="I95"/>
  <c r="I105"/>
  <c r="I107"/>
  <c r="I111"/>
  <c r="J342"/>
  <c r="K342"/>
  <c r="J344"/>
  <c r="K344"/>
  <c r="J346"/>
  <c r="K346"/>
  <c r="L386"/>
  <c r="L341"/>
  <c r="K341"/>
  <c r="L343"/>
  <c r="K343"/>
  <c r="J343"/>
  <c r="J345"/>
  <c r="K345"/>
  <c r="L347"/>
  <c r="K347"/>
  <c r="J347"/>
  <c r="K14"/>
  <c r="J26"/>
  <c r="K26"/>
  <c r="J27"/>
  <c r="K27"/>
  <c r="K39"/>
  <c r="K57"/>
  <c r="J143"/>
  <c r="K143"/>
  <c r="J144"/>
  <c r="K144"/>
  <c r="J145"/>
  <c r="K145"/>
  <c r="J147"/>
  <c r="K147"/>
  <c r="J158"/>
  <c r="K158"/>
  <c r="J173"/>
  <c r="K173"/>
  <c r="J175"/>
  <c r="K175"/>
  <c r="J176"/>
  <c r="K176"/>
  <c r="J177"/>
  <c r="K177"/>
  <c r="J178"/>
  <c r="K178"/>
  <c r="J180"/>
  <c r="K180"/>
  <c r="J191"/>
  <c r="K191"/>
  <c r="J192"/>
  <c r="K192"/>
  <c r="J194"/>
  <c r="K194"/>
  <c r="J195"/>
  <c r="K195"/>
  <c r="J196"/>
  <c r="K196"/>
  <c r="J205"/>
  <c r="K205"/>
  <c r="J206"/>
  <c r="K206"/>
  <c r="J207"/>
  <c r="K207"/>
  <c r="J208"/>
  <c r="K208"/>
  <c r="J215"/>
  <c r="K215"/>
  <c r="J216"/>
  <c r="K216"/>
  <c r="K217"/>
  <c r="J218"/>
  <c r="K218"/>
  <c r="J219"/>
  <c r="K219"/>
  <c r="J220"/>
  <c r="K220"/>
  <c r="J221"/>
  <c r="K221"/>
  <c r="J222"/>
  <c r="K222"/>
  <c r="K239"/>
  <c r="J241"/>
  <c r="K241"/>
  <c r="J242"/>
  <c r="K242"/>
  <c r="K256"/>
  <c r="K266"/>
  <c r="K268"/>
  <c r="K283"/>
  <c r="J287"/>
  <c r="K287"/>
  <c r="J288"/>
  <c r="K288"/>
  <c r="K289"/>
  <c r="J292"/>
  <c r="K292"/>
  <c r="J301"/>
  <c r="K301"/>
  <c r="J303"/>
  <c r="K303"/>
  <c r="J317"/>
  <c r="K317"/>
  <c r="J318"/>
  <c r="K318"/>
  <c r="K326"/>
  <c r="K330"/>
  <c r="K331"/>
  <c r="K357"/>
  <c r="J358"/>
  <c r="K358"/>
  <c r="K369"/>
  <c r="K372"/>
  <c r="J384"/>
  <c r="K384"/>
  <c r="K386"/>
  <c r="N8" i="23"/>
  <c r="N10"/>
  <c r="N11"/>
  <c r="N12"/>
  <c r="N13"/>
  <c r="N14"/>
  <c r="N15"/>
  <c r="N16"/>
  <c r="N17"/>
  <c r="R124" i="37"/>
  <c r="R125"/>
  <c r="T58" i="30"/>
  <c r="X57"/>
  <c r="N57"/>
  <c r="Q55"/>
  <c r="K55"/>
  <c r="P56"/>
  <c r="K57"/>
  <c r="N58"/>
  <c r="M58"/>
  <c r="N55"/>
  <c r="K58"/>
  <c r="J58"/>
  <c r="J55"/>
  <c r="J57"/>
  <c r="J56"/>
  <c r="G57"/>
  <c r="G56"/>
  <c r="G58"/>
  <c r="E56"/>
  <c r="D56"/>
  <c r="W55"/>
  <c r="W56"/>
  <c r="W58"/>
  <c r="W57"/>
  <c r="H58"/>
  <c r="H57"/>
  <c r="H56"/>
  <c r="D57"/>
  <c r="U58"/>
  <c r="U55"/>
  <c r="U57"/>
  <c r="U56"/>
  <c r="T56"/>
  <c r="X55"/>
  <c r="P55"/>
  <c r="X58"/>
  <c r="T57"/>
  <c r="G55"/>
  <c r="Q57"/>
  <c r="Q58"/>
  <c r="Q56"/>
  <c r="E57"/>
  <c r="E55"/>
  <c r="E58"/>
  <c r="P57"/>
  <c r="T55"/>
  <c r="P58"/>
  <c r="M55"/>
  <c r="M56"/>
  <c r="M57"/>
  <c r="D58"/>
  <c r="D55"/>
  <c r="K56"/>
  <c r="H55"/>
  <c r="N56"/>
  <c r="X56"/>
  <c r="K306" i="22"/>
  <c r="L239"/>
  <c r="P118" i="23"/>
  <c r="P90"/>
  <c r="L322" i="22"/>
  <c r="S126" i="37"/>
  <c r="S56"/>
  <c r="S36"/>
  <c r="K51" i="22"/>
  <c r="S8" i="37"/>
  <c r="T217"/>
  <c r="T121"/>
  <c r="P122" i="23"/>
  <c r="S24" i="37"/>
  <c r="O8" i="23"/>
  <c r="L371" i="22"/>
  <c r="T235" i="37"/>
  <c r="T157"/>
  <c r="T92"/>
  <c r="T349"/>
  <c r="T162"/>
  <c r="L375" i="22"/>
  <c r="T320" i="37"/>
  <c r="O268" i="23"/>
  <c r="T124" i="37"/>
  <c r="K325" i="22"/>
  <c r="K305"/>
  <c r="K179"/>
  <c r="K308"/>
  <c r="P361" i="23"/>
  <c r="O118"/>
  <c r="O16"/>
  <c r="S42" i="37"/>
  <c r="K385" i="22"/>
  <c r="K381"/>
  <c r="T361" i="37"/>
  <c r="K290" i="22"/>
  <c r="K246"/>
  <c r="P274" i="23"/>
  <c r="L275" i="22"/>
  <c r="T273" i="37"/>
  <c r="C55" i="29"/>
  <c r="J58"/>
  <c r="C57"/>
  <c r="E55"/>
  <c r="C58" i="30"/>
  <c r="S58"/>
  <c r="J56" i="29"/>
  <c r="F56"/>
  <c r="F58" i="30"/>
  <c r="V55"/>
  <c r="C58" i="29"/>
  <c r="C56"/>
  <c r="J57"/>
  <c r="F55"/>
  <c r="I56"/>
  <c r="D55"/>
  <c r="G58"/>
  <c r="C55" i="30"/>
  <c r="F55"/>
  <c r="I58"/>
  <c r="L55"/>
  <c r="O58"/>
  <c r="S55"/>
  <c r="V57"/>
  <c r="F58" i="29"/>
  <c r="I58"/>
  <c r="J55"/>
  <c r="E57"/>
  <c r="G55"/>
  <c r="E56"/>
  <c r="O57" i="30"/>
  <c r="V56"/>
  <c r="I56"/>
  <c r="I55"/>
  <c r="F57"/>
  <c r="L56"/>
  <c r="I57"/>
  <c r="L58"/>
  <c r="D57" i="29"/>
  <c r="F56" i="30"/>
  <c r="F57" i="29"/>
  <c r="S57" i="30"/>
  <c r="E58" i="29"/>
  <c r="O56" i="30"/>
  <c r="S56"/>
  <c r="G56" i="29"/>
  <c r="L57" i="30"/>
  <c r="D56" i="29"/>
  <c r="I57"/>
  <c r="O55" i="30"/>
  <c r="C56"/>
  <c r="D58" i="29"/>
  <c r="V58" i="30"/>
  <c r="C57"/>
  <c r="G57" i="29"/>
  <c r="I55"/>
  <c r="P33" i="23"/>
  <c r="P126"/>
  <c r="O30"/>
  <c r="P381"/>
  <c r="P308"/>
  <c r="O122"/>
  <c r="O130"/>
  <c r="O90"/>
  <c r="O17"/>
  <c r="P107"/>
  <c r="O294"/>
  <c r="P277"/>
  <c r="P263"/>
  <c r="P359"/>
  <c r="P312"/>
  <c r="P259"/>
  <c r="P124"/>
  <c r="O138"/>
  <c r="O108"/>
  <c r="O83"/>
  <c r="P236"/>
  <c r="O151"/>
  <c r="P270"/>
  <c r="P275"/>
  <c r="P88"/>
  <c r="O270"/>
  <c r="O251"/>
  <c r="K371" i="22"/>
  <c r="L246"/>
  <c r="L305"/>
  <c r="K360"/>
  <c r="K315"/>
  <c r="L382"/>
  <c r="L310"/>
  <c r="K363"/>
  <c r="L295"/>
  <c r="K367"/>
  <c r="L328"/>
  <c r="L237"/>
  <c r="K380"/>
  <c r="K370"/>
  <c r="K359"/>
  <c r="L302"/>
  <c r="K383"/>
  <c r="L342"/>
  <c r="K329"/>
  <c r="K302"/>
  <c r="K244"/>
  <c r="L331"/>
  <c r="L315"/>
  <c r="L304"/>
  <c r="L267"/>
  <c r="K382"/>
  <c r="K361"/>
  <c r="K316"/>
  <c r="K267"/>
  <c r="K312"/>
  <c r="L377"/>
  <c r="L338"/>
  <c r="K373"/>
  <c r="L291"/>
  <c r="K291"/>
  <c r="L332"/>
  <c r="K295"/>
  <c r="K233"/>
  <c r="L316"/>
  <c r="K231"/>
  <c r="K304"/>
  <c r="K286"/>
  <c r="K327"/>
  <c r="L330"/>
  <c r="L314"/>
  <c r="K294"/>
  <c r="K237"/>
  <c r="L320"/>
  <c r="K140"/>
  <c r="K328"/>
  <c r="K314"/>
  <c r="K285"/>
  <c r="K189"/>
  <c r="K138"/>
  <c r="L277"/>
  <c r="K255"/>
  <c r="K250"/>
  <c r="K184"/>
  <c r="L235"/>
  <c r="L166"/>
  <c r="K167"/>
  <c r="K34"/>
  <c r="L182"/>
  <c r="L273"/>
  <c r="L261"/>
  <c r="L232"/>
  <c r="K146"/>
  <c r="L230"/>
  <c r="K247"/>
  <c r="L132"/>
  <c r="K257"/>
  <c r="K253"/>
  <c r="K155"/>
  <c r="L244"/>
  <c r="L257"/>
  <c r="L276"/>
  <c r="L231"/>
  <c r="L46"/>
  <c r="K265"/>
  <c r="K254"/>
  <c r="K240"/>
  <c r="L268"/>
  <c r="L48"/>
  <c r="L204"/>
  <c r="K181"/>
  <c r="K193"/>
  <c r="K141"/>
  <c r="L146"/>
  <c r="L39"/>
  <c r="L167"/>
  <c r="L45"/>
  <c r="L140"/>
  <c r="L83"/>
  <c r="K211"/>
  <c r="K129"/>
  <c r="K43"/>
  <c r="L129"/>
  <c r="K11"/>
  <c r="K90"/>
  <c r="K121"/>
  <c r="L63"/>
  <c r="K134"/>
  <c r="K41"/>
  <c r="K15"/>
  <c r="K100"/>
  <c r="K101"/>
  <c r="L138"/>
  <c r="K182"/>
  <c r="K156"/>
  <c r="K132"/>
  <c r="K53"/>
  <c r="L162"/>
  <c r="L165"/>
  <c r="K50"/>
  <c r="K165"/>
  <c r="K24"/>
  <c r="L14"/>
  <c r="K31"/>
  <c r="K127"/>
  <c r="L163"/>
  <c r="L30"/>
  <c r="K12"/>
  <c r="K157"/>
  <c r="K40"/>
  <c r="K149"/>
  <c r="L53"/>
  <c r="K54"/>
  <c r="K130"/>
  <c r="L56"/>
  <c r="K89"/>
  <c r="L139"/>
  <c r="K52"/>
  <c r="K42"/>
  <c r="L12"/>
  <c r="L89"/>
  <c r="K20"/>
  <c r="K56"/>
  <c r="K28"/>
  <c r="L101"/>
  <c r="K35"/>
  <c r="L13"/>
  <c r="L16"/>
  <c r="K16"/>
  <c r="L15"/>
  <c r="K10"/>
  <c r="K8"/>
  <c r="K29"/>
  <c r="K17"/>
  <c r="K13"/>
  <c r="K36"/>
  <c r="K92"/>
  <c r="L57"/>
  <c r="L43"/>
  <c r="K103"/>
  <c r="K91"/>
  <c r="L47"/>
  <c r="L95"/>
  <c r="K55"/>
  <c r="K30"/>
  <c r="L85"/>
  <c r="T387" i="37"/>
  <c r="S50"/>
  <c r="P235" i="23"/>
  <c r="P231"/>
  <c r="S167" i="37"/>
  <c r="S157"/>
  <c r="S153"/>
  <c r="S149"/>
  <c r="S141"/>
  <c r="S37"/>
  <c r="O295" i="23"/>
  <c r="O286"/>
  <c r="O283"/>
  <c r="O277"/>
  <c r="O275"/>
  <c r="O262"/>
  <c r="O256"/>
  <c r="O255"/>
  <c r="O249"/>
  <c r="O246"/>
  <c r="O239"/>
  <c r="O234"/>
  <c r="O233"/>
  <c r="O231"/>
  <c r="O228"/>
  <c r="O211"/>
  <c r="P189"/>
  <c r="O166"/>
  <c r="O150"/>
  <c r="O55"/>
  <c r="O165"/>
  <c r="L103" i="22"/>
  <c r="L91"/>
  <c r="K63"/>
  <c r="L289"/>
  <c r="L253"/>
  <c r="L193"/>
  <c r="L156"/>
  <c r="L130"/>
  <c r="L55"/>
  <c r="L51"/>
  <c r="L41"/>
  <c r="T277" i="37"/>
  <c r="T263"/>
  <c r="T31"/>
  <c r="S48"/>
  <c r="P237" i="23"/>
  <c r="P233"/>
  <c r="P181"/>
  <c r="P138"/>
  <c r="S181" i="37"/>
  <c r="S165"/>
  <c r="S151"/>
  <c r="S146"/>
  <c r="S139"/>
  <c r="S130"/>
  <c r="S39"/>
  <c r="O273" i="23"/>
  <c r="O271"/>
  <c r="O267"/>
  <c r="O265"/>
  <c r="O261"/>
  <c r="O260"/>
  <c r="O244"/>
  <c r="O237"/>
  <c r="O235"/>
  <c r="O230"/>
  <c r="O217"/>
  <c r="O185"/>
  <c r="O184"/>
  <c r="O182"/>
  <c r="O181"/>
  <c r="O179"/>
  <c r="O167"/>
  <c r="O164"/>
  <c r="O51"/>
  <c r="O263"/>
  <c r="P387"/>
  <c r="P367"/>
  <c r="O28"/>
  <c r="O24"/>
  <c r="O46"/>
  <c r="O37"/>
  <c r="O33"/>
  <c r="O29"/>
  <c r="O20"/>
  <c r="P369"/>
  <c r="O36"/>
  <c r="O19"/>
  <c r="O39"/>
  <c r="O35"/>
  <c r="O31"/>
  <c r="O56"/>
  <c r="O54"/>
  <c r="O52"/>
  <c r="O50"/>
  <c r="O48"/>
  <c r="O42"/>
  <c r="P371"/>
  <c r="P345"/>
  <c r="P302"/>
  <c r="P249"/>
  <c r="P372"/>
  <c r="P346"/>
  <c r="P323"/>
  <c r="P248"/>
  <c r="O152"/>
  <c r="O149"/>
  <c r="O141"/>
  <c r="O132"/>
  <c r="O129"/>
  <c r="O120"/>
  <c r="O107"/>
  <c r="O103"/>
  <c r="O100"/>
  <c r="P47"/>
  <c r="P22"/>
  <c r="P48"/>
  <c r="P24"/>
  <c r="P19"/>
  <c r="P373"/>
  <c r="P349"/>
  <c r="P338"/>
  <c r="P251"/>
  <c r="P247"/>
  <c r="T43" i="37"/>
  <c r="S108"/>
  <c r="P370" i="23"/>
  <c r="P342"/>
  <c r="P250"/>
  <c r="P246"/>
  <c r="O156"/>
  <c r="O139"/>
  <c r="O131"/>
  <c r="O127"/>
  <c r="O125"/>
  <c r="O123"/>
  <c r="O111"/>
  <c r="O105"/>
  <c r="O101"/>
  <c r="P63"/>
  <c r="P45"/>
  <c r="P20"/>
  <c r="P46"/>
  <c r="K387" i="22"/>
  <c r="K356"/>
  <c r="K204"/>
  <c r="K349"/>
  <c r="T382" i="37"/>
  <c r="T372"/>
  <c r="T346"/>
  <c r="T261"/>
  <c r="T249"/>
  <c r="T167"/>
  <c r="T163"/>
  <c r="T101"/>
  <c r="T36"/>
  <c r="T15"/>
  <c r="S11"/>
  <c r="T302"/>
  <c r="T236"/>
  <c r="T232"/>
  <c r="T156"/>
  <c r="T120"/>
  <c r="T89"/>
  <c r="T16"/>
  <c r="P153" i="23"/>
  <c r="S389" i="37"/>
  <c r="S390"/>
  <c r="S224"/>
  <c r="T380"/>
  <c r="T370"/>
  <c r="T344"/>
  <c r="T259"/>
  <c r="T247"/>
  <c r="T165"/>
  <c r="T161"/>
  <c r="T103"/>
  <c r="T17"/>
  <c r="T13"/>
  <c r="S10"/>
  <c r="S16"/>
  <c r="P380" i="23"/>
  <c r="P332"/>
  <c r="T234" i="37"/>
  <c r="T230"/>
  <c r="T122"/>
  <c r="T91"/>
  <c r="T37"/>
  <c r="T14"/>
  <c r="P152" i="23"/>
  <c r="S334" i="37"/>
  <c r="S335"/>
  <c r="S279"/>
  <c r="S280"/>
  <c r="S115"/>
  <c r="T378"/>
  <c r="T367"/>
  <c r="T363"/>
  <c r="T338"/>
  <c r="T329"/>
  <c r="T325"/>
  <c r="T314"/>
  <c r="T305"/>
  <c r="T291"/>
  <c r="T286"/>
  <c r="T267"/>
  <c r="T256"/>
  <c r="T244"/>
  <c r="T211"/>
  <c r="T181"/>
  <c r="T151"/>
  <c r="T146"/>
  <c r="T139"/>
  <c r="T112"/>
  <c r="T105"/>
  <c r="T85"/>
  <c r="T81"/>
  <c r="T55"/>
  <c r="T51"/>
  <c r="T41"/>
  <c r="T34"/>
  <c r="T21"/>
  <c r="T11"/>
  <c r="T385"/>
  <c r="T375"/>
  <c r="T364"/>
  <c r="T330"/>
  <c r="T326"/>
  <c r="T306"/>
  <c r="T295"/>
  <c r="T285"/>
  <c r="T266"/>
  <c r="T255"/>
  <c r="T239"/>
  <c r="T193"/>
  <c r="T152"/>
  <c r="T140"/>
  <c r="T127"/>
  <c r="T98"/>
  <c r="T86"/>
  <c r="T82"/>
  <c r="T54"/>
  <c r="T50"/>
  <c r="T42"/>
  <c r="T35"/>
  <c r="T22"/>
  <c r="T12"/>
  <c r="P378" i="23"/>
  <c r="P366"/>
  <c r="P356"/>
  <c r="P331"/>
  <c r="P327"/>
  <c r="P316"/>
  <c r="P310"/>
  <c r="P294"/>
  <c r="P289"/>
  <c r="P283"/>
  <c r="P265"/>
  <c r="P254"/>
  <c r="P240"/>
  <c r="P204"/>
  <c r="P185"/>
  <c r="P165"/>
  <c r="P161"/>
  <c r="P132"/>
  <c r="P112"/>
  <c r="P105"/>
  <c r="P85"/>
  <c r="P81"/>
  <c r="P55"/>
  <c r="P51"/>
  <c r="P41"/>
  <c r="P30"/>
  <c r="P386"/>
  <c r="P375"/>
  <c r="P363"/>
  <c r="P330"/>
  <c r="P326"/>
  <c r="P306"/>
  <c r="P295"/>
  <c r="P285"/>
  <c r="P266"/>
  <c r="P255"/>
  <c r="P239"/>
  <c r="P186"/>
  <c r="P179"/>
  <c r="P164"/>
  <c r="P160"/>
  <c r="P155"/>
  <c r="P131"/>
  <c r="P111"/>
  <c r="P95"/>
  <c r="P84"/>
  <c r="P56"/>
  <c r="P52"/>
  <c r="P42"/>
  <c r="P31"/>
  <c r="O389"/>
  <c r="O390"/>
  <c r="T386" i="37"/>
  <c r="T376"/>
  <c r="T365"/>
  <c r="T357"/>
  <c r="T331"/>
  <c r="T327"/>
  <c r="T316"/>
  <c r="T310"/>
  <c r="T294"/>
  <c r="T289"/>
  <c r="T283"/>
  <c r="T265"/>
  <c r="T254"/>
  <c r="T240"/>
  <c r="T186"/>
  <c r="T153"/>
  <c r="T149"/>
  <c r="T141"/>
  <c r="T126"/>
  <c r="T110"/>
  <c r="T94"/>
  <c r="T83"/>
  <c r="T57"/>
  <c r="T53"/>
  <c r="T45"/>
  <c r="T39"/>
  <c r="T24"/>
  <c r="T19"/>
  <c r="T8"/>
  <c r="T377"/>
  <c r="T366"/>
  <c r="T356"/>
  <c r="T328"/>
  <c r="T315"/>
  <c r="T304"/>
  <c r="T290"/>
  <c r="T268"/>
  <c r="T257"/>
  <c r="T253"/>
  <c r="T204"/>
  <c r="T182"/>
  <c r="T150"/>
  <c r="T138"/>
  <c r="T111"/>
  <c r="T95"/>
  <c r="T84"/>
  <c r="T56"/>
  <c r="T52"/>
  <c r="T46"/>
  <c r="T40"/>
  <c r="T33"/>
  <c r="T20"/>
  <c r="T10"/>
  <c r="P385" i="23"/>
  <c r="P376"/>
  <c r="P364"/>
  <c r="P344"/>
  <c r="P329"/>
  <c r="P325"/>
  <c r="P314"/>
  <c r="P305"/>
  <c r="P291"/>
  <c r="P286"/>
  <c r="P267"/>
  <c r="P256"/>
  <c r="P244"/>
  <c r="P228"/>
  <c r="P193"/>
  <c r="P167"/>
  <c r="P163"/>
  <c r="P156"/>
  <c r="P130"/>
  <c r="P110"/>
  <c r="P94"/>
  <c r="P83"/>
  <c r="P57"/>
  <c r="P53"/>
  <c r="P43"/>
  <c r="P39"/>
  <c r="P28"/>
  <c r="P377"/>
  <c r="P365"/>
  <c r="P357"/>
  <c r="P328"/>
  <c r="P315"/>
  <c r="P304"/>
  <c r="P290"/>
  <c r="P268"/>
  <c r="P257"/>
  <c r="P253"/>
  <c r="P211"/>
  <c r="P184"/>
  <c r="P166"/>
  <c r="P162"/>
  <c r="P157"/>
  <c r="P134"/>
  <c r="P129"/>
  <c r="P98"/>
  <c r="P86"/>
  <c r="P82"/>
  <c r="P54"/>
  <c r="P50"/>
  <c r="P40"/>
  <c r="P29"/>
  <c r="K111" i="22"/>
  <c r="K105"/>
  <c r="K95"/>
  <c r="L102"/>
  <c r="L100"/>
  <c r="L92"/>
  <c r="L90"/>
  <c r="L88"/>
  <c r="K108"/>
  <c r="K94"/>
  <c r="K84"/>
  <c r="L10"/>
  <c r="P13" i="23"/>
  <c r="P8"/>
  <c r="P16"/>
  <c r="P12"/>
  <c r="L8" i="22"/>
  <c r="T125" i="37"/>
  <c r="P17" i="23"/>
  <c r="L345" i="22"/>
  <c r="L346"/>
  <c r="L344"/>
  <c r="K107"/>
  <c r="K85"/>
  <c r="K83"/>
  <c r="K81"/>
  <c r="K112"/>
  <c r="K110"/>
  <c r="K98"/>
  <c r="K86"/>
  <c r="K82"/>
  <c r="P15" i="23"/>
  <c r="P11"/>
  <c r="P14"/>
  <c r="P10"/>
  <c r="L11" i="22"/>
  <c r="S225" i="37"/>
  <c r="S59"/>
  <c r="S170"/>
  <c r="S60"/>
  <c r="S114"/>
  <c r="S169"/>
  <c r="O279" i="23"/>
  <c r="O115"/>
  <c r="O334"/>
  <c r="O60"/>
  <c r="O224"/>
  <c r="O59"/>
  <c r="O280"/>
  <c r="O170"/>
  <c r="O225"/>
  <c r="O335"/>
  <c r="O114"/>
  <c r="O169"/>
  <c r="K390" i="22"/>
  <c r="K389"/>
  <c r="L335"/>
  <c r="K335"/>
  <c r="L280"/>
  <c r="K334"/>
  <c r="L334"/>
  <c r="L224"/>
  <c r="K224"/>
  <c r="K279"/>
  <c r="K280"/>
  <c r="L279"/>
  <c r="L225"/>
  <c r="L170"/>
  <c r="K225"/>
  <c r="K170"/>
  <c r="K169"/>
  <c r="L169"/>
  <c r="K60"/>
  <c r="L115"/>
  <c r="L114"/>
  <c r="K59"/>
  <c r="T279" i="37"/>
  <c r="T280"/>
  <c r="T115"/>
  <c r="T114"/>
  <c r="T224"/>
  <c r="T225"/>
  <c r="T389"/>
  <c r="T390"/>
  <c r="K115" i="22"/>
  <c r="P169" i="23"/>
  <c r="P170"/>
  <c r="P279"/>
  <c r="P280"/>
  <c r="P389"/>
  <c r="P390"/>
  <c r="T59" i="37"/>
  <c r="T60"/>
  <c r="T335"/>
  <c r="T334"/>
  <c r="P224" i="23"/>
  <c r="P225"/>
  <c r="P114"/>
  <c r="P115"/>
  <c r="P334"/>
  <c r="P335"/>
  <c r="L59" i="22"/>
  <c r="L60"/>
  <c r="P59" i="23"/>
  <c r="P60"/>
  <c r="L390" i="22"/>
  <c r="T170" i="37"/>
  <c r="L389" i="22"/>
  <c r="K114"/>
  <c r="T169" i="37"/>
</calcChain>
</file>

<file path=xl/sharedStrings.xml><?xml version="1.0" encoding="utf-8"?>
<sst xmlns="http://schemas.openxmlformats.org/spreadsheetml/2006/main" count="35549" uniqueCount="688">
  <si>
    <t>Pill</t>
  </si>
  <si>
    <t>IUD</t>
  </si>
  <si>
    <t>Male condom</t>
  </si>
  <si>
    <t>Periodic Abstinence</t>
  </si>
  <si>
    <t>Withdrawal</t>
  </si>
  <si>
    <t>Region</t>
  </si>
  <si>
    <t>Eastern Europe and the Caucasus</t>
  </si>
  <si>
    <t>Armenia 2005</t>
  </si>
  <si>
    <t>Azerbaijan 2006</t>
  </si>
  <si>
    <t>South Asia</t>
  </si>
  <si>
    <t>Bangladesh 2011</t>
  </si>
  <si>
    <t>Bolivia 1994</t>
  </si>
  <si>
    <t>Latin America and the Caribbean</t>
  </si>
  <si>
    <t>Brazil 1996</t>
  </si>
  <si>
    <t>Burkina Faso 2010</t>
  </si>
  <si>
    <t>West and Central Africa</t>
  </si>
  <si>
    <t>Burundi 2010</t>
  </si>
  <si>
    <t>East and Southern Africa</t>
  </si>
  <si>
    <t>Cambodia 2010</t>
  </si>
  <si>
    <t>Southeast Asia</t>
  </si>
  <si>
    <t>Colombia 2010</t>
  </si>
  <si>
    <t>Dominican Republic 2002</t>
  </si>
  <si>
    <t>Near East</t>
  </si>
  <si>
    <t>Egypt 2008</t>
  </si>
  <si>
    <t>Ethiopia 2005</t>
  </si>
  <si>
    <t>Guatemala 1998-99</t>
  </si>
  <si>
    <t>India 2005-06</t>
  </si>
  <si>
    <t>Indonesia 2012</t>
  </si>
  <si>
    <t>Jordan 2009</t>
  </si>
  <si>
    <t>Kazakhstan 1999</t>
  </si>
  <si>
    <t>Kenya 2003</t>
  </si>
  <si>
    <t>Malawi 2004</t>
  </si>
  <si>
    <t>Maldives 2009</t>
  </si>
  <si>
    <t>Moldova 2005</t>
  </si>
  <si>
    <t>Morocco 2003-04</t>
  </si>
  <si>
    <t>Mozambique 2011</t>
  </si>
  <si>
    <t>Namibia 2006-07</t>
  </si>
  <si>
    <t>Nepal 2011</t>
  </si>
  <si>
    <t>Paraguay 1990</t>
  </si>
  <si>
    <t>Peru 2012</t>
  </si>
  <si>
    <t>Philippines 2003</t>
  </si>
  <si>
    <t>Rwanda 2010</t>
  </si>
  <si>
    <t>Senegal 2010-11</t>
  </si>
  <si>
    <t>Tajikistan 2012</t>
  </si>
  <si>
    <t>Tanzania 2004-05</t>
  </si>
  <si>
    <t>Turkey 1998</t>
  </si>
  <si>
    <t>Turkey 2003</t>
  </si>
  <si>
    <t>Uganda 2011</t>
  </si>
  <si>
    <t>Ukraine 2007</t>
  </si>
  <si>
    <t>Vietnam 2002</t>
  </si>
  <si>
    <t>Zimbabwe 2010-11</t>
  </si>
  <si>
    <t>Not using</t>
  </si>
  <si>
    <t>Sterilized</t>
  </si>
  <si>
    <t>Any traditional method</t>
  </si>
  <si>
    <t>Survey name</t>
  </si>
  <si>
    <t>Any modern method</t>
  </si>
  <si>
    <t>Sterilization (female or male)</t>
  </si>
  <si>
    <t>Reversible modern (not sterilization)</t>
  </si>
  <si>
    <t>Not currently using</t>
  </si>
  <si>
    <t>Using reversible modern method</t>
  </si>
  <si>
    <t>Using traditional method</t>
  </si>
  <si>
    <t>Data for figure 2.1: Distribution of married/sexually active women 15-49 by contraceptive method type (currently dummy data: married women only)</t>
  </si>
  <si>
    <t>Using Turkeuy 1998; missing Nepal 2011</t>
  </si>
  <si>
    <t>Injections</t>
  </si>
  <si>
    <t>Implants</t>
  </si>
  <si>
    <t>Condom</t>
  </si>
  <si>
    <t>Other modern methods (including LAM)</t>
  </si>
  <si>
    <t>Periodic abstinence</t>
  </si>
  <si>
    <t>Other traditional methods</t>
  </si>
  <si>
    <t>% using</t>
  </si>
  <si>
    <t>Data for Figure 2.1: Among contraceptive users, distribution of contraceptive methods used</t>
  </si>
  <si>
    <t>Sterilization</t>
  </si>
  <si>
    <t>Female sterilization</t>
  </si>
  <si>
    <t>Male sterilization</t>
  </si>
  <si>
    <t>Implant</t>
  </si>
  <si>
    <t>Injectables</t>
  </si>
  <si>
    <t>Any method</t>
  </si>
  <si>
    <t>Total</t>
  </si>
  <si>
    <t>Modern methods</t>
  </si>
  <si>
    <t>Traditional methods</t>
  </si>
  <si>
    <r>
      <t>TABLE 4.1: Twelve-month contraceptive failure rates,</t>
    </r>
    <r>
      <rPr>
        <sz val="11"/>
        <color rgb="FFC00000"/>
        <rFont val="Calibri"/>
        <family val="2"/>
        <scheme val="minor"/>
      </rPr>
      <t xml:space="preserve"> most recent DHS surveys? Pool surveys? </t>
    </r>
  </si>
  <si>
    <t>24 month</t>
  </si>
  <si>
    <t>36 month</t>
  </si>
  <si>
    <t>Traditional method failure rates</t>
  </si>
  <si>
    <t>Modern method failure rates</t>
  </si>
  <si>
    <t>Method</t>
  </si>
  <si>
    <t>Failure rate</t>
  </si>
  <si>
    <t>12 month</t>
  </si>
  <si>
    <t>Lower three quintiles</t>
  </si>
  <si>
    <t>Urban</t>
  </si>
  <si>
    <t>Rural</t>
  </si>
  <si>
    <t>Secondary or more</t>
  </si>
  <si>
    <t>Complete primary</t>
  </si>
  <si>
    <t>Averages</t>
  </si>
  <si>
    <t>Medians</t>
  </si>
  <si>
    <t>Highlight indicates cell count 125-249</t>
  </si>
  <si>
    <t>- indicates cell count &lt;125</t>
  </si>
  <si>
    <t xml:space="preserve"> </t>
  </si>
  <si>
    <t>Burundi</t>
  </si>
  <si>
    <t>Ethiopia</t>
  </si>
  <si>
    <t>Kenya</t>
  </si>
  <si>
    <t>Malawi</t>
  </si>
  <si>
    <t>Mozambique</t>
  </si>
  <si>
    <t>Rwanda</t>
  </si>
  <si>
    <t>Tanzania</t>
  </si>
  <si>
    <t>Uganda</t>
  </si>
  <si>
    <t>Zimbabwe</t>
  </si>
  <si>
    <t>Senegal</t>
  </si>
  <si>
    <t>Egypt</t>
  </si>
  <si>
    <t>Jordan</t>
  </si>
  <si>
    <t>Morocco</t>
  </si>
  <si>
    <t>Armenia</t>
  </si>
  <si>
    <t>Azerbaijan</t>
  </si>
  <si>
    <t>Kazakhstan</t>
  </si>
  <si>
    <t>Moldova</t>
  </si>
  <si>
    <t>Tajikistan</t>
  </si>
  <si>
    <t>Turkey</t>
  </si>
  <si>
    <t>Ukraine</t>
  </si>
  <si>
    <t>Bangladesh</t>
  </si>
  <si>
    <t>India</t>
  </si>
  <si>
    <t>Maldives</t>
  </si>
  <si>
    <t>Nepal</t>
  </si>
  <si>
    <t>Cambodia</t>
  </si>
  <si>
    <t>Indonesia</t>
  </si>
  <si>
    <t>Philippines</t>
  </si>
  <si>
    <t>Bolivia</t>
  </si>
  <si>
    <t>Brazil</t>
  </si>
  <si>
    <t>Colombia</t>
  </si>
  <si>
    <t>Guatemala</t>
  </si>
  <si>
    <t>Paraguay</t>
  </si>
  <si>
    <t>Peru</t>
  </si>
  <si>
    <t>Burkina Faso</t>
  </si>
  <si>
    <t>Dominican Republic</t>
  </si>
  <si>
    <t>Niger</t>
  </si>
  <si>
    <t>Niger 2012</t>
  </si>
  <si>
    <t>Armenia 2010</t>
  </si>
  <si>
    <t>Jordan 2012</t>
  </si>
  <si>
    <t>&lt;25</t>
  </si>
  <si>
    <t>Never married</t>
  </si>
  <si>
    <t>Ever married</t>
  </si>
  <si>
    <t>Upper two quintiles</t>
  </si>
  <si>
    <t>Honduras</t>
  </si>
  <si>
    <t>Honduras 2011-12</t>
  </si>
  <si>
    <t>Minimum</t>
  </si>
  <si>
    <t>Maximum</t>
  </si>
  <si>
    <r>
      <rPr>
        <vertAlign val="superscript"/>
        <sz val="11"/>
        <color theme="1"/>
        <rFont val="Calibri"/>
        <family val="2"/>
        <scheme val="minor"/>
      </rPr>
      <t>1</t>
    </r>
    <r>
      <rPr>
        <sz val="11"/>
        <color theme="1"/>
        <rFont val="Calibri"/>
        <family val="2"/>
        <scheme val="minor"/>
      </rPr>
      <t xml:space="preserve"> The Family Planning 2020 initative launched out of the London Summit of Family Planning in 2012 indentified 69 priority countries,</t>
    </r>
  </si>
  <si>
    <t xml:space="preserve">GNI ≤$2500: Bangladesh, Bolivia, Burkina Faso, Burundi, Cambodia, Egypt, Ethiopia, Honduras, India, Indonesia, Kenya, Malawi, Mozambique, </t>
  </si>
  <si>
    <t xml:space="preserve">GNI &gt;$2500: Armenia, Azerbaijan, Brazil, Colombia, Dominican Republic, Guatemala, Jordan, Kazakhstan, Maldives, Moldova, Morocco, </t>
  </si>
  <si>
    <t xml:space="preserve">                         Nepal, Niger, Philippines, Rwanda, Senegal, Tajikistan, Tanzania, Uganda, Vietnam, Zimbabwe</t>
  </si>
  <si>
    <t xml:space="preserve">                         Paraguay, Peru, Turkey, Ukraine</t>
  </si>
  <si>
    <r>
      <rPr>
        <sz val="11"/>
        <color theme="0"/>
        <rFont val="Calibri"/>
        <family val="2"/>
        <scheme val="minor"/>
      </rPr>
      <t>1</t>
    </r>
    <r>
      <rPr>
        <sz val="11"/>
        <color theme="1"/>
        <rFont val="Calibri"/>
        <family val="2"/>
        <scheme val="minor"/>
      </rPr>
      <t xml:space="preserve"> defined as having a per capita gross national income less than or equal to $2500 in 2010. Of the countries included in this study, the following</t>
    </r>
  </si>
  <si>
    <t>4+ children</t>
  </si>
  <si>
    <t>0-1 children</t>
  </si>
  <si>
    <t>2-3 children</t>
  </si>
  <si>
    <t>X</t>
  </si>
  <si>
    <t>Failure rates by months of use assumed prior to the calendar.  X = Episodes of use starting in first month of calendar excluded</t>
  </si>
  <si>
    <t>APPENDIX TABLE 3: Sensitivity analysis showing how failure rates are affected under different assumptions of the length of left-censored episodes</t>
  </si>
  <si>
    <t>Yes</t>
  </si>
  <si>
    <t>No</t>
  </si>
  <si>
    <r>
      <t>TABLE 4.1: Twelve-month contraceptive failure</t>
    </r>
    <r>
      <rPr>
        <sz val="11"/>
        <rFont val="Calibri"/>
        <family val="2"/>
        <scheme val="minor"/>
      </rPr>
      <t xml:space="preserve"> rates by method and country, for each country's most recent DHS surveys with calendar data.</t>
    </r>
  </si>
  <si>
    <r>
      <t>Among the FP2020 69 poorest countries</t>
    </r>
    <r>
      <rPr>
        <vertAlign val="superscript"/>
        <sz val="11"/>
        <color theme="1"/>
        <rFont val="Calibri"/>
        <family val="2"/>
        <scheme val="minor"/>
      </rPr>
      <t>1</t>
    </r>
  </si>
  <si>
    <t>Ethiopia 2011</t>
  </si>
  <si>
    <t>Malawi 2010</t>
  </si>
  <si>
    <t>Tanzania 2010</t>
  </si>
  <si>
    <t>Philippines 2008</t>
  </si>
  <si>
    <t>Bolivia 2008</t>
  </si>
  <si>
    <t>Dominican Republic 2007</t>
  </si>
  <si>
    <t>Most recent survey for countries that have the calendar data for an older survey</t>
  </si>
  <si>
    <t>na</t>
  </si>
  <si>
    <t>Pakistan</t>
  </si>
  <si>
    <t>Benin</t>
  </si>
  <si>
    <t>Eastern Africa</t>
  </si>
  <si>
    <t>Western Africa</t>
  </si>
  <si>
    <t>Northern Africa and Western Asia</t>
  </si>
  <si>
    <t>Eastern Europe and Central Asia</t>
  </si>
  <si>
    <t>Southern Asia</t>
  </si>
  <si>
    <t>Southeastern Asia</t>
  </si>
  <si>
    <t>Kyrgyz Republic</t>
  </si>
  <si>
    <t>Pakistan 2012-13</t>
  </si>
  <si>
    <t>Kyrgyz Republic 2012</t>
  </si>
  <si>
    <t>Mali 2012-13</t>
  </si>
  <si>
    <t>Benin 2011-12</t>
  </si>
  <si>
    <t>Male Condom</t>
  </si>
  <si>
    <r>
      <t xml:space="preserve">TABLE 4.2: One-, two- and three-year contraceptive failure rates by method and country, for each country's most recent DHS surveys with calendar data.  </t>
    </r>
    <r>
      <rPr>
        <sz val="11"/>
        <color rgb="FFC00000"/>
        <rFont val="Calibri"/>
        <family val="2"/>
        <scheme val="minor"/>
      </rPr>
      <t xml:space="preserve"> </t>
    </r>
  </si>
  <si>
    <t>-</t>
  </si>
  <si>
    <t>For spacing</t>
  </si>
  <si>
    <t>For limiting</t>
  </si>
  <si>
    <t/>
  </si>
  <si>
    <t xml:space="preserve">Benin 2011-12           </t>
  </si>
  <si>
    <t xml:space="preserve">          -</t>
  </si>
  <si>
    <t>For Limiting</t>
  </si>
  <si>
    <t>Table</t>
  </si>
  <si>
    <t>Row</t>
  </si>
  <si>
    <t>Age: &lt;25</t>
  </si>
  <si>
    <t>Age: 25-29</t>
  </si>
  <si>
    <t>Age: 30+</t>
  </si>
  <si>
    <t>Age(2): &lt;25</t>
  </si>
  <si>
    <t>Age(2): 25+</t>
  </si>
  <si>
    <t>0-2 children(2)</t>
  </si>
  <si>
    <t>3+ children(2)</t>
  </si>
  <si>
    <t>For Spacing</t>
  </si>
  <si>
    <t>No education</t>
  </si>
  <si>
    <t>Primary(2)</t>
  </si>
  <si>
    <t>Secondary(2)</t>
  </si>
  <si>
    <t>Wealth(1)/Primary</t>
  </si>
  <si>
    <t>Wealth(1)/Secondary</t>
  </si>
  <si>
    <t>Wealth(1)/&lt;25</t>
  </si>
  <si>
    <t>Wealth(1)/25+</t>
  </si>
  <si>
    <t>Wealth(1)/Spacing</t>
  </si>
  <si>
    <t>Wealth(1)/Limiting</t>
  </si>
  <si>
    <t>Wealth(2)/Primary</t>
  </si>
  <si>
    <t>Wealth(2)/Secondary</t>
  </si>
  <si>
    <t>Wealth(2)/&lt;25</t>
  </si>
  <si>
    <t>Wealth(2)/25+</t>
  </si>
  <si>
    <t>Wealth(2)/Spacing</t>
  </si>
  <si>
    <t>Wealth(2)/Limiting</t>
  </si>
  <si>
    <t>Urban/&lt;25</t>
  </si>
  <si>
    <t>Urban/25+</t>
  </si>
  <si>
    <t>Urban/Spacing</t>
  </si>
  <si>
    <t>Urban/Limiting</t>
  </si>
  <si>
    <t>Rural/&lt;25</t>
  </si>
  <si>
    <t>Rural/25+</t>
  </si>
  <si>
    <t>Rural/Spacing</t>
  </si>
  <si>
    <t>Rural/Limiting</t>
  </si>
  <si>
    <t>Edu(1)/&lt;25</t>
  </si>
  <si>
    <t>Edu(1)/25+</t>
  </si>
  <si>
    <t>Edu(1)/Spacing</t>
  </si>
  <si>
    <t>Edu(1)/Limiting</t>
  </si>
  <si>
    <t>Edu(2)/&lt;25</t>
  </si>
  <si>
    <t>Edu(2)/25+</t>
  </si>
  <si>
    <t>Edu(2)/Spacing</t>
  </si>
  <si>
    <t>Edu(2)/Limiting</t>
  </si>
  <si>
    <t>Parity(1)/Primary</t>
  </si>
  <si>
    <t>Parity(1)/Secondary</t>
  </si>
  <si>
    <t>Parity(1)/&lt;25</t>
  </si>
  <si>
    <t>Parity(1)/25+</t>
  </si>
  <si>
    <t>Parity(1)/Spacing</t>
  </si>
  <si>
    <t>Parity(1)/Limiting</t>
  </si>
  <si>
    <t>Parity(2)/Primary</t>
  </si>
  <si>
    <t>Parity(2)/Secondary</t>
  </si>
  <si>
    <t>Parity(2)/&lt;25</t>
  </si>
  <si>
    <t>Parity(2)/25+</t>
  </si>
  <si>
    <t>Parity(2)/Spacing</t>
  </si>
  <si>
    <t>Parity(2)/Limiting</t>
  </si>
  <si>
    <t>Lightbourne(1)/&lt;25</t>
  </si>
  <si>
    <t>Lightbourne(1)/25+</t>
  </si>
  <si>
    <t>Lightbourne(2)/&lt;25</t>
  </si>
  <si>
    <t>Lightbourne(2)/25+</t>
  </si>
  <si>
    <t xml:space="preserve">Armenia 2010            </t>
  </si>
  <si>
    <t xml:space="preserve">Azerbaijan 2006         </t>
  </si>
  <si>
    <t xml:space="preserve">Bangladesh 2011         </t>
  </si>
  <si>
    <t xml:space="preserve">Bolivia 1993-94         </t>
  </si>
  <si>
    <t xml:space="preserve">Brazil 1996             </t>
  </si>
  <si>
    <t xml:space="preserve">Burkina Faso 2010       </t>
  </si>
  <si>
    <t xml:space="preserve">Burundi 2010            </t>
  </si>
  <si>
    <t xml:space="preserve">Cambodia 2010           </t>
  </si>
  <si>
    <t xml:space="preserve">Colombia 2010           </t>
  </si>
  <si>
    <t xml:space="preserve">Dominican Republic 2002 </t>
  </si>
  <si>
    <t xml:space="preserve">Egypt 2008              </t>
  </si>
  <si>
    <t xml:space="preserve">Ethiopia 2005           </t>
  </si>
  <si>
    <t xml:space="preserve">Guatemala 1998-99       </t>
  </si>
  <si>
    <t xml:space="preserve">Honduras 2011-12        </t>
  </si>
  <si>
    <t xml:space="preserve">India 2005-06           </t>
  </si>
  <si>
    <t xml:space="preserve">Indonesia 2012          </t>
  </si>
  <si>
    <t xml:space="preserve">Jordan 2012             </t>
  </si>
  <si>
    <t xml:space="preserve">Kazakhstan 1999         </t>
  </si>
  <si>
    <t xml:space="preserve">Kenya 2003              </t>
  </si>
  <si>
    <t xml:space="preserve">Kyrgyz Republic 2012    </t>
  </si>
  <si>
    <t xml:space="preserve">Malawi 2004             </t>
  </si>
  <si>
    <t xml:space="preserve">Maldives 2009           </t>
  </si>
  <si>
    <t xml:space="preserve">Mali 2012-13            </t>
  </si>
  <si>
    <t xml:space="preserve">Moldova 2005            </t>
  </si>
  <si>
    <t xml:space="preserve">Morocco 2003-04         </t>
  </si>
  <si>
    <t xml:space="preserve">Mozambique 2011         </t>
  </si>
  <si>
    <t xml:space="preserve">Nepal 2011              </t>
  </si>
  <si>
    <t xml:space="preserve">Niger 2012              </t>
  </si>
  <si>
    <t xml:space="preserve">Pakistan 2012-13        </t>
  </si>
  <si>
    <t xml:space="preserve">Paraguay 1990           </t>
  </si>
  <si>
    <t xml:space="preserve">Peru 2012               </t>
  </si>
  <si>
    <t xml:space="preserve">Philippines 2003        </t>
  </si>
  <si>
    <t xml:space="preserve">Rwanda 2010             </t>
  </si>
  <si>
    <t xml:space="preserve">Senegal 2010-11         </t>
  </si>
  <si>
    <t xml:space="preserve">Tajikistan 2012         </t>
  </si>
  <si>
    <t xml:space="preserve">Tanzania 2004-05        </t>
  </si>
  <si>
    <t xml:space="preserve">Turkey 2003             </t>
  </si>
  <si>
    <t xml:space="preserve">Uganda 2011             </t>
  </si>
  <si>
    <t xml:space="preserve">Ukraine 2007            </t>
  </si>
  <si>
    <t xml:space="preserve">Vietnam 2002            </t>
  </si>
  <si>
    <t xml:space="preserve">Zimbabwe 2010-11        </t>
  </si>
  <si>
    <t>Country</t>
  </si>
  <si>
    <t>Armenia 2010IUD</t>
  </si>
  <si>
    <t>Armenia 2010Male condom</t>
  </si>
  <si>
    <t>Armenia 2010Withdrawal</t>
  </si>
  <si>
    <t>Azerbaijan 2006IUD</t>
  </si>
  <si>
    <t>Azerbaijan 2006Male condom</t>
  </si>
  <si>
    <t>Azerbaijan 2006Periodic abstinence</t>
  </si>
  <si>
    <t>Azerbaijan 2006Withdrawal</t>
  </si>
  <si>
    <t>Bangladesh 2011Pill</t>
  </si>
  <si>
    <t>Bangladesh 2011IUD</t>
  </si>
  <si>
    <t>Bangladesh 2011Injectables</t>
  </si>
  <si>
    <t>Bangladesh 2011Implants</t>
  </si>
  <si>
    <t>Bangladesh 2011Male condom</t>
  </si>
  <si>
    <t>Bangladesh 2011Periodic abstinence</t>
  </si>
  <si>
    <t>Bangladesh 2011Withdrawal</t>
  </si>
  <si>
    <t>Benin 2011-12Pill</t>
  </si>
  <si>
    <t>Benin 2011-12Injectables</t>
  </si>
  <si>
    <t>Benin 2011-12Implants</t>
  </si>
  <si>
    <t>Benin 2011-12Male condom</t>
  </si>
  <si>
    <t>Benin 2011-12Periodic abstinence</t>
  </si>
  <si>
    <t>Benin 2011-12Withdrawal</t>
  </si>
  <si>
    <t>Bolivia 1994Pill</t>
  </si>
  <si>
    <t>Bolivia 1994IUD</t>
  </si>
  <si>
    <t>Bolivia 1994Injectables</t>
  </si>
  <si>
    <t>Bolivia 1994Male condom</t>
  </si>
  <si>
    <t>Bolivia 1994Periodic abstinence</t>
  </si>
  <si>
    <t>Bolivia 1994Withdrawal</t>
  </si>
  <si>
    <t>Brazil 1996Pill</t>
  </si>
  <si>
    <t>Brazil 1996Injectables</t>
  </si>
  <si>
    <t>Brazil 1996Male condom</t>
  </si>
  <si>
    <t>Brazil 1996Periodic abstinence</t>
  </si>
  <si>
    <t>Brazil 1996Withdrawal</t>
  </si>
  <si>
    <t>Burkina Faso 2010Pill</t>
  </si>
  <si>
    <t>Burkina Faso 2010Injectables</t>
  </si>
  <si>
    <t>Burkina Faso 2010Implants</t>
  </si>
  <si>
    <t>Burkina Faso 2010Male condom</t>
  </si>
  <si>
    <t>Burkina Faso 2010Periodic abstinence</t>
  </si>
  <si>
    <t>Burundi 2010Pill</t>
  </si>
  <si>
    <t>Burundi 2010IUD</t>
  </si>
  <si>
    <t>Burundi 2010Injectables</t>
  </si>
  <si>
    <t>Burundi 2010Male condom</t>
  </si>
  <si>
    <t>Burundi 2010Periodic abstinence</t>
  </si>
  <si>
    <t>Burundi 2010Withdrawal</t>
  </si>
  <si>
    <t>Cambodia 2010Pill</t>
  </si>
  <si>
    <t>Cambodia 2010IUD</t>
  </si>
  <si>
    <t>Cambodia 2010Injectables</t>
  </si>
  <si>
    <t>Cambodia 2010Male condom</t>
  </si>
  <si>
    <t>Cambodia 2010Periodic abstinence</t>
  </si>
  <si>
    <t>Cambodia 2010Withdrawal</t>
  </si>
  <si>
    <t>Colombia 2010Pill</t>
  </si>
  <si>
    <t>Colombia 2010IUD</t>
  </si>
  <si>
    <t>Colombia 2010Injectables</t>
  </si>
  <si>
    <t>Colombia 2010Implants</t>
  </si>
  <si>
    <t>Colombia 2010Male condom</t>
  </si>
  <si>
    <t>Colombia 2010Periodic abstinence</t>
  </si>
  <si>
    <t>Colombia 2010Withdrawal</t>
  </si>
  <si>
    <t>Dominican Republic 2002Pill</t>
  </si>
  <si>
    <t>Dominican Republic 2002IUD</t>
  </si>
  <si>
    <t>Dominican Republic 2002Injectables</t>
  </si>
  <si>
    <t>Dominican Republic 2002Male condom</t>
  </si>
  <si>
    <t>Dominican Republic 2002Periodic abstinence</t>
  </si>
  <si>
    <t>Dominican Republic 2002Withdrawal</t>
  </si>
  <si>
    <t>Egypt 2008Pill</t>
  </si>
  <si>
    <t>Egypt 2008IUD</t>
  </si>
  <si>
    <t>Egypt 2008Injectables</t>
  </si>
  <si>
    <t>Egypt 2008Implants</t>
  </si>
  <si>
    <t>Egypt 2008Male condom</t>
  </si>
  <si>
    <t>Ethiopia 2005Pill</t>
  </si>
  <si>
    <t>Ethiopia 2005Injectables</t>
  </si>
  <si>
    <t>Ethiopia 2005Male condom</t>
  </si>
  <si>
    <t>Ethiopia 2005Periodic abstinence</t>
  </si>
  <si>
    <t>Guatemala 1998-99Pill</t>
  </si>
  <si>
    <t>Guatemala 1998-99Injectables</t>
  </si>
  <si>
    <t>Guatemala 1998-99Male condom</t>
  </si>
  <si>
    <t>Guatemala 1998-99Periodic abstinence</t>
  </si>
  <si>
    <t>Honduras 2011-12Pill</t>
  </si>
  <si>
    <t>Honduras 2011-12IUD</t>
  </si>
  <si>
    <t>Honduras 2011-12Injectables</t>
  </si>
  <si>
    <t>Honduras 2011-12Male condom</t>
  </si>
  <si>
    <t>Honduras 2011-12Periodic abstinence</t>
  </si>
  <si>
    <t>Honduras 2011-12Withdrawal</t>
  </si>
  <si>
    <t>India 2005-06Pill</t>
  </si>
  <si>
    <t>India 2005-06IUD</t>
  </si>
  <si>
    <t>India 2005-06Injectables</t>
  </si>
  <si>
    <t>India 2005-06Male condom</t>
  </si>
  <si>
    <t>India 2005-06Periodic abstinence</t>
  </si>
  <si>
    <t>India 2005-06Withdrawal</t>
  </si>
  <si>
    <t>Indonesia 2012Pill</t>
  </si>
  <si>
    <t>Indonesia 2012IUD</t>
  </si>
  <si>
    <t>Indonesia 2012Injectables</t>
  </si>
  <si>
    <t>Indonesia 2012Implants</t>
  </si>
  <si>
    <t>Indonesia 2012Male condom</t>
  </si>
  <si>
    <t>Indonesia 2012Periodic abstinence</t>
  </si>
  <si>
    <t>Indonesia 2012Withdrawal</t>
  </si>
  <si>
    <t>Jordan 2012Pill</t>
  </si>
  <si>
    <t>Jordan 2012IUD</t>
  </si>
  <si>
    <t>Jordan 2012Injectables</t>
  </si>
  <si>
    <t>Jordan 2012Male condom</t>
  </si>
  <si>
    <t>Jordan 2012Periodic abstinence</t>
  </si>
  <si>
    <t>Jordan 2012Withdrawal</t>
  </si>
  <si>
    <t>Kazakhstan 1999Pill</t>
  </si>
  <si>
    <t>Kazakhstan 1999IUD</t>
  </si>
  <si>
    <t>Kazakhstan 1999Male condom</t>
  </si>
  <si>
    <t>Kazakhstan 1999Periodic abstinence</t>
  </si>
  <si>
    <t>Kazakhstan 1999Withdrawal</t>
  </si>
  <si>
    <t>Kenya 2003Pill</t>
  </si>
  <si>
    <t>Kenya 2003Injectables</t>
  </si>
  <si>
    <t>Kenya 2003Male condom</t>
  </si>
  <si>
    <t>Kenya 2003Periodic abstinence</t>
  </si>
  <si>
    <t>Kyrgyz Republic 2012Pill</t>
  </si>
  <si>
    <t>Kyrgyz Republic 2012IUD</t>
  </si>
  <si>
    <t>Kyrgyz Republic 2012Male condom</t>
  </si>
  <si>
    <t>Kyrgyz Republic 2012Withdrawal</t>
  </si>
  <si>
    <t>Malawi 2004Pill</t>
  </si>
  <si>
    <t>Malawi 2004Injectables</t>
  </si>
  <si>
    <t>Malawi 2004Male condom</t>
  </si>
  <si>
    <t>Malawi 2004Withdrawal</t>
  </si>
  <si>
    <t>Maldives 2009Pill</t>
  </si>
  <si>
    <t>Maldives 2009Injectables</t>
  </si>
  <si>
    <t>Maldives 2009Male condom</t>
  </si>
  <si>
    <t>Maldives 2009Periodic abstinence</t>
  </si>
  <si>
    <t>Maldives 2009Withdrawal</t>
  </si>
  <si>
    <t>Mali 2012-13Pill</t>
  </si>
  <si>
    <t>Mali 2012-13Injectables</t>
  </si>
  <si>
    <t>Mali 2012-13Implants</t>
  </si>
  <si>
    <t>Moldova 2005Pill</t>
  </si>
  <si>
    <t>Moldova 2005IUD</t>
  </si>
  <si>
    <t>Moldova 2005Male condom</t>
  </si>
  <si>
    <t>Moldova 2005Periodic abstinence</t>
  </si>
  <si>
    <t>Moldova 2005Withdrawal</t>
  </si>
  <si>
    <t>Morocco 2003-04Pill</t>
  </si>
  <si>
    <t>Morocco 2003-04IUD</t>
  </si>
  <si>
    <t>Morocco 2003-04Injectables</t>
  </si>
  <si>
    <t>Morocco 2003-04Male condom</t>
  </si>
  <si>
    <t>Morocco 2003-04Periodic abstinence</t>
  </si>
  <si>
    <t>Morocco 2003-04Withdrawal</t>
  </si>
  <si>
    <t>Mozambique 2011Pill</t>
  </si>
  <si>
    <t>Mozambique 2011Injectables</t>
  </si>
  <si>
    <t>Mozambique 2011Male condom</t>
  </si>
  <si>
    <t>Nepal 2011Pill</t>
  </si>
  <si>
    <t>Nepal 2011Injectables</t>
  </si>
  <si>
    <t>Nepal 2011Male condom</t>
  </si>
  <si>
    <t>Nepal 2011Withdrawal</t>
  </si>
  <si>
    <t>Niger 2012Pill</t>
  </si>
  <si>
    <t>Niger 2012Injectables</t>
  </si>
  <si>
    <t>Pakistan 2012-13Pill</t>
  </si>
  <si>
    <t>Pakistan 2012-13IUD</t>
  </si>
  <si>
    <t>Pakistan 2012-13Injectables</t>
  </si>
  <si>
    <t>Pakistan 2012-13Male condom</t>
  </si>
  <si>
    <t>Pakistan 2012-13Withdrawal</t>
  </si>
  <si>
    <t>Paraguay 1990Pill</t>
  </si>
  <si>
    <t>Paraguay 1990IUD</t>
  </si>
  <si>
    <t>Paraguay 1990Injectables</t>
  </si>
  <si>
    <t>Paraguay 1990Male condom</t>
  </si>
  <si>
    <t>Paraguay 1990Periodic abstinence</t>
  </si>
  <si>
    <t>Paraguay 1990Withdrawal</t>
  </si>
  <si>
    <t>Peru 2012Pill</t>
  </si>
  <si>
    <t>Peru 2012IUD</t>
  </si>
  <si>
    <t>Peru 2012Injectables</t>
  </si>
  <si>
    <t>Peru 2012Male condom</t>
  </si>
  <si>
    <t>Peru 2012Periodic abstinence</t>
  </si>
  <si>
    <t>Peru 2012Withdrawal</t>
  </si>
  <si>
    <t>Philippines 2003Pill</t>
  </si>
  <si>
    <t>Philippines 2003IUD</t>
  </si>
  <si>
    <t>Philippines 2003Injectables</t>
  </si>
  <si>
    <t>Philippines 2003Male condom</t>
  </si>
  <si>
    <t>Philippines 2003Periodic abstinence</t>
  </si>
  <si>
    <t>Philippines 2003Withdrawal</t>
  </si>
  <si>
    <t>Rwanda 2010Pill</t>
  </si>
  <si>
    <t>Rwanda 2010Injectables</t>
  </si>
  <si>
    <t>Rwanda 2010Implants</t>
  </si>
  <si>
    <t>Rwanda 2010Male condom</t>
  </si>
  <si>
    <t>Rwanda 2010Periodic abstinence</t>
  </si>
  <si>
    <t>Rwanda 2010Withdrawal</t>
  </si>
  <si>
    <t>Senegal 2010-11Pill</t>
  </si>
  <si>
    <t>Senegal 2010-11Injectables</t>
  </si>
  <si>
    <t>Senegal 2010-11Implants</t>
  </si>
  <si>
    <t>Senegal 2010-11Male condom</t>
  </si>
  <si>
    <t>Tajikistan 2012Pill</t>
  </si>
  <si>
    <t>Tajikistan 2012IUD</t>
  </si>
  <si>
    <t>Tajikistan 2012Injectables</t>
  </si>
  <si>
    <t>Tajikistan 2012Male condom</t>
  </si>
  <si>
    <t>Tajikistan 2012Withdrawal</t>
  </si>
  <si>
    <t>Tanzania 2004-05Pill</t>
  </si>
  <si>
    <t>Tanzania 2004-05Injectables</t>
  </si>
  <si>
    <t>Tanzania 2004-05Male condom</t>
  </si>
  <si>
    <t>Tanzania 2004-05Periodic abstinence</t>
  </si>
  <si>
    <t>Tanzania 2004-05Withdrawal</t>
  </si>
  <si>
    <t>Turkey 2003Pill</t>
  </si>
  <si>
    <t>Turkey 2003IUD</t>
  </si>
  <si>
    <t>Turkey 2003Injectables</t>
  </si>
  <si>
    <t>Turkey 2003Male condom</t>
  </si>
  <si>
    <t>Turkey 2003Periodic abstinence</t>
  </si>
  <si>
    <t>Turkey 2003Withdrawal</t>
  </si>
  <si>
    <t>Uganda 2011Pill</t>
  </si>
  <si>
    <t>Uganda 2011Injectables</t>
  </si>
  <si>
    <t>Uganda 2011Implants</t>
  </si>
  <si>
    <t>Uganda 2011Male condom</t>
  </si>
  <si>
    <t>Uganda 2011Periodic abstinence</t>
  </si>
  <si>
    <t>Uganda 2011Withdrawal</t>
  </si>
  <si>
    <t>Ukraine 2007Pill</t>
  </si>
  <si>
    <t>Ukraine 2007IUD</t>
  </si>
  <si>
    <t>Ukraine 2007Male condom</t>
  </si>
  <si>
    <t>Ukraine 2007Periodic abstinence</t>
  </si>
  <si>
    <t>Ukraine 2007Withdrawal</t>
  </si>
  <si>
    <t>Vietnam 2002Pill</t>
  </si>
  <si>
    <t>Vietnam 2002IUD</t>
  </si>
  <si>
    <t>Vietnam 2002Male condom</t>
  </si>
  <si>
    <t>Vietnam 2002Periodic abstinence</t>
  </si>
  <si>
    <t>Vietnam 2002Withdrawal</t>
  </si>
  <si>
    <t>Zimbabwe 2010-11Pill</t>
  </si>
  <si>
    <t>Zimbabwe 2010-11Injectables</t>
  </si>
  <si>
    <t>Zimbabwe 2010-11Implants</t>
  </si>
  <si>
    <t>Zimbabwe 2010-11Male condom</t>
  </si>
  <si>
    <t>TFail_F_12m</t>
  </si>
  <si>
    <t>EAfrica</t>
  </si>
  <si>
    <t>Inject</t>
  </si>
  <si>
    <t>PeriAbst</t>
  </si>
  <si>
    <t>Withdraw</t>
  </si>
  <si>
    <t>WAfrica</t>
  </si>
  <si>
    <t>NAfr_WAsia</t>
  </si>
  <si>
    <t>EEur_CAsia</t>
  </si>
  <si>
    <t xml:space="preserve">           </t>
  </si>
  <si>
    <t>SAsia</t>
  </si>
  <si>
    <t>SEAsia</t>
  </si>
  <si>
    <t>LatAm_Crib</t>
  </si>
  <si>
    <t>In69</t>
  </si>
  <si>
    <t>NotIn69</t>
  </si>
  <si>
    <t>AllRegions</t>
  </si>
  <si>
    <t>TFail_Nw_12m</t>
  </si>
  <si>
    <t>TFail_Nu_12m</t>
  </si>
  <si>
    <t>TFail_F_24m</t>
  </si>
  <si>
    <t>TFail_Nw_24m</t>
  </si>
  <si>
    <t>TFail_Nu_24m</t>
  </si>
  <si>
    <t>TFail_F_36m</t>
  </si>
  <si>
    <t>TFail_Nw_36m</t>
  </si>
  <si>
    <t>TFail_Nu_36m</t>
  </si>
  <si>
    <r>
      <rPr>
        <sz val="11"/>
        <color theme="0"/>
        <rFont val="Calibri"/>
        <family val="2"/>
        <scheme val="minor"/>
      </rPr>
      <t xml:space="preserve">1 </t>
    </r>
    <r>
      <rPr>
        <sz val="11"/>
        <color theme="1"/>
        <rFont val="Calibri"/>
        <family val="2"/>
        <scheme val="minor"/>
      </rPr>
      <t>27 countries are included in this category and 15 countries that are not:</t>
    </r>
  </si>
  <si>
    <t>TABLE 4.3: One-, two- and three-year failure rates by subregion, pooled estimates</t>
  </si>
  <si>
    <t>Contraceptive intention</t>
  </si>
  <si>
    <t>Min</t>
  </si>
  <si>
    <t>Max</t>
  </si>
  <si>
    <t>Average difference</t>
  </si>
  <si>
    <t>Max difference</t>
  </si>
  <si>
    <t>Absolute difference</t>
  </si>
  <si>
    <t>Survey</t>
  </si>
  <si>
    <t>APPENDIX TABLE 4a: Sensitivity analysis showing how 24-month failure rates are affected under different assumptions of the length of left-censored episodes</t>
  </si>
  <si>
    <t>APPENDIX TABLE 4b: Sensitivity analysis showing how 36-month failure rates are affected under different assumptions of the length of left-censored episodes</t>
  </si>
  <si>
    <t>Failure rates by months of use assumed prior to the calendar.  X = Episodes of use starting in first month of calendar excluded (DHS standard)</t>
  </si>
  <si>
    <t>Comoros</t>
  </si>
  <si>
    <t>Nigeria</t>
  </si>
  <si>
    <t>Comoros 2012</t>
  </si>
  <si>
    <t>Nigeria 2013</t>
  </si>
  <si>
    <t>Egypt*</t>
  </si>
  <si>
    <t>Jordan*</t>
  </si>
  <si>
    <t>Turkey*</t>
  </si>
  <si>
    <t>Bangladesh*</t>
  </si>
  <si>
    <t>Maldives*</t>
  </si>
  <si>
    <t>Pakistan*</t>
  </si>
  <si>
    <t>Period</t>
  </si>
  <si>
    <t>≥25</t>
  </si>
  <si>
    <t>0–2 children</t>
  </si>
  <si>
    <t>≥3 children</t>
  </si>
  <si>
    <r>
      <rPr>
        <sz val="11"/>
        <color theme="1"/>
        <rFont val="Calibri"/>
        <family val="2"/>
        <scheme val="minor"/>
      </rPr>
      <t xml:space="preserve"> </t>
    </r>
  </si>
  <si>
    <t xml:space="preserve">  </t>
  </si>
  <si>
    <t xml:space="preserve">   </t>
  </si>
  <si>
    <t>Tanzania 2004–05</t>
  </si>
  <si>
    <t>Zimbabwe 2010–11</t>
  </si>
  <si>
    <t>Benin 2011–12</t>
  </si>
  <si>
    <t>Senegal 2010–11</t>
  </si>
  <si>
    <t>Morocco 2003–04</t>
  </si>
  <si>
    <t>India 2005–06</t>
  </si>
  <si>
    <t>Guatemala 1998–99</t>
  </si>
  <si>
    <t>Honduras 2011–12</t>
  </si>
  <si>
    <t>Kenya 2008–09</t>
  </si>
  <si>
    <t>92.1*†</t>
  </si>
  <si>
    <t>28.0*†</t>
  </si>
  <si>
    <t>88.1*†</t>
  </si>
  <si>
    <t>93.2*†</t>
  </si>
  <si>
    <t>94.3*†</t>
  </si>
  <si>
    <t>60.6*†</t>
  </si>
  <si>
    <t>94.4*†</t>
  </si>
  <si>
    <t>75.9*†</t>
  </si>
  <si>
    <t>87.6*†</t>
  </si>
  <si>
    <t>98.3*†</t>
  </si>
  <si>
    <t>59.6*†</t>
  </si>
  <si>
    <t>83.9*†</t>
  </si>
  <si>
    <t>na*‡</t>
  </si>
  <si>
    <t>na*§</t>
  </si>
  <si>
    <t>na†*</t>
  </si>
  <si>
    <t>Egypt 2008†‡</t>
  </si>
  <si>
    <t>Jordan 2012†‡</t>
  </si>
  <si>
    <t>Turkey 2003†‡</t>
  </si>
  <si>
    <t>Bangladesh 2011†‡</t>
  </si>
  <si>
    <t>Maldives 2009†‡</t>
  </si>
  <si>
    <t>Pakistan 2012–13†‡</t>
  </si>
  <si>
    <t>Pakistan 2012–13</t>
  </si>
  <si>
    <t>Lactational Amenorrhea Method</t>
  </si>
  <si>
    <t>Medians†</t>
  </si>
  <si>
    <t>95% CI (–/+)</t>
  </si>
  <si>
    <t>*</t>
  </si>
  <si>
    <t xml:space="preserve">         *</t>
  </si>
  <si>
    <t xml:space="preserve">      *</t>
  </si>
  <si>
    <t xml:space="preserve">        *</t>
  </si>
  <si>
    <t xml:space="preserve">     *</t>
  </si>
  <si>
    <t xml:space="preserve">       *</t>
  </si>
  <si>
    <t xml:space="preserve">          *</t>
  </si>
  <si>
    <t>All countries</t>
  </si>
  <si>
    <t>Completed primary or less</t>
  </si>
  <si>
    <t>†</t>
  </si>
  <si>
    <t xml:space="preserve">Among the 69 poorest countries according to FP2020 </t>
  </si>
  <si>
    <t>Education</t>
  </si>
  <si>
    <t xml:space="preserve">For spacing </t>
  </si>
  <si>
    <t xml:space="preserve">For limiting </t>
  </si>
  <si>
    <t xml:space="preserve">For spacing  </t>
  </si>
  <si>
    <t>Viet Nam*</t>
  </si>
  <si>
    <t>Viet Nam 2002†‡</t>
  </si>
  <si>
    <t>Viet Nam 2002</t>
  </si>
  <si>
    <t>Viet Nam</t>
  </si>
  <si>
    <t>All sexually active women§§</t>
  </si>
  <si>
    <t>Among the 69 poorest countries according to FP2020*</t>
  </si>
  <si>
    <t xml:space="preserve">                        </t>
  </si>
  <si>
    <t xml:space="preserve">                         </t>
  </si>
  <si>
    <t>Subregion</t>
  </si>
  <si>
    <t>Subregion and country</t>
  </si>
  <si>
    <t>% population coverage</t>
  </si>
  <si>
    <t>12-month failure rates*</t>
  </si>
  <si>
    <t>24-month failure rates*</t>
  </si>
  <si>
    <t>36-month failure rates*</t>
  </si>
  <si>
    <t>Among the 69 poorest countries according to FP2020</t>
  </si>
  <si>
    <r>
      <t>Under-5 mo</t>
    </r>
    <r>
      <rPr>
        <b/>
        <sz val="11"/>
        <rFont val="Calibri"/>
        <family val="2"/>
        <scheme val="minor"/>
      </rPr>
      <t>rtality rate</t>
    </r>
  </si>
  <si>
    <t>Any reversible modern method (excludes sterilization)</t>
  </si>
  <si>
    <t>Other modern methods*</t>
  </si>
  <si>
    <t>All-country pooled estimate</t>
  </si>
  <si>
    <t>Population of women age 15-49 in regional countries in analysis</t>
  </si>
  <si>
    <t>Standard</t>
  </si>
  <si>
    <t>TABLE 1. Basic demographic and socioeconomic indicators, 43 countries</t>
  </si>
  <si>
    <t>Population, in 000s</t>
  </si>
  <si>
    <t>GNI per capita, Atlas method, US$</t>
  </si>
  <si>
    <t>% urban</t>
  </si>
  <si>
    <t>% with secondary education or higher</t>
  </si>
  <si>
    <t>Among all women 15–49:</t>
  </si>
  <si>
    <r>
      <t xml:space="preserve">*Data for percent urban and percent with secondary or higher education are based on ever-married  women, as opposed to all women for other countries. </t>
    </r>
    <r>
      <rPr>
        <i/>
        <sz val="11"/>
        <color theme="1"/>
        <rFont val="Calibri"/>
        <family val="2"/>
        <scheme val="minor"/>
      </rPr>
      <t>Note:</t>
    </r>
    <r>
      <rPr>
        <sz val="11"/>
        <color theme="1"/>
        <rFont val="Calibri"/>
        <family val="2"/>
        <scheme val="minor"/>
      </rPr>
      <t xml:space="preserve"> GNI=gross national income. </t>
    </r>
    <r>
      <rPr>
        <i/>
        <sz val="11"/>
        <color theme="1"/>
        <rFont val="Calibri"/>
        <family val="2"/>
        <scheme val="minor"/>
      </rPr>
      <t>Sources:</t>
    </r>
    <r>
      <rPr>
        <sz val="11"/>
        <color theme="1"/>
        <rFont val="Calibri"/>
        <family val="2"/>
        <scheme val="minor"/>
      </rPr>
      <t xml:space="preserve"> </t>
    </r>
    <r>
      <rPr>
        <b/>
        <sz val="11"/>
        <color theme="1"/>
        <rFont val="Calibri"/>
        <family val="2"/>
        <scheme val="minor"/>
      </rPr>
      <t>Population size—</t>
    </r>
    <r>
      <rPr>
        <sz val="11"/>
        <color theme="1"/>
        <rFont val="Calibri"/>
        <family val="2"/>
        <scheme val="minor"/>
      </rPr>
      <t xml:space="preserve">2014 population projections, from: UN DESA Population Division, Population Estimates and Projections Section. </t>
    </r>
    <r>
      <rPr>
        <i/>
        <sz val="11"/>
        <color theme="1"/>
        <rFont val="Calibri"/>
        <family val="2"/>
        <scheme val="minor"/>
      </rPr>
      <t xml:space="preserve">World Population Prospects: the 2012 Revision, </t>
    </r>
    <r>
      <rPr>
        <sz val="11"/>
        <color theme="1"/>
        <rFont val="Calibri"/>
        <family val="2"/>
        <scheme val="minor"/>
      </rPr>
      <t xml:space="preserve">http://esa.un.org/wpp/Excel-Data/population.htm. </t>
    </r>
    <r>
      <rPr>
        <b/>
        <sz val="11"/>
        <color theme="1"/>
        <rFont val="Calibri"/>
        <family val="2"/>
        <scheme val="minor"/>
      </rPr>
      <t>GNI per capita—</t>
    </r>
    <r>
      <rPr>
        <sz val="11"/>
        <color theme="1"/>
        <rFont val="Calibri"/>
        <family val="2"/>
        <scheme val="minor"/>
      </rPr>
      <t xml:space="preserve">Data from 2013. The World Bank, http://data.worldbank.org/indicator/NY.GNP.PCAP.CD. </t>
    </r>
    <r>
      <rPr>
        <b/>
        <sz val="11"/>
        <color theme="1"/>
        <rFont val="Calibri"/>
        <family val="2"/>
        <scheme val="minor"/>
      </rPr>
      <t>Under-5 mortality rate, percent urban, and percent with secondary education or higher—</t>
    </r>
    <r>
      <rPr>
        <sz val="11"/>
        <color theme="1"/>
        <rFont val="Calibri"/>
        <family val="2"/>
        <scheme val="minor"/>
      </rPr>
      <t xml:space="preserve">Data from most recent available Demographic and Health Survey, MEASURE DHS STATcompiler. Under-5 mortality rates are for 0–4 years preceding the survey (excluding the month of interview from analysis). </t>
    </r>
  </si>
  <si>
    <t>TABLE 2. Selected sexual and reproductive  characteristics of women aged 15–49, in 43 countries, 1990–2013</t>
  </si>
  <si>
    <t>TFR</t>
  </si>
  <si>
    <t>Actual</t>
  </si>
  <si>
    <t>Wanted</t>
  </si>
  <si>
    <t>Subregion, country and survey year</t>
  </si>
  <si>
    <t xml:space="preserve">TABLE 3. Percentages and percent distributions of women according to current use of contraception by method, among married and sexually active unmarried women 15–49, in 43 countries, 1990–2013  </t>
  </si>
  <si>
    <t>Not using a method</t>
  </si>
  <si>
    <t>No. of women</t>
  </si>
  <si>
    <r>
      <t>Total</t>
    </r>
    <r>
      <rPr>
        <b/>
        <sz val="11"/>
        <color theme="1"/>
        <rFont val="Calibri"/>
        <family val="2"/>
      </rPr>
      <t>†</t>
    </r>
  </si>
  <si>
    <r>
      <t xml:space="preserve">*The diaphragm, female condom, foam/jelly/spermicides, (in Burkina Faso, Ethiopia, Honduras, Nigeria, Pakistan, the Philippines and Rwanda); emergency contraception (Peru and the Philippines); Fertility wheel calculator (Armenia); and Mucus/Billings/Basal body/Symptothermal method (the Philippines). †Sum of any modern method, any traditional method and not using a method. </t>
    </r>
    <r>
      <rPr>
        <i/>
        <sz val="11"/>
        <color theme="1"/>
        <rFont val="Calibri"/>
        <family val="2"/>
        <scheme val="minor"/>
      </rPr>
      <t>Notes</t>
    </r>
    <r>
      <rPr>
        <sz val="11"/>
        <color theme="1"/>
        <rFont val="Calibri"/>
        <family val="2"/>
        <scheme val="minor"/>
      </rPr>
      <t>: Denominator is women who are currently married and/or had sex in the past 3 months. For surveys among ever-married women (indicated by "na" in Table 2), the denominator is married women.</t>
    </r>
  </si>
  <si>
    <t>Number of sexually active contraceptive users</t>
  </si>
  <si>
    <t>Total†</t>
  </si>
  <si>
    <t>TABLE 4. Percentages and percent distributions according to contraceptive method among married or sexually active current contraceptive users 15–49, in 43 countries,  1990–2013</t>
  </si>
  <si>
    <r>
      <t xml:space="preserve">*The diaphragm, female condom, foam/jelly/spermicides, (in Burkina Faso, Ethiopia, Honduras, Nigeria, Pakistan, the Philippines and Rwanda); emergency contraception (Peru and the Philippines); Fertility wheel calculator (Armenia); and Mucus/Billings/Basal body/Symptothermal method (the Philippines).  †Sum of any modern method and any traditional method. </t>
    </r>
    <r>
      <rPr>
        <i/>
        <sz val="11"/>
        <color theme="1"/>
        <rFont val="Calibri"/>
        <family val="2"/>
        <scheme val="minor"/>
      </rPr>
      <t>Note:</t>
    </r>
    <r>
      <rPr>
        <sz val="11"/>
        <color theme="1"/>
        <rFont val="Calibri"/>
        <family val="2"/>
        <scheme val="minor"/>
      </rPr>
      <t xml:space="preserve"> Denominator is women who are married and/or had sex in the past 3 months and are using contraception.  In surveys that included only ever-married women (those indicated by "na" in Table 2), the denominator is married women using contraception.</t>
    </r>
  </si>
  <si>
    <t>TABLE 5. Twelve-month contraceptive failure rates by method, for each country's most recent survey with calendar data, 43 countries, 1990–2013</t>
  </si>
  <si>
    <t>Modern method failure rates, no. of failures per 100 episodes of use</t>
  </si>
  <si>
    <t>Traditional method failure rates, no. of failures per 100 episodes of use</t>
  </si>
  <si>
    <t>Summary statistics</t>
  </si>
  <si>
    <r>
      <t xml:space="preserve">*Not reported because there were fewer than 125 episodes of use for that method. †Median CIs are calculated as a median of all CIs. </t>
    </r>
    <r>
      <rPr>
        <i/>
        <sz val="11"/>
        <color theme="1"/>
        <rFont val="Calibri"/>
        <family val="2"/>
        <scheme val="minor"/>
      </rPr>
      <t>Notes</t>
    </r>
    <r>
      <rPr>
        <sz val="11"/>
        <color theme="1"/>
        <rFont val="Calibri"/>
        <family val="2"/>
        <scheme val="minor"/>
      </rPr>
      <t>: CI=confidence interval. na=not applicable. Failure rates were calculated with the single-decrement approach. Values in parentheses indicate calculations were based on 125–249 episodes of use for that method.</t>
    </r>
  </si>
  <si>
    <t>TABLE 6. Twelve-, 24- and 36-month contraceptive failure rates, by method, for each country's most recent survey with calendar data, 43 countries, 1990–2013</t>
  </si>
  <si>
    <r>
      <t xml:space="preserve">*Not reported because there were fewer than 125 episodes of use for that method. </t>
    </r>
    <r>
      <rPr>
        <i/>
        <sz val="11"/>
        <color theme="1"/>
        <rFont val="Calibri"/>
        <family val="2"/>
        <scheme val="minor"/>
      </rPr>
      <t>Notes</t>
    </r>
    <r>
      <rPr>
        <sz val="11"/>
        <color theme="1"/>
        <rFont val="Calibri"/>
        <family val="2"/>
        <scheme val="minor"/>
      </rPr>
      <t>: Failure rates were calculated with the single-decrement approach. Values in parentheses indicate calculations were based on 125–249 episodes of use for that method.</t>
    </r>
  </si>
  <si>
    <t xml:space="preserve">TABLE 8. Twelve-, 24- and 36-month contraceptive failure rates, all countries and by subregion, pooled estimates, 43 countries, 1990–2013 </t>
  </si>
  <si>
    <t>‡</t>
  </si>
  <si>
    <r>
      <t xml:space="preserve">*The Family Planning 2020 (FP2020) initiative launched out of the London Summit of Family Planning in 2012 identified 69 priority countries, defined as having a per capita gross national income less than or equal to US$2,500 in 2010. Of the 43 countries in this study, 27 countries are included in this category and 15 countries that are not. Specifically, gross national income is  ≤US$2,500 in Bangladesh, Benin, Bolivia, Burkina Faso, Burundi, Cambodia, Comoros, Egypt, Ethiopia, Honduras, India, Indonesia, Kenya, Kyrgyz Republic, Malawi, Mozambique, Nepal, Niger, Nigeria, Pakistan, Philippines, Rwanda, Senegal, Tajikistan, Tanzania, Uganda, Viet Nam and Zimbabwe. Gross national income is &gt;US$2,500 in Armenia, Azerbaijan, Brazil, Colombia, Dominican Republic, Guatemala, Jordan, Kazakhstan, Maldives, Moldova, Morocco, Paraguay, Peru, Turkey and Ukraine. †Number of failures per 100 episodes of use. ‡Not reported because there were fewer than 125 episodes of use for that method. </t>
    </r>
    <r>
      <rPr>
        <i/>
        <sz val="11"/>
        <color theme="1"/>
        <rFont val="Calibri"/>
        <family val="2"/>
        <scheme val="minor"/>
      </rPr>
      <t>Notes</t>
    </r>
    <r>
      <rPr>
        <sz val="11"/>
        <color theme="1"/>
        <rFont val="Calibri"/>
        <family val="2"/>
        <scheme val="minor"/>
      </rPr>
      <t xml:space="preserve">: Failure rates were calculated with the single-decrement approach. Values in parentheses indicate calculations were based on 125–249 episodes of use for that method. </t>
    </r>
  </si>
  <si>
    <t>Failure rate†</t>
  </si>
  <si>
    <t>Method and characteristic*</t>
  </si>
  <si>
    <t>TABLE 9. Twelve-month failure rates by method, according to demographic and socioeconomic characteristics, for subregions (countries pooled by subregion), 43 countries, 1990–2013</t>
  </si>
  <si>
    <t>Age</t>
  </si>
  <si>
    <t>Marital status</t>
  </si>
  <si>
    <t>Parity</t>
  </si>
  <si>
    <t>Wealth</t>
  </si>
  <si>
    <t>Residence</t>
  </si>
  <si>
    <r>
      <t xml:space="preserve">*Age, parity, marital status and contraceptive intention were measured at the end of the episode of contraceptive use; wealth, education and residence were measured at the time of the survey interview. †Number of failures per 100 episodes of use. </t>
    </r>
    <r>
      <rPr>
        <sz val="11"/>
        <color theme="1"/>
        <rFont val="Calibri"/>
        <family val="2"/>
      </rPr>
      <t>‡</t>
    </r>
    <r>
      <rPr>
        <sz val="11"/>
        <color theme="1"/>
        <rFont val="Calibri"/>
        <family val="2"/>
        <scheme val="minor"/>
      </rPr>
      <t xml:space="preserve">Not reported because there were fewer than 125 episodes of use of that method. </t>
    </r>
    <r>
      <rPr>
        <i/>
        <sz val="11"/>
        <color theme="1"/>
        <rFont val="Calibri"/>
        <family val="2"/>
        <scheme val="minor"/>
      </rPr>
      <t>Notes</t>
    </r>
    <r>
      <rPr>
        <sz val="11"/>
        <color theme="1"/>
        <rFont val="Calibri"/>
        <family val="2"/>
        <scheme val="minor"/>
      </rPr>
      <t>: FP2020=Family Planning 2020 (see footnote in Table 8 for details). Failure rates were calculated using the single-decrement approach. Values in parentheses indicate calculations were based on 125–249 episodes of use for that method.</t>
    </r>
  </si>
  <si>
    <t>Method and combination of characteristics*</t>
  </si>
  <si>
    <t>TABLE 10. Twelve-month failure rates by method, according to combinations of demographic and socioeconomic characteristics, for subregions (countries pooled by subregion), 43 countries, 1990–2013</t>
  </si>
  <si>
    <r>
      <t xml:space="preserve">*Age and contraception intention were measured at the end of the episode of contraceptive use; wealth, education and residence were measured at the time of the survey interview. †Not reported because there were fewer than 125 episodes of use for that method. Note: Values in parentheses indicate calculations were based on 125–249 episodes of use for that method. </t>
    </r>
    <r>
      <rPr>
        <i/>
        <sz val="11"/>
        <color theme="1"/>
        <rFont val="Calibri"/>
        <family val="2"/>
        <scheme val="minor"/>
      </rPr>
      <t>Note</t>
    </r>
    <r>
      <rPr>
        <sz val="11"/>
        <color theme="1"/>
        <rFont val="Calibri"/>
        <family val="2"/>
        <scheme val="minor"/>
      </rPr>
      <t xml:space="preserve">: FP2020=Family Planning 2020 (see footnote in Table 8 for details). </t>
    </r>
  </si>
  <si>
    <t xml:space="preserve">APPENDIX TABLE 1. Subregion populations and population coverage for pooled subregional failure rates, 43 countries </t>
  </si>
  <si>
    <t>Population of women 15–49, 2015, in 000s</t>
  </si>
  <si>
    <t>APPENDIX TABLE 2. Numbers of women and episodes of contraceptive use (unweighted), 43 countries, 1990–2013</t>
  </si>
  <si>
    <t>No. of women 15–49</t>
  </si>
  <si>
    <t>No. of episodes of contraceptive use</t>
  </si>
  <si>
    <r>
      <t>Note</t>
    </r>
    <r>
      <rPr>
        <sz val="11"/>
        <color theme="1"/>
        <rFont val="Calibri"/>
        <family val="2"/>
        <scheme val="minor"/>
      </rPr>
      <t>: Episodes presented are the number contributing to month 1 of the life table.</t>
    </r>
  </si>
  <si>
    <t>APPENDIX TABLE 3. Sensitivity analysis showing how failure rates are affected under different assumptions of the length of left-truncated episodes, 43 countries, 1990–2013</t>
  </si>
  <si>
    <r>
      <t xml:space="preserve">*Number of failures per 100 episodes of use. </t>
    </r>
    <r>
      <rPr>
        <i/>
        <sz val="11"/>
        <color theme="1"/>
        <rFont val="Calibri"/>
        <family val="2"/>
        <scheme val="minor"/>
      </rPr>
      <t>Notes</t>
    </r>
    <r>
      <rPr>
        <sz val="11"/>
        <color theme="1"/>
        <rFont val="Calibri"/>
        <family val="2"/>
        <scheme val="minor"/>
      </rPr>
      <t>: Minimum (Min) and maximum (Max) columns show the minimum and maximum failure rates found under a series of simulations. Rates were simulated assuming that left-truncated episodes in fact began in the month the calendar began, and starting n months before the start of the calendar, where n = 0, 3, 6, 9, …, 30, 33. The standard columns exclude all left-truncated episodes from the analysis.</t>
    </r>
  </si>
  <si>
    <t>Method, subregion, country and survey year</t>
  </si>
  <si>
    <t>Sexually active‡‡ unmarried women</t>
  </si>
  <si>
    <t>% ever married††</t>
  </si>
  <si>
    <t>Married women*</t>
  </si>
  <si>
    <t>% of married women* who:</t>
  </si>
  <si>
    <t>% who received antenatal care from a skilled provider**</t>
  </si>
  <si>
    <t>Want no more children§</t>
  </si>
  <si>
    <t>Want to space their next birth‡</t>
  </si>
  <si>
    <t>%  with unmet need for contraception† among:</t>
  </si>
  <si>
    <t>% sexually active‡‡ among unmarried women</t>
  </si>
  <si>
    <r>
      <t xml:space="preserve">*Married women or women living in union. †Women with unmet need are defined as those who are sexually active and fecund, and want to delay or stop childbearing, but are not using any method of contraception (modern or traditional) (&lt;http://dhsprogram.com/pubs/pdf/AS25/AS25%5B12June2012%5D.pdf&gt;). ‡Women who are undecided if/when they want a/another birth. §Includes women who are sterilized or whose husband/partner is sterilized. **Measured among women who gave birth in the last 3 years unless otherwise noted. Skilled provider: a doctor, nurse or midwife. ††Women formally married, living together as if married, widowed, divorced or not living together (i.e., separated). ‡‡Had sex in the past 3 months. §§Married women are assumed to be sexually active *†Measured in the last 5 years. *‡No more than 1.5% of unmarried women reported being sexually active. *§Questions on sexual activity were not asked. †*Questions related to unmet need were not asked for women who were not currently married. †‡Data are based on ever-married  women as opposed to all women for other countries. </t>
    </r>
    <r>
      <rPr>
        <i/>
        <sz val="11"/>
        <color theme="1"/>
        <rFont val="Calibri"/>
        <family val="2"/>
        <scheme val="minor"/>
      </rPr>
      <t>Notes:</t>
    </r>
    <r>
      <rPr>
        <sz val="11"/>
        <color theme="1"/>
        <rFont val="Calibri"/>
        <family val="2"/>
        <scheme val="minor"/>
      </rPr>
      <t xml:space="preserve"> na=not applicable because survey included only ever-married women. TFR=total fertility rate.</t>
    </r>
  </si>
  <si>
    <t>Subregion                                                                                                                                                                     Subregion</t>
  </si>
</sst>
</file>

<file path=xl/styles.xml><?xml version="1.0" encoding="utf-8"?>
<styleSheet xmlns="http://schemas.openxmlformats.org/spreadsheetml/2006/main">
  <numFmts count="10">
    <numFmt numFmtId="41" formatCode="_(* #,##0_);_(* \(#,##0\);_(* &quot;-&quot;_);_(@_)"/>
    <numFmt numFmtId="43" formatCode="_(* #,##0.00_);_(* \(#,##0.00\);_(* &quot;-&quot;??_);_(@_)"/>
    <numFmt numFmtId="164" formatCode="0.0"/>
    <numFmt numFmtId="165" formatCode="0.0_);\(0.0\)"/>
    <numFmt numFmtId="166" formatCode="_(* #,##0_);_(* \(#,##0\);_(* &quot;-&quot;??_);_(@_)"/>
    <numFmt numFmtId="167" formatCode="#\ ###\ ###\ ##0;\-#\ ###\ ###\ ##0;0"/>
    <numFmt numFmtId="168" formatCode="0.0;[Red]0.0"/>
    <numFmt numFmtId="169" formatCode="####.0"/>
    <numFmt numFmtId="170" formatCode="#,##0.0"/>
    <numFmt numFmtId="171" formatCode="0.00_);\(0.00\)"/>
  </numFmts>
  <fonts count="18">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C00000"/>
      <name val="Calibri"/>
      <family val="2"/>
      <scheme val="minor"/>
    </font>
    <font>
      <sz val="11"/>
      <color theme="0"/>
      <name val="Calibri"/>
      <family val="2"/>
      <scheme val="minor"/>
    </font>
    <font>
      <vertAlign val="superscript"/>
      <sz val="11"/>
      <color theme="1"/>
      <name val="Calibri"/>
      <family val="2"/>
      <scheme val="minor"/>
    </font>
    <font>
      <sz val="11"/>
      <color theme="1"/>
      <name val="Calibri"/>
      <family val="2"/>
    </font>
    <font>
      <b/>
      <sz val="11"/>
      <color theme="1"/>
      <name val="Calibri"/>
      <family val="2"/>
    </font>
    <font>
      <sz val="11"/>
      <color theme="1"/>
      <name val="Calibri"/>
      <family val="2"/>
      <scheme val="minor"/>
    </font>
    <font>
      <sz val="11"/>
      <color indexed="8"/>
      <name val="Calibri"/>
      <family val="2"/>
      <scheme val="minor"/>
    </font>
    <font>
      <i/>
      <sz val="11"/>
      <color theme="1"/>
      <name val="Calibri"/>
      <family val="2"/>
      <scheme val="minor"/>
    </font>
    <font>
      <u/>
      <sz val="11"/>
      <color theme="10"/>
      <name val="Calibri"/>
      <family val="2"/>
      <scheme val="minor"/>
    </font>
    <font>
      <u/>
      <sz val="11"/>
      <color theme="11"/>
      <name val="Calibri"/>
      <family val="2"/>
      <scheme val="minor"/>
    </font>
    <font>
      <b/>
      <sz val="11"/>
      <name val="Calibri"/>
      <family val="2"/>
      <scheme val="minor"/>
    </font>
    <font>
      <b/>
      <sz val="11"/>
      <color theme="0" tint="-0.14999847407452621"/>
      <name val="Calibri"/>
      <family val="2"/>
      <scheme val="minor"/>
    </font>
    <font>
      <b/>
      <sz val="11"/>
      <color theme="0" tint="-0.249977111117893"/>
      <name val="Calibri"/>
      <family val="2"/>
      <scheme val="minor"/>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s>
  <borders count="11">
    <border>
      <left/>
      <right/>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s>
  <cellStyleXfs count="62">
    <xf numFmtId="0" fontId="0" fillId="0" borderId="0"/>
    <xf numFmtId="43" fontId="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275">
    <xf numFmtId="0" fontId="0" fillId="0" borderId="0" xfId="0"/>
    <xf numFmtId="0" fontId="0" fillId="0" borderId="0" xfId="0" applyAlignment="1">
      <alignment wrapText="1"/>
    </xf>
    <xf numFmtId="0" fontId="1" fillId="0" borderId="0" xfId="0" applyFont="1"/>
    <xf numFmtId="0" fontId="3" fillId="0" borderId="0" xfId="0" applyFont="1"/>
    <xf numFmtId="0" fontId="4" fillId="0" borderId="0" xfId="0" applyFont="1"/>
    <xf numFmtId="0" fontId="2" fillId="0" borderId="0" xfId="0" applyFont="1"/>
    <xf numFmtId="164" fontId="0" fillId="0" borderId="0" xfId="0" applyNumberFormat="1"/>
    <xf numFmtId="1" fontId="0" fillId="0" borderId="0" xfId="0" applyNumberFormat="1"/>
    <xf numFmtId="0" fontId="0" fillId="0" borderId="1" xfId="0" applyBorder="1" applyAlignment="1">
      <alignment wrapText="1"/>
    </xf>
    <xf numFmtId="0" fontId="0" fillId="0" borderId="1" xfId="0" applyBorder="1"/>
    <xf numFmtId="0" fontId="0" fillId="0" borderId="0" xfId="0" applyFont="1"/>
    <xf numFmtId="0" fontId="0" fillId="0" borderId="0" xfId="0" applyFont="1" applyAlignment="1">
      <alignment wrapText="1"/>
    </xf>
    <xf numFmtId="0" fontId="0" fillId="0" borderId="1" xfId="0" applyFont="1" applyBorder="1"/>
    <xf numFmtId="0" fontId="0" fillId="0" borderId="0" xfId="0" applyBorder="1"/>
    <xf numFmtId="0" fontId="0" fillId="0" borderId="0" xfId="0" applyBorder="1" applyAlignment="1">
      <alignment wrapText="1"/>
    </xf>
    <xf numFmtId="0" fontId="0" fillId="0" borderId="0" xfId="0" applyFont="1" applyBorder="1"/>
    <xf numFmtId="165" fontId="0" fillId="0" borderId="0" xfId="0" applyNumberFormat="1"/>
    <xf numFmtId="0" fontId="2" fillId="0" borderId="0" xfId="0" applyFont="1" applyBorder="1"/>
    <xf numFmtId="0" fontId="4" fillId="0" borderId="0" xfId="0" applyFont="1" applyAlignment="1">
      <alignment horizontal="left"/>
    </xf>
    <xf numFmtId="165" fontId="0" fillId="0" borderId="0" xfId="0" applyNumberFormat="1" applyAlignment="1">
      <alignment horizontal="right"/>
    </xf>
    <xf numFmtId="0" fontId="0" fillId="0" borderId="0" xfId="0" applyAlignment="1">
      <alignment horizontal="left" indent="1"/>
    </xf>
    <xf numFmtId="0" fontId="0" fillId="0" borderId="0" xfId="0" quotePrefix="1" applyBorder="1"/>
    <xf numFmtId="0" fontId="0" fillId="2" borderId="0" xfId="0" applyFill="1" applyBorder="1" applyAlignment="1">
      <alignment horizontal="left"/>
    </xf>
    <xf numFmtId="0" fontId="4" fillId="0" borderId="0" xfId="0" applyFont="1" applyAlignment="1">
      <alignment horizontal="left" wrapText="1"/>
    </xf>
    <xf numFmtId="0" fontId="0" fillId="0" borderId="1" xfId="0" applyBorder="1" applyAlignment="1">
      <alignment horizontal="left" indent="1"/>
    </xf>
    <xf numFmtId="0" fontId="0" fillId="0" borderId="0" xfId="0" applyBorder="1" applyAlignment="1">
      <alignment horizontal="left" indent="1"/>
    </xf>
    <xf numFmtId="0" fontId="2" fillId="0" borderId="1" xfId="0" applyFont="1" applyBorder="1"/>
    <xf numFmtId="0" fontId="2" fillId="0" borderId="0" xfId="0" applyFont="1" applyAlignment="1">
      <alignment horizontal="left" indent="1"/>
    </xf>
    <xf numFmtId="0" fontId="2" fillId="0" borderId="0" xfId="0" applyFont="1" applyAlignment="1">
      <alignment horizontal="left"/>
    </xf>
    <xf numFmtId="164" fontId="0" fillId="0" borderId="0" xfId="0" applyNumberFormat="1" applyBorder="1"/>
    <xf numFmtId="0" fontId="2" fillId="0" borderId="0" xfId="0" applyFont="1" applyBorder="1" applyAlignment="1">
      <alignment horizontal="left"/>
    </xf>
    <xf numFmtId="0" fontId="0" fillId="0" borderId="0" xfId="0" applyAlignment="1">
      <alignment horizontal="left"/>
    </xf>
    <xf numFmtId="0" fontId="2" fillId="3" borderId="0" xfId="0" applyFont="1" applyFill="1"/>
    <xf numFmtId="0" fontId="0" fillId="3" borderId="0" xfId="0" applyFill="1"/>
    <xf numFmtId="0" fontId="2" fillId="3" borderId="0" xfId="0" applyFont="1" applyFill="1" applyAlignment="1">
      <alignment horizontal="left"/>
    </xf>
    <xf numFmtId="0" fontId="0" fillId="0" borderId="3" xfId="0" applyBorder="1"/>
    <xf numFmtId="0" fontId="0" fillId="0" borderId="5" xfId="0" applyBorder="1"/>
    <xf numFmtId="0" fontId="0" fillId="0" borderId="2" xfId="0" applyBorder="1"/>
    <xf numFmtId="0" fontId="7" fillId="0" borderId="7" xfId="0" applyFont="1" applyBorder="1" applyAlignment="1">
      <alignment horizontal="center"/>
    </xf>
    <xf numFmtId="0" fontId="0" fillId="0" borderId="0" xfId="0" applyFill="1" applyBorder="1" applyAlignment="1">
      <alignment vertical="top"/>
    </xf>
    <xf numFmtId="0" fontId="0" fillId="0" borderId="0" xfId="0" applyAlignment="1"/>
    <xf numFmtId="0" fontId="2" fillId="0" borderId="0" xfId="0" applyFont="1" applyBorder="1" applyAlignment="1">
      <alignment horizontal="left" indent="1"/>
    </xf>
    <xf numFmtId="165" fontId="0" fillId="0" borderId="1" xfId="0" applyNumberFormat="1" applyBorder="1"/>
    <xf numFmtId="0" fontId="2" fillId="0" borderId="0" xfId="0" applyFont="1" applyAlignment="1">
      <alignment horizontal="left" indent="2"/>
    </xf>
    <xf numFmtId="0" fontId="0" fillId="0" borderId="0" xfId="0" applyAlignment="1">
      <alignment horizontal="left" indent="3"/>
    </xf>
    <xf numFmtId="0" fontId="2" fillId="0" borderId="0" xfId="0" applyFont="1" applyAlignment="1">
      <alignment horizontal="left" indent="4"/>
    </xf>
    <xf numFmtId="0" fontId="0" fillId="0" borderId="0" xfId="0" applyAlignment="1">
      <alignment horizontal="left" indent="5"/>
    </xf>
    <xf numFmtId="0" fontId="0" fillId="0" borderId="0" xfId="0" applyAlignment="1">
      <alignment horizontal="right"/>
    </xf>
    <xf numFmtId="164" fontId="9" fillId="0" borderId="0" xfId="0" applyNumberFormat="1" applyFont="1"/>
    <xf numFmtId="164" fontId="9" fillId="0" borderId="1" xfId="0" applyNumberFormat="1" applyFont="1" applyBorder="1"/>
    <xf numFmtId="166" fontId="0" fillId="0" borderId="0" xfId="1" applyNumberFormat="1" applyFont="1" applyAlignment="1">
      <alignment horizontal="right"/>
    </xf>
    <xf numFmtId="166" fontId="0" fillId="0" borderId="0" xfId="1" applyNumberFormat="1" applyFont="1"/>
    <xf numFmtId="0" fontId="2" fillId="0" borderId="0" xfId="0" applyFont="1" applyBorder="1" applyAlignment="1">
      <alignment wrapText="1"/>
    </xf>
    <xf numFmtId="0" fontId="2" fillId="0" borderId="0" xfId="0" applyFont="1" applyBorder="1" applyAlignment="1">
      <alignment horizontal="left" wrapText="1"/>
    </xf>
    <xf numFmtId="165" fontId="0" fillId="0" borderId="0" xfId="0" applyNumberFormat="1" applyBorder="1" applyAlignment="1">
      <alignment horizontal="right"/>
    </xf>
    <xf numFmtId="165" fontId="0" fillId="0" borderId="1" xfId="0" applyNumberFormat="1" applyBorder="1" applyAlignment="1">
      <alignment horizontal="right"/>
    </xf>
    <xf numFmtId="165" fontId="0" fillId="0" borderId="0" xfId="0" applyNumberFormat="1" applyFont="1" applyBorder="1" applyAlignment="1">
      <alignment horizontal="right"/>
    </xf>
    <xf numFmtId="165" fontId="0" fillId="0" borderId="0" xfId="0" applyNumberFormat="1" applyFill="1" applyBorder="1" applyAlignment="1">
      <alignment horizontal="right"/>
    </xf>
    <xf numFmtId="165" fontId="0" fillId="0" borderId="1" xfId="0" applyNumberFormat="1" applyFont="1" applyBorder="1" applyAlignment="1">
      <alignment horizontal="right"/>
    </xf>
    <xf numFmtId="164" fontId="0" fillId="0" borderId="1" xfId="0" applyNumberFormat="1" applyBorder="1"/>
    <xf numFmtId="3" fontId="0" fillId="0" borderId="0" xfId="0" applyNumberFormat="1"/>
    <xf numFmtId="3" fontId="0" fillId="0" borderId="1" xfId="0" applyNumberFormat="1" applyBorder="1"/>
    <xf numFmtId="0" fontId="0" fillId="0" borderId="0" xfId="0" applyAlignment="1">
      <alignment horizontal="left" wrapText="1"/>
    </xf>
    <xf numFmtId="0" fontId="0" fillId="0" borderId="1" xfId="0" applyBorder="1" applyAlignment="1">
      <alignment horizontal="center"/>
    </xf>
    <xf numFmtId="3" fontId="0" fillId="0" borderId="0" xfId="0" applyNumberFormat="1" applyFill="1"/>
    <xf numFmtId="3" fontId="0" fillId="0" borderId="0" xfId="0" applyNumberFormat="1" applyFont="1" applyFill="1"/>
    <xf numFmtId="0" fontId="0" fillId="0" borderId="0" xfId="0" applyAlignment="1">
      <alignment horizontal="center"/>
    </xf>
    <xf numFmtId="165" fontId="0" fillId="0" borderId="0" xfId="0" quotePrefix="1" applyNumberFormat="1" applyAlignment="1">
      <alignment horizontal="right"/>
    </xf>
    <xf numFmtId="0" fontId="2" fillId="0" borderId="0" xfId="0" applyFont="1" applyAlignment="1">
      <alignment horizontal="center"/>
    </xf>
    <xf numFmtId="0" fontId="0" fillId="0" borderId="0" xfId="0" applyFont="1" applyAlignment="1">
      <alignment horizontal="left"/>
    </xf>
    <xf numFmtId="165" fontId="0" fillId="0" borderId="2" xfId="0" applyNumberFormat="1" applyBorder="1" applyAlignment="1">
      <alignment horizontal="right"/>
    </xf>
    <xf numFmtId="0" fontId="0" fillId="0" borderId="4" xfId="0" applyBorder="1"/>
    <xf numFmtId="165" fontId="0" fillId="0" borderId="5" xfId="0" applyNumberFormat="1" applyBorder="1"/>
    <xf numFmtId="165" fontId="0" fillId="0" borderId="6" xfId="0" applyNumberFormat="1" applyBorder="1"/>
    <xf numFmtId="165" fontId="0" fillId="0" borderId="7" xfId="0" applyNumberFormat="1" applyBorder="1"/>
    <xf numFmtId="2" fontId="0" fillId="0" borderId="0" xfId="0" applyNumberFormat="1"/>
    <xf numFmtId="0" fontId="0" fillId="0" borderId="1" xfId="0" applyBorder="1" applyAlignment="1">
      <alignment horizontal="right"/>
    </xf>
    <xf numFmtId="0" fontId="0" fillId="0" borderId="0" xfId="0" applyFont="1" applyAlignment="1">
      <alignment horizontal="left" indent="1"/>
    </xf>
    <xf numFmtId="0" fontId="0" fillId="0" borderId="0" xfId="0" applyBorder="1" applyAlignment="1">
      <alignment horizontal="right"/>
    </xf>
    <xf numFmtId="167" fontId="0" fillId="0" borderId="0" xfId="0" applyNumberFormat="1"/>
    <xf numFmtId="166" fontId="0" fillId="0" borderId="0" xfId="1" applyNumberFormat="1" applyFont="1" applyBorder="1" applyAlignment="1">
      <alignment horizontal="right"/>
    </xf>
    <xf numFmtId="166" fontId="0" fillId="0" borderId="0" xfId="1" applyNumberFormat="1" applyFont="1" applyBorder="1" applyAlignment="1">
      <alignment horizontal="right" indent="1"/>
    </xf>
    <xf numFmtId="166" fontId="0" fillId="0" borderId="0" xfId="1" applyNumberFormat="1" applyFont="1" applyBorder="1"/>
    <xf numFmtId="166" fontId="0" fillId="0" borderId="0" xfId="1" applyNumberFormat="1" applyFont="1" applyFill="1" applyBorder="1" applyAlignment="1">
      <alignment horizontal="right"/>
    </xf>
    <xf numFmtId="0" fontId="2" fillId="0" borderId="0" xfId="0" applyFont="1" applyFill="1" applyBorder="1"/>
    <xf numFmtId="0" fontId="0" fillId="0" borderId="0" xfId="0" applyFill="1" applyAlignment="1">
      <alignment horizontal="left" indent="1"/>
    </xf>
    <xf numFmtId="0" fontId="2" fillId="0" borderId="0" xfId="0" applyFont="1" applyFill="1"/>
    <xf numFmtId="0" fontId="2" fillId="0" borderId="0" xfId="0" applyFont="1" applyFill="1" applyAlignment="1">
      <alignment horizontal="left"/>
    </xf>
    <xf numFmtId="0" fontId="0" fillId="0" borderId="0" xfId="0" applyFill="1" applyBorder="1" applyAlignment="1">
      <alignment horizontal="left" indent="1"/>
    </xf>
    <xf numFmtId="0" fontId="0" fillId="0" borderId="0" xfId="0" applyFill="1"/>
    <xf numFmtId="4" fontId="0" fillId="0" borderId="0" xfId="0" applyNumberFormat="1" applyAlignment="1">
      <alignment horizontal="left" indent="1"/>
    </xf>
    <xf numFmtId="168" fontId="0" fillId="0" borderId="0" xfId="0" applyNumberFormat="1"/>
    <xf numFmtId="0" fontId="0" fillId="0" borderId="0" xfId="0" applyFont="1" applyFill="1" applyAlignment="1">
      <alignment horizontal="left" indent="1"/>
    </xf>
    <xf numFmtId="0" fontId="0" fillId="0" borderId="0" xfId="0" applyFill="1" applyAlignment="1">
      <alignment horizontal="left"/>
    </xf>
    <xf numFmtId="0" fontId="0" fillId="0" borderId="1" xfId="0" applyFill="1" applyBorder="1"/>
    <xf numFmtId="169" fontId="10" fillId="0" borderId="0" xfId="0" applyNumberFormat="1" applyFont="1" applyBorder="1" applyAlignment="1">
      <alignment horizontal="right" vertical="top"/>
    </xf>
    <xf numFmtId="169" fontId="10" fillId="0" borderId="1" xfId="0" applyNumberFormat="1" applyFont="1" applyBorder="1" applyAlignment="1">
      <alignment horizontal="right" vertical="top"/>
    </xf>
    <xf numFmtId="0" fontId="0" fillId="0" borderId="0" xfId="0" applyBorder="1" applyAlignment="1">
      <alignment wrapText="1"/>
    </xf>
    <xf numFmtId="171" fontId="0" fillId="0" borderId="0" xfId="0" applyNumberFormat="1" applyAlignment="1">
      <alignment horizontal="right"/>
    </xf>
    <xf numFmtId="165" fontId="0" fillId="0" borderId="0" xfId="0" applyNumberFormat="1" applyFont="1" applyFill="1" applyBorder="1"/>
    <xf numFmtId="165" fontId="0" fillId="0" borderId="0" xfId="0" applyNumberFormat="1" applyFont="1" applyFill="1"/>
    <xf numFmtId="165" fontId="0" fillId="0" borderId="0" xfId="0" applyNumberFormat="1" applyFont="1" applyFill="1" applyAlignment="1">
      <alignment horizontal="right"/>
    </xf>
    <xf numFmtId="165" fontId="0" fillId="0" borderId="0" xfId="0" applyNumberFormat="1" applyFill="1" applyAlignment="1">
      <alignment horizontal="right"/>
    </xf>
    <xf numFmtId="171" fontId="0" fillId="0" borderId="0" xfId="0" applyNumberFormat="1"/>
    <xf numFmtId="165" fontId="0" fillId="0" borderId="0" xfId="0" applyNumberFormat="1" applyFont="1" applyFill="1" applyBorder="1" applyAlignment="1">
      <alignment horizontal="right"/>
    </xf>
    <xf numFmtId="0" fontId="0" fillId="0" borderId="0" xfId="0" applyFill="1" applyAlignment="1"/>
    <xf numFmtId="164" fontId="0" fillId="0" borderId="0" xfId="0" applyNumberFormat="1" applyFont="1" applyAlignment="1">
      <alignment horizontal="right"/>
    </xf>
    <xf numFmtId="0" fontId="2" fillId="0" borderId="1" xfId="0" applyFont="1" applyFill="1" applyBorder="1"/>
    <xf numFmtId="0" fontId="2" fillId="0" borderId="1" xfId="0" applyFont="1" applyFill="1" applyBorder="1" applyAlignment="1">
      <alignment wrapText="1"/>
    </xf>
    <xf numFmtId="0" fontId="2" fillId="0" borderId="1" xfId="0" applyFont="1" applyBorder="1" applyAlignment="1">
      <alignment horizontal="center"/>
    </xf>
    <xf numFmtId="0" fontId="2" fillId="0" borderId="0" xfId="0" applyFont="1" applyAlignment="1">
      <alignment wrapText="1"/>
    </xf>
    <xf numFmtId="0" fontId="2" fillId="0" borderId="1" xfId="0" applyFont="1" applyFill="1" applyBorder="1" applyAlignment="1">
      <alignment horizontal="center"/>
    </xf>
    <xf numFmtId="0" fontId="0" fillId="0" borderId="0" xfId="0" applyFill="1" applyBorder="1"/>
    <xf numFmtId="0" fontId="0" fillId="0" borderId="0" xfId="0" applyFill="1" applyBorder="1" applyAlignment="1">
      <alignment wrapText="1"/>
    </xf>
    <xf numFmtId="165" fontId="0" fillId="0" borderId="0" xfId="0" quotePrefix="1" applyNumberFormat="1" applyFill="1" applyAlignment="1">
      <alignment horizontal="right"/>
    </xf>
    <xf numFmtId="171" fontId="0" fillId="0" borderId="0" xfId="0" applyNumberFormat="1" applyFill="1" applyAlignment="1">
      <alignment horizontal="right"/>
    </xf>
    <xf numFmtId="165" fontId="0" fillId="0" borderId="0" xfId="0" applyNumberFormat="1" applyFont="1" applyFill="1" applyAlignment="1" applyProtection="1">
      <alignment horizontal="right"/>
    </xf>
    <xf numFmtId="165" fontId="0" fillId="0" borderId="1" xfId="0" applyNumberFormat="1" applyFont="1" applyFill="1" applyBorder="1"/>
    <xf numFmtId="0" fontId="0" fillId="0" borderId="0" xfId="0" applyFont="1" applyFill="1" applyBorder="1" applyAlignment="1">
      <alignment horizontal="left" indent="1"/>
    </xf>
    <xf numFmtId="0" fontId="2" fillId="0" borderId="1" xfId="0" applyFont="1" applyBorder="1" applyAlignment="1">
      <alignment horizontal="left" indent="1"/>
    </xf>
    <xf numFmtId="0" fontId="2" fillId="0" borderId="2" xfId="0" applyFont="1" applyBorder="1"/>
    <xf numFmtId="0" fontId="2" fillId="0" borderId="1" xfId="0" applyFont="1" applyBorder="1" applyAlignment="1">
      <alignment horizontal="right" wrapText="1"/>
    </xf>
    <xf numFmtId="0" fontId="2" fillId="0" borderId="8" xfId="0" applyFont="1" applyBorder="1" applyAlignment="1">
      <alignment horizontal="centerContinuous"/>
    </xf>
    <xf numFmtId="0" fontId="0" fillId="4" borderId="0" xfId="0" applyFill="1" applyBorder="1" applyAlignment="1">
      <alignment horizontal="left"/>
    </xf>
    <xf numFmtId="0" fontId="0" fillId="4" borderId="0" xfId="0" applyFill="1"/>
    <xf numFmtId="0" fontId="0" fillId="0" borderId="1" xfId="0" applyBorder="1" applyAlignment="1">
      <alignment horizontal="center"/>
    </xf>
    <xf numFmtId="0" fontId="2" fillId="0" borderId="1" xfId="0" applyFont="1" applyBorder="1" applyAlignment="1">
      <alignment horizontal="right" wrapText="1"/>
    </xf>
    <xf numFmtId="41" fontId="10" fillId="0" borderId="0" xfId="1" applyNumberFormat="1" applyFont="1" applyAlignment="1">
      <alignment horizontal="right" indent="2"/>
    </xf>
    <xf numFmtId="166" fontId="0" fillId="0" borderId="0" xfId="1" applyNumberFormat="1" applyFont="1" applyAlignment="1">
      <alignment horizontal="right" indent="2"/>
    </xf>
    <xf numFmtId="41" fontId="9" fillId="0" borderId="0" xfId="1" applyNumberFormat="1" applyFont="1" applyAlignment="1">
      <alignment horizontal="right" indent="2"/>
    </xf>
    <xf numFmtId="166" fontId="9" fillId="0" borderId="0" xfId="1" applyNumberFormat="1" applyFont="1" applyAlignment="1">
      <alignment horizontal="right" indent="2"/>
    </xf>
    <xf numFmtId="41" fontId="10" fillId="0" borderId="1" xfId="1" applyNumberFormat="1" applyFont="1" applyBorder="1" applyAlignment="1">
      <alignment horizontal="right" indent="2"/>
    </xf>
    <xf numFmtId="166" fontId="0" fillId="0" borderId="1" xfId="1" applyNumberFormat="1" applyFont="1" applyBorder="1" applyAlignment="1">
      <alignment horizontal="right" indent="2"/>
    </xf>
    <xf numFmtId="0" fontId="2" fillId="0" borderId="1" xfId="0" applyFont="1" applyFill="1" applyBorder="1" applyAlignment="1">
      <alignment horizontal="right" wrapText="1"/>
    </xf>
    <xf numFmtId="0" fontId="2" fillId="0" borderId="7" xfId="0" applyFont="1" applyFill="1" applyBorder="1" applyAlignment="1">
      <alignment horizontal="right" wrapText="1"/>
    </xf>
    <xf numFmtId="0" fontId="2" fillId="0" borderId="4" xfId="0" applyFont="1" applyFill="1" applyBorder="1" applyAlignment="1">
      <alignment horizontal="right" wrapText="1"/>
    </xf>
    <xf numFmtId="169" fontId="3" fillId="0" borderId="0" xfId="0" applyNumberFormat="1" applyFont="1" applyBorder="1" applyAlignment="1">
      <alignment horizontal="right" vertical="top"/>
    </xf>
    <xf numFmtId="165" fontId="3" fillId="0" borderId="0" xfId="0" applyNumberFormat="1" applyFont="1" applyBorder="1" applyAlignment="1">
      <alignment horizontal="right"/>
    </xf>
    <xf numFmtId="4" fontId="3" fillId="0" borderId="0" xfId="0" applyNumberFormat="1" applyFont="1" applyBorder="1" applyAlignment="1">
      <alignment horizontal="right" vertical="center" wrapText="1"/>
    </xf>
    <xf numFmtId="170" fontId="3" fillId="0" borderId="0" xfId="0" applyNumberFormat="1" applyFont="1" applyBorder="1" applyAlignment="1">
      <alignment horizontal="right" vertical="center" wrapText="1"/>
    </xf>
    <xf numFmtId="169" fontId="3" fillId="0" borderId="0" xfId="0" applyNumberFormat="1" applyFont="1" applyFill="1" applyBorder="1" applyAlignment="1">
      <alignment horizontal="right"/>
    </xf>
    <xf numFmtId="169" fontId="3" fillId="0" borderId="1" xfId="0" applyNumberFormat="1" applyFont="1" applyBorder="1" applyAlignment="1">
      <alignment horizontal="right" vertical="top"/>
    </xf>
    <xf numFmtId="0" fontId="2" fillId="0" borderId="7" xfId="0" applyFont="1" applyBorder="1" applyAlignment="1">
      <alignment horizontal="right" wrapText="1"/>
    </xf>
    <xf numFmtId="0" fontId="2" fillId="0" borderId="4" xfId="0" applyFont="1" applyBorder="1" applyAlignment="1">
      <alignment horizontal="right" wrapText="1"/>
    </xf>
    <xf numFmtId="0" fontId="2" fillId="0" borderId="1" xfId="0" applyFont="1" applyBorder="1" applyAlignment="1">
      <alignment vertical="top"/>
    </xf>
    <xf numFmtId="0" fontId="2" fillId="0" borderId="1" xfId="0" applyFont="1" applyBorder="1" applyAlignment="1">
      <alignment horizontal="right" wrapText="1"/>
    </xf>
    <xf numFmtId="0" fontId="0" fillId="0" borderId="0" xfId="0" applyAlignment="1">
      <alignment wrapText="1"/>
    </xf>
    <xf numFmtId="0" fontId="2" fillId="0" borderId="2" xfId="0" applyFont="1" applyBorder="1" applyAlignment="1">
      <alignment horizontal="center" wrapText="1"/>
    </xf>
    <xf numFmtId="0" fontId="2" fillId="0" borderId="0" xfId="0" applyFont="1" applyBorder="1" applyAlignment="1">
      <alignment horizontal="center" wrapText="1"/>
    </xf>
    <xf numFmtId="0" fontId="16" fillId="0" borderId="2" xfId="0" applyFont="1" applyBorder="1" applyAlignment="1">
      <alignment wrapText="1"/>
    </xf>
    <xf numFmtId="0" fontId="2" fillId="0" borderId="1" xfId="0" applyFont="1" applyFill="1" applyBorder="1" applyAlignment="1">
      <alignment horizontal="right"/>
    </xf>
    <xf numFmtId="0" fontId="2" fillId="0" borderId="1" xfId="0" applyFont="1" applyBorder="1" applyAlignment="1">
      <alignment horizontal="right"/>
    </xf>
    <xf numFmtId="0" fontId="2" fillId="0" borderId="7" xfId="0" applyFont="1" applyBorder="1" applyAlignment="1">
      <alignment horizontal="right"/>
    </xf>
    <xf numFmtId="0" fontId="2" fillId="0" borderId="4" xfId="0" applyFont="1" applyBorder="1" applyAlignment="1">
      <alignment horizontal="right"/>
    </xf>
    <xf numFmtId="165" fontId="0" fillId="0" borderId="1" xfId="0" applyNumberFormat="1" applyFill="1" applyBorder="1" applyAlignment="1">
      <alignment horizontal="right"/>
    </xf>
    <xf numFmtId="0" fontId="9" fillId="0" borderId="0" xfId="0" applyFont="1" applyAlignment="1">
      <alignment horizontal="right"/>
    </xf>
    <xf numFmtId="0" fontId="2" fillId="0" borderId="9" xfId="0" applyFont="1" applyBorder="1" applyAlignment="1">
      <alignment horizontal="right"/>
    </xf>
    <xf numFmtId="0" fontId="2" fillId="0" borderId="8" xfId="0" applyFont="1" applyBorder="1" applyAlignment="1">
      <alignment horizontal="right"/>
    </xf>
    <xf numFmtId="0" fontId="2" fillId="0" borderId="9" xfId="0" applyFont="1" applyBorder="1" applyAlignment="1">
      <alignment horizontal="centerContinuous"/>
    </xf>
    <xf numFmtId="0" fontId="2" fillId="0" borderId="6" xfId="0" applyFont="1" applyBorder="1"/>
    <xf numFmtId="0" fontId="2" fillId="0" borderId="1" xfId="0" applyFont="1" applyBorder="1" applyAlignment="1">
      <alignment horizontal="right" wrapText="1"/>
    </xf>
    <xf numFmtId="0" fontId="17" fillId="0" borderId="1" xfId="0" applyFont="1" applyBorder="1" applyAlignment="1">
      <alignment horizontal="right" wrapText="1"/>
    </xf>
    <xf numFmtId="0" fontId="2" fillId="0" borderId="7" xfId="0" applyFont="1" applyFill="1" applyBorder="1" applyAlignment="1">
      <alignment horizontal="center" wrapText="1"/>
    </xf>
    <xf numFmtId="0" fontId="2" fillId="0" borderId="1" xfId="0" applyFont="1" applyBorder="1" applyAlignment="1">
      <alignment wrapText="1"/>
    </xf>
    <xf numFmtId="0" fontId="17" fillId="0" borderId="7" xfId="0" applyFont="1" applyBorder="1" applyAlignment="1">
      <alignment horizontal="right" wrapText="1"/>
    </xf>
    <xf numFmtId="165" fontId="0" fillId="0" borderId="0" xfId="0" applyNumberFormat="1" applyBorder="1"/>
    <xf numFmtId="0" fontId="2" fillId="0" borderId="0" xfId="0" applyFont="1" applyFill="1" applyBorder="1" applyAlignment="1">
      <alignment horizontal="left"/>
    </xf>
    <xf numFmtId="171" fontId="0" fillId="0" borderId="0" xfId="0" applyNumberFormat="1" applyBorder="1" applyAlignment="1">
      <alignment horizontal="right"/>
    </xf>
    <xf numFmtId="165" fontId="2" fillId="0" borderId="2" xfId="0" applyNumberFormat="1" applyFont="1" applyBorder="1" applyAlignment="1">
      <alignment horizontal="left"/>
    </xf>
    <xf numFmtId="0" fontId="2" fillId="6" borderId="0" xfId="0" applyFont="1" applyFill="1"/>
    <xf numFmtId="0" fontId="0" fillId="6" borderId="0" xfId="0" applyFill="1"/>
    <xf numFmtId="0" fontId="2" fillId="6" borderId="0" xfId="0" applyFont="1" applyFill="1" applyBorder="1" applyAlignment="1">
      <alignment horizontal="center" wrapText="1"/>
    </xf>
    <xf numFmtId="0" fontId="0" fillId="6" borderId="0" xfId="0" applyFill="1" applyAlignment="1">
      <alignment horizontal="left"/>
    </xf>
    <xf numFmtId="165" fontId="0" fillId="6" borderId="0" xfId="0" applyNumberFormat="1" applyFill="1"/>
    <xf numFmtId="165" fontId="2" fillId="6" borderId="0" xfId="0" applyNumberFormat="1" applyFont="1" applyFill="1" applyBorder="1" applyAlignment="1">
      <alignment horizontal="center" wrapText="1"/>
    </xf>
    <xf numFmtId="0" fontId="2" fillId="6" borderId="0" xfId="0" applyFont="1" applyFill="1" applyAlignment="1">
      <alignment horizontal="left"/>
    </xf>
    <xf numFmtId="0" fontId="2" fillId="0" borderId="8" xfId="0" applyFont="1" applyBorder="1"/>
    <xf numFmtId="0" fontId="2" fillId="0" borderId="8" xfId="0" applyFont="1" applyBorder="1" applyAlignment="1">
      <alignment horizontal="right" wrapText="1"/>
    </xf>
    <xf numFmtId="0" fontId="0" fillId="0" borderId="0" xfId="0" applyBorder="1" applyAlignment="1">
      <alignment horizontal="left"/>
    </xf>
    <xf numFmtId="0" fontId="0" fillId="0" borderId="1" xfId="0" applyBorder="1" applyAlignment="1">
      <alignment horizontal="left"/>
    </xf>
    <xf numFmtId="0" fontId="2" fillId="0" borderId="1" xfId="0" applyFont="1" applyBorder="1" applyAlignment="1">
      <alignment horizontal="left"/>
    </xf>
    <xf numFmtId="0" fontId="0" fillId="0" borderId="0" xfId="0" applyAlignment="1">
      <alignment wrapText="1"/>
    </xf>
    <xf numFmtId="0" fontId="0" fillId="0" borderId="0" xfId="0" applyBorder="1" applyAlignment="1">
      <alignment horizontal="left"/>
    </xf>
    <xf numFmtId="0" fontId="0" fillId="0" borderId="1" xfId="0" applyBorder="1" applyAlignment="1">
      <alignment horizontal="left"/>
    </xf>
    <xf numFmtId="0" fontId="9" fillId="0" borderId="0" xfId="0" applyFont="1" applyAlignment="1">
      <alignment horizontal="right" indent="1"/>
    </xf>
    <xf numFmtId="0" fontId="0" fillId="0" borderId="0" xfId="0" applyFont="1" applyAlignment="1">
      <alignment horizontal="right" indent="1"/>
    </xf>
    <xf numFmtId="0" fontId="9" fillId="0" borderId="1" xfId="0" applyFont="1" applyBorder="1" applyAlignment="1">
      <alignment horizontal="right" indent="1"/>
    </xf>
    <xf numFmtId="165" fontId="0" fillId="0" borderId="0" xfId="0" applyNumberFormat="1" applyBorder="1" applyAlignment="1">
      <alignment horizontal="left"/>
    </xf>
    <xf numFmtId="164" fontId="0" fillId="0" borderId="1" xfId="0" applyNumberFormat="1" applyFont="1" applyBorder="1" applyAlignment="1">
      <alignment horizontal="right"/>
    </xf>
    <xf numFmtId="165" fontId="0" fillId="0" borderId="1" xfId="0" applyNumberFormat="1" applyFont="1" applyFill="1" applyBorder="1" applyAlignment="1">
      <alignment horizontal="right"/>
    </xf>
    <xf numFmtId="0" fontId="0" fillId="0" borderId="1" xfId="0" applyFill="1" applyBorder="1" applyAlignment="1">
      <alignment vertical="top"/>
    </xf>
    <xf numFmtId="0" fontId="2" fillId="0" borderId="0" xfId="0" applyFont="1" applyFill="1" applyBorder="1" applyAlignment="1">
      <alignment vertical="top"/>
    </xf>
    <xf numFmtId="0" fontId="0" fillId="0" borderId="0" xfId="0" applyFont="1" applyBorder="1" applyAlignment="1">
      <alignment vertical="top"/>
    </xf>
    <xf numFmtId="0" fontId="2" fillId="0" borderId="0" xfId="0" applyFont="1" applyBorder="1" applyAlignment="1">
      <alignment vertical="top"/>
    </xf>
    <xf numFmtId="0" fontId="0" fillId="0" borderId="0" xfId="0" applyBorder="1" applyAlignment="1">
      <alignment horizontal="left" indent="3"/>
    </xf>
    <xf numFmtId="0" fontId="0" fillId="0" borderId="0" xfId="0" applyBorder="1" applyAlignment="1">
      <alignment horizontal="left" indent="5"/>
    </xf>
    <xf numFmtId="0" fontId="2" fillId="0" borderId="0" xfId="0" applyFont="1" applyBorder="1" applyAlignment="1">
      <alignment horizontal="left" indent="4"/>
    </xf>
    <xf numFmtId="0" fontId="2" fillId="0" borderId="0" xfId="0" applyFont="1" applyBorder="1" applyAlignment="1">
      <alignment horizontal="left" indent="2"/>
    </xf>
    <xf numFmtId="0" fontId="2" fillId="0" borderId="1" xfId="0" applyFont="1" applyBorder="1" applyAlignment="1">
      <alignment horizontal="left" indent="2"/>
    </xf>
    <xf numFmtId="0" fontId="0" fillId="0" borderId="1" xfId="0" applyBorder="1" applyAlignment="1">
      <alignment horizontal="left" indent="5"/>
    </xf>
    <xf numFmtId="166" fontId="0" fillId="0" borderId="0" xfId="1" applyNumberFormat="1" applyFont="1" applyBorder="1" applyAlignment="1"/>
    <xf numFmtId="166" fontId="0" fillId="0" borderId="1" xfId="1" applyNumberFormat="1" applyFont="1" applyBorder="1"/>
    <xf numFmtId="0" fontId="0" fillId="0" borderId="1" xfId="0" applyFont="1" applyFill="1" applyBorder="1" applyAlignment="1">
      <alignment horizontal="left" indent="1"/>
    </xf>
    <xf numFmtId="0" fontId="0" fillId="0" borderId="1" xfId="0" applyFill="1" applyBorder="1" applyAlignment="1">
      <alignment horizontal="left"/>
    </xf>
    <xf numFmtId="0" fontId="0" fillId="0" borderId="0" xfId="0" applyFill="1" applyBorder="1" applyAlignment="1">
      <alignment horizontal="left"/>
    </xf>
    <xf numFmtId="0" fontId="2" fillId="0" borderId="1" xfId="0" applyFont="1" applyBorder="1" applyAlignment="1">
      <alignment horizontal="right" wrapText="1"/>
    </xf>
    <xf numFmtId="0" fontId="0" fillId="0" borderId="2" xfId="0" applyFill="1" applyBorder="1" applyAlignment="1">
      <alignment horizontal="left" wrapText="1"/>
    </xf>
    <xf numFmtId="0" fontId="2" fillId="0" borderId="1" xfId="0" applyFont="1" applyBorder="1" applyAlignment="1">
      <alignment horizontal="left" vertical="top" wrapText="1"/>
    </xf>
    <xf numFmtId="0" fontId="0" fillId="0" borderId="1" xfId="0" applyBorder="1" applyAlignment="1">
      <alignment horizontal="left" vertical="top" wrapText="1"/>
    </xf>
    <xf numFmtId="0" fontId="2" fillId="0" borderId="2" xfId="0" applyFont="1" applyBorder="1" applyAlignment="1">
      <alignment horizontal="left"/>
    </xf>
    <xf numFmtId="0" fontId="2" fillId="0" borderId="1" xfId="0" applyFont="1" applyBorder="1" applyAlignment="1">
      <alignment horizontal="left"/>
    </xf>
    <xf numFmtId="0" fontId="2" fillId="0" borderId="2" xfId="0" applyFont="1" applyBorder="1" applyAlignment="1">
      <alignment horizontal="right" wrapText="1"/>
    </xf>
    <xf numFmtId="0" fontId="2" fillId="0" borderId="1" xfId="0" applyFont="1" applyBorder="1" applyAlignment="1">
      <alignment horizontal="right" wrapText="1"/>
    </xf>
    <xf numFmtId="0" fontId="2" fillId="0" borderId="2" xfId="0" applyFont="1" applyBorder="1" applyAlignment="1">
      <alignment horizontal="right" wrapText="1" indent="1"/>
    </xf>
    <xf numFmtId="0" fontId="2" fillId="0" borderId="1" xfId="0" applyFont="1" applyBorder="1" applyAlignment="1">
      <alignment horizontal="right" wrapText="1" indent="1"/>
    </xf>
    <xf numFmtId="0" fontId="17" fillId="0" borderId="9" xfId="0" applyFont="1" applyBorder="1" applyAlignment="1">
      <alignment horizontal="center" wrapText="1"/>
    </xf>
    <xf numFmtId="0" fontId="17" fillId="0" borderId="8" xfId="0" applyFont="1" applyBorder="1" applyAlignment="1">
      <alignment horizontal="center" wrapText="1"/>
    </xf>
    <xf numFmtId="0" fontId="0" fillId="0" borderId="2" xfId="0" applyBorder="1" applyAlignment="1">
      <alignment horizontal="left" wrapText="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8" xfId="0" applyFont="1" applyBorder="1" applyAlignment="1">
      <alignment horizontal="center" wrapText="1"/>
    </xf>
    <xf numFmtId="0" fontId="2" fillId="0" borderId="0" xfId="0" applyFont="1" applyAlignment="1">
      <alignment horizontal="left" wrapText="1"/>
    </xf>
    <xf numFmtId="0" fontId="2" fillId="0" borderId="1" xfId="0" applyFont="1" applyBorder="1" applyAlignment="1">
      <alignment horizontal="left" wrapText="1"/>
    </xf>
    <xf numFmtId="0" fontId="2" fillId="0" borderId="8" xfId="0" applyFont="1" applyBorder="1" applyAlignment="1">
      <alignment horizontal="center"/>
    </xf>
    <xf numFmtId="0" fontId="2" fillId="0" borderId="10" xfId="0" applyFont="1" applyBorder="1" applyAlignment="1">
      <alignment horizontal="center"/>
    </xf>
    <xf numFmtId="0" fontId="2" fillId="0" borderId="9" xfId="0" applyFont="1" applyBorder="1" applyAlignment="1">
      <alignment horizontal="center"/>
    </xf>
    <xf numFmtId="0" fontId="0" fillId="0" borderId="0" xfId="0" applyFill="1" applyBorder="1" applyAlignment="1">
      <alignment horizontal="left"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6" fillId="0" borderId="2" xfId="0" applyFont="1" applyBorder="1" applyAlignment="1">
      <alignment horizontal="left" wrapText="1"/>
    </xf>
    <xf numFmtId="0" fontId="0" fillId="0" borderId="0" xfId="0" applyBorder="1" applyAlignment="1">
      <alignment horizontal="left" wrapText="1"/>
    </xf>
    <xf numFmtId="0" fontId="2" fillId="0" borderId="1" xfId="0" applyFont="1" applyFill="1" applyBorder="1" applyAlignment="1">
      <alignment horizontal="center"/>
    </xf>
    <xf numFmtId="0" fontId="2" fillId="0" borderId="8" xfId="0" applyFont="1" applyFill="1" applyBorder="1" applyAlignment="1">
      <alignment horizontal="center" wrapText="1"/>
    </xf>
    <xf numFmtId="0" fontId="0" fillId="0" borderId="2" xfId="0" quotePrefix="1" applyBorder="1" applyAlignment="1">
      <alignment horizontal="left"/>
    </xf>
    <xf numFmtId="0" fontId="2" fillId="0" borderId="1" xfId="0" applyFont="1" applyBorder="1" applyAlignment="1">
      <alignment horizontal="center"/>
    </xf>
    <xf numFmtId="0" fontId="2" fillId="0" borderId="0" xfId="0" applyFont="1" applyBorder="1" applyAlignment="1">
      <alignment horizontal="left"/>
    </xf>
    <xf numFmtId="0" fontId="2" fillId="0" borderId="2" xfId="0" applyFont="1" applyBorder="1" applyAlignment="1">
      <alignment horizontal="center" wrapText="1"/>
    </xf>
    <xf numFmtId="0" fontId="2" fillId="0" borderId="1" xfId="0" applyFont="1" applyFill="1" applyBorder="1" applyAlignment="1">
      <alignment horizontal="center" wrapText="1"/>
    </xf>
    <xf numFmtId="0" fontId="2" fillId="0" borderId="4" xfId="0" applyFont="1" applyFill="1" applyBorder="1" applyAlignment="1">
      <alignment horizontal="center" wrapText="1"/>
    </xf>
    <xf numFmtId="0" fontId="2" fillId="0" borderId="0" xfId="0" applyFont="1" applyFill="1" applyBorder="1" applyAlignment="1">
      <alignment horizontal="center" wrapText="1"/>
    </xf>
    <xf numFmtId="0" fontId="2" fillId="0" borderId="9" xfId="0" applyFont="1" applyFill="1" applyBorder="1" applyAlignment="1">
      <alignment horizontal="center" wrapText="1"/>
    </xf>
    <xf numFmtId="0" fontId="2" fillId="0" borderId="7" xfId="0" applyFont="1" applyFill="1" applyBorder="1" applyAlignment="1">
      <alignment horizontal="center" wrapText="1"/>
    </xf>
    <xf numFmtId="0" fontId="2" fillId="0" borderId="10" xfId="0" applyFont="1" applyFill="1" applyBorder="1" applyAlignment="1">
      <alignment horizontal="center" wrapText="1"/>
    </xf>
    <xf numFmtId="0" fontId="2" fillId="0" borderId="2" xfId="0" applyFont="1" applyFill="1" applyBorder="1" applyAlignment="1">
      <alignment horizontal="center" wrapText="1"/>
    </xf>
    <xf numFmtId="0" fontId="0" fillId="0" borderId="2" xfId="0" applyFont="1" applyBorder="1" applyAlignment="1">
      <alignment horizontal="left"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2" fillId="0" borderId="2" xfId="0" applyFont="1" applyBorder="1" applyAlignment="1">
      <alignment horizontal="center"/>
    </xf>
    <xf numFmtId="0" fontId="2" fillId="0" borderId="5" xfId="0" applyFont="1" applyBorder="1" applyAlignment="1">
      <alignment horizontal="center" wrapText="1"/>
    </xf>
    <xf numFmtId="0" fontId="0" fillId="0" borderId="2" xfId="0" quotePrefix="1" applyBorder="1" applyAlignment="1">
      <alignment horizontal="left" wrapText="1"/>
    </xf>
    <xf numFmtId="0" fontId="2" fillId="0" borderId="2" xfId="0" applyFont="1" applyBorder="1" applyAlignment="1">
      <alignment horizontal="right"/>
    </xf>
    <xf numFmtId="0" fontId="2" fillId="0" borderId="1" xfId="0" applyFont="1" applyBorder="1" applyAlignment="1">
      <alignment horizontal="right"/>
    </xf>
    <xf numFmtId="0" fontId="2" fillId="0" borderId="2" xfId="0" applyFont="1" applyBorder="1" applyAlignment="1">
      <alignment horizontal="left" wrapText="1"/>
    </xf>
    <xf numFmtId="0" fontId="2" fillId="5" borderId="0" xfId="0" applyFont="1" applyFill="1" applyBorder="1" applyAlignment="1">
      <alignment vertical="top" wrapText="1"/>
    </xf>
    <xf numFmtId="0" fontId="0" fillId="5" borderId="0" xfId="0" applyFill="1" applyBorder="1" applyAlignment="1">
      <alignment vertical="top" wrapText="1"/>
    </xf>
    <xf numFmtId="0" fontId="11" fillId="0" borderId="2" xfId="0" applyFont="1" applyBorder="1" applyAlignment="1">
      <alignment horizontal="left"/>
    </xf>
    <xf numFmtId="0" fontId="0" fillId="0" borderId="2" xfId="0" applyBorder="1" applyAlignment="1">
      <alignment horizontal="left"/>
    </xf>
    <xf numFmtId="0" fontId="17" fillId="5" borderId="1" xfId="0" applyFont="1" applyFill="1" applyBorder="1" applyAlignment="1">
      <alignment horizontal="left" vertical="top"/>
    </xf>
    <xf numFmtId="0" fontId="0" fillId="0" borderId="2" xfId="0" applyBorder="1" applyAlignment="1">
      <alignment wrapText="1"/>
    </xf>
    <xf numFmtId="0" fontId="0" fillId="0" borderId="2" xfId="0" applyFont="1" applyBorder="1" applyAlignment="1">
      <alignment wrapText="1"/>
    </xf>
    <xf numFmtId="2" fontId="2" fillId="5" borderId="1" xfId="0" applyNumberFormat="1" applyFont="1" applyFill="1" applyBorder="1" applyAlignment="1">
      <alignment vertical="top" wrapText="1"/>
    </xf>
    <xf numFmtId="2" fontId="0" fillId="5" borderId="1" xfId="0" applyNumberFormat="1" applyFill="1" applyBorder="1" applyAlignment="1">
      <alignment vertical="top" wrapText="1"/>
    </xf>
    <xf numFmtId="0" fontId="2" fillId="0" borderId="0" xfId="0" applyFont="1" applyBorder="1" applyAlignment="1">
      <alignment horizontal="left" wrapText="1"/>
    </xf>
    <xf numFmtId="0" fontId="0" fillId="0" borderId="0" xfId="0" applyAlignment="1">
      <alignment wrapText="1"/>
    </xf>
    <xf numFmtId="0" fontId="0" fillId="0" borderId="0" xfId="0" applyAlignment="1">
      <alignment horizontal="left" wrapText="1"/>
    </xf>
    <xf numFmtId="0" fontId="0" fillId="0" borderId="1"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0" fillId="0" borderId="0" xfId="0" applyBorder="1" applyAlignment="1">
      <alignment horizontal="left"/>
    </xf>
    <xf numFmtId="0" fontId="0" fillId="0" borderId="1" xfId="0" applyBorder="1" applyAlignment="1">
      <alignment horizontal="left"/>
    </xf>
    <xf numFmtId="0" fontId="0" fillId="0" borderId="6" xfId="0" applyBorder="1" applyAlignment="1">
      <alignment horizontal="center" wrapText="1"/>
    </xf>
    <xf numFmtId="0" fontId="2" fillId="0" borderId="9" xfId="0" applyFont="1" applyBorder="1" applyAlignment="1">
      <alignment horizontal="right" wrapText="1"/>
    </xf>
  </cellXfs>
  <cellStyles count="62">
    <cellStyle name="Comma" xfId="1" builtinId="3"/>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Normal" xfId="0" builtinId="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M62"/>
  <sheetViews>
    <sheetView zoomScaleNormal="100" zoomScaleSheetLayoutView="90" workbookViewId="0">
      <selection activeCell="F49" sqref="F49"/>
    </sheetView>
  </sheetViews>
  <sheetFormatPr defaultColWidth="8.85546875" defaultRowHeight="15"/>
  <cols>
    <col min="1" max="1" width="28.28515625" customWidth="1"/>
    <col min="2" max="2" width="13.28515625" customWidth="1"/>
    <col min="3" max="3" width="18.28515625" customWidth="1"/>
    <col min="4" max="4" width="14.5703125" customWidth="1"/>
    <col min="5" max="5" width="13.28515625" customWidth="1"/>
    <col min="6" max="6" width="19.7109375" customWidth="1"/>
  </cols>
  <sheetData>
    <row r="1" spans="1:13" ht="18" customHeight="1">
      <c r="A1" s="207" t="s">
        <v>625</v>
      </c>
      <c r="B1" s="208"/>
      <c r="C1" s="208"/>
      <c r="D1" s="208"/>
      <c r="E1" s="208"/>
      <c r="F1" s="208"/>
    </row>
    <row r="2" spans="1:13" ht="15" customHeight="1">
      <c r="A2" s="209" t="s">
        <v>613</v>
      </c>
      <c r="B2" s="211" t="s">
        <v>626</v>
      </c>
      <c r="C2" s="211" t="s">
        <v>627</v>
      </c>
      <c r="D2" s="213" t="s">
        <v>619</v>
      </c>
      <c r="E2" s="215" t="s">
        <v>630</v>
      </c>
      <c r="F2" s="216"/>
    </row>
    <row r="3" spans="1:13" s="146" customFormat="1" ht="39" customHeight="1">
      <c r="A3" s="210"/>
      <c r="B3" s="212"/>
      <c r="C3" s="212"/>
      <c r="D3" s="214"/>
      <c r="E3" s="164" t="s">
        <v>628</v>
      </c>
      <c r="F3" s="161" t="s">
        <v>629</v>
      </c>
    </row>
    <row r="4" spans="1:13">
      <c r="A4" s="17" t="s">
        <v>171</v>
      </c>
      <c r="M4" t="s">
        <v>97</v>
      </c>
    </row>
    <row r="5" spans="1:13">
      <c r="A5" s="20" t="s">
        <v>98</v>
      </c>
      <c r="B5" s="127">
        <v>10482.752</v>
      </c>
      <c r="C5" s="128">
        <v>260</v>
      </c>
      <c r="D5" s="184">
        <v>96</v>
      </c>
      <c r="E5" s="48">
        <v>10.7</v>
      </c>
      <c r="F5" s="48">
        <v>12.1</v>
      </c>
      <c r="M5" s="20"/>
    </row>
    <row r="6" spans="1:13">
      <c r="A6" s="20" t="s">
        <v>538</v>
      </c>
      <c r="B6" s="127">
        <v>752.43799999999999</v>
      </c>
      <c r="C6" s="128">
        <v>840</v>
      </c>
      <c r="D6" s="184">
        <v>50</v>
      </c>
      <c r="E6" s="48">
        <v>33.1</v>
      </c>
      <c r="F6" s="48">
        <v>49.1</v>
      </c>
      <c r="M6" s="20"/>
    </row>
    <row r="7" spans="1:13">
      <c r="A7" s="20" t="s">
        <v>99</v>
      </c>
      <c r="B7" s="127">
        <v>96506.031000000003</v>
      </c>
      <c r="C7" s="128">
        <v>470</v>
      </c>
      <c r="D7" s="184">
        <v>88</v>
      </c>
      <c r="E7" s="48">
        <v>23.9</v>
      </c>
      <c r="F7" s="48">
        <v>11.2</v>
      </c>
      <c r="M7" s="20"/>
    </row>
    <row r="8" spans="1:13">
      <c r="A8" s="20" t="s">
        <v>100</v>
      </c>
      <c r="B8" s="127">
        <v>45545.98</v>
      </c>
      <c r="C8" s="128">
        <v>1160</v>
      </c>
      <c r="D8" s="184">
        <v>74</v>
      </c>
      <c r="E8" s="48">
        <v>25.4</v>
      </c>
      <c r="F8" s="48">
        <v>34.299999999999997</v>
      </c>
      <c r="M8" s="20"/>
    </row>
    <row r="9" spans="1:13">
      <c r="A9" s="20" t="s">
        <v>101</v>
      </c>
      <c r="B9" s="127">
        <v>16829.144</v>
      </c>
      <c r="C9" s="128">
        <v>270</v>
      </c>
      <c r="D9" s="184">
        <v>112</v>
      </c>
      <c r="E9" s="48">
        <v>18.7</v>
      </c>
      <c r="F9" s="48">
        <v>20</v>
      </c>
      <c r="M9" s="20"/>
    </row>
    <row r="10" spans="1:13">
      <c r="A10" s="20" t="s">
        <v>102</v>
      </c>
      <c r="B10" s="127">
        <v>26472.976999999999</v>
      </c>
      <c r="C10" s="128">
        <v>610</v>
      </c>
      <c r="D10" s="184">
        <v>97</v>
      </c>
      <c r="E10" s="48">
        <v>34.700000000000003</v>
      </c>
      <c r="F10" s="48">
        <v>18.5</v>
      </c>
      <c r="M10" s="20"/>
    </row>
    <row r="11" spans="1:13">
      <c r="A11" s="20" t="s">
        <v>103</v>
      </c>
      <c r="B11" s="127">
        <v>12100.049000000001</v>
      </c>
      <c r="C11" s="128">
        <v>630</v>
      </c>
      <c r="D11" s="184">
        <v>76</v>
      </c>
      <c r="E11" s="48">
        <v>15</v>
      </c>
      <c r="F11" s="48">
        <v>16.2</v>
      </c>
      <c r="M11" s="20"/>
    </row>
    <row r="12" spans="1:13">
      <c r="A12" s="20" t="s">
        <v>104</v>
      </c>
      <c r="B12" s="127">
        <v>50757.459000000003</v>
      </c>
      <c r="C12" s="128">
        <v>840</v>
      </c>
      <c r="D12" s="184">
        <v>81</v>
      </c>
      <c r="E12" s="48">
        <v>28.5</v>
      </c>
      <c r="F12" s="48">
        <v>16.2</v>
      </c>
      <c r="M12" s="20"/>
    </row>
    <row r="13" spans="1:13">
      <c r="A13" s="20" t="s">
        <v>105</v>
      </c>
      <c r="B13" s="127">
        <v>38844.624000000003</v>
      </c>
      <c r="C13" s="128">
        <v>600</v>
      </c>
      <c r="D13" s="184">
        <v>90</v>
      </c>
      <c r="E13" s="48">
        <v>19.8</v>
      </c>
      <c r="F13" s="48">
        <v>27.7</v>
      </c>
      <c r="M13" s="20"/>
    </row>
    <row r="14" spans="1:13">
      <c r="A14" s="20" t="s">
        <v>106</v>
      </c>
      <c r="B14" s="127">
        <v>14599.325000000001</v>
      </c>
      <c r="C14" s="128">
        <v>860</v>
      </c>
      <c r="D14" s="184">
        <v>84</v>
      </c>
      <c r="E14" s="48">
        <v>38.700000000000003</v>
      </c>
      <c r="F14" s="48">
        <v>69.7</v>
      </c>
      <c r="M14" s="20"/>
    </row>
    <row r="15" spans="1:13">
      <c r="A15" s="5" t="s">
        <v>172</v>
      </c>
      <c r="B15" s="129"/>
      <c r="C15" s="130"/>
      <c r="D15" s="155"/>
      <c r="E15" s="48"/>
      <c r="F15" s="48"/>
      <c r="M15" s="5"/>
    </row>
    <row r="16" spans="1:13">
      <c r="A16" s="20" t="s">
        <v>170</v>
      </c>
      <c r="B16" s="128">
        <v>10599.51</v>
      </c>
      <c r="C16" s="128">
        <v>790</v>
      </c>
      <c r="D16" s="184">
        <v>70</v>
      </c>
      <c r="E16" s="48">
        <v>46.5</v>
      </c>
      <c r="F16" s="48">
        <v>23</v>
      </c>
      <c r="M16" s="5"/>
    </row>
    <row r="17" spans="1:13">
      <c r="A17" s="20" t="s">
        <v>131</v>
      </c>
      <c r="B17" s="127">
        <v>17419.615000000002</v>
      </c>
      <c r="C17" s="128">
        <v>660</v>
      </c>
      <c r="D17" s="184">
        <v>129</v>
      </c>
      <c r="E17" s="48">
        <v>27.1</v>
      </c>
      <c r="F17" s="48">
        <v>12.4</v>
      </c>
      <c r="M17" s="20"/>
    </row>
    <row r="18" spans="1:13">
      <c r="A18" s="20" t="s">
        <v>133</v>
      </c>
      <c r="B18" s="127">
        <v>18534.802</v>
      </c>
      <c r="C18" s="128">
        <v>410</v>
      </c>
      <c r="D18" s="184">
        <v>127</v>
      </c>
      <c r="E18" s="48">
        <v>18.8</v>
      </c>
      <c r="F18" s="48">
        <v>8.5</v>
      </c>
      <c r="M18" s="20"/>
    </row>
    <row r="19" spans="1:13">
      <c r="A19" s="20" t="s">
        <v>539</v>
      </c>
      <c r="B19" s="127">
        <v>178516.90400000001</v>
      </c>
      <c r="C19" s="128">
        <v>2690</v>
      </c>
      <c r="D19" s="184">
        <v>128</v>
      </c>
      <c r="E19" s="48">
        <v>42.1</v>
      </c>
      <c r="F19" s="48">
        <v>44.9</v>
      </c>
      <c r="M19" s="20"/>
    </row>
    <row r="20" spans="1:13">
      <c r="A20" s="20" t="s">
        <v>107</v>
      </c>
      <c r="B20" s="127">
        <v>14548.171</v>
      </c>
      <c r="C20" s="128">
        <v>1050</v>
      </c>
      <c r="D20" s="184">
        <v>72</v>
      </c>
      <c r="E20" s="48">
        <v>49.3</v>
      </c>
      <c r="F20" s="48">
        <v>20.399999999999999</v>
      </c>
      <c r="M20" s="20"/>
    </row>
    <row r="21" spans="1:13">
      <c r="A21" s="28" t="s">
        <v>173</v>
      </c>
      <c r="B21" s="129"/>
      <c r="C21" s="130"/>
      <c r="D21" s="155"/>
      <c r="E21" s="48"/>
      <c r="F21" s="48"/>
      <c r="M21" s="28"/>
    </row>
    <row r="22" spans="1:13">
      <c r="A22" s="20" t="s">
        <v>111</v>
      </c>
      <c r="B22" s="127">
        <v>2983.99</v>
      </c>
      <c r="C22" s="128">
        <v>3800</v>
      </c>
      <c r="D22" s="184">
        <v>16</v>
      </c>
      <c r="E22" s="48">
        <v>61.5</v>
      </c>
      <c r="F22" s="48">
        <v>93.9</v>
      </c>
      <c r="M22" s="20"/>
    </row>
    <row r="23" spans="1:13">
      <c r="A23" s="20" t="s">
        <v>112</v>
      </c>
      <c r="B23" s="127">
        <v>9514.8870000000006</v>
      </c>
      <c r="C23" s="128">
        <v>7350</v>
      </c>
      <c r="D23" s="184">
        <v>50</v>
      </c>
      <c r="E23" s="48">
        <v>56.5</v>
      </c>
      <c r="F23" s="48">
        <v>97.5</v>
      </c>
      <c r="M23" s="20"/>
    </row>
    <row r="24" spans="1:13">
      <c r="A24" s="20" t="s">
        <v>542</v>
      </c>
      <c r="B24" s="127">
        <v>83386.739000000001</v>
      </c>
      <c r="C24" s="128">
        <v>3140</v>
      </c>
      <c r="D24" s="184">
        <v>28</v>
      </c>
      <c r="E24" s="48">
        <v>41.2</v>
      </c>
      <c r="F24" s="48">
        <v>55.5</v>
      </c>
      <c r="M24" s="20"/>
    </row>
    <row r="25" spans="1:13">
      <c r="A25" s="20" t="s">
        <v>543</v>
      </c>
      <c r="B25" s="127">
        <v>7504.8119999999999</v>
      </c>
      <c r="C25" s="128">
        <v>4940</v>
      </c>
      <c r="D25" s="184">
        <v>28</v>
      </c>
      <c r="E25" s="48">
        <v>84</v>
      </c>
      <c r="F25" s="48">
        <v>90.1</v>
      </c>
      <c r="M25" s="20"/>
    </row>
    <row r="26" spans="1:13">
      <c r="A26" s="20" t="s">
        <v>110</v>
      </c>
      <c r="B26" s="127">
        <v>33492.909</v>
      </c>
      <c r="C26" s="128">
        <v>3030</v>
      </c>
      <c r="D26" s="184">
        <v>47</v>
      </c>
      <c r="E26" s="48">
        <v>60.5</v>
      </c>
      <c r="F26" s="48">
        <v>30.2</v>
      </c>
      <c r="M26" s="20"/>
    </row>
    <row r="27" spans="1:13">
      <c r="A27" s="20" t="s">
        <v>544</v>
      </c>
      <c r="B27" s="127">
        <v>75837.02</v>
      </c>
      <c r="C27" s="128">
        <v>10980</v>
      </c>
      <c r="D27" s="184">
        <v>52</v>
      </c>
      <c r="E27" s="48">
        <v>66.5</v>
      </c>
      <c r="F27" s="48">
        <v>30.3</v>
      </c>
      <c r="M27" s="20"/>
    </row>
    <row r="28" spans="1:13">
      <c r="A28" s="5" t="s">
        <v>174</v>
      </c>
      <c r="B28" s="129"/>
      <c r="C28" s="130"/>
      <c r="D28" s="184"/>
      <c r="E28" s="48"/>
      <c r="F28" s="48"/>
      <c r="M28" s="5"/>
    </row>
    <row r="29" spans="1:13">
      <c r="A29" s="20" t="s">
        <v>113</v>
      </c>
      <c r="B29" s="127">
        <v>16606.878000000001</v>
      </c>
      <c r="C29" s="128">
        <v>11560</v>
      </c>
      <c r="D29" s="184">
        <v>71</v>
      </c>
      <c r="E29" s="48">
        <v>55.6</v>
      </c>
      <c r="F29" s="48">
        <v>99.4</v>
      </c>
      <c r="M29" s="20"/>
    </row>
    <row r="30" spans="1:13">
      <c r="A30" s="20" t="s">
        <v>177</v>
      </c>
      <c r="B30" s="128">
        <v>5625.0150000000003</v>
      </c>
      <c r="C30" s="128">
        <v>1220</v>
      </c>
      <c r="D30" s="185">
        <v>31</v>
      </c>
      <c r="E30" s="48">
        <v>37.4</v>
      </c>
      <c r="F30" s="48">
        <v>99.5</v>
      </c>
      <c r="M30" s="20"/>
    </row>
    <row r="31" spans="1:13">
      <c r="A31" s="20" t="s">
        <v>114</v>
      </c>
      <c r="B31" s="127">
        <v>3461.38</v>
      </c>
      <c r="C31" s="128">
        <v>2470</v>
      </c>
      <c r="D31" s="184">
        <v>14</v>
      </c>
      <c r="E31" s="48">
        <v>42.9</v>
      </c>
      <c r="F31" s="48">
        <v>99.3</v>
      </c>
      <c r="M31" s="20"/>
    </row>
    <row r="32" spans="1:13">
      <c r="A32" s="20" t="s">
        <v>115</v>
      </c>
      <c r="B32" s="127">
        <v>8408.9470000000001</v>
      </c>
      <c r="C32" s="128">
        <v>990</v>
      </c>
      <c r="D32" s="184">
        <v>43</v>
      </c>
      <c r="E32" s="48">
        <v>25</v>
      </c>
      <c r="F32" s="48">
        <v>94.1</v>
      </c>
      <c r="M32" s="20"/>
    </row>
    <row r="33" spans="1:13">
      <c r="A33" s="20" t="s">
        <v>117</v>
      </c>
      <c r="B33" s="127">
        <v>44941.303</v>
      </c>
      <c r="C33" s="128">
        <v>3760</v>
      </c>
      <c r="D33" s="184">
        <v>17</v>
      </c>
      <c r="E33" s="48">
        <v>71.400000000000006</v>
      </c>
      <c r="F33" s="48">
        <v>99.9</v>
      </c>
      <c r="M33" s="20"/>
    </row>
    <row r="34" spans="1:13">
      <c r="A34" s="5" t="s">
        <v>175</v>
      </c>
      <c r="B34" s="129"/>
      <c r="C34" s="130"/>
      <c r="D34" s="184"/>
      <c r="E34" s="48"/>
      <c r="F34" s="48"/>
      <c r="M34" s="5"/>
    </row>
    <row r="35" spans="1:13">
      <c r="A35" s="20" t="s">
        <v>545</v>
      </c>
      <c r="B35" s="127">
        <v>158512.57</v>
      </c>
      <c r="C35" s="128">
        <v>1010</v>
      </c>
      <c r="D35" s="184">
        <v>53</v>
      </c>
      <c r="E35" s="48">
        <v>26</v>
      </c>
      <c r="F35" s="48">
        <v>42.3</v>
      </c>
      <c r="M35" s="20"/>
    </row>
    <row r="36" spans="1:13">
      <c r="A36" s="20" t="s">
        <v>119</v>
      </c>
      <c r="B36" s="127">
        <v>1267401.8489999999</v>
      </c>
      <c r="C36" s="128">
        <v>1560</v>
      </c>
      <c r="D36" s="184">
        <v>74</v>
      </c>
      <c r="E36" s="48">
        <v>32.799999999999997</v>
      </c>
      <c r="F36" s="48">
        <v>44.7</v>
      </c>
      <c r="M36" s="20"/>
    </row>
    <row r="37" spans="1:13">
      <c r="A37" s="20" t="s">
        <v>546</v>
      </c>
      <c r="B37" s="127">
        <v>351.572</v>
      </c>
      <c r="C37" s="128">
        <v>6850</v>
      </c>
      <c r="D37" s="184">
        <v>17</v>
      </c>
      <c r="E37" s="48">
        <v>33.200000000000003</v>
      </c>
      <c r="F37" s="48">
        <v>40.9</v>
      </c>
      <c r="M37" s="20"/>
    </row>
    <row r="38" spans="1:13">
      <c r="A38" s="20" t="s">
        <v>121</v>
      </c>
      <c r="B38" s="127">
        <v>28120.74</v>
      </c>
      <c r="C38" s="128">
        <v>720</v>
      </c>
      <c r="D38" s="184">
        <v>54</v>
      </c>
      <c r="E38" s="48">
        <v>14.4</v>
      </c>
      <c r="F38" s="48">
        <v>42.8</v>
      </c>
      <c r="M38" s="20"/>
    </row>
    <row r="39" spans="1:13">
      <c r="A39" s="20" t="s">
        <v>547</v>
      </c>
      <c r="B39" s="128">
        <v>185132.92600000001</v>
      </c>
      <c r="C39" s="128">
        <v>1360</v>
      </c>
      <c r="D39" s="185">
        <v>89</v>
      </c>
      <c r="E39" s="48">
        <v>33.5</v>
      </c>
      <c r="F39" s="48">
        <v>27</v>
      </c>
      <c r="M39" s="20"/>
    </row>
    <row r="40" spans="1:13">
      <c r="A40" s="5" t="s">
        <v>176</v>
      </c>
      <c r="B40" s="129"/>
      <c r="C40" s="130"/>
      <c r="D40" s="184"/>
      <c r="E40" s="48"/>
      <c r="F40" s="48"/>
      <c r="M40" s="5"/>
    </row>
    <row r="41" spans="1:13">
      <c r="A41" s="20" t="s">
        <v>122</v>
      </c>
      <c r="B41" s="127">
        <v>15408.27</v>
      </c>
      <c r="C41" s="128">
        <v>950</v>
      </c>
      <c r="D41" s="184">
        <v>54</v>
      </c>
      <c r="E41" s="48">
        <v>21</v>
      </c>
      <c r="F41" s="48">
        <v>34.700000000000003</v>
      </c>
      <c r="M41" s="20"/>
    </row>
    <row r="42" spans="1:13">
      <c r="A42" s="20" t="s">
        <v>123</v>
      </c>
      <c r="B42" s="127">
        <v>252812.245</v>
      </c>
      <c r="C42" s="128">
        <v>3760</v>
      </c>
      <c r="D42" s="184">
        <v>40</v>
      </c>
      <c r="E42" s="48">
        <v>52.2</v>
      </c>
      <c r="F42" s="48">
        <v>63.5</v>
      </c>
      <c r="M42" s="20"/>
    </row>
    <row r="43" spans="1:13">
      <c r="A43" s="20" t="s">
        <v>124</v>
      </c>
      <c r="B43" s="127">
        <v>100096.496</v>
      </c>
      <c r="C43" s="128">
        <v>3270</v>
      </c>
      <c r="D43" s="184">
        <v>34</v>
      </c>
      <c r="E43" s="48">
        <v>55.7</v>
      </c>
      <c r="F43" s="48">
        <v>79.3</v>
      </c>
      <c r="M43" s="20"/>
    </row>
    <row r="44" spans="1:13">
      <c r="A44" s="20" t="s">
        <v>604</v>
      </c>
      <c r="B44" s="127">
        <v>92547.959000000003</v>
      </c>
      <c r="C44" s="128">
        <v>1740</v>
      </c>
      <c r="D44" s="184">
        <v>24</v>
      </c>
      <c r="E44" s="48">
        <v>19.100000000000001</v>
      </c>
      <c r="F44" s="48">
        <v>66.900000000000006</v>
      </c>
      <c r="M44" s="20"/>
    </row>
    <row r="45" spans="1:13">
      <c r="A45" s="5" t="s">
        <v>12</v>
      </c>
      <c r="B45" s="129"/>
      <c r="C45" s="130"/>
      <c r="D45" s="184"/>
      <c r="E45" s="48"/>
      <c r="F45" s="48"/>
      <c r="M45" s="5"/>
    </row>
    <row r="46" spans="1:13">
      <c r="A46" s="20" t="s">
        <v>125</v>
      </c>
      <c r="B46" s="127">
        <v>10847.664000000001</v>
      </c>
      <c r="C46" s="128">
        <v>2550</v>
      </c>
      <c r="D46" s="184">
        <v>63</v>
      </c>
      <c r="E46" s="48">
        <v>66</v>
      </c>
      <c r="F46" s="48">
        <v>54.3</v>
      </c>
      <c r="M46" s="20"/>
    </row>
    <row r="47" spans="1:13">
      <c r="A47" s="20" t="s">
        <v>126</v>
      </c>
      <c r="B47" s="127">
        <v>202033.67</v>
      </c>
      <c r="C47" s="128">
        <v>12550</v>
      </c>
      <c r="D47" s="184">
        <v>49</v>
      </c>
      <c r="E47" s="48">
        <v>82</v>
      </c>
      <c r="F47" s="48">
        <v>61.9</v>
      </c>
      <c r="M47" s="20"/>
    </row>
    <row r="48" spans="1:13">
      <c r="A48" s="20" t="s">
        <v>127</v>
      </c>
      <c r="B48" s="127">
        <v>48929.705999999998</v>
      </c>
      <c r="C48" s="128">
        <v>7610</v>
      </c>
      <c r="D48" s="184">
        <v>19</v>
      </c>
      <c r="E48" s="48">
        <v>78.8</v>
      </c>
      <c r="F48" s="48">
        <v>76.099999999999994</v>
      </c>
      <c r="M48" s="20"/>
    </row>
    <row r="49" spans="1:13">
      <c r="A49" s="20" t="s">
        <v>132</v>
      </c>
      <c r="B49" s="127">
        <v>10528.954</v>
      </c>
      <c r="C49" s="128">
        <v>5770</v>
      </c>
      <c r="D49" s="184">
        <v>37</v>
      </c>
      <c r="E49" s="48">
        <v>71.8</v>
      </c>
      <c r="F49" s="48">
        <v>59.1</v>
      </c>
      <c r="M49" s="20"/>
    </row>
    <row r="50" spans="1:13">
      <c r="A50" s="20" t="s">
        <v>128</v>
      </c>
      <c r="B50" s="127">
        <v>15859.714</v>
      </c>
      <c r="C50" s="128">
        <v>3340</v>
      </c>
      <c r="D50" s="184">
        <v>59</v>
      </c>
      <c r="E50" s="48">
        <v>68.8</v>
      </c>
      <c r="F50" s="48">
        <v>25.4</v>
      </c>
      <c r="M50" s="20"/>
    </row>
    <row r="51" spans="1:13">
      <c r="A51" s="20" t="s">
        <v>141</v>
      </c>
      <c r="B51" s="127">
        <v>8260.7489999999998</v>
      </c>
      <c r="C51" s="128">
        <v>2120</v>
      </c>
      <c r="D51" s="184">
        <v>29</v>
      </c>
      <c r="E51" s="48">
        <v>45</v>
      </c>
      <c r="F51" s="48">
        <v>45.9</v>
      </c>
      <c r="M51" s="20"/>
    </row>
    <row r="52" spans="1:13">
      <c r="A52" s="20" t="s">
        <v>129</v>
      </c>
      <c r="B52" s="127">
        <v>6917.5789999999997</v>
      </c>
      <c r="C52" s="128">
        <v>3980</v>
      </c>
      <c r="D52" s="184">
        <v>43</v>
      </c>
      <c r="E52" s="48">
        <v>56.3</v>
      </c>
      <c r="F52" s="48">
        <v>36.1</v>
      </c>
      <c r="M52" s="25"/>
    </row>
    <row r="53" spans="1:13">
      <c r="A53" s="24" t="s">
        <v>130</v>
      </c>
      <c r="B53" s="131">
        <v>30769.077000000001</v>
      </c>
      <c r="C53" s="132">
        <v>6270</v>
      </c>
      <c r="D53" s="186">
        <v>21</v>
      </c>
      <c r="E53" s="49">
        <v>74.8</v>
      </c>
      <c r="F53" s="49">
        <v>75.2</v>
      </c>
      <c r="M53" s="25"/>
    </row>
    <row r="54" spans="1:13" ht="129" customHeight="1">
      <c r="A54" s="206" t="s">
        <v>631</v>
      </c>
      <c r="B54" s="206"/>
      <c r="C54" s="206"/>
      <c r="D54" s="206"/>
      <c r="E54" s="206"/>
      <c r="F54" s="206"/>
    </row>
    <row r="55" spans="1:13">
      <c r="A55" s="39" t="s">
        <v>552</v>
      </c>
      <c r="B55" s="39"/>
      <c r="C55" s="39"/>
      <c r="D55" s="39"/>
      <c r="E55" s="39"/>
      <c r="F55" s="39"/>
    </row>
    <row r="56" spans="1:13">
      <c r="A56" s="39" t="s">
        <v>553</v>
      </c>
      <c r="B56" s="39"/>
      <c r="C56" s="39"/>
      <c r="D56" s="39"/>
      <c r="E56" s="39"/>
      <c r="F56" s="39"/>
    </row>
    <row r="57" spans="1:13">
      <c r="A57" s="105"/>
    </row>
    <row r="58" spans="1:13">
      <c r="A58" s="40"/>
    </row>
    <row r="59" spans="1:13">
      <c r="A59" t="s">
        <v>554</v>
      </c>
    </row>
    <row r="61" spans="1:13">
      <c r="B61" s="2"/>
    </row>
    <row r="62" spans="1:13">
      <c r="B62" s="3"/>
    </row>
  </sheetData>
  <autoFilter ref="A3:F63"/>
  <mergeCells count="7">
    <mergeCell ref="A54:F54"/>
    <mergeCell ref="A1:F1"/>
    <mergeCell ref="A2:A3"/>
    <mergeCell ref="B2:B3"/>
    <mergeCell ref="C2:C3"/>
    <mergeCell ref="D2:D3"/>
    <mergeCell ref="E2:F2"/>
  </mergeCells>
  <pageMargins left="0.5" right="0.5" top="0.5" bottom="0.75" header="0.3" footer="0.3"/>
  <pageSetup scale="75" orientation="portrait" r:id="rId1"/>
  <headerFooter>
    <oddFooter>&amp;LGuttmacher Institute&amp;R1</oddFooter>
  </headerFooter>
</worksheet>
</file>

<file path=xl/worksheets/sheet10.xml><?xml version="1.0" encoding="utf-8"?>
<worksheet xmlns="http://schemas.openxmlformats.org/spreadsheetml/2006/main" xmlns:r="http://schemas.openxmlformats.org/officeDocument/2006/relationships">
  <dimension ref="A1:AF161"/>
  <sheetViews>
    <sheetView zoomScaleNormal="100" zoomScaleSheetLayoutView="85" zoomScalePageLayoutView="85" workbookViewId="0">
      <selection activeCell="G26" sqref="G26"/>
    </sheetView>
  </sheetViews>
  <sheetFormatPr defaultColWidth="8.85546875" defaultRowHeight="15"/>
  <cols>
    <col min="2" max="2" width="23.5703125" customWidth="1"/>
    <col min="3" max="3" width="10.85546875" customWidth="1"/>
    <col min="4" max="4" width="9.28515625" bestFit="1" customWidth="1"/>
    <col min="5" max="5" width="9.85546875" bestFit="1" customWidth="1"/>
    <col min="6" max="6" width="9.85546875" customWidth="1"/>
    <col min="7" max="8" width="9.28515625" bestFit="1" customWidth="1"/>
    <col min="9" max="9" width="11" customWidth="1"/>
    <col min="10" max="10" width="9" bestFit="1" customWidth="1"/>
    <col min="11" max="11" width="9.28515625" bestFit="1" customWidth="1"/>
    <col min="12" max="12" width="10.85546875" customWidth="1"/>
    <col min="13" max="14" width="9.85546875" bestFit="1" customWidth="1"/>
    <col min="15" max="15" width="12" customWidth="1"/>
    <col min="16" max="16" width="9.28515625" bestFit="1" customWidth="1"/>
    <col min="17" max="17" width="9.85546875" bestFit="1" customWidth="1"/>
    <col min="18" max="18" width="11.140625" customWidth="1"/>
    <col min="19" max="20" width="9.28515625" bestFit="1" customWidth="1"/>
    <col min="21" max="21" width="10.85546875" customWidth="1"/>
    <col min="22" max="23" width="9.85546875" bestFit="1" customWidth="1"/>
    <col min="24" max="24" width="11.7109375" customWidth="1"/>
    <col min="25" max="26" width="9.85546875" bestFit="1" customWidth="1"/>
    <col min="27" max="27" width="12" customWidth="1"/>
    <col min="30" max="30" width="10.7109375" customWidth="1"/>
  </cols>
  <sheetData>
    <row r="1" spans="1:32">
      <c r="A1" s="26" t="s">
        <v>658</v>
      </c>
      <c r="B1" s="12"/>
      <c r="C1" s="12"/>
      <c r="D1" s="12"/>
      <c r="E1" s="12"/>
      <c r="F1" s="12"/>
      <c r="G1" s="12"/>
      <c r="H1" s="12"/>
      <c r="I1" s="12"/>
      <c r="J1" s="12"/>
      <c r="K1" s="12"/>
      <c r="L1" s="12"/>
      <c r="M1" s="12"/>
      <c r="N1" s="12"/>
      <c r="O1" s="12"/>
      <c r="P1" s="12"/>
      <c r="Q1" s="12"/>
      <c r="R1" s="26"/>
      <c r="S1" s="12"/>
      <c r="T1" s="12"/>
      <c r="U1" s="12"/>
      <c r="V1" s="12"/>
      <c r="W1" s="12"/>
      <c r="X1" s="12"/>
      <c r="Y1" s="15"/>
      <c r="Z1" s="15"/>
      <c r="AA1" s="15"/>
      <c r="AB1" s="15"/>
      <c r="AC1" s="15"/>
      <c r="AD1" s="15"/>
      <c r="AE1" s="15"/>
      <c r="AF1" s="15"/>
    </row>
    <row r="2" spans="1:32" s="5" customFormat="1">
      <c r="A2" s="209" t="s">
        <v>657</v>
      </c>
      <c r="B2" s="209"/>
      <c r="C2" s="247" t="s">
        <v>596</v>
      </c>
      <c r="D2" s="247"/>
      <c r="E2" s="247"/>
      <c r="F2" s="225" t="s">
        <v>687</v>
      </c>
      <c r="G2" s="223"/>
      <c r="H2" s="223"/>
      <c r="I2" s="223"/>
      <c r="J2" s="223"/>
      <c r="K2" s="223"/>
      <c r="L2" s="223"/>
      <c r="M2" s="223"/>
      <c r="N2" s="223"/>
      <c r="O2" s="247"/>
      <c r="P2" s="247"/>
      <c r="Q2" s="247"/>
      <c r="R2" s="223"/>
      <c r="S2" s="223"/>
      <c r="T2" s="223"/>
      <c r="U2" s="223"/>
      <c r="V2" s="223"/>
      <c r="W2" s="223"/>
      <c r="X2" s="223"/>
      <c r="Y2" s="223"/>
      <c r="Z2" s="224"/>
      <c r="AA2" s="218" t="s">
        <v>599</v>
      </c>
      <c r="AB2" s="220"/>
      <c r="AC2" s="220"/>
      <c r="AD2" s="220"/>
      <c r="AE2" s="220"/>
      <c r="AF2" s="220"/>
    </row>
    <row r="3" spans="1:32" s="5" customFormat="1" ht="28.5" customHeight="1">
      <c r="A3" s="235"/>
      <c r="B3" s="235"/>
      <c r="C3" s="234"/>
      <c r="D3" s="234"/>
      <c r="E3" s="234"/>
      <c r="F3" s="245" t="s">
        <v>171</v>
      </c>
      <c r="G3" s="246"/>
      <c r="H3" s="246"/>
      <c r="I3" s="218" t="s">
        <v>172</v>
      </c>
      <c r="J3" s="220"/>
      <c r="K3" s="220"/>
      <c r="L3" s="218" t="s">
        <v>173</v>
      </c>
      <c r="M3" s="220"/>
      <c r="N3" s="220"/>
      <c r="O3" s="248" t="s">
        <v>174</v>
      </c>
      <c r="P3" s="236"/>
      <c r="Q3" s="236"/>
      <c r="R3" s="220" t="s">
        <v>175</v>
      </c>
      <c r="S3" s="220"/>
      <c r="T3" s="220"/>
      <c r="U3" s="218" t="s">
        <v>176</v>
      </c>
      <c r="V3" s="220"/>
      <c r="W3" s="220"/>
      <c r="X3" s="218" t="s">
        <v>12</v>
      </c>
      <c r="Y3" s="220"/>
      <c r="Z3" s="219"/>
      <c r="AA3" s="245" t="s">
        <v>157</v>
      </c>
      <c r="AB3" s="246"/>
      <c r="AC3" s="246"/>
      <c r="AD3" s="218" t="s">
        <v>158</v>
      </c>
      <c r="AE3" s="220"/>
      <c r="AF3" s="220"/>
    </row>
    <row r="4" spans="1:32" s="26" customFormat="1" ht="30">
      <c r="A4" s="210"/>
      <c r="B4" s="210"/>
      <c r="C4" s="205" t="s">
        <v>656</v>
      </c>
      <c r="D4" s="223" t="s">
        <v>588</v>
      </c>
      <c r="E4" s="223"/>
      <c r="F4" s="142" t="s">
        <v>656</v>
      </c>
      <c r="G4" s="223" t="s">
        <v>588</v>
      </c>
      <c r="H4" s="223"/>
      <c r="I4" s="142" t="s">
        <v>656</v>
      </c>
      <c r="J4" s="223" t="s">
        <v>588</v>
      </c>
      <c r="K4" s="223"/>
      <c r="L4" s="142" t="s">
        <v>656</v>
      </c>
      <c r="M4" s="223" t="s">
        <v>588</v>
      </c>
      <c r="N4" s="223"/>
      <c r="O4" s="274" t="s">
        <v>656</v>
      </c>
      <c r="P4" s="223" t="s">
        <v>588</v>
      </c>
      <c r="Q4" s="223"/>
      <c r="R4" s="205" t="s">
        <v>656</v>
      </c>
      <c r="S4" s="223" t="s">
        <v>588</v>
      </c>
      <c r="T4" s="223"/>
      <c r="U4" s="142" t="s">
        <v>656</v>
      </c>
      <c r="V4" s="223" t="s">
        <v>588</v>
      </c>
      <c r="W4" s="223"/>
      <c r="X4" s="142" t="s">
        <v>656</v>
      </c>
      <c r="Y4" s="223" t="s">
        <v>588</v>
      </c>
      <c r="Z4" s="224"/>
      <c r="AA4" s="142" t="s">
        <v>656</v>
      </c>
      <c r="AB4" s="223" t="s">
        <v>588</v>
      </c>
      <c r="AC4" s="223"/>
      <c r="AD4" s="142" t="s">
        <v>656</v>
      </c>
      <c r="AE4" s="223" t="s">
        <v>588</v>
      </c>
      <c r="AF4" s="223"/>
    </row>
    <row r="5" spans="1:32" s="170" customFormat="1">
      <c r="A5" s="169" t="s">
        <v>0</v>
      </c>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row>
    <row r="6" spans="1:32">
      <c r="A6" s="27" t="s">
        <v>659</v>
      </c>
      <c r="B6" s="28"/>
      <c r="C6" s="102"/>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row>
    <row r="7" spans="1:32">
      <c r="A7" s="27" t="s">
        <v>187</v>
      </c>
      <c r="B7" s="31" t="s">
        <v>137</v>
      </c>
      <c r="C7" s="102">
        <v>8.298</v>
      </c>
      <c r="D7" s="100">
        <v>7.7411320999999997</v>
      </c>
      <c r="E7" s="100">
        <v>8.8548782999999993</v>
      </c>
      <c r="F7" s="102">
        <v>6.8178999999999998</v>
      </c>
      <c r="G7" s="100">
        <v>5.5250586000000004</v>
      </c>
      <c r="H7" s="100">
        <v>8.1106508000000002</v>
      </c>
      <c r="I7" s="102">
        <v>3.2363</v>
      </c>
      <c r="J7" s="100">
        <v>1.6376481000000001</v>
      </c>
      <c r="K7" s="100">
        <v>4.8349305999999999</v>
      </c>
      <c r="L7" s="102">
        <v>11.423999999999999</v>
      </c>
      <c r="M7" s="100">
        <v>9.5821313000000004</v>
      </c>
      <c r="N7" s="100">
        <v>13.265931500000001</v>
      </c>
      <c r="O7" s="102">
        <v>8.8383000000000003</v>
      </c>
      <c r="P7" s="100">
        <v>4.8738131999999998</v>
      </c>
      <c r="Q7" s="100">
        <v>12.8027693</v>
      </c>
      <c r="R7" s="102">
        <v>7.0656999999999996</v>
      </c>
      <c r="S7" s="100">
        <v>5.9479367999999999</v>
      </c>
      <c r="T7" s="100">
        <v>8.1835187000000005</v>
      </c>
      <c r="U7" s="102">
        <v>8.0760000000000005</v>
      </c>
      <c r="V7" s="100">
        <v>5.9801418000000002</v>
      </c>
      <c r="W7" s="100">
        <v>10.1719075</v>
      </c>
      <c r="X7" s="102">
        <v>9.1883999999999997</v>
      </c>
      <c r="Y7" s="100">
        <v>8.3072102999999995</v>
      </c>
      <c r="Z7" s="100">
        <v>10.0696069</v>
      </c>
      <c r="AA7" s="102">
        <v>7.1108000000000002</v>
      </c>
      <c r="AB7" s="100">
        <v>6.4288008000000003</v>
      </c>
      <c r="AC7" s="100">
        <v>7.7928531000000003</v>
      </c>
      <c r="AD7" s="102">
        <v>9.8575999999999997</v>
      </c>
      <c r="AE7" s="100">
        <v>8.9369016000000006</v>
      </c>
      <c r="AF7" s="100">
        <v>10.778217</v>
      </c>
    </row>
    <row r="8" spans="1:32">
      <c r="A8" s="27" t="s">
        <v>187</v>
      </c>
      <c r="B8" s="31" t="s">
        <v>549</v>
      </c>
      <c r="C8" s="102">
        <v>4.3768000000000002</v>
      </c>
      <c r="D8" s="100">
        <v>4.0415386</v>
      </c>
      <c r="E8" s="100">
        <v>4.7120141000000002</v>
      </c>
      <c r="F8" s="102">
        <v>3.6949000000000001</v>
      </c>
      <c r="G8" s="100">
        <v>3.0325294999999999</v>
      </c>
      <c r="H8" s="100">
        <v>4.3573684000000004</v>
      </c>
      <c r="I8" s="102">
        <v>3.7467000000000001</v>
      </c>
      <c r="J8" s="100">
        <v>2.5951460000000002</v>
      </c>
      <c r="K8" s="100">
        <v>4.8983144000000003</v>
      </c>
      <c r="L8" s="102">
        <v>5.5712000000000002</v>
      </c>
      <c r="M8" s="100">
        <v>4.8065597999999996</v>
      </c>
      <c r="N8" s="100">
        <v>6.3358875000000001</v>
      </c>
      <c r="O8" s="102">
        <v>8.3093000000000004</v>
      </c>
      <c r="P8" s="100">
        <v>5.5219848999999996</v>
      </c>
      <c r="Q8" s="100">
        <v>11.0966076</v>
      </c>
      <c r="R8" s="102">
        <v>4.1990999999999996</v>
      </c>
      <c r="S8" s="100">
        <v>3.2433464000000001</v>
      </c>
      <c r="T8" s="100">
        <v>5.1547599999999996</v>
      </c>
      <c r="U8" s="102">
        <v>3.4184999999999999</v>
      </c>
      <c r="V8" s="100">
        <v>2.6170057999999998</v>
      </c>
      <c r="W8" s="100">
        <v>4.2200610000000003</v>
      </c>
      <c r="X8" s="102">
        <v>3.8060999999999998</v>
      </c>
      <c r="Y8" s="100">
        <v>3.2191103999999999</v>
      </c>
      <c r="Z8" s="100">
        <v>4.3931313999999997</v>
      </c>
      <c r="AA8" s="102">
        <v>4.0232999999999999</v>
      </c>
      <c r="AB8" s="100">
        <v>3.6092919999999999</v>
      </c>
      <c r="AC8" s="100">
        <v>4.4374020999999999</v>
      </c>
      <c r="AD8" s="102">
        <v>4.8558000000000003</v>
      </c>
      <c r="AE8" s="100">
        <v>4.3016648999999996</v>
      </c>
      <c r="AF8" s="100">
        <v>5.4099303000000001</v>
      </c>
    </row>
    <row r="9" spans="1:32">
      <c r="A9" s="27" t="s">
        <v>660</v>
      </c>
      <c r="B9" s="31"/>
      <c r="C9" s="102"/>
      <c r="D9" s="100"/>
      <c r="E9" s="100"/>
      <c r="F9" s="102"/>
      <c r="G9" s="100"/>
      <c r="H9" s="100"/>
      <c r="I9" s="102"/>
      <c r="J9" s="100"/>
      <c r="K9" s="100"/>
      <c r="L9" s="102"/>
      <c r="M9" s="100"/>
      <c r="N9" s="100"/>
      <c r="O9" s="102"/>
      <c r="P9" s="100"/>
      <c r="Q9" s="100"/>
      <c r="R9" s="102"/>
      <c r="S9" s="100"/>
      <c r="T9" s="100"/>
      <c r="U9" s="102"/>
      <c r="V9" s="100"/>
      <c r="W9" s="100"/>
      <c r="X9" s="102"/>
      <c r="Y9" s="100"/>
      <c r="Z9" s="100"/>
      <c r="AA9" s="102"/>
      <c r="AB9" s="100"/>
      <c r="AC9" s="100"/>
      <c r="AD9" s="102"/>
      <c r="AE9" s="100"/>
      <c r="AF9" s="100"/>
    </row>
    <row r="10" spans="1:32">
      <c r="A10" s="27" t="s">
        <v>187</v>
      </c>
      <c r="B10" s="31" t="s">
        <v>138</v>
      </c>
      <c r="C10" s="102">
        <v>6.2763</v>
      </c>
      <c r="D10" s="100">
        <v>4.9600799999999996</v>
      </c>
      <c r="E10" s="100">
        <v>7.5924240000000003</v>
      </c>
      <c r="F10" s="102">
        <v>9.1245999999999992</v>
      </c>
      <c r="G10" s="100">
        <v>4.2941766000000001</v>
      </c>
      <c r="H10" s="100">
        <v>13.9550518</v>
      </c>
      <c r="I10" s="102">
        <v>1.9377</v>
      </c>
      <c r="J10" s="100">
        <v>0.39963480000000001</v>
      </c>
      <c r="K10" s="100">
        <v>3.4758426999999998</v>
      </c>
      <c r="L10" s="102" t="s">
        <v>654</v>
      </c>
      <c r="M10" s="101" t="s">
        <v>654</v>
      </c>
      <c r="N10" s="101" t="s">
        <v>654</v>
      </c>
      <c r="O10" s="102">
        <v>-3.718</v>
      </c>
      <c r="P10" s="100">
        <v>9.5385000000000001E-3</v>
      </c>
      <c r="Q10" s="100">
        <v>7.4265083000000001</v>
      </c>
      <c r="R10" s="102">
        <v>-22.7256</v>
      </c>
      <c r="S10" s="100">
        <v>3.2136447000000001</v>
      </c>
      <c r="T10" s="100">
        <v>42.237596600000003</v>
      </c>
      <c r="U10" s="102" t="s">
        <v>654</v>
      </c>
      <c r="V10" s="101" t="s">
        <v>654</v>
      </c>
      <c r="W10" s="101" t="s">
        <v>654</v>
      </c>
      <c r="X10" s="102">
        <v>5.5309999999999997</v>
      </c>
      <c r="Y10" s="100">
        <v>4.2796659999999997</v>
      </c>
      <c r="Z10" s="100">
        <v>6.7822611999999998</v>
      </c>
      <c r="AA10" s="102">
        <v>8.0310000000000006</v>
      </c>
      <c r="AB10" s="100">
        <v>4.9514144</v>
      </c>
      <c r="AC10" s="100">
        <v>11.110503</v>
      </c>
      <c r="AD10" s="102">
        <v>5.4149000000000003</v>
      </c>
      <c r="AE10" s="100">
        <v>4.1748047000000001</v>
      </c>
      <c r="AF10" s="100">
        <v>6.6549567999999999</v>
      </c>
    </row>
    <row r="11" spans="1:32">
      <c r="A11" s="27" t="s">
        <v>187</v>
      </c>
      <c r="B11" s="31" t="s">
        <v>139</v>
      </c>
      <c r="C11" s="102">
        <v>5.6925999999999997</v>
      </c>
      <c r="D11" s="100">
        <v>5.3898320999999996</v>
      </c>
      <c r="E11" s="100">
        <v>5.9954153999999997</v>
      </c>
      <c r="F11" s="102">
        <v>4.5331000000000001</v>
      </c>
      <c r="G11" s="100">
        <v>3.9283556000000002</v>
      </c>
      <c r="H11" s="100">
        <v>5.1378674000000002</v>
      </c>
      <c r="I11" s="102">
        <v>3.6909999999999998</v>
      </c>
      <c r="J11" s="100">
        <v>2.6438570000000001</v>
      </c>
      <c r="K11" s="100">
        <v>4.7380452000000002</v>
      </c>
      <c r="L11" s="102">
        <v>6.9837999999999996</v>
      </c>
      <c r="M11" s="100">
        <v>6.2632292999999999</v>
      </c>
      <c r="N11" s="100">
        <v>7.7044528000000003</v>
      </c>
      <c r="O11" s="102">
        <v>9.0961999999999996</v>
      </c>
      <c r="P11" s="100">
        <v>6.4973919000000002</v>
      </c>
      <c r="Q11" s="100">
        <v>11.695105999999999</v>
      </c>
      <c r="R11" s="102">
        <v>5.4173</v>
      </c>
      <c r="S11" s="100">
        <v>4.6564328000000001</v>
      </c>
      <c r="T11" s="100">
        <v>6.1781039</v>
      </c>
      <c r="U11" s="102">
        <v>4.3516000000000004</v>
      </c>
      <c r="V11" s="100">
        <v>3.5769275</v>
      </c>
      <c r="W11" s="100">
        <v>5.1263183000000003</v>
      </c>
      <c r="X11" s="102">
        <v>6.2229999999999999</v>
      </c>
      <c r="Y11" s="100">
        <v>5.6584301000000004</v>
      </c>
      <c r="Z11" s="100">
        <v>6.7874976</v>
      </c>
      <c r="AA11" s="102">
        <v>4.984</v>
      </c>
      <c r="AB11" s="100">
        <v>4.6250520000000002</v>
      </c>
      <c r="AC11" s="100">
        <v>5.3428689</v>
      </c>
      <c r="AD11" s="102">
        <v>6.6932999999999998</v>
      </c>
      <c r="AE11" s="100">
        <v>6.1710077999999999</v>
      </c>
      <c r="AF11" s="100">
        <v>7.2155610000000001</v>
      </c>
    </row>
    <row r="12" spans="1:32">
      <c r="A12" s="27" t="s">
        <v>661</v>
      </c>
      <c r="B12" s="31"/>
      <c r="C12" s="102"/>
      <c r="D12" s="100"/>
      <c r="E12" s="100"/>
      <c r="F12" s="102"/>
      <c r="G12" s="100"/>
      <c r="H12" s="100"/>
      <c r="I12" s="102"/>
      <c r="J12" s="100"/>
      <c r="K12" s="100"/>
      <c r="L12" s="102"/>
      <c r="M12" s="100"/>
      <c r="N12" s="100"/>
      <c r="O12" s="102"/>
      <c r="P12" s="100"/>
      <c r="Q12" s="100"/>
      <c r="R12" s="102"/>
      <c r="S12" s="100"/>
      <c r="T12" s="100"/>
      <c r="U12" s="102"/>
      <c r="V12" s="100"/>
      <c r="W12" s="100"/>
      <c r="X12" s="102"/>
      <c r="Y12" s="100"/>
      <c r="Z12" s="100"/>
      <c r="AA12" s="102"/>
      <c r="AB12" s="100"/>
      <c r="AC12" s="100"/>
      <c r="AD12" s="102"/>
      <c r="AE12" s="100"/>
      <c r="AF12" s="100"/>
    </row>
    <row r="13" spans="1:32">
      <c r="A13" s="27" t="s">
        <v>187</v>
      </c>
      <c r="B13" s="31" t="s">
        <v>550</v>
      </c>
      <c r="C13" s="102">
        <v>6.1791999999999998</v>
      </c>
      <c r="D13" s="100">
        <v>5.8002377999999997</v>
      </c>
      <c r="E13" s="100">
        <v>6.5581804999999997</v>
      </c>
      <c r="F13" s="102">
        <v>5.2782</v>
      </c>
      <c r="G13" s="100">
        <v>4.4233105000000004</v>
      </c>
      <c r="H13" s="100">
        <v>6.1330686999999999</v>
      </c>
      <c r="I13" s="102">
        <v>3.83</v>
      </c>
      <c r="J13" s="100">
        <v>2.2069318</v>
      </c>
      <c r="K13" s="100">
        <v>5.4531058000000003</v>
      </c>
      <c r="L13" s="102">
        <v>7.6871</v>
      </c>
      <c r="M13" s="100">
        <v>6.6196001000000004</v>
      </c>
      <c r="N13" s="100">
        <v>8.7546590000000002</v>
      </c>
      <c r="O13" s="102">
        <v>7.9701000000000004</v>
      </c>
      <c r="P13" s="100">
        <v>5.5915280999999997</v>
      </c>
      <c r="Q13" s="100">
        <v>10.3486408</v>
      </c>
      <c r="R13" s="102">
        <v>6.1134000000000004</v>
      </c>
      <c r="S13" s="100">
        <v>5.1155923999999997</v>
      </c>
      <c r="T13" s="100">
        <v>7.1111281999999996</v>
      </c>
      <c r="U13" s="102">
        <v>5.1109</v>
      </c>
      <c r="V13" s="100">
        <v>4.0895631000000003</v>
      </c>
      <c r="W13" s="100">
        <v>6.1321962000000001</v>
      </c>
      <c r="X13" s="102">
        <v>6.2466999999999997</v>
      </c>
      <c r="Y13" s="100">
        <v>5.6562704999999998</v>
      </c>
      <c r="Z13" s="100">
        <v>6.8370321000000001</v>
      </c>
      <c r="AA13" s="102">
        <v>5.6882000000000001</v>
      </c>
      <c r="AB13" s="100">
        <v>5.2184930999999999</v>
      </c>
      <c r="AC13" s="100">
        <v>6.1578533999999996</v>
      </c>
      <c r="AD13" s="102">
        <v>6.7253999999999996</v>
      </c>
      <c r="AE13" s="100">
        <v>6.1187190999999999</v>
      </c>
      <c r="AF13" s="100">
        <v>7.3321622</v>
      </c>
    </row>
    <row r="14" spans="1:32">
      <c r="A14" s="27" t="s">
        <v>187</v>
      </c>
      <c r="B14" s="31" t="s">
        <v>551</v>
      </c>
      <c r="C14" s="102">
        <v>5.0000999999999998</v>
      </c>
      <c r="D14" s="100">
        <v>4.5453782</v>
      </c>
      <c r="E14" s="100">
        <v>5.4548721000000002</v>
      </c>
      <c r="F14" s="102">
        <v>4.1108000000000002</v>
      </c>
      <c r="G14" s="100">
        <v>3.2488076000000001</v>
      </c>
      <c r="H14" s="100">
        <v>4.9727432</v>
      </c>
      <c r="I14" s="102">
        <v>3.3963999999999999</v>
      </c>
      <c r="J14" s="100">
        <v>2.2270428999999998</v>
      </c>
      <c r="K14" s="100">
        <v>4.5657351999999998</v>
      </c>
      <c r="L14" s="102">
        <v>6.2815000000000003</v>
      </c>
      <c r="M14" s="100">
        <v>5.3064340000000003</v>
      </c>
      <c r="N14" s="100">
        <v>7.2565480000000004</v>
      </c>
      <c r="O14" s="102">
        <v>10.966100000000001</v>
      </c>
      <c r="P14" s="100">
        <v>4.9114560999999997</v>
      </c>
      <c r="Q14" s="100">
        <v>17.0207902</v>
      </c>
      <c r="R14" s="102">
        <v>4.3722000000000003</v>
      </c>
      <c r="S14" s="100">
        <v>3.3246888999999999</v>
      </c>
      <c r="T14" s="100">
        <v>5.4197170999999997</v>
      </c>
      <c r="U14" s="102">
        <v>3.4108000000000001</v>
      </c>
      <c r="V14" s="100">
        <v>2.1883393</v>
      </c>
      <c r="W14" s="100">
        <v>4.6333355999999997</v>
      </c>
      <c r="X14" s="102">
        <v>5.8903999999999996</v>
      </c>
      <c r="Y14" s="100">
        <v>4.7536243000000002</v>
      </c>
      <c r="Z14" s="100">
        <v>7.0270966000000001</v>
      </c>
      <c r="AA14" s="102">
        <v>4.2373000000000003</v>
      </c>
      <c r="AB14" s="100">
        <v>3.721835</v>
      </c>
      <c r="AC14" s="100">
        <v>4.7527219000000001</v>
      </c>
      <c r="AD14" s="102">
        <v>6.3337000000000003</v>
      </c>
      <c r="AE14" s="100">
        <v>5.4723316000000004</v>
      </c>
      <c r="AF14" s="100">
        <v>7.1951001000000003</v>
      </c>
    </row>
    <row r="15" spans="1:32">
      <c r="A15" s="27" t="s">
        <v>528</v>
      </c>
      <c r="B15" s="31"/>
      <c r="C15" s="102"/>
      <c r="D15" s="100"/>
      <c r="E15" s="100"/>
      <c r="F15" s="102"/>
      <c r="G15" s="100"/>
      <c r="H15" s="100"/>
      <c r="I15" s="102"/>
      <c r="J15" s="100"/>
      <c r="K15" s="100"/>
      <c r="L15" s="102"/>
      <c r="M15" s="100"/>
      <c r="N15" s="100"/>
      <c r="O15" s="102"/>
      <c r="P15" s="100"/>
      <c r="Q15" s="100"/>
      <c r="R15" s="102"/>
      <c r="S15" s="100"/>
      <c r="T15" s="100"/>
      <c r="U15" s="102"/>
      <c r="V15" s="100"/>
      <c r="W15" s="100"/>
      <c r="X15" s="102"/>
      <c r="Y15" s="100"/>
      <c r="Z15" s="100"/>
      <c r="AA15" s="102"/>
      <c r="AB15" s="100"/>
      <c r="AC15" s="100"/>
      <c r="AD15" s="102"/>
      <c r="AE15" s="100"/>
      <c r="AF15" s="100"/>
    </row>
    <row r="16" spans="1:32">
      <c r="A16" s="27"/>
      <c r="B16" s="31" t="s">
        <v>601</v>
      </c>
      <c r="C16" s="102">
        <v>5.9728000000000003</v>
      </c>
      <c r="D16" s="100">
        <v>5.5846415</v>
      </c>
      <c r="E16" s="100">
        <v>6.3608675999999997</v>
      </c>
      <c r="F16" s="102">
        <v>4.7215999999999996</v>
      </c>
      <c r="G16" s="100">
        <v>3.9813489</v>
      </c>
      <c r="H16" s="100">
        <v>5.461754</v>
      </c>
      <c r="I16" s="102">
        <v>3.4815</v>
      </c>
      <c r="J16" s="100">
        <v>2.3752640999999999</v>
      </c>
      <c r="K16" s="100">
        <v>4.5876884999999996</v>
      </c>
      <c r="L16" s="102">
        <v>7.5213999999999999</v>
      </c>
      <c r="M16" s="100">
        <v>6.5427520000000001</v>
      </c>
      <c r="N16" s="100">
        <v>8.5000361000000009</v>
      </c>
      <c r="O16" s="102">
        <v>9.5052000000000003</v>
      </c>
      <c r="P16" s="100">
        <v>5.6759240000000002</v>
      </c>
      <c r="Q16" s="100">
        <v>13.334401400000001</v>
      </c>
      <c r="R16" s="102">
        <v>7.0185000000000004</v>
      </c>
      <c r="S16" s="100">
        <v>5.6676520999999997</v>
      </c>
      <c r="T16" s="100">
        <v>8.3693673000000004</v>
      </c>
      <c r="U16" s="102">
        <v>5.66</v>
      </c>
      <c r="V16" s="100">
        <v>4.4985232999999996</v>
      </c>
      <c r="W16" s="100">
        <v>6.8214686000000002</v>
      </c>
      <c r="X16" s="102">
        <v>6.1387</v>
      </c>
      <c r="Y16" s="100">
        <v>5.5169584</v>
      </c>
      <c r="Z16" s="100">
        <v>6.7605006999999997</v>
      </c>
      <c r="AA16" s="102">
        <v>5.4973000000000001</v>
      </c>
      <c r="AB16" s="100">
        <v>5.0099466000000001</v>
      </c>
      <c r="AC16" s="100">
        <v>5.9846595999999996</v>
      </c>
      <c r="AD16" s="102">
        <v>6.6120999999999999</v>
      </c>
      <c r="AE16" s="100">
        <v>5.9836416999999997</v>
      </c>
      <c r="AF16" s="100">
        <v>7.2405393</v>
      </c>
    </row>
    <row r="17" spans="1:32">
      <c r="A17" s="27"/>
      <c r="B17" s="31" t="s">
        <v>602</v>
      </c>
      <c r="C17" s="102">
        <v>5.3760000000000003</v>
      </c>
      <c r="D17" s="100">
        <v>4.9188986999999997</v>
      </c>
      <c r="E17" s="100">
        <v>5.8331774999999997</v>
      </c>
      <c r="F17" s="102">
        <v>4.8042999999999996</v>
      </c>
      <c r="G17" s="100">
        <v>3.6864587000000002</v>
      </c>
      <c r="H17" s="100">
        <v>5.9221642000000001</v>
      </c>
      <c r="I17" s="102">
        <v>4.0921000000000003</v>
      </c>
      <c r="J17" s="100">
        <v>1.7016222000000001</v>
      </c>
      <c r="K17" s="100">
        <v>6.4824779000000001</v>
      </c>
      <c r="L17" s="102">
        <v>6.5197000000000003</v>
      </c>
      <c r="M17" s="100">
        <v>5.4136324</v>
      </c>
      <c r="N17" s="100">
        <v>7.6256832000000001</v>
      </c>
      <c r="O17" s="102">
        <v>7.4756</v>
      </c>
      <c r="P17" s="100">
        <v>4.8000112000000001</v>
      </c>
      <c r="Q17" s="100">
        <v>10.151171400000001</v>
      </c>
      <c r="R17" s="102">
        <v>4.3216000000000001</v>
      </c>
      <c r="S17" s="100">
        <v>3.5133618000000002</v>
      </c>
      <c r="T17" s="100">
        <v>5.1299215</v>
      </c>
      <c r="U17" s="102">
        <v>3.1732999999999998</v>
      </c>
      <c r="V17" s="100">
        <v>2.1544544999999999</v>
      </c>
      <c r="W17" s="100">
        <v>4.1921875000000002</v>
      </c>
      <c r="X17" s="102">
        <v>6.194</v>
      </c>
      <c r="Y17" s="100">
        <v>5.2460813000000002</v>
      </c>
      <c r="Z17" s="100">
        <v>7.1418467999999997</v>
      </c>
      <c r="AA17" s="102">
        <v>4.4367000000000001</v>
      </c>
      <c r="AB17" s="100">
        <v>3.9227392000000001</v>
      </c>
      <c r="AC17" s="100">
        <v>4.9506131</v>
      </c>
      <c r="AD17" s="102">
        <v>6.5926</v>
      </c>
      <c r="AE17" s="100">
        <v>5.7859122999999997</v>
      </c>
      <c r="AF17" s="100">
        <v>7.3991987000000004</v>
      </c>
    </row>
    <row r="18" spans="1:32">
      <c r="A18" s="27" t="s">
        <v>662</v>
      </c>
      <c r="B18" s="31"/>
      <c r="C18" s="102"/>
      <c r="D18" s="100"/>
      <c r="E18" s="100"/>
      <c r="F18" s="102"/>
      <c r="G18" s="100"/>
      <c r="H18" s="100"/>
      <c r="I18" s="102"/>
      <c r="J18" s="100"/>
      <c r="K18" s="100"/>
      <c r="L18" s="102"/>
      <c r="M18" s="100"/>
      <c r="N18" s="100"/>
      <c r="O18" s="102"/>
      <c r="P18" s="100"/>
      <c r="Q18" s="100"/>
      <c r="R18" s="102"/>
      <c r="S18" s="100"/>
      <c r="T18" s="100"/>
      <c r="U18" s="102"/>
      <c r="V18" s="100"/>
      <c r="W18" s="100"/>
      <c r="X18" s="102"/>
      <c r="Y18" s="100"/>
      <c r="Z18" s="100"/>
      <c r="AA18" s="102"/>
      <c r="AB18" s="100"/>
      <c r="AC18" s="100"/>
      <c r="AD18" s="102"/>
      <c r="AE18" s="100"/>
      <c r="AF18" s="100"/>
    </row>
    <row r="19" spans="1:32">
      <c r="A19" s="27" t="s">
        <v>187</v>
      </c>
      <c r="B19" s="31" t="s">
        <v>88</v>
      </c>
      <c r="C19" s="102">
        <v>6.4947999999999997</v>
      </c>
      <c r="D19" s="100">
        <v>6.0830209000000002</v>
      </c>
      <c r="E19" s="100">
        <v>6.9065621999999998</v>
      </c>
      <c r="F19" s="102">
        <v>4.5664999999999996</v>
      </c>
      <c r="G19" s="100">
        <v>3.7130716000000001</v>
      </c>
      <c r="H19" s="100">
        <v>5.4198626000000001</v>
      </c>
      <c r="I19" s="102">
        <v>4.0646000000000004</v>
      </c>
      <c r="J19" s="100">
        <v>2.6916014000000001</v>
      </c>
      <c r="K19" s="100">
        <v>5.4375125999999998</v>
      </c>
      <c r="L19" s="102">
        <v>8.2349999999999994</v>
      </c>
      <c r="M19" s="100">
        <v>7.2612930000000002</v>
      </c>
      <c r="N19" s="100">
        <v>9.2088049000000005</v>
      </c>
      <c r="O19" s="102">
        <v>7.7592999999999996</v>
      </c>
      <c r="P19" s="100">
        <v>4.0768978999999996</v>
      </c>
      <c r="Q19" s="100">
        <v>11.441630699999999</v>
      </c>
      <c r="R19" s="102">
        <v>5.6882000000000001</v>
      </c>
      <c r="S19" s="100">
        <v>4.8074186000000001</v>
      </c>
      <c r="T19" s="100">
        <v>6.5689957999999997</v>
      </c>
      <c r="U19" s="102">
        <v>4.6691000000000003</v>
      </c>
      <c r="V19" s="100">
        <v>3.6169557000000001</v>
      </c>
      <c r="W19" s="100">
        <v>5.7212461000000001</v>
      </c>
      <c r="X19" s="102">
        <v>7.8125</v>
      </c>
      <c r="Y19" s="100">
        <v>7.0115455999999998</v>
      </c>
      <c r="Z19" s="100">
        <v>8.6134328</v>
      </c>
      <c r="AA19" s="102">
        <v>5.4455999999999998</v>
      </c>
      <c r="AB19" s="100">
        <v>4.9580048999999997</v>
      </c>
      <c r="AC19" s="100">
        <v>5.9332602000000003</v>
      </c>
      <c r="AD19" s="102">
        <v>7.8049999999999997</v>
      </c>
      <c r="AE19" s="100">
        <v>7.1186489999999996</v>
      </c>
      <c r="AF19" s="100">
        <v>8.4913883000000006</v>
      </c>
    </row>
    <row r="20" spans="1:32">
      <c r="A20" s="27" t="s">
        <v>187</v>
      </c>
      <c r="B20" s="31" t="s">
        <v>140</v>
      </c>
      <c r="C20" s="102">
        <v>4.8712</v>
      </c>
      <c r="D20" s="100">
        <v>4.4460918999999999</v>
      </c>
      <c r="E20" s="100">
        <v>5.2962284000000004</v>
      </c>
      <c r="F20" s="102">
        <v>4.9143999999999997</v>
      </c>
      <c r="G20" s="100">
        <v>4.0377425999999996</v>
      </c>
      <c r="H20" s="100">
        <v>5.7910149999999998</v>
      </c>
      <c r="I20" s="102">
        <v>3.3961999999999999</v>
      </c>
      <c r="J20" s="100">
        <v>2.1455848</v>
      </c>
      <c r="K20" s="100">
        <v>4.6468081000000003</v>
      </c>
      <c r="L20" s="102">
        <v>5.1516000000000002</v>
      </c>
      <c r="M20" s="100">
        <v>4.1047598000000001</v>
      </c>
      <c r="N20" s="100">
        <v>6.1983468999999998</v>
      </c>
      <c r="O20" s="102">
        <v>9.0132999999999992</v>
      </c>
      <c r="P20" s="100">
        <v>6.0224754999999996</v>
      </c>
      <c r="Q20" s="100">
        <v>12.0041735</v>
      </c>
      <c r="R20" s="102">
        <v>5.2065000000000001</v>
      </c>
      <c r="S20" s="100">
        <v>3.8601947999999999</v>
      </c>
      <c r="T20" s="100">
        <v>6.5528881999999999</v>
      </c>
      <c r="U20" s="102">
        <v>4.1422999999999996</v>
      </c>
      <c r="V20" s="100">
        <v>3.0522497</v>
      </c>
      <c r="W20" s="100">
        <v>5.2322679000000001</v>
      </c>
      <c r="X20" s="102">
        <v>4.2568999999999999</v>
      </c>
      <c r="Y20" s="100">
        <v>3.5942558999999998</v>
      </c>
      <c r="Z20" s="100">
        <v>4.9194947999999998</v>
      </c>
      <c r="AA20" s="102">
        <v>4.6844999999999999</v>
      </c>
      <c r="AB20" s="100">
        <v>4.1587614999999998</v>
      </c>
      <c r="AC20" s="100">
        <v>5.2103372999999999</v>
      </c>
      <c r="AD20" s="102">
        <v>5.1292</v>
      </c>
      <c r="AE20" s="100">
        <v>4.4209782999999998</v>
      </c>
      <c r="AF20" s="100">
        <v>5.8373666999999996</v>
      </c>
    </row>
    <row r="21" spans="1:32">
      <c r="A21" s="27" t="s">
        <v>663</v>
      </c>
      <c r="B21" s="31"/>
      <c r="C21" s="102"/>
      <c r="D21" s="100"/>
      <c r="E21" s="100"/>
      <c r="F21" s="102"/>
      <c r="G21" s="100"/>
      <c r="H21" s="100"/>
      <c r="I21" s="102"/>
      <c r="J21" s="100"/>
      <c r="K21" s="100"/>
      <c r="L21" s="102"/>
      <c r="M21" s="100"/>
      <c r="N21" s="100"/>
      <c r="O21" s="102"/>
      <c r="P21" s="100"/>
      <c r="Q21" s="100"/>
      <c r="R21" s="102"/>
      <c r="S21" s="100"/>
      <c r="T21" s="100"/>
      <c r="U21" s="102"/>
      <c r="V21" s="100"/>
      <c r="W21" s="100"/>
      <c r="X21" s="102"/>
      <c r="Y21" s="100"/>
      <c r="Z21" s="100"/>
      <c r="AA21" s="102"/>
      <c r="AB21" s="100"/>
      <c r="AC21" s="100"/>
      <c r="AD21" s="102"/>
      <c r="AE21" s="100"/>
      <c r="AF21" s="100"/>
    </row>
    <row r="22" spans="1:32">
      <c r="A22" s="27"/>
      <c r="B22" s="31" t="s">
        <v>89</v>
      </c>
      <c r="C22" s="102">
        <v>5.9324000000000003</v>
      </c>
      <c r="D22" s="100">
        <v>5.5150525999999997</v>
      </c>
      <c r="E22" s="100">
        <v>6.3497013999999998</v>
      </c>
      <c r="F22" s="102">
        <v>4.6467000000000001</v>
      </c>
      <c r="G22" s="100">
        <v>3.6616618000000001</v>
      </c>
      <c r="H22" s="100">
        <v>5.6317608999999997</v>
      </c>
      <c r="I22" s="102">
        <v>3.7010000000000001</v>
      </c>
      <c r="J22" s="100">
        <v>2.1767219</v>
      </c>
      <c r="K22" s="100">
        <v>5.2253410999999996</v>
      </c>
      <c r="L22" s="102">
        <v>6.6087999999999996</v>
      </c>
      <c r="M22" s="100">
        <v>5.5892834000000002</v>
      </c>
      <c r="N22" s="100">
        <v>7.6283493</v>
      </c>
      <c r="O22" s="102">
        <v>7.5548999999999999</v>
      </c>
      <c r="P22" s="100">
        <v>5.2116937999999999</v>
      </c>
      <c r="Q22" s="100">
        <v>9.8981209000000003</v>
      </c>
      <c r="R22" s="102">
        <v>6.2247000000000003</v>
      </c>
      <c r="S22" s="100">
        <v>4.2599020000000003</v>
      </c>
      <c r="T22" s="100">
        <v>8.1895568999999995</v>
      </c>
      <c r="U22" s="102">
        <v>4.8701999999999996</v>
      </c>
      <c r="V22" s="100">
        <v>3.7822255</v>
      </c>
      <c r="W22" s="100">
        <v>5.9580826</v>
      </c>
      <c r="X22" s="102">
        <v>6.2914000000000003</v>
      </c>
      <c r="Y22" s="100">
        <v>5.6772961999999998</v>
      </c>
      <c r="Z22" s="100">
        <v>6.9054836000000002</v>
      </c>
      <c r="AA22" s="102">
        <v>5.0464000000000002</v>
      </c>
      <c r="AB22" s="100">
        <v>4.4975870000000002</v>
      </c>
      <c r="AC22" s="100">
        <v>5.5951455000000001</v>
      </c>
      <c r="AD22" s="102">
        <v>6.5795000000000003</v>
      </c>
      <c r="AE22" s="100">
        <v>5.9803169</v>
      </c>
      <c r="AF22" s="100">
        <v>7.1787264999999998</v>
      </c>
    </row>
    <row r="23" spans="1:32">
      <c r="A23" s="27" t="s">
        <v>187</v>
      </c>
      <c r="B23" s="31" t="s">
        <v>90</v>
      </c>
      <c r="C23" s="102">
        <v>5.5296000000000003</v>
      </c>
      <c r="D23" s="100">
        <v>5.1124701999999997</v>
      </c>
      <c r="E23" s="100">
        <v>5.9467496000000004</v>
      </c>
      <c r="F23" s="102">
        <v>4.7999000000000001</v>
      </c>
      <c r="G23" s="100">
        <v>4.0129004000000004</v>
      </c>
      <c r="H23" s="100">
        <v>5.5868791</v>
      </c>
      <c r="I23" s="102">
        <v>3.4041000000000001</v>
      </c>
      <c r="J23" s="100">
        <v>2.315118</v>
      </c>
      <c r="K23" s="100">
        <v>4.4929860000000001</v>
      </c>
      <c r="L23" s="102">
        <v>7.6459000000000001</v>
      </c>
      <c r="M23" s="100">
        <v>6.7017766999999999</v>
      </c>
      <c r="N23" s="100">
        <v>8.5899710000000002</v>
      </c>
      <c r="O23" s="102">
        <v>10.4145</v>
      </c>
      <c r="P23" s="100">
        <v>5.3758916000000001</v>
      </c>
      <c r="Q23" s="100">
        <v>15.4531227</v>
      </c>
      <c r="R23" s="102">
        <v>5.2321999999999997</v>
      </c>
      <c r="S23" s="100">
        <v>4.4688108</v>
      </c>
      <c r="T23" s="100">
        <v>5.9954938000000002</v>
      </c>
      <c r="U23" s="102">
        <v>4.2447999999999997</v>
      </c>
      <c r="V23" s="100">
        <v>3.1907065999999999</v>
      </c>
      <c r="W23" s="100">
        <v>5.2988099000000002</v>
      </c>
      <c r="X23" s="102">
        <v>5.8314000000000004</v>
      </c>
      <c r="Y23" s="100">
        <v>4.7968719999999996</v>
      </c>
      <c r="Z23" s="100">
        <v>6.8658887999999996</v>
      </c>
      <c r="AA23" s="102">
        <v>5.0972</v>
      </c>
      <c r="AB23" s="100">
        <v>4.6257279000000002</v>
      </c>
      <c r="AC23" s="100">
        <v>5.5686375999999997</v>
      </c>
      <c r="AD23" s="102">
        <v>6.6936999999999998</v>
      </c>
      <c r="AE23" s="100">
        <v>5.8295561999999999</v>
      </c>
      <c r="AF23" s="100">
        <v>7.5578569</v>
      </c>
    </row>
    <row r="24" spans="1:32">
      <c r="A24" s="27" t="s">
        <v>600</v>
      </c>
      <c r="B24" s="31"/>
      <c r="C24" s="102"/>
      <c r="D24" s="100"/>
      <c r="E24" s="100"/>
      <c r="F24" s="102"/>
      <c r="G24" s="100"/>
      <c r="H24" s="100"/>
      <c r="I24" s="102"/>
      <c r="J24" s="100"/>
      <c r="K24" s="100"/>
      <c r="L24" s="102"/>
      <c r="M24" s="100"/>
      <c r="N24" s="100"/>
      <c r="O24" s="102"/>
      <c r="P24" s="100"/>
      <c r="Q24" s="100"/>
      <c r="R24" s="102"/>
      <c r="S24" s="100"/>
      <c r="T24" s="100"/>
      <c r="U24" s="102"/>
      <c r="V24" s="100"/>
      <c r="W24" s="100"/>
      <c r="X24" s="102"/>
      <c r="Y24" s="100"/>
      <c r="Z24" s="100"/>
      <c r="AA24" s="102"/>
      <c r="AB24" s="100"/>
      <c r="AC24" s="100"/>
      <c r="AD24" s="102"/>
      <c r="AE24" s="100"/>
      <c r="AF24" s="100"/>
    </row>
    <row r="25" spans="1:32">
      <c r="A25" s="27" t="s">
        <v>187</v>
      </c>
      <c r="B25" s="31" t="s">
        <v>597</v>
      </c>
      <c r="C25" s="102">
        <v>5.5749000000000004</v>
      </c>
      <c r="D25" s="100">
        <v>5.1649582000000001</v>
      </c>
      <c r="E25" s="100">
        <v>5.9847741000000001</v>
      </c>
      <c r="F25" s="102">
        <v>5.0373000000000001</v>
      </c>
      <c r="G25" s="100">
        <v>4.1969988000000003</v>
      </c>
      <c r="H25" s="100">
        <v>5.8775361999999998</v>
      </c>
      <c r="I25" s="102">
        <v>3.2067999999999999</v>
      </c>
      <c r="J25" s="100">
        <v>2.2091194999999999</v>
      </c>
      <c r="K25" s="100">
        <v>4.2044771000000001</v>
      </c>
      <c r="L25" s="102">
        <v>6.6349999999999998</v>
      </c>
      <c r="M25" s="100">
        <v>5.6796110000000004</v>
      </c>
      <c r="N25" s="100">
        <v>7.5903881000000002</v>
      </c>
      <c r="O25" s="102" t="s">
        <v>654</v>
      </c>
      <c r="P25" s="101" t="s">
        <v>654</v>
      </c>
      <c r="Q25" s="101" t="s">
        <v>654</v>
      </c>
      <c r="R25" s="102">
        <v>5.4257999999999997</v>
      </c>
      <c r="S25" s="100">
        <v>4.4241821000000003</v>
      </c>
      <c r="T25" s="100">
        <v>6.4274436000000001</v>
      </c>
      <c r="U25" s="102">
        <v>4.0237999999999996</v>
      </c>
      <c r="V25" s="100">
        <v>2.8669023999999999</v>
      </c>
      <c r="W25" s="100">
        <v>5.1806361000000001</v>
      </c>
      <c r="X25" s="102">
        <v>6.7990000000000004</v>
      </c>
      <c r="Y25" s="100">
        <v>5.8581034000000001</v>
      </c>
      <c r="Z25" s="100">
        <v>7.7398499000000003</v>
      </c>
      <c r="AA25" s="102">
        <v>4.8425000000000002</v>
      </c>
      <c r="AB25" s="100">
        <v>4.3698271999999996</v>
      </c>
      <c r="AC25" s="100">
        <v>5.3150738999999998</v>
      </c>
      <c r="AD25" s="102">
        <v>6.7618999999999998</v>
      </c>
      <c r="AE25" s="100">
        <v>6.0104325000000003</v>
      </c>
      <c r="AF25" s="100">
        <v>7.5133729999999996</v>
      </c>
    </row>
    <row r="26" spans="1:32">
      <c r="A26" s="27" t="s">
        <v>187</v>
      </c>
      <c r="B26" s="31" t="s">
        <v>91</v>
      </c>
      <c r="C26" s="102">
        <v>5.8838999999999997</v>
      </c>
      <c r="D26" s="100">
        <v>5.4592723999999997</v>
      </c>
      <c r="E26" s="100">
        <v>6.3085445</v>
      </c>
      <c r="F26" s="102">
        <v>4.3981000000000003</v>
      </c>
      <c r="G26" s="100">
        <v>3.4891203000000002</v>
      </c>
      <c r="H26" s="100">
        <v>5.3070371999999999</v>
      </c>
      <c r="I26" s="102">
        <v>4.5585000000000004</v>
      </c>
      <c r="J26" s="100">
        <v>2.2315667000000001</v>
      </c>
      <c r="K26" s="100">
        <v>6.8854940999999998</v>
      </c>
      <c r="L26" s="102">
        <v>7.3872999999999998</v>
      </c>
      <c r="M26" s="100">
        <v>6.2989848999999998</v>
      </c>
      <c r="N26" s="100">
        <v>8.4755155000000002</v>
      </c>
      <c r="O26" s="102">
        <v>8.5319000000000003</v>
      </c>
      <c r="P26" s="100">
        <v>6.2116384</v>
      </c>
      <c r="Q26" s="100">
        <v>10.852094900000001</v>
      </c>
      <c r="R26" s="102">
        <v>5.5617000000000001</v>
      </c>
      <c r="S26" s="100">
        <v>4.4145970999999999</v>
      </c>
      <c r="T26" s="100">
        <v>6.7087152999999997</v>
      </c>
      <c r="U26" s="102">
        <v>4.8674999999999997</v>
      </c>
      <c r="V26" s="100">
        <v>3.8088769</v>
      </c>
      <c r="W26" s="100">
        <v>5.9260995999999997</v>
      </c>
      <c r="X26" s="102">
        <v>5.6820000000000004</v>
      </c>
      <c r="Y26" s="100">
        <v>5.0635126000000001</v>
      </c>
      <c r="Z26" s="100">
        <v>6.3004090000000001</v>
      </c>
      <c r="AA26" s="102">
        <v>5.3213999999999997</v>
      </c>
      <c r="AB26" s="100">
        <v>4.7836997999999999</v>
      </c>
      <c r="AC26" s="100">
        <v>5.8591142999999999</v>
      </c>
      <c r="AD26" s="102">
        <v>6.5030999999999999</v>
      </c>
      <c r="AE26" s="100">
        <v>5.8364029000000004</v>
      </c>
      <c r="AF26" s="100">
        <v>7.1698415000000004</v>
      </c>
    </row>
    <row r="27" spans="1:32" s="170" customFormat="1">
      <c r="A27" s="169" t="s">
        <v>1</v>
      </c>
      <c r="B27" s="172"/>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4"/>
      <c r="AB27" s="173"/>
      <c r="AC27" s="173"/>
      <c r="AD27" s="174"/>
      <c r="AE27" s="173"/>
      <c r="AF27" s="173"/>
    </row>
    <row r="28" spans="1:32">
      <c r="A28" s="27" t="s">
        <v>659</v>
      </c>
      <c r="B28" s="28"/>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row>
    <row r="29" spans="1:32">
      <c r="A29" s="27" t="s">
        <v>187</v>
      </c>
      <c r="B29" s="31" t="s">
        <v>137</v>
      </c>
      <c r="C29" s="102">
        <v>3.2320000000000002</v>
      </c>
      <c r="D29" s="100">
        <v>2.3575998999999999</v>
      </c>
      <c r="E29" s="100">
        <v>4.1063197999999996</v>
      </c>
      <c r="F29" s="102" t="s">
        <v>654</v>
      </c>
      <c r="G29" s="102" t="s">
        <v>654</v>
      </c>
      <c r="H29" s="101" t="s">
        <v>654</v>
      </c>
      <c r="I29" s="102" t="s">
        <v>654</v>
      </c>
      <c r="J29" s="101" t="s">
        <v>654</v>
      </c>
      <c r="K29" s="101" t="s">
        <v>654</v>
      </c>
      <c r="L29" s="102">
        <v>2.4289000000000001</v>
      </c>
      <c r="M29" s="100">
        <v>1.3350668000000001</v>
      </c>
      <c r="N29" s="100">
        <v>3.5227358</v>
      </c>
      <c r="O29" s="102">
        <v>4.0049999999999999</v>
      </c>
      <c r="P29" s="100">
        <v>1.6462817999999999</v>
      </c>
      <c r="Q29" s="100">
        <v>6.3637278999999998</v>
      </c>
      <c r="R29" s="102">
        <v>3.0708000000000002</v>
      </c>
      <c r="S29" s="100">
        <v>0</v>
      </c>
      <c r="T29" s="100">
        <v>6.7980827000000001</v>
      </c>
      <c r="U29" s="102">
        <v>3.5548999999999999</v>
      </c>
      <c r="V29" s="100">
        <v>0.84678549999999997</v>
      </c>
      <c r="W29" s="100">
        <v>6.2630077000000002</v>
      </c>
      <c r="X29" s="102">
        <v>3.5038</v>
      </c>
      <c r="Y29" s="100">
        <v>2.1641113999999999</v>
      </c>
      <c r="Z29" s="100">
        <v>4.8434561</v>
      </c>
      <c r="AA29" s="102">
        <v>2.1850000000000001</v>
      </c>
      <c r="AB29" s="100">
        <v>1.2785986</v>
      </c>
      <c r="AC29" s="100">
        <v>3.0913303999999999</v>
      </c>
      <c r="AD29" s="102">
        <v>4.4640000000000004</v>
      </c>
      <c r="AE29" s="100">
        <v>2.8989509999999998</v>
      </c>
      <c r="AF29" s="100">
        <v>6.0291173000000002</v>
      </c>
    </row>
    <row r="30" spans="1:32">
      <c r="A30" s="27" t="s">
        <v>187</v>
      </c>
      <c r="B30" s="31" t="s">
        <v>549</v>
      </c>
      <c r="C30" s="102">
        <v>1.139</v>
      </c>
      <c r="D30" s="100">
        <v>0.87524060000000004</v>
      </c>
      <c r="E30" s="100">
        <v>1.4027514999999999</v>
      </c>
      <c r="F30" s="102">
        <v>0.47660000000000002</v>
      </c>
      <c r="G30" s="100">
        <v>0</v>
      </c>
      <c r="H30" s="100">
        <v>1.1371169999999999</v>
      </c>
      <c r="I30" s="102">
        <v>0.99309999999999998</v>
      </c>
      <c r="J30" s="100">
        <v>0</v>
      </c>
      <c r="K30" s="100">
        <v>2.2891895999999998</v>
      </c>
      <c r="L30" s="102">
        <v>0.98540000000000005</v>
      </c>
      <c r="M30" s="100">
        <v>0.65864020000000001</v>
      </c>
      <c r="N30" s="100">
        <v>1.3122243</v>
      </c>
      <c r="O30" s="102">
        <v>1.1247</v>
      </c>
      <c r="P30" s="100">
        <v>0.53159460000000003</v>
      </c>
      <c r="Q30" s="100">
        <v>1.7178274</v>
      </c>
      <c r="R30" s="102">
        <v>0.75149999999999995</v>
      </c>
      <c r="S30" s="100">
        <v>0.1385458</v>
      </c>
      <c r="T30" s="100">
        <v>1.3644069000000001</v>
      </c>
      <c r="U30" s="102">
        <v>1.3697999999999999</v>
      </c>
      <c r="V30" s="100">
        <v>0.57364649999999995</v>
      </c>
      <c r="W30" s="100">
        <v>2.1659147999999999</v>
      </c>
      <c r="X30" s="102">
        <v>1.7092000000000001</v>
      </c>
      <c r="Y30" s="100">
        <v>1.0212227</v>
      </c>
      <c r="Z30" s="100">
        <v>2.3971695</v>
      </c>
      <c r="AA30" s="102">
        <v>0.9778</v>
      </c>
      <c r="AB30" s="100">
        <v>0.69688919999999999</v>
      </c>
      <c r="AC30" s="100">
        <v>1.2586747</v>
      </c>
      <c r="AD30" s="102">
        <v>1.2764</v>
      </c>
      <c r="AE30" s="100">
        <v>0.84891110000000003</v>
      </c>
      <c r="AF30" s="100">
        <v>1.7038812999999999</v>
      </c>
    </row>
    <row r="31" spans="1:32">
      <c r="A31" s="27" t="s">
        <v>660</v>
      </c>
      <c r="B31" s="31"/>
      <c r="C31" s="102"/>
      <c r="D31" s="100"/>
      <c r="E31" s="100"/>
      <c r="F31" s="102"/>
      <c r="G31" s="100"/>
      <c r="H31" s="100"/>
      <c r="I31" s="102"/>
      <c r="J31" s="100"/>
      <c r="K31" s="100"/>
      <c r="L31" s="102"/>
      <c r="M31" s="100"/>
      <c r="N31" s="100"/>
      <c r="O31" s="102"/>
      <c r="P31" s="100"/>
      <c r="Q31" s="100"/>
      <c r="R31" s="102"/>
      <c r="S31" s="100"/>
      <c r="T31" s="100"/>
      <c r="U31" s="102"/>
      <c r="V31" s="100"/>
      <c r="W31" s="100"/>
      <c r="X31" s="102"/>
      <c r="Y31" s="100"/>
      <c r="Z31" s="100"/>
      <c r="AA31" s="102"/>
      <c r="AB31" s="100"/>
      <c r="AC31" s="100"/>
      <c r="AD31" s="102"/>
      <c r="AE31" s="100"/>
      <c r="AF31" s="100"/>
    </row>
    <row r="32" spans="1:32">
      <c r="A32" s="27" t="s">
        <v>187</v>
      </c>
      <c r="B32" s="31" t="s">
        <v>138</v>
      </c>
      <c r="C32" s="102">
        <v>6.1010999999999997</v>
      </c>
      <c r="D32" s="100">
        <v>0</v>
      </c>
      <c r="E32" s="100">
        <v>12.3678784</v>
      </c>
      <c r="F32" s="102" t="s">
        <v>654</v>
      </c>
      <c r="G32" s="101" t="s">
        <v>654</v>
      </c>
      <c r="H32" s="101" t="s">
        <v>654</v>
      </c>
      <c r="I32" s="102" t="s">
        <v>654</v>
      </c>
      <c r="J32" s="101" t="s">
        <v>654</v>
      </c>
      <c r="K32" s="101" t="s">
        <v>654</v>
      </c>
      <c r="L32" s="102" t="s">
        <v>654</v>
      </c>
      <c r="M32" s="101" t="s">
        <v>654</v>
      </c>
      <c r="N32" s="101" t="s">
        <v>654</v>
      </c>
      <c r="O32" s="102" t="s">
        <v>654</v>
      </c>
      <c r="P32" s="101" t="s">
        <v>654</v>
      </c>
      <c r="Q32" s="101" t="s">
        <v>654</v>
      </c>
      <c r="R32" s="102" t="s">
        <v>654</v>
      </c>
      <c r="S32" s="101" t="s">
        <v>654</v>
      </c>
      <c r="T32" s="101" t="s">
        <v>654</v>
      </c>
      <c r="U32" s="102" t="s">
        <v>654</v>
      </c>
      <c r="V32" s="101" t="s">
        <v>654</v>
      </c>
      <c r="W32" s="101" t="s">
        <v>654</v>
      </c>
      <c r="X32" s="102">
        <v>5.0507999999999997</v>
      </c>
      <c r="Y32" s="100">
        <v>0</v>
      </c>
      <c r="Z32" s="100">
        <v>10.2147095</v>
      </c>
      <c r="AA32" s="102">
        <v>2.4841000000000002</v>
      </c>
      <c r="AB32" s="100">
        <v>0</v>
      </c>
      <c r="AC32" s="100">
        <v>6.3691950000000004</v>
      </c>
      <c r="AD32" s="102">
        <v>6.9145000000000003</v>
      </c>
      <c r="AE32" s="100">
        <v>0</v>
      </c>
      <c r="AF32" s="100">
        <v>14.6043824</v>
      </c>
    </row>
    <row r="33" spans="1:32">
      <c r="A33" s="27" t="s">
        <v>187</v>
      </c>
      <c r="B33" s="31" t="s">
        <v>139</v>
      </c>
      <c r="C33" s="102">
        <v>1.4818</v>
      </c>
      <c r="D33" s="100">
        <v>1.1892372</v>
      </c>
      <c r="E33" s="100">
        <v>1.7744278</v>
      </c>
      <c r="F33" s="102">
        <v>1.2635000000000001</v>
      </c>
      <c r="G33" s="100">
        <v>0</v>
      </c>
      <c r="H33" s="100">
        <v>2.9287266000000001</v>
      </c>
      <c r="I33" s="102">
        <v>0.90129999999999999</v>
      </c>
      <c r="J33" s="100">
        <v>0</v>
      </c>
      <c r="K33" s="100">
        <v>2.0779933000000002</v>
      </c>
      <c r="L33" s="102">
        <v>1.2492000000000001</v>
      </c>
      <c r="M33" s="100">
        <v>0.91436249999999997</v>
      </c>
      <c r="N33" s="100">
        <v>1.5840027999999999</v>
      </c>
      <c r="O33" s="102">
        <v>1.4915</v>
      </c>
      <c r="P33" s="100">
        <v>0.79868119999999998</v>
      </c>
      <c r="Q33" s="100">
        <v>2.1842874999999999</v>
      </c>
      <c r="R33" s="102">
        <v>1.1657999999999999</v>
      </c>
      <c r="S33" s="100">
        <v>0.3355669</v>
      </c>
      <c r="T33" s="100">
        <v>1.9960614999999999</v>
      </c>
      <c r="U33" s="102">
        <v>1.8075000000000001</v>
      </c>
      <c r="V33" s="100">
        <v>0.84922430000000004</v>
      </c>
      <c r="W33" s="100">
        <v>2.7658277999999998</v>
      </c>
      <c r="X33" s="102">
        <v>2.0605000000000002</v>
      </c>
      <c r="Y33" s="100">
        <v>1.4621983999999999</v>
      </c>
      <c r="Z33" s="100">
        <v>2.6588101000000002</v>
      </c>
      <c r="AA33" s="102">
        <v>1.2184999999999999</v>
      </c>
      <c r="AB33" s="100">
        <v>0.90154959999999995</v>
      </c>
      <c r="AC33" s="100">
        <v>1.53542</v>
      </c>
      <c r="AD33" s="102">
        <v>1.7251000000000001</v>
      </c>
      <c r="AE33" s="100">
        <v>1.2430368999999999</v>
      </c>
      <c r="AF33" s="100">
        <v>2.2071119000000001</v>
      </c>
    </row>
    <row r="34" spans="1:32">
      <c r="A34" s="27" t="s">
        <v>661</v>
      </c>
      <c r="B34" s="31"/>
      <c r="C34" s="102"/>
      <c r="D34" s="100"/>
      <c r="E34" s="100"/>
      <c r="F34" s="102"/>
      <c r="G34" s="100"/>
      <c r="H34" s="100"/>
      <c r="I34" s="102"/>
      <c r="J34" s="100"/>
      <c r="K34" s="100"/>
      <c r="L34" s="102"/>
      <c r="M34" s="100"/>
      <c r="N34" s="100"/>
      <c r="O34" s="102"/>
      <c r="P34" s="100"/>
      <c r="Q34" s="100"/>
      <c r="R34" s="102"/>
      <c r="S34" s="100"/>
      <c r="T34" s="100"/>
      <c r="U34" s="102"/>
      <c r="V34" s="100"/>
      <c r="W34" s="100"/>
      <c r="X34" s="102"/>
      <c r="Y34" s="100"/>
      <c r="Z34" s="100"/>
      <c r="AA34" s="102"/>
      <c r="AB34" s="100"/>
      <c r="AC34" s="100"/>
      <c r="AD34" s="102"/>
      <c r="AE34" s="100"/>
      <c r="AF34" s="100"/>
    </row>
    <row r="35" spans="1:32">
      <c r="A35" s="27" t="s">
        <v>187</v>
      </c>
      <c r="B35" s="31" t="s">
        <v>550</v>
      </c>
      <c r="C35" s="102">
        <v>1.9377</v>
      </c>
      <c r="D35" s="100">
        <v>1.5047463999999999</v>
      </c>
      <c r="E35" s="100">
        <v>2.3706057</v>
      </c>
      <c r="F35" s="102">
        <v>-2.7141999999999999</v>
      </c>
      <c r="G35" s="100">
        <v>0</v>
      </c>
      <c r="H35" s="100">
        <v>6.3612131999999999</v>
      </c>
      <c r="I35" s="102" t="s">
        <v>654</v>
      </c>
      <c r="J35" s="101" t="s">
        <v>654</v>
      </c>
      <c r="K35" s="101" t="s">
        <v>654</v>
      </c>
      <c r="L35" s="102">
        <v>1.5831999999999999</v>
      </c>
      <c r="M35" s="100">
        <v>1.0786880999999999</v>
      </c>
      <c r="N35" s="100">
        <v>2.0877427000000002</v>
      </c>
      <c r="O35" s="102">
        <v>2.0112999999999999</v>
      </c>
      <c r="P35" s="100">
        <v>0.99173489999999997</v>
      </c>
      <c r="Q35" s="100">
        <v>3.0309496</v>
      </c>
      <c r="R35" s="102">
        <v>1.4378</v>
      </c>
      <c r="S35" s="100">
        <v>0</v>
      </c>
      <c r="T35" s="100">
        <v>3.0688274999999998</v>
      </c>
      <c r="U35" s="102">
        <v>2.2225999999999999</v>
      </c>
      <c r="V35" s="100">
        <v>1.1605209999999999</v>
      </c>
      <c r="W35" s="100">
        <v>3.2847168999999998</v>
      </c>
      <c r="X35" s="102">
        <v>2.4062000000000001</v>
      </c>
      <c r="Y35" s="100">
        <v>1.638514</v>
      </c>
      <c r="Z35" s="100">
        <v>3.1738925999999998</v>
      </c>
      <c r="AA35" s="102">
        <v>1.6306</v>
      </c>
      <c r="AB35" s="100">
        <v>1.1806430000000001</v>
      </c>
      <c r="AC35" s="100">
        <v>2.0804573</v>
      </c>
      <c r="AD35" s="102">
        <v>2.1871999999999998</v>
      </c>
      <c r="AE35" s="100">
        <v>1.4911215</v>
      </c>
      <c r="AF35" s="100">
        <v>2.8832936999999998</v>
      </c>
    </row>
    <row r="36" spans="1:32">
      <c r="A36" s="27" t="s">
        <v>187</v>
      </c>
      <c r="B36" s="31" t="s">
        <v>551</v>
      </c>
      <c r="C36" s="102">
        <v>0.94669999999999999</v>
      </c>
      <c r="D36" s="100">
        <v>0.64720860000000002</v>
      </c>
      <c r="E36" s="100">
        <v>1.2462063000000001</v>
      </c>
      <c r="F36" s="102">
        <v>-5.5899999999999998E-2</v>
      </c>
      <c r="G36" s="100">
        <v>0</v>
      </c>
      <c r="H36" s="100">
        <v>0.16610230000000001</v>
      </c>
      <c r="I36" s="102">
        <v>1.0853999999999999</v>
      </c>
      <c r="J36" s="100">
        <v>0</v>
      </c>
      <c r="K36" s="100">
        <v>2.6647777000000001</v>
      </c>
      <c r="L36" s="102">
        <v>0.91400000000000003</v>
      </c>
      <c r="M36" s="100">
        <v>0.48800100000000002</v>
      </c>
      <c r="N36" s="100">
        <v>1.3399934</v>
      </c>
      <c r="O36" s="102">
        <v>0.78300000000000003</v>
      </c>
      <c r="P36" s="100">
        <v>0.1933695</v>
      </c>
      <c r="Q36" s="100">
        <v>1.3727084000000001</v>
      </c>
      <c r="R36" s="102">
        <v>0.98089999999999999</v>
      </c>
      <c r="S36" s="100">
        <v>0.14800930000000001</v>
      </c>
      <c r="T36" s="100">
        <v>1.813877</v>
      </c>
      <c r="U36" s="102">
        <v>0.90459999999999996</v>
      </c>
      <c r="V36" s="100">
        <v>0</v>
      </c>
      <c r="W36" s="100">
        <v>2.1530433000000002</v>
      </c>
      <c r="X36" s="102">
        <v>1.802</v>
      </c>
      <c r="Y36" s="100">
        <v>0.72306219999999999</v>
      </c>
      <c r="Z36" s="100">
        <v>2.8809464999999999</v>
      </c>
      <c r="AA36" s="102">
        <v>0.74760000000000004</v>
      </c>
      <c r="AB36" s="100">
        <v>0.41083829999999999</v>
      </c>
      <c r="AC36" s="100">
        <v>1.0843436</v>
      </c>
      <c r="AD36" s="102">
        <v>1.1571</v>
      </c>
      <c r="AE36" s="100">
        <v>0.65371710000000005</v>
      </c>
      <c r="AF36" s="100">
        <v>1.6604631000000001</v>
      </c>
    </row>
    <row r="37" spans="1:32">
      <c r="A37" s="27" t="s">
        <v>528</v>
      </c>
      <c r="B37" s="31"/>
      <c r="C37" s="102"/>
      <c r="D37" s="100"/>
      <c r="E37" s="100"/>
      <c r="F37" s="102"/>
      <c r="G37" s="100"/>
      <c r="H37" s="100"/>
      <c r="I37" s="102"/>
      <c r="J37" s="100"/>
      <c r="K37" s="100"/>
      <c r="L37" s="102"/>
      <c r="M37" s="100"/>
      <c r="N37" s="100"/>
      <c r="O37" s="102"/>
      <c r="P37" s="100"/>
      <c r="Q37" s="100"/>
      <c r="R37" s="102"/>
      <c r="S37" s="100"/>
      <c r="T37" s="100"/>
      <c r="U37" s="102"/>
      <c r="V37" s="100"/>
      <c r="W37" s="100"/>
      <c r="X37" s="102"/>
      <c r="Y37" s="100"/>
      <c r="Z37" s="100"/>
      <c r="AA37" s="102"/>
      <c r="AB37" s="100"/>
      <c r="AC37" s="100"/>
      <c r="AD37" s="102"/>
      <c r="AE37" s="100"/>
      <c r="AF37" s="100"/>
    </row>
    <row r="38" spans="1:32">
      <c r="A38" s="27"/>
      <c r="B38" s="31" t="s">
        <v>601</v>
      </c>
      <c r="C38" s="102">
        <v>1.7985</v>
      </c>
      <c r="D38" s="100">
        <v>1.2894139</v>
      </c>
      <c r="E38" s="100">
        <v>2.3076039000000002</v>
      </c>
      <c r="F38" s="102">
        <v>1.3637999999999999</v>
      </c>
      <c r="G38" s="100">
        <v>0</v>
      </c>
      <c r="H38" s="100">
        <v>4.0501488999999999</v>
      </c>
      <c r="I38" s="102">
        <v>-0.182</v>
      </c>
      <c r="J38" s="100">
        <v>0</v>
      </c>
      <c r="K38" s="100">
        <v>0.43859969999999998</v>
      </c>
      <c r="L38" s="102">
        <v>1.4027000000000001</v>
      </c>
      <c r="M38" s="100">
        <v>0.88490360000000001</v>
      </c>
      <c r="N38" s="100">
        <v>1.9205349</v>
      </c>
      <c r="O38" s="102">
        <v>1.8813</v>
      </c>
      <c r="P38" s="100">
        <v>0.63167320000000005</v>
      </c>
      <c r="Q38" s="100">
        <v>3.1310022000000002</v>
      </c>
      <c r="R38" s="102">
        <v>1.9402999999999999</v>
      </c>
      <c r="S38" s="100">
        <v>0</v>
      </c>
      <c r="T38" s="100">
        <v>4.2759745999999996</v>
      </c>
      <c r="U38" s="102">
        <v>2.2778999999999998</v>
      </c>
      <c r="V38" s="100">
        <v>0.77576429999999996</v>
      </c>
      <c r="W38" s="100">
        <v>3.7799463000000002</v>
      </c>
      <c r="X38" s="102">
        <v>2.3672</v>
      </c>
      <c r="Y38" s="100">
        <v>1.48542</v>
      </c>
      <c r="Z38" s="100">
        <v>3.2489792999999998</v>
      </c>
      <c r="AA38" s="102">
        <v>1.4226000000000001</v>
      </c>
      <c r="AB38" s="100">
        <v>0.98098660000000004</v>
      </c>
      <c r="AC38" s="100">
        <v>1.8641475000000001</v>
      </c>
      <c r="AD38" s="102">
        <v>2.2050000000000001</v>
      </c>
      <c r="AE38" s="100">
        <v>1.2571445000000001</v>
      </c>
      <c r="AF38" s="100">
        <v>3.1529212000000002</v>
      </c>
    </row>
    <row r="39" spans="1:32">
      <c r="A39" s="27"/>
      <c r="B39" s="31" t="s">
        <v>602</v>
      </c>
      <c r="C39" s="102">
        <v>1.2921</v>
      </c>
      <c r="D39" s="100">
        <v>0.97547930000000005</v>
      </c>
      <c r="E39" s="100">
        <v>1.6088084</v>
      </c>
      <c r="F39" s="102">
        <v>-1.0467</v>
      </c>
      <c r="G39" s="100">
        <v>0</v>
      </c>
      <c r="H39" s="100">
        <v>2.3964121999999999</v>
      </c>
      <c r="I39" s="102">
        <v>-1.6428</v>
      </c>
      <c r="J39" s="100">
        <v>0</v>
      </c>
      <c r="K39" s="100">
        <v>4.0287291999999999</v>
      </c>
      <c r="L39" s="102">
        <v>1.1487000000000001</v>
      </c>
      <c r="M39" s="100">
        <v>0.71466980000000002</v>
      </c>
      <c r="N39" s="100">
        <v>1.5827416000000001</v>
      </c>
      <c r="O39" s="102">
        <v>1.2375</v>
      </c>
      <c r="P39" s="100">
        <v>0.54744519999999997</v>
      </c>
      <c r="Q39" s="100">
        <v>1.9274659999999999</v>
      </c>
      <c r="R39" s="102">
        <v>0.85509999999999997</v>
      </c>
      <c r="S39" s="100">
        <v>0.16576270000000001</v>
      </c>
      <c r="T39" s="100">
        <v>1.544494</v>
      </c>
      <c r="U39" s="102">
        <v>1.4906999999999999</v>
      </c>
      <c r="V39" s="100">
        <v>0.51015189999999999</v>
      </c>
      <c r="W39" s="100">
        <v>2.4712426000000001</v>
      </c>
      <c r="X39" s="102">
        <v>1.9863</v>
      </c>
      <c r="Y39" s="100">
        <v>1.1239528000000001</v>
      </c>
      <c r="Z39" s="100">
        <v>2.8486725000000002</v>
      </c>
      <c r="AA39" s="102">
        <v>1.0345</v>
      </c>
      <c r="AB39" s="100">
        <v>0.65349360000000001</v>
      </c>
      <c r="AC39" s="100">
        <v>1.4155481000000001</v>
      </c>
      <c r="AD39" s="102">
        <v>1.4944</v>
      </c>
      <c r="AE39" s="100">
        <v>1.0152063</v>
      </c>
      <c r="AF39" s="100">
        <v>1.9734951999999999</v>
      </c>
    </row>
    <row r="40" spans="1:32">
      <c r="A40" s="27" t="s">
        <v>662</v>
      </c>
      <c r="B40" s="31"/>
      <c r="C40" s="102"/>
      <c r="D40" s="100"/>
      <c r="E40" s="100"/>
      <c r="F40" s="102"/>
      <c r="G40" s="100"/>
      <c r="H40" s="100"/>
      <c r="I40" s="102"/>
      <c r="J40" s="100"/>
      <c r="K40" s="100"/>
      <c r="L40" s="102"/>
      <c r="M40" s="100"/>
      <c r="N40" s="100"/>
      <c r="O40" s="102"/>
      <c r="P40" s="100"/>
      <c r="Q40" s="100"/>
      <c r="R40" s="102"/>
      <c r="S40" s="100"/>
      <c r="T40" s="100"/>
      <c r="U40" s="102"/>
      <c r="V40" s="100"/>
      <c r="W40" s="100"/>
      <c r="X40" s="102"/>
      <c r="Y40" s="100"/>
      <c r="Z40" s="100"/>
      <c r="AA40" s="102"/>
      <c r="AB40" s="100"/>
      <c r="AC40" s="100"/>
      <c r="AD40" s="102"/>
      <c r="AE40" s="100"/>
      <c r="AF40" s="100"/>
    </row>
    <row r="41" spans="1:32">
      <c r="A41" s="27" t="s">
        <v>187</v>
      </c>
      <c r="B41" s="31" t="s">
        <v>88</v>
      </c>
      <c r="C41" s="102">
        <v>1.4442999999999999</v>
      </c>
      <c r="D41" s="100">
        <v>1.0714222</v>
      </c>
      <c r="E41" s="100">
        <v>1.8172192</v>
      </c>
      <c r="F41" s="102" t="s">
        <v>654</v>
      </c>
      <c r="G41" s="101" t="s">
        <v>654</v>
      </c>
      <c r="H41" s="101" t="s">
        <v>654</v>
      </c>
      <c r="I41" s="102" t="s">
        <v>654</v>
      </c>
      <c r="J41" s="101" t="s">
        <v>654</v>
      </c>
      <c r="K41" s="101" t="s">
        <v>654</v>
      </c>
      <c r="L41" s="102">
        <v>1.3453999999999999</v>
      </c>
      <c r="M41" s="100">
        <v>0.89629769999999997</v>
      </c>
      <c r="N41" s="100">
        <v>1.7944393000000001</v>
      </c>
      <c r="O41" s="102">
        <v>1.1737</v>
      </c>
      <c r="P41" s="100">
        <v>0.46078249999999998</v>
      </c>
      <c r="Q41" s="100">
        <v>1.8866111000000001</v>
      </c>
      <c r="R41" s="102">
        <v>0.53779999999999994</v>
      </c>
      <c r="S41" s="100">
        <v>0.10240349999999999</v>
      </c>
      <c r="T41" s="100">
        <v>0.97315629999999997</v>
      </c>
      <c r="U41" s="102">
        <v>2.0514000000000001</v>
      </c>
      <c r="V41" s="100">
        <v>0.66666899999999996</v>
      </c>
      <c r="W41" s="100">
        <v>3.4360750000000002</v>
      </c>
      <c r="X41" s="102">
        <v>2.0983000000000001</v>
      </c>
      <c r="Y41" s="100">
        <v>1.4316629000000001</v>
      </c>
      <c r="Z41" s="100">
        <v>2.7648869999999999</v>
      </c>
      <c r="AA41" s="102">
        <v>1.2526999999999999</v>
      </c>
      <c r="AB41" s="100">
        <v>0.74917160000000005</v>
      </c>
      <c r="AC41" s="100">
        <v>1.7561599000000001</v>
      </c>
      <c r="AD41" s="102">
        <v>1.6255999999999999</v>
      </c>
      <c r="AE41" s="100">
        <v>1.0752630999999999</v>
      </c>
      <c r="AF41" s="100">
        <v>2.1759216000000001</v>
      </c>
    </row>
    <row r="42" spans="1:32">
      <c r="A42" s="27" t="s">
        <v>187</v>
      </c>
      <c r="B42" s="31" t="s">
        <v>140</v>
      </c>
      <c r="C42" s="102">
        <v>1.6044</v>
      </c>
      <c r="D42" s="100">
        <v>1.1404521000000001</v>
      </c>
      <c r="E42" s="100">
        <v>2.0683229000000001</v>
      </c>
      <c r="F42" s="102">
        <v>0.61219999999999997</v>
      </c>
      <c r="G42" s="100">
        <v>0</v>
      </c>
      <c r="H42" s="100">
        <v>1.404455</v>
      </c>
      <c r="I42" s="102">
        <v>0.78779999999999994</v>
      </c>
      <c r="J42" s="100">
        <v>0</v>
      </c>
      <c r="K42" s="100">
        <v>2.0991328999999999</v>
      </c>
      <c r="L42" s="102">
        <v>1.1385000000000001</v>
      </c>
      <c r="M42" s="100">
        <v>0.63267689999999999</v>
      </c>
      <c r="N42" s="100">
        <v>1.6443608000000001</v>
      </c>
      <c r="O42" s="102">
        <v>2.0142000000000002</v>
      </c>
      <c r="P42" s="100">
        <v>0.72909259999999998</v>
      </c>
      <c r="Q42" s="100">
        <v>3.2993296999999999</v>
      </c>
      <c r="R42" s="102">
        <v>1.7102999999999999</v>
      </c>
      <c r="S42" s="100">
        <v>0.21099599999999999</v>
      </c>
      <c r="T42" s="100">
        <v>3.2096038999999998</v>
      </c>
      <c r="U42" s="102">
        <v>1.3602000000000001</v>
      </c>
      <c r="V42" s="100">
        <v>0.34507759999999998</v>
      </c>
      <c r="W42" s="100">
        <v>2.3753090000000001</v>
      </c>
      <c r="X42" s="102">
        <v>2.2663000000000002</v>
      </c>
      <c r="Y42" s="100">
        <v>1.3662991</v>
      </c>
      <c r="Z42" s="100">
        <v>3.1663388000000001</v>
      </c>
      <c r="AA42" s="102">
        <v>1.1909000000000001</v>
      </c>
      <c r="AB42" s="100">
        <v>0.82727819999999996</v>
      </c>
      <c r="AC42" s="100">
        <v>1.5544495</v>
      </c>
      <c r="AD42" s="102">
        <v>1.9652000000000001</v>
      </c>
      <c r="AE42" s="100">
        <v>1.1526746000000001</v>
      </c>
      <c r="AF42" s="100">
        <v>2.7776888999999998</v>
      </c>
    </row>
    <row r="43" spans="1:32">
      <c r="A43" s="27" t="s">
        <v>663</v>
      </c>
      <c r="B43" s="31"/>
      <c r="C43" s="102"/>
      <c r="D43" s="100"/>
      <c r="E43" s="100"/>
      <c r="F43" s="102"/>
      <c r="G43" s="100"/>
      <c r="H43" s="100"/>
      <c r="I43" s="102"/>
      <c r="J43" s="100"/>
      <c r="K43" s="100"/>
      <c r="L43" s="102"/>
      <c r="M43" s="100"/>
      <c r="N43" s="100"/>
      <c r="O43" s="102"/>
      <c r="P43" s="100"/>
      <c r="Q43" s="100"/>
      <c r="R43" s="102"/>
      <c r="S43" s="100"/>
      <c r="T43" s="100"/>
      <c r="U43" s="102"/>
      <c r="V43" s="100"/>
      <c r="W43" s="100"/>
      <c r="X43" s="102"/>
      <c r="Y43" s="100"/>
      <c r="Z43" s="100"/>
      <c r="AA43" s="102"/>
      <c r="AB43" s="100"/>
      <c r="AC43" s="100"/>
      <c r="AD43" s="102"/>
      <c r="AE43" s="100"/>
      <c r="AF43" s="100"/>
    </row>
    <row r="44" spans="1:32">
      <c r="A44" s="27"/>
      <c r="B44" s="31" t="s">
        <v>89</v>
      </c>
      <c r="C44" s="102">
        <v>1.8149999999999999</v>
      </c>
      <c r="D44" s="100">
        <v>1.3554622999999999</v>
      </c>
      <c r="E44" s="100">
        <v>2.2746076999999998</v>
      </c>
      <c r="F44" s="102">
        <v>-0.94699999999999995</v>
      </c>
      <c r="G44" s="100">
        <v>0</v>
      </c>
      <c r="H44" s="100">
        <v>2.1713860999999999</v>
      </c>
      <c r="I44" s="102">
        <v>1.1424000000000001</v>
      </c>
      <c r="J44" s="100">
        <v>0</v>
      </c>
      <c r="K44" s="100">
        <v>2.7112131000000002</v>
      </c>
      <c r="L44" s="102">
        <v>1.3746</v>
      </c>
      <c r="M44" s="100">
        <v>0.91929629999999996</v>
      </c>
      <c r="N44" s="100">
        <v>1.8299554</v>
      </c>
      <c r="O44" s="102">
        <v>2.5163000000000002</v>
      </c>
      <c r="P44" s="100">
        <v>1.0836823</v>
      </c>
      <c r="Q44" s="100">
        <v>3.9489675000000002</v>
      </c>
      <c r="R44" s="102">
        <v>1.1128</v>
      </c>
      <c r="S44" s="100">
        <v>0.21178759999999999</v>
      </c>
      <c r="T44" s="100">
        <v>2.0137315999999998</v>
      </c>
      <c r="U44" s="102">
        <v>0.99080000000000001</v>
      </c>
      <c r="V44" s="100">
        <v>0</v>
      </c>
      <c r="W44" s="100">
        <v>2.0177577000000002</v>
      </c>
      <c r="X44" s="102">
        <v>2.3416000000000001</v>
      </c>
      <c r="Y44" s="100">
        <v>1.5805708999999999</v>
      </c>
      <c r="Z44" s="100">
        <v>3.1026650999999998</v>
      </c>
      <c r="AA44" s="102">
        <v>1.2588999999999999</v>
      </c>
      <c r="AB44" s="100">
        <v>0.87940280000000004</v>
      </c>
      <c r="AC44" s="100">
        <v>1.6383008999999999</v>
      </c>
      <c r="AD44" s="102">
        <v>2.0844</v>
      </c>
      <c r="AE44" s="100">
        <v>1.4256812000000001</v>
      </c>
      <c r="AF44" s="100">
        <v>2.7431117999999999</v>
      </c>
    </row>
    <row r="45" spans="1:32">
      <c r="A45" s="27" t="s">
        <v>187</v>
      </c>
      <c r="B45" s="31" t="s">
        <v>90</v>
      </c>
      <c r="C45" s="102">
        <v>1.1796</v>
      </c>
      <c r="D45" s="100">
        <v>0.83211400000000002</v>
      </c>
      <c r="E45" s="100">
        <v>1.5270802000000001</v>
      </c>
      <c r="F45" s="102">
        <v>-1.5626</v>
      </c>
      <c r="G45" s="100">
        <v>0</v>
      </c>
      <c r="H45" s="100">
        <v>4.6469889999999996</v>
      </c>
      <c r="I45" s="102">
        <v>-0.1573</v>
      </c>
      <c r="J45" s="100">
        <v>0</v>
      </c>
      <c r="K45" s="100">
        <v>0.46978370000000003</v>
      </c>
      <c r="L45" s="102">
        <v>1.0047999999999999</v>
      </c>
      <c r="M45" s="100">
        <v>0.57157740000000001</v>
      </c>
      <c r="N45" s="100">
        <v>1.4380710999999999</v>
      </c>
      <c r="O45" s="102">
        <v>0.75700000000000001</v>
      </c>
      <c r="P45" s="100">
        <v>0.28303980000000001</v>
      </c>
      <c r="Q45" s="100">
        <v>1.2309862</v>
      </c>
      <c r="R45" s="102">
        <v>1.2039</v>
      </c>
      <c r="S45" s="100">
        <v>0</v>
      </c>
      <c r="T45" s="100">
        <v>2.4522683999999999</v>
      </c>
      <c r="U45" s="102">
        <v>2.0024000000000002</v>
      </c>
      <c r="V45" s="100">
        <v>0.83815930000000005</v>
      </c>
      <c r="W45" s="100">
        <v>3.1667179000000001</v>
      </c>
      <c r="X45" s="102">
        <v>1.7077</v>
      </c>
      <c r="Y45" s="100">
        <v>0.92343759999999997</v>
      </c>
      <c r="Z45" s="100">
        <v>2.4918903999999999</v>
      </c>
      <c r="AA45" s="102">
        <v>1.2045999999999999</v>
      </c>
      <c r="AB45" s="100">
        <v>0.75374439999999998</v>
      </c>
      <c r="AC45" s="100">
        <v>1.6554998999999999</v>
      </c>
      <c r="AD45" s="102">
        <v>1.1532</v>
      </c>
      <c r="AE45" s="100">
        <v>0.60092409999999996</v>
      </c>
      <c r="AF45" s="100">
        <v>1.7054241999999999</v>
      </c>
    </row>
    <row r="46" spans="1:32">
      <c r="A46" s="27" t="s">
        <v>600</v>
      </c>
      <c r="B46" s="31"/>
      <c r="C46" s="102"/>
      <c r="D46" s="100"/>
      <c r="E46" s="100"/>
      <c r="F46" s="102"/>
      <c r="G46" s="100"/>
      <c r="H46" s="100"/>
      <c r="I46" s="102"/>
      <c r="J46" s="100"/>
      <c r="K46" s="100"/>
      <c r="L46" s="102"/>
      <c r="M46" s="100"/>
      <c r="N46" s="100"/>
      <c r="O46" s="102"/>
      <c r="P46" s="100"/>
      <c r="Q46" s="100"/>
      <c r="R46" s="102"/>
      <c r="S46" s="100"/>
      <c r="T46" s="100"/>
      <c r="U46" s="102"/>
      <c r="V46" s="100"/>
      <c r="W46" s="100"/>
      <c r="X46" s="102"/>
      <c r="Y46" s="100"/>
      <c r="Z46" s="100"/>
      <c r="AA46" s="102"/>
      <c r="AB46" s="100"/>
      <c r="AC46" s="100"/>
      <c r="AD46" s="102"/>
      <c r="AE46" s="100"/>
      <c r="AF46" s="100"/>
    </row>
    <row r="47" spans="1:32">
      <c r="A47" s="27" t="s">
        <v>187</v>
      </c>
      <c r="B47" s="31" t="s">
        <v>597</v>
      </c>
      <c r="C47" s="102">
        <v>1.5058</v>
      </c>
      <c r="D47" s="100">
        <v>0.92338070000000005</v>
      </c>
      <c r="E47" s="100">
        <v>2.0882803000000001</v>
      </c>
      <c r="F47" s="102">
        <v>-1.6843999999999999</v>
      </c>
      <c r="G47" s="100">
        <v>0</v>
      </c>
      <c r="H47" s="100">
        <v>5.0069900000000001</v>
      </c>
      <c r="I47" s="102">
        <v>-0.9234</v>
      </c>
      <c r="J47" s="100">
        <v>0</v>
      </c>
      <c r="K47" s="100">
        <v>2.7441420000000001</v>
      </c>
      <c r="L47" s="102">
        <v>1.3628</v>
      </c>
      <c r="M47" s="100">
        <v>0.73062559999999999</v>
      </c>
      <c r="N47" s="100">
        <v>1.9950251999999999</v>
      </c>
      <c r="O47" s="102" t="s">
        <v>654</v>
      </c>
      <c r="P47" s="101" t="s">
        <v>654</v>
      </c>
      <c r="Q47" s="101" t="s">
        <v>184</v>
      </c>
      <c r="R47" s="102">
        <v>0.61460000000000004</v>
      </c>
      <c r="S47" s="100">
        <v>0</v>
      </c>
      <c r="T47" s="100">
        <v>1.3343275000000001</v>
      </c>
      <c r="U47" s="102">
        <v>1.9864999999999999</v>
      </c>
      <c r="V47" s="100">
        <v>0</v>
      </c>
      <c r="W47" s="100">
        <v>4.3122280000000002</v>
      </c>
      <c r="X47" s="102">
        <v>2.0270999999999999</v>
      </c>
      <c r="Y47" s="100">
        <v>0.84750559999999997</v>
      </c>
      <c r="Z47" s="100">
        <v>3.206655</v>
      </c>
      <c r="AA47" s="102">
        <v>1.4071</v>
      </c>
      <c r="AB47" s="100">
        <v>0.59896349999999998</v>
      </c>
      <c r="AC47" s="100">
        <v>2.2151915</v>
      </c>
      <c r="AD47" s="102">
        <v>1.6375999999999999</v>
      </c>
      <c r="AE47" s="100">
        <v>0.82363090000000005</v>
      </c>
      <c r="AF47" s="100">
        <v>2.4516423000000001</v>
      </c>
    </row>
    <row r="48" spans="1:32">
      <c r="A48" s="27" t="s">
        <v>187</v>
      </c>
      <c r="B48" s="31" t="s">
        <v>91</v>
      </c>
      <c r="C48" s="102">
        <v>1.5251999999999999</v>
      </c>
      <c r="D48" s="100">
        <v>1.1856296</v>
      </c>
      <c r="E48" s="100">
        <v>1.8647906000000001</v>
      </c>
      <c r="F48" s="102">
        <v>-0.89139999999999997</v>
      </c>
      <c r="G48" s="100">
        <v>0</v>
      </c>
      <c r="H48" s="100">
        <v>2.0458470000000002</v>
      </c>
      <c r="I48" s="102">
        <v>-0.80359999999999998</v>
      </c>
      <c r="J48" s="100">
        <v>0</v>
      </c>
      <c r="K48" s="100">
        <v>1.9965016</v>
      </c>
      <c r="L48" s="102">
        <v>1.1993</v>
      </c>
      <c r="M48" s="100">
        <v>0.81640970000000002</v>
      </c>
      <c r="N48" s="100">
        <v>1.5821315</v>
      </c>
      <c r="O48" s="102">
        <v>1.5671999999999999</v>
      </c>
      <c r="P48" s="100">
        <v>0.86028230000000006</v>
      </c>
      <c r="Q48" s="100">
        <v>2.2740893</v>
      </c>
      <c r="R48" s="102">
        <v>1.8301000000000001</v>
      </c>
      <c r="S48" s="100">
        <v>0.21515119999999999</v>
      </c>
      <c r="T48" s="100">
        <v>3.4451122999999999</v>
      </c>
      <c r="U48" s="102">
        <v>1.7172000000000001</v>
      </c>
      <c r="V48" s="100">
        <v>0.83972840000000004</v>
      </c>
      <c r="W48" s="100">
        <v>2.5945737000000002</v>
      </c>
      <c r="X48" s="102">
        <v>2.2744</v>
      </c>
      <c r="Y48" s="100">
        <v>1.5458343000000001</v>
      </c>
      <c r="Z48" s="100">
        <v>3.0030453000000001</v>
      </c>
      <c r="AA48" s="102">
        <v>1.1513</v>
      </c>
      <c r="AB48" s="100">
        <v>0.84442499999999998</v>
      </c>
      <c r="AC48" s="100">
        <v>1.4582059000000001</v>
      </c>
      <c r="AD48" s="102">
        <v>1.8193999999999999</v>
      </c>
      <c r="AE48" s="100">
        <v>1.262483</v>
      </c>
      <c r="AF48" s="100">
        <v>2.3762717000000002</v>
      </c>
    </row>
    <row r="49" spans="1:32" s="170" customFormat="1">
      <c r="A49" s="175" t="s">
        <v>75</v>
      </c>
      <c r="B49" s="172"/>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4"/>
      <c r="AB49" s="173"/>
      <c r="AC49" s="173"/>
      <c r="AD49" s="174"/>
      <c r="AE49" s="173"/>
      <c r="AF49" s="173"/>
    </row>
    <row r="50" spans="1:32">
      <c r="A50" s="27" t="s">
        <v>659</v>
      </c>
      <c r="B50" s="28"/>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row>
    <row r="51" spans="1:32">
      <c r="A51" s="27" t="s">
        <v>187</v>
      </c>
      <c r="B51" s="31" t="s">
        <v>137</v>
      </c>
      <c r="C51" s="102">
        <v>3.5381</v>
      </c>
      <c r="D51" s="100">
        <v>3.0679853000000001</v>
      </c>
      <c r="E51" s="100">
        <v>4.0082433999999996</v>
      </c>
      <c r="F51" s="102">
        <v>3.0880000000000001</v>
      </c>
      <c r="G51" s="100">
        <v>2.3103189999999998</v>
      </c>
      <c r="H51" s="100">
        <v>3.8656617</v>
      </c>
      <c r="I51" s="102">
        <v>1.4692000000000001</v>
      </c>
      <c r="J51" s="100">
        <v>0.33748230000000001</v>
      </c>
      <c r="K51" s="100">
        <v>2.6009468</v>
      </c>
      <c r="L51" s="102">
        <v>1.8375999999999999</v>
      </c>
      <c r="M51" s="100">
        <v>6.5216800000000005E-2</v>
      </c>
      <c r="N51" s="100">
        <v>3.6099212000000001</v>
      </c>
      <c r="O51" s="102" t="s">
        <v>654</v>
      </c>
      <c r="P51" s="101" t="s">
        <v>654</v>
      </c>
      <c r="Q51" s="101" t="s">
        <v>654</v>
      </c>
      <c r="R51" s="102">
        <v>1.8984000000000001</v>
      </c>
      <c r="S51" s="100">
        <v>1.0558582000000001</v>
      </c>
      <c r="T51" s="100">
        <v>2.7409971999999998</v>
      </c>
      <c r="U51" s="102">
        <v>1.2717000000000001</v>
      </c>
      <c r="V51" s="100">
        <v>0.61436769999999996</v>
      </c>
      <c r="W51" s="100">
        <v>1.9291087</v>
      </c>
      <c r="X51" s="102">
        <v>5.5304000000000002</v>
      </c>
      <c r="Y51" s="100">
        <v>4.5807586000000002</v>
      </c>
      <c r="Z51" s="100">
        <v>6.4799689000000003</v>
      </c>
      <c r="AA51" s="102">
        <v>2.6305000000000001</v>
      </c>
      <c r="AB51" s="100">
        <v>2.1681020000000002</v>
      </c>
      <c r="AC51" s="100">
        <v>3.0929712</v>
      </c>
      <c r="AD51" s="102">
        <v>6.2068000000000003</v>
      </c>
      <c r="AE51" s="100">
        <v>4.9899377999999999</v>
      </c>
      <c r="AF51" s="100">
        <v>7.4237134999999999</v>
      </c>
    </row>
    <row r="52" spans="1:32">
      <c r="A52" s="27" t="s">
        <v>187</v>
      </c>
      <c r="B52" s="31" t="s">
        <v>549</v>
      </c>
      <c r="C52" s="102">
        <v>1.6169</v>
      </c>
      <c r="D52" s="100">
        <v>1.3765482</v>
      </c>
      <c r="E52" s="100">
        <v>1.8572426</v>
      </c>
      <c r="F52" s="102">
        <v>1.3234999999999999</v>
      </c>
      <c r="G52" s="100">
        <v>0.99219590000000002</v>
      </c>
      <c r="H52" s="100">
        <v>1.6548506000000001</v>
      </c>
      <c r="I52" s="102">
        <v>0.86750000000000005</v>
      </c>
      <c r="J52" s="100">
        <v>0.45759460000000002</v>
      </c>
      <c r="K52" s="100">
        <v>1.2773475999999999</v>
      </c>
      <c r="L52" s="102">
        <v>1.8294999999999999</v>
      </c>
      <c r="M52" s="100">
        <v>0.94138699999999997</v>
      </c>
      <c r="N52" s="100">
        <v>2.7176136999999998</v>
      </c>
      <c r="O52" s="102">
        <v>3.3445</v>
      </c>
      <c r="P52" s="100">
        <v>0.24938540000000001</v>
      </c>
      <c r="Q52" s="100">
        <v>6.4396233000000001</v>
      </c>
      <c r="R52" s="102">
        <v>1.1464000000000001</v>
      </c>
      <c r="S52" s="100">
        <v>0.68334640000000002</v>
      </c>
      <c r="T52" s="100">
        <v>1.6095501000000001</v>
      </c>
      <c r="U52" s="102">
        <v>0.80400000000000005</v>
      </c>
      <c r="V52" s="100">
        <v>0.48340670000000002</v>
      </c>
      <c r="W52" s="100">
        <v>1.1246001999999999</v>
      </c>
      <c r="X52" s="102">
        <v>3.081</v>
      </c>
      <c r="Y52" s="100">
        <v>2.2497820000000002</v>
      </c>
      <c r="Z52" s="100">
        <v>3.9122138999999998</v>
      </c>
      <c r="AA52" s="102">
        <v>1.2104999999999999</v>
      </c>
      <c r="AB52" s="100">
        <v>1.0118948999999999</v>
      </c>
      <c r="AC52" s="100">
        <v>1.4090467</v>
      </c>
      <c r="AD52" s="102">
        <v>3.5175999999999998</v>
      </c>
      <c r="AE52" s="100">
        <v>2.5195417999999998</v>
      </c>
      <c r="AF52" s="100">
        <v>4.5156777999999997</v>
      </c>
    </row>
    <row r="53" spans="1:32">
      <c r="A53" s="27" t="s">
        <v>660</v>
      </c>
      <c r="B53" s="31"/>
      <c r="C53" s="102"/>
      <c r="D53" s="100"/>
      <c r="E53" s="100"/>
      <c r="F53" s="102"/>
      <c r="G53" s="100"/>
      <c r="H53" s="100"/>
      <c r="I53" s="102"/>
      <c r="J53" s="100"/>
      <c r="K53" s="100"/>
      <c r="L53" s="102"/>
      <c r="M53" s="100"/>
      <c r="N53" s="100"/>
      <c r="O53" s="102"/>
      <c r="P53" s="100"/>
      <c r="Q53" s="100"/>
      <c r="R53" s="102"/>
      <c r="S53" s="100"/>
      <c r="T53" s="100"/>
      <c r="U53" s="102"/>
      <c r="V53" s="100"/>
      <c r="W53" s="100"/>
      <c r="X53" s="102"/>
      <c r="Y53" s="100"/>
      <c r="Z53" s="100"/>
      <c r="AA53" s="102"/>
      <c r="AB53" s="100"/>
      <c r="AC53" s="100"/>
      <c r="AD53" s="102"/>
      <c r="AE53" s="100"/>
      <c r="AF53" s="100"/>
    </row>
    <row r="54" spans="1:32">
      <c r="A54" s="27" t="s">
        <v>187</v>
      </c>
      <c r="B54" s="31" t="s">
        <v>138</v>
      </c>
      <c r="C54" s="102">
        <v>3.6154999999999999</v>
      </c>
      <c r="D54" s="100">
        <v>2.6133497999999999</v>
      </c>
      <c r="E54" s="100">
        <v>4.6177123</v>
      </c>
      <c r="F54" s="102">
        <v>2.4116</v>
      </c>
      <c r="G54" s="100">
        <v>0.70582449999999997</v>
      </c>
      <c r="H54" s="100">
        <v>4.1173495999999998</v>
      </c>
      <c r="I54" s="102">
        <v>-1E-4</v>
      </c>
      <c r="J54" s="100">
        <v>0</v>
      </c>
      <c r="K54" s="100">
        <v>0</v>
      </c>
      <c r="L54" s="102" t="s">
        <v>654</v>
      </c>
      <c r="M54" s="101" t="s">
        <v>654</v>
      </c>
      <c r="N54" s="101" t="s">
        <v>654</v>
      </c>
      <c r="O54" s="102" t="s">
        <v>654</v>
      </c>
      <c r="P54" s="101" t="s">
        <v>654</v>
      </c>
      <c r="Q54" s="101" t="s">
        <v>654</v>
      </c>
      <c r="R54" s="102" t="s">
        <v>654</v>
      </c>
      <c r="S54" s="101" t="s">
        <v>654</v>
      </c>
      <c r="T54" s="101" t="s">
        <v>654</v>
      </c>
      <c r="U54" s="102">
        <v>64.507800000000003</v>
      </c>
      <c r="V54" s="100">
        <v>0</v>
      </c>
      <c r="W54" s="100">
        <v>194.87300239999999</v>
      </c>
      <c r="X54" s="102">
        <v>4.4252000000000002</v>
      </c>
      <c r="Y54" s="100">
        <v>3.1153938999999999</v>
      </c>
      <c r="Z54" s="100">
        <v>5.7350943000000001</v>
      </c>
      <c r="AA54" s="102">
        <v>2.5489999999999999</v>
      </c>
      <c r="AB54" s="100">
        <v>1.1938040999999999</v>
      </c>
      <c r="AC54" s="100">
        <v>3.9041842</v>
      </c>
      <c r="AD54" s="102">
        <v>4.4577999999999998</v>
      </c>
      <c r="AE54" s="100">
        <v>3.0291578000000001</v>
      </c>
      <c r="AF54" s="100">
        <v>5.8863741000000003</v>
      </c>
    </row>
    <row r="55" spans="1:32">
      <c r="A55" s="27" t="s">
        <v>187</v>
      </c>
      <c r="B55" s="31" t="s">
        <v>139</v>
      </c>
      <c r="C55" s="102">
        <v>2.1783000000000001</v>
      </c>
      <c r="D55" s="100">
        <v>1.9461105999999999</v>
      </c>
      <c r="E55" s="100">
        <v>2.4104142999999998</v>
      </c>
      <c r="F55" s="102">
        <v>1.8436999999999999</v>
      </c>
      <c r="G55" s="100">
        <v>1.5098408999999999</v>
      </c>
      <c r="H55" s="100">
        <v>2.1775362</v>
      </c>
      <c r="I55" s="102">
        <v>1.0217000000000001</v>
      </c>
      <c r="J55" s="100">
        <v>0.61028230000000006</v>
      </c>
      <c r="K55" s="100">
        <v>1.4330282999999999</v>
      </c>
      <c r="L55" s="102">
        <v>1.8036000000000001</v>
      </c>
      <c r="M55" s="100">
        <v>1.0229858999999999</v>
      </c>
      <c r="N55" s="100">
        <v>2.5841351000000001</v>
      </c>
      <c r="O55" s="102">
        <v>3.0766</v>
      </c>
      <c r="P55" s="100">
        <v>0.2325159</v>
      </c>
      <c r="Q55" s="100">
        <v>5.9205886999999997</v>
      </c>
      <c r="R55" s="102">
        <v>1.4043000000000001</v>
      </c>
      <c r="S55" s="100">
        <v>0.97392230000000002</v>
      </c>
      <c r="T55" s="100">
        <v>1.8346735000000001</v>
      </c>
      <c r="U55" s="102">
        <v>0.8911</v>
      </c>
      <c r="V55" s="100">
        <v>0.60548930000000001</v>
      </c>
      <c r="W55" s="100">
        <v>1.1766338000000001</v>
      </c>
      <c r="X55" s="102">
        <v>4.1543999999999999</v>
      </c>
      <c r="Y55" s="100">
        <v>3.4519022000000001</v>
      </c>
      <c r="Z55" s="100">
        <v>4.8568797000000004</v>
      </c>
      <c r="AA55" s="102">
        <v>1.6149</v>
      </c>
      <c r="AB55" s="100">
        <v>1.4173743999999999</v>
      </c>
      <c r="AC55" s="100">
        <v>1.8124480999999999</v>
      </c>
      <c r="AD55" s="102">
        <v>4.6666999999999996</v>
      </c>
      <c r="AE55" s="100">
        <v>3.7870758000000002</v>
      </c>
      <c r="AF55" s="100">
        <v>5.5463168999999999</v>
      </c>
    </row>
    <row r="56" spans="1:32">
      <c r="A56" s="27" t="s">
        <v>661</v>
      </c>
      <c r="B56" s="31"/>
      <c r="C56" s="102"/>
      <c r="D56" s="100"/>
      <c r="E56" s="100"/>
      <c r="F56" s="102"/>
      <c r="G56" s="100"/>
      <c r="H56" s="100"/>
      <c r="I56" s="102"/>
      <c r="J56" s="100"/>
      <c r="K56" s="100"/>
      <c r="L56" s="102"/>
      <c r="M56" s="100"/>
      <c r="N56" s="100"/>
      <c r="O56" s="102"/>
      <c r="P56" s="100"/>
      <c r="Q56" s="100"/>
      <c r="R56" s="102"/>
      <c r="S56" s="100"/>
      <c r="T56" s="100"/>
      <c r="U56" s="102"/>
      <c r="V56" s="100"/>
      <c r="W56" s="100"/>
      <c r="X56" s="102"/>
      <c r="Y56" s="100"/>
      <c r="Z56" s="100"/>
      <c r="AA56" s="102"/>
      <c r="AB56" s="100"/>
      <c r="AC56" s="100"/>
      <c r="AD56" s="102"/>
      <c r="AE56" s="100"/>
      <c r="AF56" s="100"/>
    </row>
    <row r="57" spans="1:32">
      <c r="A57" s="27" t="s">
        <v>187</v>
      </c>
      <c r="B57" s="31" t="s">
        <v>550</v>
      </c>
      <c r="C57" s="102">
        <v>2.7654000000000001</v>
      </c>
      <c r="D57" s="100">
        <v>2.4323299</v>
      </c>
      <c r="E57" s="100">
        <v>3.0985469000000001</v>
      </c>
      <c r="F57" s="102">
        <v>2.5636999999999999</v>
      </c>
      <c r="G57" s="100">
        <v>1.9542865</v>
      </c>
      <c r="H57" s="100">
        <v>3.1730912999999998</v>
      </c>
      <c r="I57" s="102">
        <v>1.0419</v>
      </c>
      <c r="J57" s="100">
        <v>0.15193809999999999</v>
      </c>
      <c r="K57" s="100">
        <v>1.9319139999999999</v>
      </c>
      <c r="L57" s="102">
        <v>1.9519</v>
      </c>
      <c r="M57" s="100">
        <v>0.64633490000000005</v>
      </c>
      <c r="N57" s="100">
        <v>3.2575498999999999</v>
      </c>
      <c r="O57" s="102" t="s">
        <v>654</v>
      </c>
      <c r="P57" s="101" t="s">
        <v>654</v>
      </c>
      <c r="Q57" s="101" t="s">
        <v>654</v>
      </c>
      <c r="R57" s="102">
        <v>1.3884000000000001</v>
      </c>
      <c r="S57" s="100">
        <v>0.79234400000000005</v>
      </c>
      <c r="T57" s="100">
        <v>1.9845098000000001</v>
      </c>
      <c r="U57" s="102">
        <v>0.93659999999999999</v>
      </c>
      <c r="V57" s="100">
        <v>0.56754660000000001</v>
      </c>
      <c r="W57" s="100">
        <v>1.3056220999999999</v>
      </c>
      <c r="X57" s="102">
        <v>4.3240999999999996</v>
      </c>
      <c r="Y57" s="100">
        <v>3.6405454000000002</v>
      </c>
      <c r="Z57" s="100">
        <v>5.0076312999999999</v>
      </c>
      <c r="AA57" s="102">
        <v>2.0106000000000002</v>
      </c>
      <c r="AB57" s="100">
        <v>1.6919029000000001</v>
      </c>
      <c r="AC57" s="100">
        <v>2.3293876999999998</v>
      </c>
      <c r="AD57" s="102">
        <v>4.7293000000000003</v>
      </c>
      <c r="AE57" s="100">
        <v>3.8871722000000002</v>
      </c>
      <c r="AF57" s="100">
        <v>5.5714059000000002</v>
      </c>
    </row>
    <row r="58" spans="1:32">
      <c r="A58" s="27" t="s">
        <v>187</v>
      </c>
      <c r="B58" s="31" t="s">
        <v>551</v>
      </c>
      <c r="C58" s="102">
        <v>1.6868000000000001</v>
      </c>
      <c r="D58" s="100">
        <v>1.3822401</v>
      </c>
      <c r="E58" s="100">
        <v>1.9913551</v>
      </c>
      <c r="F58" s="102">
        <v>1.3879999999999999</v>
      </c>
      <c r="G58" s="100">
        <v>1.0155538</v>
      </c>
      <c r="H58" s="100">
        <v>1.7605413999999999</v>
      </c>
      <c r="I58" s="102">
        <v>0.95989999999999998</v>
      </c>
      <c r="J58" s="100">
        <v>0.5448385</v>
      </c>
      <c r="K58" s="100">
        <v>1.3748894</v>
      </c>
      <c r="L58" s="102">
        <v>1.7198</v>
      </c>
      <c r="M58" s="100">
        <v>0.75006539999999999</v>
      </c>
      <c r="N58" s="100">
        <v>2.6895720000000001</v>
      </c>
      <c r="O58" s="102">
        <v>-2.2271999999999998</v>
      </c>
      <c r="P58" s="100">
        <v>0</v>
      </c>
      <c r="Q58" s="100">
        <v>4.7564114000000002</v>
      </c>
      <c r="R58" s="102">
        <v>1.417</v>
      </c>
      <c r="S58" s="100">
        <v>0.80257460000000003</v>
      </c>
      <c r="T58" s="100">
        <v>2.0313412</v>
      </c>
      <c r="U58" s="102">
        <v>0.87529999999999997</v>
      </c>
      <c r="V58" s="100">
        <v>0.40787010000000001</v>
      </c>
      <c r="W58" s="100">
        <v>1.3427784</v>
      </c>
      <c r="X58" s="102">
        <v>3.8351999999999999</v>
      </c>
      <c r="Y58" s="100">
        <v>2.3350053000000002</v>
      </c>
      <c r="Z58" s="100">
        <v>5.3353503</v>
      </c>
      <c r="AA58" s="102">
        <v>1.3116000000000001</v>
      </c>
      <c r="AB58" s="100">
        <v>1.0691063999999999</v>
      </c>
      <c r="AC58" s="100">
        <v>1.5540776000000001</v>
      </c>
      <c r="AD58" s="102">
        <v>4.4196999999999997</v>
      </c>
      <c r="AE58" s="100">
        <v>2.6144417</v>
      </c>
      <c r="AF58" s="100">
        <v>6.2248614</v>
      </c>
    </row>
    <row r="59" spans="1:32">
      <c r="A59" s="27" t="s">
        <v>528</v>
      </c>
      <c r="B59" s="31"/>
      <c r="C59" s="102"/>
      <c r="D59" s="100"/>
      <c r="E59" s="100"/>
      <c r="F59" s="102"/>
      <c r="G59" s="100"/>
      <c r="H59" s="100"/>
      <c r="I59" s="102"/>
      <c r="J59" s="100"/>
      <c r="K59" s="100"/>
      <c r="L59" s="102"/>
      <c r="M59" s="100"/>
      <c r="N59" s="100"/>
      <c r="O59" s="102"/>
      <c r="P59" s="100"/>
      <c r="Q59" s="100"/>
      <c r="R59" s="102"/>
      <c r="S59" s="100"/>
      <c r="T59" s="100"/>
      <c r="U59" s="102"/>
      <c r="V59" s="100"/>
      <c r="W59" s="100"/>
      <c r="X59" s="102"/>
      <c r="Y59" s="100"/>
      <c r="Z59" s="100"/>
      <c r="AA59" s="102"/>
      <c r="AB59" s="100"/>
      <c r="AC59" s="100"/>
      <c r="AD59" s="102"/>
      <c r="AE59" s="100"/>
      <c r="AF59" s="100"/>
    </row>
    <row r="60" spans="1:32">
      <c r="A60" s="27"/>
      <c r="B60" s="31" t="s">
        <v>601</v>
      </c>
      <c r="C60" s="102">
        <v>2.5737999999999999</v>
      </c>
      <c r="D60" s="100">
        <v>2.2448568</v>
      </c>
      <c r="E60" s="100">
        <v>2.9026942999999998</v>
      </c>
      <c r="F60" s="102">
        <v>2.1941999999999999</v>
      </c>
      <c r="G60" s="100">
        <v>1.7289386</v>
      </c>
      <c r="H60" s="100">
        <v>2.6594454000000001</v>
      </c>
      <c r="I60" s="102">
        <v>0.97689999999999999</v>
      </c>
      <c r="J60" s="100">
        <v>0.49076029999999998</v>
      </c>
      <c r="K60" s="100">
        <v>1.4629618</v>
      </c>
      <c r="L60" s="102">
        <v>1.5783</v>
      </c>
      <c r="M60" s="100">
        <v>0.4055609</v>
      </c>
      <c r="N60" s="100">
        <v>2.7511334000000001</v>
      </c>
      <c r="O60" s="102" t="s">
        <v>654</v>
      </c>
      <c r="P60" s="101" t="s">
        <v>654</v>
      </c>
      <c r="Q60" s="101" t="s">
        <v>654</v>
      </c>
      <c r="R60" s="102">
        <v>1.3637999999999999</v>
      </c>
      <c r="S60" s="100">
        <v>0.65876970000000001</v>
      </c>
      <c r="T60" s="100">
        <v>2.0687707</v>
      </c>
      <c r="U60" s="102">
        <v>1.0674999999999999</v>
      </c>
      <c r="V60" s="100">
        <v>0.65120400000000001</v>
      </c>
      <c r="W60" s="100">
        <v>1.4838415</v>
      </c>
      <c r="X60" s="102">
        <v>4.4890999999999996</v>
      </c>
      <c r="Y60" s="100">
        <v>3.6519623000000001</v>
      </c>
      <c r="Z60" s="100">
        <v>5.3261526999999997</v>
      </c>
      <c r="AA60" s="102">
        <v>1.8846000000000001</v>
      </c>
      <c r="AB60" s="100">
        <v>1.5956246999999999</v>
      </c>
      <c r="AC60" s="100">
        <v>2.1736374999999999</v>
      </c>
      <c r="AD60" s="102">
        <v>5.0895000000000001</v>
      </c>
      <c r="AE60" s="100">
        <v>4.0296004999999999</v>
      </c>
      <c r="AF60" s="100">
        <v>6.1493275000000001</v>
      </c>
    </row>
    <row r="61" spans="1:32">
      <c r="A61" s="27"/>
      <c r="B61" s="31" t="s">
        <v>602</v>
      </c>
      <c r="C61" s="102">
        <v>1.8058000000000001</v>
      </c>
      <c r="D61" s="100">
        <v>1.5060184999999999</v>
      </c>
      <c r="E61" s="100">
        <v>2.1054935000000001</v>
      </c>
      <c r="F61" s="102">
        <v>1.3524</v>
      </c>
      <c r="G61" s="100">
        <v>0.90792079999999997</v>
      </c>
      <c r="H61" s="100">
        <v>1.7967963</v>
      </c>
      <c r="I61" s="102">
        <v>1.0232000000000001</v>
      </c>
      <c r="J61" s="100">
        <v>0.35865580000000002</v>
      </c>
      <c r="K61" s="100">
        <v>1.6877697</v>
      </c>
      <c r="L61" s="102">
        <v>1.9417</v>
      </c>
      <c r="M61" s="100">
        <v>0.91565739999999995</v>
      </c>
      <c r="N61" s="100">
        <v>2.9676550000000002</v>
      </c>
      <c r="O61" s="102">
        <v>-0.77600000000000002</v>
      </c>
      <c r="P61" s="100">
        <v>0</v>
      </c>
      <c r="Q61" s="100">
        <v>2.3116626</v>
      </c>
      <c r="R61" s="102">
        <v>1.4205000000000001</v>
      </c>
      <c r="S61" s="100">
        <v>0.89736000000000005</v>
      </c>
      <c r="T61" s="100">
        <v>1.9435819999999999</v>
      </c>
      <c r="U61" s="102">
        <v>0.70850000000000002</v>
      </c>
      <c r="V61" s="100">
        <v>0.3204419</v>
      </c>
      <c r="W61" s="100">
        <v>1.0965908</v>
      </c>
      <c r="X61" s="102">
        <v>3.6383999999999999</v>
      </c>
      <c r="Y61" s="100">
        <v>2.6406567000000001</v>
      </c>
      <c r="Z61" s="100">
        <v>4.6361317</v>
      </c>
      <c r="AA61" s="102">
        <v>1.3226</v>
      </c>
      <c r="AB61" s="100">
        <v>1.0677082</v>
      </c>
      <c r="AC61" s="100">
        <v>1.5775226</v>
      </c>
      <c r="AD61" s="102">
        <v>3.9249999999999998</v>
      </c>
      <c r="AE61" s="100">
        <v>2.7447061000000001</v>
      </c>
      <c r="AF61" s="100">
        <v>5.1052692999999998</v>
      </c>
    </row>
    <row r="62" spans="1:32">
      <c r="A62" s="27" t="s">
        <v>662</v>
      </c>
      <c r="B62" s="31"/>
      <c r="C62" s="102"/>
      <c r="D62" s="100"/>
      <c r="E62" s="100"/>
      <c r="F62" s="102"/>
      <c r="G62" s="100"/>
      <c r="H62" s="100"/>
      <c r="I62" s="102"/>
      <c r="J62" s="100"/>
      <c r="K62" s="100"/>
      <c r="L62" s="102"/>
      <c r="M62" s="100"/>
      <c r="N62" s="100"/>
      <c r="O62" s="102"/>
      <c r="P62" s="100"/>
      <c r="Q62" s="100"/>
      <c r="R62" s="102"/>
      <c r="S62" s="100"/>
      <c r="T62" s="100"/>
      <c r="U62" s="102"/>
      <c r="V62" s="100"/>
      <c r="W62" s="100"/>
      <c r="X62" s="102"/>
      <c r="Y62" s="100"/>
      <c r="Z62" s="100"/>
      <c r="AA62" s="102"/>
      <c r="AB62" s="100"/>
      <c r="AC62" s="100"/>
      <c r="AD62" s="102"/>
      <c r="AE62" s="100"/>
      <c r="AF62" s="100"/>
    </row>
    <row r="63" spans="1:32">
      <c r="A63" s="27" t="s">
        <v>187</v>
      </c>
      <c r="B63" s="31" t="s">
        <v>88</v>
      </c>
      <c r="C63" s="102">
        <v>2.1930999999999998</v>
      </c>
      <c r="D63" s="100">
        <v>1.9329152000000001</v>
      </c>
      <c r="E63" s="100">
        <v>2.4532408999999999</v>
      </c>
      <c r="F63" s="102">
        <v>2.1749000000000001</v>
      </c>
      <c r="G63" s="100">
        <v>1.6855578</v>
      </c>
      <c r="H63" s="100">
        <v>2.6643192</v>
      </c>
      <c r="I63" s="102">
        <v>1.0484</v>
      </c>
      <c r="J63" s="100">
        <v>0.47889609999999999</v>
      </c>
      <c r="K63" s="100">
        <v>1.6179635000000001</v>
      </c>
      <c r="L63" s="102">
        <v>1.6987000000000001</v>
      </c>
      <c r="M63" s="100">
        <v>0.84036060000000001</v>
      </c>
      <c r="N63" s="100">
        <v>2.5571088</v>
      </c>
      <c r="O63" s="102">
        <v>-3.6638999999999999</v>
      </c>
      <c r="P63" s="100">
        <v>0</v>
      </c>
      <c r="Q63" s="100">
        <v>7.4792616000000001</v>
      </c>
      <c r="R63" s="102">
        <v>1.7351000000000001</v>
      </c>
      <c r="S63" s="100">
        <v>1.124857</v>
      </c>
      <c r="T63" s="100">
        <v>2.3453906999999998</v>
      </c>
      <c r="U63" s="102">
        <v>0.96870000000000001</v>
      </c>
      <c r="V63" s="100">
        <v>0.57677920000000005</v>
      </c>
      <c r="W63" s="100">
        <v>1.3606003</v>
      </c>
      <c r="X63" s="102">
        <v>3.3125</v>
      </c>
      <c r="Y63" s="100">
        <v>2.7395353</v>
      </c>
      <c r="Z63" s="100">
        <v>3.8854422999999998</v>
      </c>
      <c r="AA63" s="102">
        <v>1.7063999999999999</v>
      </c>
      <c r="AB63" s="100">
        <v>1.4430098</v>
      </c>
      <c r="AC63" s="100">
        <v>1.9697095</v>
      </c>
      <c r="AD63" s="102">
        <v>4.0138999999999996</v>
      </c>
      <c r="AE63" s="100">
        <v>3.2758983000000002</v>
      </c>
      <c r="AF63" s="100">
        <v>4.7519108000000001</v>
      </c>
    </row>
    <row r="64" spans="1:32">
      <c r="A64" s="27" t="s">
        <v>187</v>
      </c>
      <c r="B64" s="31" t="s">
        <v>140</v>
      </c>
      <c r="C64" s="102">
        <v>2.3273999999999999</v>
      </c>
      <c r="D64" s="100">
        <v>1.9350510000000001</v>
      </c>
      <c r="E64" s="100">
        <v>2.7198101000000001</v>
      </c>
      <c r="F64" s="102">
        <v>1.5710999999999999</v>
      </c>
      <c r="G64" s="100">
        <v>1.1286350999999999</v>
      </c>
      <c r="H64" s="100">
        <v>2.0135508</v>
      </c>
      <c r="I64" s="102">
        <v>0.95699999999999996</v>
      </c>
      <c r="J64" s="100">
        <v>0.40051569999999997</v>
      </c>
      <c r="K64" s="100">
        <v>1.5134802999999999</v>
      </c>
      <c r="L64" s="102">
        <v>2.1173999999999999</v>
      </c>
      <c r="M64" s="100">
        <v>0.29858709999999999</v>
      </c>
      <c r="N64" s="100">
        <v>3.9363093</v>
      </c>
      <c r="O64" s="102" t="s">
        <v>654</v>
      </c>
      <c r="P64" s="101" t="s">
        <v>654</v>
      </c>
      <c r="Q64" s="101" t="s">
        <v>654</v>
      </c>
      <c r="R64" s="102">
        <v>0.78649999999999998</v>
      </c>
      <c r="S64" s="100">
        <v>0.31568279999999999</v>
      </c>
      <c r="T64" s="100">
        <v>1.2572504</v>
      </c>
      <c r="U64" s="102">
        <v>0.82679999999999998</v>
      </c>
      <c r="V64" s="100">
        <v>0.41942770000000001</v>
      </c>
      <c r="W64" s="100">
        <v>1.2342483</v>
      </c>
      <c r="X64" s="102">
        <v>5.4332000000000003</v>
      </c>
      <c r="Y64" s="100">
        <v>4.1465227999999996</v>
      </c>
      <c r="Z64" s="100">
        <v>6.7198741000000002</v>
      </c>
      <c r="AA64" s="102">
        <v>1.5668</v>
      </c>
      <c r="AB64" s="100">
        <v>1.2717824</v>
      </c>
      <c r="AC64" s="100">
        <v>1.8618402999999999</v>
      </c>
      <c r="AD64" s="102">
        <v>5.5334000000000003</v>
      </c>
      <c r="AE64" s="100">
        <v>3.9732010999999998</v>
      </c>
      <c r="AF64" s="100">
        <v>7.0936123000000002</v>
      </c>
    </row>
    <row r="65" spans="1:32">
      <c r="A65" s="27" t="s">
        <v>663</v>
      </c>
      <c r="B65" s="31"/>
      <c r="C65" s="102"/>
      <c r="D65" s="100"/>
      <c r="E65" s="100"/>
      <c r="F65" s="102"/>
      <c r="G65" s="100"/>
      <c r="H65" s="100"/>
      <c r="I65" s="102"/>
      <c r="J65" s="100"/>
      <c r="K65" s="100"/>
      <c r="L65" s="102"/>
      <c r="M65" s="100"/>
      <c r="N65" s="100"/>
      <c r="O65" s="102"/>
      <c r="P65" s="101"/>
      <c r="Q65" s="101"/>
      <c r="R65" s="102"/>
      <c r="S65" s="100"/>
      <c r="T65" s="100"/>
      <c r="U65" s="102"/>
      <c r="V65" s="100"/>
      <c r="W65" s="100"/>
      <c r="X65" s="102"/>
      <c r="Y65" s="100"/>
      <c r="Z65" s="100"/>
      <c r="AA65" s="102"/>
      <c r="AB65" s="100"/>
      <c r="AC65" s="100"/>
      <c r="AD65" s="102"/>
      <c r="AE65" s="100"/>
      <c r="AF65" s="100"/>
    </row>
    <row r="66" spans="1:32">
      <c r="A66" s="27"/>
      <c r="B66" s="31" t="s">
        <v>89</v>
      </c>
      <c r="C66" s="102">
        <v>3.0310000000000001</v>
      </c>
      <c r="D66" s="100">
        <v>2.5965047999999999</v>
      </c>
      <c r="E66" s="100">
        <v>3.4654853000000001</v>
      </c>
      <c r="F66" s="102">
        <v>1.7709999999999999</v>
      </c>
      <c r="G66" s="100">
        <v>1.0382241999999999</v>
      </c>
      <c r="H66" s="100">
        <v>2.5038276000000002</v>
      </c>
      <c r="I66" s="102">
        <v>1.3505</v>
      </c>
      <c r="J66" s="100">
        <v>0.57724989999999998</v>
      </c>
      <c r="K66" s="100">
        <v>2.1236885000000001</v>
      </c>
      <c r="L66" s="102">
        <v>2.6581000000000001</v>
      </c>
      <c r="M66" s="100">
        <v>0.97256609999999999</v>
      </c>
      <c r="N66" s="100">
        <v>4.3436595000000002</v>
      </c>
      <c r="O66" s="102" t="s">
        <v>654</v>
      </c>
      <c r="P66" s="101" t="s">
        <v>654</v>
      </c>
      <c r="Q66" s="101" t="s">
        <v>654</v>
      </c>
      <c r="R66" s="102">
        <v>1.2839</v>
      </c>
      <c r="S66" s="100">
        <v>0.51861500000000005</v>
      </c>
      <c r="T66" s="100">
        <v>2.0491088</v>
      </c>
      <c r="U66" s="102">
        <v>0.91579999999999995</v>
      </c>
      <c r="V66" s="100">
        <v>0.52233620000000003</v>
      </c>
      <c r="W66" s="100">
        <v>1.3093345999999999</v>
      </c>
      <c r="X66" s="102">
        <v>4.9298000000000002</v>
      </c>
      <c r="Y66" s="100">
        <v>4.1009136000000002</v>
      </c>
      <c r="Z66" s="100">
        <v>5.7587643999999996</v>
      </c>
      <c r="AA66" s="102">
        <v>1.7751999999999999</v>
      </c>
      <c r="AB66" s="100">
        <v>1.3984160999999999</v>
      </c>
      <c r="AC66" s="100">
        <v>2.1519027999999998</v>
      </c>
      <c r="AD66" s="102">
        <v>5.1523000000000003</v>
      </c>
      <c r="AE66" s="100">
        <v>4.2088618000000002</v>
      </c>
      <c r="AF66" s="100">
        <v>6.0957676000000003</v>
      </c>
    </row>
    <row r="67" spans="1:32">
      <c r="A67" s="27" t="s">
        <v>187</v>
      </c>
      <c r="B67" s="31" t="s">
        <v>90</v>
      </c>
      <c r="C67" s="102">
        <v>1.7650999999999999</v>
      </c>
      <c r="D67" s="100">
        <v>1.517639</v>
      </c>
      <c r="E67" s="100">
        <v>2.0125891</v>
      </c>
      <c r="F67" s="102">
        <v>1.9036999999999999</v>
      </c>
      <c r="G67" s="100">
        <v>1.5402315</v>
      </c>
      <c r="H67" s="100">
        <v>2.2672620999999999</v>
      </c>
      <c r="I67" s="102">
        <v>0.71989999999999998</v>
      </c>
      <c r="J67" s="100">
        <v>0.32178489999999998</v>
      </c>
      <c r="K67" s="100">
        <v>1.1179726999999999</v>
      </c>
      <c r="L67" s="102">
        <v>1.2084999999999999</v>
      </c>
      <c r="M67" s="100">
        <v>0.56869530000000001</v>
      </c>
      <c r="N67" s="100">
        <v>1.8482892</v>
      </c>
      <c r="O67" s="102">
        <v>-2.8721000000000001</v>
      </c>
      <c r="P67" s="100">
        <v>0</v>
      </c>
      <c r="Q67" s="100">
        <v>6.3337376000000001</v>
      </c>
      <c r="R67" s="102">
        <v>1.4379</v>
      </c>
      <c r="S67" s="100">
        <v>0.93004580000000003</v>
      </c>
      <c r="T67" s="100">
        <v>1.9456808999999999</v>
      </c>
      <c r="U67" s="102">
        <v>0.91910000000000003</v>
      </c>
      <c r="V67" s="100">
        <v>0.51419570000000003</v>
      </c>
      <c r="W67" s="100">
        <v>1.3240714</v>
      </c>
      <c r="X67" s="102">
        <v>2.8026</v>
      </c>
      <c r="Y67" s="100">
        <v>1.8329438</v>
      </c>
      <c r="Z67" s="100">
        <v>3.7722099999999998</v>
      </c>
      <c r="AA67" s="102">
        <v>1.5871</v>
      </c>
      <c r="AB67" s="100">
        <v>1.3591192000000001</v>
      </c>
      <c r="AC67" s="100">
        <v>1.8151781</v>
      </c>
      <c r="AD67" s="102">
        <v>3.4220000000000002</v>
      </c>
      <c r="AE67" s="100">
        <v>1.9960639</v>
      </c>
      <c r="AF67" s="100">
        <v>4.8480194000000001</v>
      </c>
    </row>
    <row r="68" spans="1:32">
      <c r="A68" s="27" t="s">
        <v>600</v>
      </c>
      <c r="B68" s="31"/>
      <c r="C68" s="102"/>
      <c r="D68" s="100"/>
      <c r="E68" s="100"/>
      <c r="F68" s="102"/>
      <c r="G68" s="100"/>
      <c r="H68" s="100"/>
      <c r="I68" s="102"/>
      <c r="J68" s="100"/>
      <c r="K68" s="100"/>
      <c r="L68" s="102"/>
      <c r="M68" s="100"/>
      <c r="N68" s="100"/>
      <c r="O68" s="102"/>
      <c r="P68" s="100"/>
      <c r="Q68" s="100"/>
      <c r="R68" s="102"/>
      <c r="S68" s="100"/>
      <c r="T68" s="100"/>
      <c r="U68" s="102"/>
      <c r="V68" s="100"/>
      <c r="W68" s="100"/>
      <c r="X68" s="102"/>
      <c r="Y68" s="100"/>
      <c r="Z68" s="100"/>
      <c r="AA68" s="102"/>
      <c r="AB68" s="100"/>
      <c r="AC68" s="100"/>
      <c r="AD68" s="102"/>
      <c r="AE68" s="100"/>
      <c r="AF68" s="100"/>
    </row>
    <row r="69" spans="1:32">
      <c r="A69" s="27" t="s">
        <v>187</v>
      </c>
      <c r="B69" s="31" t="s">
        <v>597</v>
      </c>
      <c r="C69" s="102">
        <v>1.9870000000000001</v>
      </c>
      <c r="D69" s="100">
        <v>1.7076647</v>
      </c>
      <c r="E69" s="100">
        <v>2.2662848000000002</v>
      </c>
      <c r="F69" s="102">
        <v>1.9218</v>
      </c>
      <c r="G69" s="100">
        <v>1.5555995</v>
      </c>
      <c r="H69" s="100">
        <v>2.2880042</v>
      </c>
      <c r="I69" s="102">
        <v>0.90259999999999996</v>
      </c>
      <c r="J69" s="100">
        <v>0.49531540000000002</v>
      </c>
      <c r="K69" s="100">
        <v>1.3099729</v>
      </c>
      <c r="L69" s="102">
        <v>1.2708999999999999</v>
      </c>
      <c r="M69" s="100">
        <v>0.60690069999999996</v>
      </c>
      <c r="N69" s="100">
        <v>1.9348437000000001</v>
      </c>
      <c r="O69" s="102" t="s">
        <v>654</v>
      </c>
      <c r="P69" s="101" t="s">
        <v>654</v>
      </c>
      <c r="Q69" s="101" t="s">
        <v>654</v>
      </c>
      <c r="R69" s="102">
        <v>1.5915999999999999</v>
      </c>
      <c r="S69" s="100">
        <v>1.0062412000000001</v>
      </c>
      <c r="T69" s="100">
        <v>2.1770315</v>
      </c>
      <c r="U69" s="102">
        <v>1.0168999999999999</v>
      </c>
      <c r="V69" s="100">
        <v>0.504853</v>
      </c>
      <c r="W69" s="100">
        <v>1.5290024</v>
      </c>
      <c r="X69" s="102">
        <v>3.5832999999999999</v>
      </c>
      <c r="Y69" s="100">
        <v>2.5127926</v>
      </c>
      <c r="Z69" s="100">
        <v>4.6539058999999998</v>
      </c>
      <c r="AA69" s="102">
        <v>1.6331</v>
      </c>
      <c r="AB69" s="100">
        <v>1.3968273</v>
      </c>
      <c r="AC69" s="100">
        <v>1.8693093000000001</v>
      </c>
      <c r="AD69" s="102">
        <v>4.6100000000000003</v>
      </c>
      <c r="AE69" s="100">
        <v>3.0701242999999998</v>
      </c>
      <c r="AF69" s="100">
        <v>6.1498903</v>
      </c>
    </row>
    <row r="70" spans="1:32">
      <c r="A70" s="27" t="s">
        <v>187</v>
      </c>
      <c r="B70" s="31" t="s">
        <v>91</v>
      </c>
      <c r="C70" s="102">
        <v>2.6968000000000001</v>
      </c>
      <c r="D70" s="100">
        <v>2.3156758000000002</v>
      </c>
      <c r="E70" s="100">
        <v>3.0780218000000001</v>
      </c>
      <c r="F70" s="102">
        <v>1.6992</v>
      </c>
      <c r="G70" s="100">
        <v>0.96098689999999998</v>
      </c>
      <c r="H70" s="100">
        <v>2.4374083</v>
      </c>
      <c r="I70" s="102">
        <v>1.3669</v>
      </c>
      <c r="J70" s="100">
        <v>0.1845618</v>
      </c>
      <c r="K70" s="100">
        <v>2.5492821999999999</v>
      </c>
      <c r="L70" s="102">
        <v>2.6101999999999999</v>
      </c>
      <c r="M70" s="100">
        <v>0.92836030000000003</v>
      </c>
      <c r="N70" s="100">
        <v>4.2920239999999996</v>
      </c>
      <c r="O70" s="102">
        <v>3.1657999999999999</v>
      </c>
      <c r="P70" s="100">
        <v>0.24940039999999999</v>
      </c>
      <c r="Q70" s="100">
        <v>6.0821228999999999</v>
      </c>
      <c r="R70" s="102">
        <v>1.0351999999999999</v>
      </c>
      <c r="S70" s="100">
        <v>0.49851190000000001</v>
      </c>
      <c r="T70" s="100">
        <v>1.5718818999999999</v>
      </c>
      <c r="U70" s="102">
        <v>0.83299999999999996</v>
      </c>
      <c r="V70" s="100">
        <v>0.51994549999999995</v>
      </c>
      <c r="W70" s="100">
        <v>1.1459672000000001</v>
      </c>
      <c r="X70" s="102">
        <v>4.6448</v>
      </c>
      <c r="Y70" s="100">
        <v>3.8663791999999999</v>
      </c>
      <c r="Z70" s="100">
        <v>5.4232798999999998</v>
      </c>
      <c r="AA70" s="102">
        <v>1.6669</v>
      </c>
      <c r="AB70" s="100">
        <v>1.3176082</v>
      </c>
      <c r="AC70" s="100">
        <v>2.0161997999999999</v>
      </c>
      <c r="AD70" s="102">
        <v>4.6688000000000001</v>
      </c>
      <c r="AE70" s="100">
        <v>3.8027758</v>
      </c>
      <c r="AF70" s="100">
        <v>5.5348657000000001</v>
      </c>
    </row>
    <row r="71" spans="1:32" s="170" customFormat="1">
      <c r="A71" s="169" t="s">
        <v>64</v>
      </c>
      <c r="B71" s="172"/>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4"/>
      <c r="AB71" s="173"/>
      <c r="AC71" s="173"/>
      <c r="AD71" s="174"/>
      <c r="AE71" s="173"/>
      <c r="AF71" s="173"/>
    </row>
    <row r="72" spans="1:32">
      <c r="A72" s="27" t="s">
        <v>659</v>
      </c>
      <c r="B72" s="28"/>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row>
    <row r="73" spans="1:32">
      <c r="A73" s="27" t="s">
        <v>187</v>
      </c>
      <c r="B73" s="31" t="s">
        <v>137</v>
      </c>
      <c r="C73" s="102">
        <v>0.56020000000000003</v>
      </c>
      <c r="D73" s="100">
        <v>0</v>
      </c>
      <c r="E73" s="100">
        <v>1.2788234000000001</v>
      </c>
      <c r="F73" s="102">
        <v>-1.4863</v>
      </c>
      <c r="G73" s="100">
        <v>0</v>
      </c>
      <c r="H73" s="100">
        <v>3.7708504</v>
      </c>
      <c r="I73" s="102">
        <v>-1E-4</v>
      </c>
      <c r="J73" s="100">
        <v>0</v>
      </c>
      <c r="K73" s="100">
        <v>0</v>
      </c>
      <c r="L73" s="102" t="s">
        <v>654</v>
      </c>
      <c r="M73" s="101" t="s">
        <v>654</v>
      </c>
      <c r="N73" s="101" t="s">
        <v>654</v>
      </c>
      <c r="O73" s="102" t="s">
        <v>654</v>
      </c>
      <c r="P73" s="101" t="s">
        <v>654</v>
      </c>
      <c r="Q73" s="101" t="s">
        <v>654</v>
      </c>
      <c r="R73" s="102" t="s">
        <v>654</v>
      </c>
      <c r="S73" s="101" t="s">
        <v>654</v>
      </c>
      <c r="T73" s="101" t="s">
        <v>654</v>
      </c>
      <c r="U73" s="102">
        <v>0</v>
      </c>
      <c r="V73" s="100">
        <v>0</v>
      </c>
      <c r="W73" s="100">
        <v>0</v>
      </c>
      <c r="X73" s="102">
        <v>0.2009</v>
      </c>
      <c r="Y73" s="100">
        <v>0</v>
      </c>
      <c r="Z73" s="100">
        <v>0.52648070000000002</v>
      </c>
      <c r="AA73" s="102">
        <v>0.76900000000000002</v>
      </c>
      <c r="AB73" s="100">
        <v>0</v>
      </c>
      <c r="AC73" s="100">
        <v>1.8702415999999999</v>
      </c>
      <c r="AD73" s="102">
        <v>0.17219999999999999</v>
      </c>
      <c r="AE73" s="100">
        <v>0</v>
      </c>
      <c r="AF73" s="100">
        <v>0.4516693</v>
      </c>
    </row>
    <row r="74" spans="1:32">
      <c r="A74" s="27" t="s">
        <v>187</v>
      </c>
      <c r="B74" s="31" t="s">
        <v>549</v>
      </c>
      <c r="C74" s="102">
        <v>0.63</v>
      </c>
      <c r="D74" s="100">
        <v>0.30192619999999998</v>
      </c>
      <c r="E74" s="100">
        <v>0.95797569999999999</v>
      </c>
      <c r="F74" s="102">
        <v>0.36780000000000002</v>
      </c>
      <c r="G74" s="100">
        <v>0</v>
      </c>
      <c r="H74" s="100">
        <v>0.80922590000000005</v>
      </c>
      <c r="I74" s="102">
        <v>1.1416999999999999</v>
      </c>
      <c r="J74" s="100">
        <v>0.24782100000000001</v>
      </c>
      <c r="K74" s="100">
        <v>2.0356296999999999</v>
      </c>
      <c r="L74" s="102">
        <v>-1.2619</v>
      </c>
      <c r="M74" s="100">
        <v>0</v>
      </c>
      <c r="N74" s="100">
        <v>3.4726203999999998</v>
      </c>
      <c r="O74" s="102" t="s">
        <v>654</v>
      </c>
      <c r="P74" s="101" t="s">
        <v>654</v>
      </c>
      <c r="Q74" s="101" t="s">
        <v>654</v>
      </c>
      <c r="R74" s="102">
        <v>-0.64239999999999997</v>
      </c>
      <c r="S74" s="100">
        <v>0</v>
      </c>
      <c r="T74" s="100">
        <v>1.9097835999999999</v>
      </c>
      <c r="U74" s="102">
        <v>0.79920000000000002</v>
      </c>
      <c r="V74" s="100">
        <v>0</v>
      </c>
      <c r="W74" s="100">
        <v>1.6280621</v>
      </c>
      <c r="X74" s="102">
        <v>0.1074</v>
      </c>
      <c r="Y74" s="100">
        <v>0</v>
      </c>
      <c r="Z74" s="100">
        <v>0.31850640000000002</v>
      </c>
      <c r="AA74" s="102">
        <v>0.70009999999999994</v>
      </c>
      <c r="AB74" s="100">
        <v>0.33126</v>
      </c>
      <c r="AC74" s="100">
        <v>1.0689743</v>
      </c>
      <c r="AD74" s="102">
        <v>7.3999999999999996E-2</v>
      </c>
      <c r="AE74" s="100">
        <v>0</v>
      </c>
      <c r="AF74" s="100">
        <v>0.21962770000000001</v>
      </c>
    </row>
    <row r="75" spans="1:32">
      <c r="A75" s="27" t="s">
        <v>660</v>
      </c>
      <c r="B75" s="31"/>
      <c r="C75" s="102"/>
      <c r="D75" s="100"/>
      <c r="E75" s="100"/>
      <c r="F75" s="102"/>
      <c r="G75" s="100"/>
      <c r="H75" s="100"/>
      <c r="I75" s="102"/>
      <c r="J75" s="100"/>
      <c r="K75" s="100"/>
      <c r="L75" s="102"/>
      <c r="M75" s="100"/>
      <c r="N75" s="100"/>
      <c r="O75" s="102"/>
      <c r="P75" s="101"/>
      <c r="Q75" s="101"/>
      <c r="R75" s="102"/>
      <c r="S75" s="100"/>
      <c r="T75" s="100"/>
      <c r="U75" s="102"/>
      <c r="V75" s="100"/>
      <c r="W75" s="100"/>
      <c r="X75" s="102"/>
      <c r="Y75" s="100"/>
      <c r="Z75" s="100"/>
      <c r="AA75" s="102"/>
      <c r="AB75" s="100"/>
      <c r="AC75" s="100"/>
      <c r="AD75" s="102"/>
      <c r="AE75" s="100"/>
      <c r="AF75" s="100"/>
    </row>
    <row r="76" spans="1:32">
      <c r="A76" s="27" t="s">
        <v>187</v>
      </c>
      <c r="B76" s="31" t="s">
        <v>138</v>
      </c>
      <c r="C76" s="102">
        <v>0.61860000000000004</v>
      </c>
      <c r="D76" s="100">
        <v>0</v>
      </c>
      <c r="E76" s="100">
        <v>1.7384569999999999</v>
      </c>
      <c r="F76" s="102" t="s">
        <v>654</v>
      </c>
      <c r="G76" s="101" t="s">
        <v>654</v>
      </c>
      <c r="H76" s="101" t="s">
        <v>654</v>
      </c>
      <c r="I76" s="102" t="s">
        <v>654</v>
      </c>
      <c r="J76" s="101" t="s">
        <v>654</v>
      </c>
      <c r="K76" s="101" t="s">
        <v>654</v>
      </c>
      <c r="L76" s="102" t="s">
        <v>654</v>
      </c>
      <c r="M76" s="101" t="s">
        <v>654</v>
      </c>
      <c r="N76" s="101" t="s">
        <v>654</v>
      </c>
      <c r="O76" s="102" t="s">
        <v>654</v>
      </c>
      <c r="P76" s="101" t="s">
        <v>654</v>
      </c>
      <c r="Q76" s="101" t="s">
        <v>654</v>
      </c>
      <c r="R76" s="102" t="s">
        <v>654</v>
      </c>
      <c r="S76" s="101" t="s">
        <v>654</v>
      </c>
      <c r="T76" s="101" t="s">
        <v>654</v>
      </c>
      <c r="U76" s="102" t="s">
        <v>654</v>
      </c>
      <c r="V76" s="101" t="s">
        <v>654</v>
      </c>
      <c r="W76" s="101" t="s">
        <v>654</v>
      </c>
      <c r="X76" s="102">
        <v>8.8200000000000001E-2</v>
      </c>
      <c r="Y76" s="100">
        <v>0</v>
      </c>
      <c r="Z76" s="100">
        <v>0.26194980000000001</v>
      </c>
      <c r="AA76" s="102">
        <v>1.3354999999999999</v>
      </c>
      <c r="AB76" s="100">
        <v>0</v>
      </c>
      <c r="AC76" s="100">
        <v>3.9744231000000001</v>
      </c>
      <c r="AD76" s="102">
        <v>8.43E-2</v>
      </c>
      <c r="AE76" s="100">
        <v>0</v>
      </c>
      <c r="AF76" s="100">
        <v>0.25052400000000002</v>
      </c>
    </row>
    <row r="77" spans="1:32">
      <c r="A77" s="27" t="s">
        <v>187</v>
      </c>
      <c r="B77" s="31" t="s">
        <v>139</v>
      </c>
      <c r="C77" s="102">
        <v>0.61860000000000004</v>
      </c>
      <c r="D77" s="100">
        <v>0.30213050000000002</v>
      </c>
      <c r="E77" s="100">
        <v>0.93512309999999998</v>
      </c>
      <c r="F77" s="102">
        <v>0.58279999999999998</v>
      </c>
      <c r="G77" s="100">
        <v>2.6495600000000001E-2</v>
      </c>
      <c r="H77" s="100">
        <v>1.1391301</v>
      </c>
      <c r="I77" s="102">
        <v>0.79890000000000005</v>
      </c>
      <c r="J77" s="100">
        <v>0.1167445</v>
      </c>
      <c r="K77" s="100">
        <v>1.4810985999999999</v>
      </c>
      <c r="L77" s="102">
        <v>-1.3320000000000001</v>
      </c>
      <c r="M77" s="100">
        <v>0</v>
      </c>
      <c r="N77" s="100">
        <v>3.3924397000000002</v>
      </c>
      <c r="O77" s="102" t="s">
        <v>654</v>
      </c>
      <c r="P77" s="101" t="s">
        <v>654</v>
      </c>
      <c r="Q77" s="101" t="s">
        <v>654</v>
      </c>
      <c r="R77" s="102">
        <v>0.46700000000000003</v>
      </c>
      <c r="S77" s="100">
        <v>0</v>
      </c>
      <c r="T77" s="100">
        <v>1.3877495</v>
      </c>
      <c r="U77" s="102">
        <v>0.70309999999999995</v>
      </c>
      <c r="V77" s="100">
        <v>0</v>
      </c>
      <c r="W77" s="100">
        <v>1.4317712</v>
      </c>
      <c r="X77" s="102">
        <v>0.17730000000000001</v>
      </c>
      <c r="Y77" s="100">
        <v>0</v>
      </c>
      <c r="Z77" s="100">
        <v>0.42923650000000002</v>
      </c>
      <c r="AA77" s="102">
        <v>0.69989999999999997</v>
      </c>
      <c r="AB77" s="100">
        <v>0.33228580000000002</v>
      </c>
      <c r="AC77" s="100">
        <v>1.0675371</v>
      </c>
      <c r="AD77" s="102">
        <v>0.1285</v>
      </c>
      <c r="AE77" s="100">
        <v>0</v>
      </c>
      <c r="AF77" s="100">
        <v>0.3121157</v>
      </c>
    </row>
    <row r="78" spans="1:32">
      <c r="A78" s="27" t="s">
        <v>661</v>
      </c>
      <c r="B78" s="31"/>
      <c r="C78" s="102"/>
      <c r="D78" s="100"/>
      <c r="E78" s="100"/>
      <c r="F78" s="102"/>
      <c r="G78" s="100"/>
      <c r="H78" s="100"/>
      <c r="I78" s="102"/>
      <c r="J78" s="100"/>
      <c r="K78" s="100"/>
      <c r="L78" s="102"/>
      <c r="M78" s="100"/>
      <c r="N78" s="100"/>
      <c r="O78" s="102"/>
      <c r="P78" s="101"/>
      <c r="Q78" s="101"/>
      <c r="R78" s="102"/>
      <c r="S78" s="100"/>
      <c r="T78" s="100"/>
      <c r="U78" s="102"/>
      <c r="V78" s="100"/>
      <c r="W78" s="100"/>
      <c r="X78" s="102"/>
      <c r="Y78" s="100"/>
      <c r="Z78" s="100"/>
      <c r="AA78" s="102"/>
      <c r="AB78" s="100"/>
      <c r="AC78" s="100"/>
      <c r="AD78" s="102"/>
      <c r="AE78" s="100"/>
      <c r="AF78" s="100"/>
    </row>
    <row r="79" spans="1:32">
      <c r="A79" s="27" t="s">
        <v>187</v>
      </c>
      <c r="B79" s="31" t="s">
        <v>550</v>
      </c>
      <c r="C79" s="102">
        <v>0.66</v>
      </c>
      <c r="D79" s="100">
        <v>0.1458777</v>
      </c>
      <c r="E79" s="100">
        <v>1.1741082</v>
      </c>
      <c r="F79" s="102">
        <v>1.1465000000000001</v>
      </c>
      <c r="G79" s="100">
        <v>0</v>
      </c>
      <c r="H79" s="100">
        <v>2.5368184</v>
      </c>
      <c r="I79" s="102">
        <v>0.2636</v>
      </c>
      <c r="J79" s="100">
        <v>0</v>
      </c>
      <c r="K79" s="100">
        <v>0.78261219999999998</v>
      </c>
      <c r="L79" s="102" t="s">
        <v>654</v>
      </c>
      <c r="M79" s="101" t="s">
        <v>654</v>
      </c>
      <c r="N79" s="101" t="s">
        <v>654</v>
      </c>
      <c r="O79" s="102" t="s">
        <v>654</v>
      </c>
      <c r="P79" s="101" t="s">
        <v>654</v>
      </c>
      <c r="Q79" s="101" t="s">
        <v>654</v>
      </c>
      <c r="R79" s="102">
        <v>-0.86180000000000001</v>
      </c>
      <c r="S79" s="100">
        <v>0</v>
      </c>
      <c r="T79" s="100">
        <v>2.5723541999999999</v>
      </c>
      <c r="U79" s="102">
        <v>0.64680000000000004</v>
      </c>
      <c r="V79" s="100">
        <v>0</v>
      </c>
      <c r="W79" s="100">
        <v>1.5813657999999999</v>
      </c>
      <c r="X79" s="102">
        <v>0.11840000000000001</v>
      </c>
      <c r="Y79" s="100">
        <v>0</v>
      </c>
      <c r="Z79" s="100">
        <v>0.3097936</v>
      </c>
      <c r="AA79" s="102">
        <v>0.9</v>
      </c>
      <c r="AB79" s="100">
        <v>0.1689156</v>
      </c>
      <c r="AC79" s="100">
        <v>1.6310799</v>
      </c>
      <c r="AD79" s="102">
        <v>9.9900000000000003E-2</v>
      </c>
      <c r="AE79" s="100">
        <v>0</v>
      </c>
      <c r="AF79" s="100">
        <v>0.2613914</v>
      </c>
    </row>
    <row r="80" spans="1:32">
      <c r="A80" s="27" t="s">
        <v>187</v>
      </c>
      <c r="B80" s="31" t="s">
        <v>551</v>
      </c>
      <c r="C80" s="102">
        <v>0.59050000000000002</v>
      </c>
      <c r="D80" s="100">
        <v>0.2218908</v>
      </c>
      <c r="E80" s="100">
        <v>0.95911809999999997</v>
      </c>
      <c r="F80" s="102">
        <v>0.26929999999999998</v>
      </c>
      <c r="G80" s="100">
        <v>0</v>
      </c>
      <c r="H80" s="100">
        <v>0.67607189999999995</v>
      </c>
      <c r="I80" s="102">
        <v>1.2444</v>
      </c>
      <c r="J80" s="100">
        <v>0.2042476</v>
      </c>
      <c r="K80" s="100">
        <v>2.2844913999999998</v>
      </c>
      <c r="L80" s="102">
        <v>-1.2766999999999999</v>
      </c>
      <c r="M80" s="100">
        <v>0</v>
      </c>
      <c r="N80" s="100">
        <v>3.8068102000000001</v>
      </c>
      <c r="O80" s="102" t="s">
        <v>654</v>
      </c>
      <c r="P80" s="101" t="s">
        <v>654</v>
      </c>
      <c r="Q80" s="101" t="s">
        <v>654</v>
      </c>
      <c r="R80" s="102">
        <v>-1E-4</v>
      </c>
      <c r="S80" s="100">
        <v>0</v>
      </c>
      <c r="T80" s="100">
        <v>0</v>
      </c>
      <c r="U80" s="102">
        <v>0.7863</v>
      </c>
      <c r="V80" s="100">
        <v>0</v>
      </c>
      <c r="W80" s="100">
        <v>1.9654294999999999</v>
      </c>
      <c r="X80" s="102">
        <v>0.41720000000000002</v>
      </c>
      <c r="Y80" s="100">
        <v>0</v>
      </c>
      <c r="Z80" s="100">
        <v>1.2454841999999999</v>
      </c>
      <c r="AA80" s="102">
        <v>0.6169</v>
      </c>
      <c r="AB80" s="100">
        <v>0.2249786</v>
      </c>
      <c r="AC80" s="100">
        <v>1.0087252</v>
      </c>
      <c r="AD80" s="102">
        <v>0.20250000000000001</v>
      </c>
      <c r="AE80" s="100">
        <v>0</v>
      </c>
      <c r="AF80" s="100">
        <v>0.60527249999999999</v>
      </c>
    </row>
    <row r="81" spans="1:32">
      <c r="A81" s="27" t="s">
        <v>528</v>
      </c>
      <c r="B81" s="31"/>
      <c r="C81" s="102"/>
      <c r="D81" s="100"/>
      <c r="E81" s="100"/>
      <c r="F81" s="102"/>
      <c r="G81" s="100"/>
      <c r="H81" s="100"/>
      <c r="I81" s="102"/>
      <c r="J81" s="100"/>
      <c r="K81" s="100"/>
      <c r="L81" s="102"/>
      <c r="M81" s="100"/>
      <c r="N81" s="100"/>
      <c r="O81" s="102"/>
      <c r="P81" s="101"/>
      <c r="Q81" s="101"/>
      <c r="R81" s="102"/>
      <c r="S81" s="100"/>
      <c r="T81" s="100"/>
      <c r="U81" s="102"/>
      <c r="V81" s="100"/>
      <c r="W81" s="100"/>
      <c r="X81" s="102"/>
      <c r="Y81" s="100"/>
      <c r="Z81" s="100"/>
      <c r="AA81" s="102"/>
      <c r="AB81" s="100"/>
      <c r="AC81" s="100"/>
      <c r="AD81" s="102"/>
      <c r="AE81" s="100"/>
      <c r="AF81" s="100"/>
    </row>
    <row r="82" spans="1:32">
      <c r="A82" s="27"/>
      <c r="B82" s="31" t="s">
        <v>601</v>
      </c>
      <c r="C82" s="102">
        <v>0.86119999999999997</v>
      </c>
      <c r="D82" s="100">
        <v>0.32516270000000003</v>
      </c>
      <c r="E82" s="100">
        <v>1.3971914000000001</v>
      </c>
      <c r="F82" s="102">
        <v>1.0116000000000001</v>
      </c>
      <c r="G82" s="100">
        <v>0</v>
      </c>
      <c r="H82" s="100">
        <v>2.0551883000000002</v>
      </c>
      <c r="I82" s="102">
        <v>0.999</v>
      </c>
      <c r="J82" s="100">
        <v>5.4793500000000002E-2</v>
      </c>
      <c r="K82" s="100">
        <v>1.9431345</v>
      </c>
      <c r="L82" s="102" t="s">
        <v>654</v>
      </c>
      <c r="M82" s="101" t="s">
        <v>654</v>
      </c>
      <c r="N82" s="101" t="s">
        <v>654</v>
      </c>
      <c r="O82" s="102" t="s">
        <v>654</v>
      </c>
      <c r="P82" s="101" t="s">
        <v>654</v>
      </c>
      <c r="Q82" s="101" t="s">
        <v>654</v>
      </c>
      <c r="R82" s="102" t="s">
        <v>654</v>
      </c>
      <c r="S82" s="101" t="s">
        <v>654</v>
      </c>
      <c r="T82" s="101" t="s">
        <v>654</v>
      </c>
      <c r="U82" s="102">
        <v>0.76729999999999998</v>
      </c>
      <c r="V82" s="100">
        <v>0</v>
      </c>
      <c r="W82" s="100">
        <v>2.0409442000000002</v>
      </c>
      <c r="X82" s="102">
        <v>0.1358</v>
      </c>
      <c r="Y82" s="100">
        <v>0</v>
      </c>
      <c r="Z82" s="100">
        <v>0.40258640000000001</v>
      </c>
      <c r="AA82" s="102">
        <v>1.0291999999999999</v>
      </c>
      <c r="AB82" s="100">
        <v>0.37421539999999998</v>
      </c>
      <c r="AC82" s="100">
        <v>1.6840937</v>
      </c>
      <c r="AD82" s="102">
        <v>0.1148</v>
      </c>
      <c r="AE82" s="100">
        <v>0</v>
      </c>
      <c r="AF82" s="100">
        <v>0.34052090000000002</v>
      </c>
    </row>
    <row r="83" spans="1:32">
      <c r="A83" s="27"/>
      <c r="B83" s="31" t="s">
        <v>602</v>
      </c>
      <c r="C83" s="102">
        <v>0.376</v>
      </c>
      <c r="D83" s="100">
        <v>8.6232699999999995E-2</v>
      </c>
      <c r="E83" s="100">
        <v>0.66569299999999998</v>
      </c>
      <c r="F83" s="102">
        <v>0.1026</v>
      </c>
      <c r="G83" s="100">
        <v>0</v>
      </c>
      <c r="H83" s="100">
        <v>0.30402289999999998</v>
      </c>
      <c r="I83" s="102">
        <v>0.82199999999999995</v>
      </c>
      <c r="J83" s="100">
        <v>0</v>
      </c>
      <c r="K83" s="100">
        <v>1.9606349999999999</v>
      </c>
      <c r="L83" s="102" t="s">
        <v>654</v>
      </c>
      <c r="M83" s="101" t="s">
        <v>654</v>
      </c>
      <c r="N83" s="101" t="s">
        <v>654</v>
      </c>
      <c r="O83" s="102" t="s">
        <v>654</v>
      </c>
      <c r="P83" s="101" t="s">
        <v>654</v>
      </c>
      <c r="Q83" s="101" t="s">
        <v>654</v>
      </c>
      <c r="R83" s="102">
        <v>0.59940000000000004</v>
      </c>
      <c r="S83" s="100">
        <v>0</v>
      </c>
      <c r="T83" s="100">
        <v>1.7831532000000001</v>
      </c>
      <c r="U83" s="102">
        <v>0.65959999999999996</v>
      </c>
      <c r="V83" s="100">
        <v>0</v>
      </c>
      <c r="W83" s="100">
        <v>1.5279967000000001</v>
      </c>
      <c r="X83" s="102">
        <v>0.1865</v>
      </c>
      <c r="Y83" s="100">
        <v>0</v>
      </c>
      <c r="Z83" s="100">
        <v>0.46842590000000001</v>
      </c>
      <c r="AA83" s="102">
        <v>0.41959999999999997</v>
      </c>
      <c r="AB83" s="100">
        <v>8.1215700000000002E-2</v>
      </c>
      <c r="AC83" s="100">
        <v>0.75806790000000002</v>
      </c>
      <c r="AD83" s="102">
        <v>0.12529999999999999</v>
      </c>
      <c r="AE83" s="100">
        <v>0</v>
      </c>
      <c r="AF83" s="100">
        <v>0.31586530000000002</v>
      </c>
    </row>
    <row r="84" spans="1:32">
      <c r="A84" s="27" t="s">
        <v>662</v>
      </c>
      <c r="B84" s="31"/>
      <c r="C84" s="102"/>
      <c r="D84" s="100"/>
      <c r="E84" s="100"/>
      <c r="F84" s="102"/>
      <c r="G84" s="100"/>
      <c r="H84" s="100"/>
      <c r="I84" s="102"/>
      <c r="J84" s="100"/>
      <c r="K84" s="100"/>
      <c r="L84" s="102"/>
      <c r="M84" s="100"/>
      <c r="N84" s="100"/>
      <c r="O84" s="102"/>
      <c r="P84" s="101"/>
      <c r="Q84" s="101"/>
      <c r="R84" s="102"/>
      <c r="S84" s="100"/>
      <c r="T84" s="100"/>
      <c r="U84" s="102"/>
      <c r="V84" s="100"/>
      <c r="W84" s="100"/>
      <c r="X84" s="102"/>
      <c r="Y84" s="100"/>
      <c r="Z84" s="100"/>
      <c r="AA84" s="102"/>
      <c r="AB84" s="100"/>
      <c r="AC84" s="100"/>
      <c r="AD84" s="102"/>
      <c r="AE84" s="100"/>
      <c r="AF84" s="100"/>
    </row>
    <row r="85" spans="1:32">
      <c r="A85" s="27" t="s">
        <v>187</v>
      </c>
      <c r="B85" s="31" t="s">
        <v>88</v>
      </c>
      <c r="C85" s="102">
        <v>0.623</v>
      </c>
      <c r="D85" s="100">
        <v>0.22183539999999999</v>
      </c>
      <c r="E85" s="100">
        <v>1.0242445</v>
      </c>
      <c r="F85" s="102">
        <v>0.121</v>
      </c>
      <c r="G85" s="100">
        <v>0</v>
      </c>
      <c r="H85" s="100">
        <v>0.3586975</v>
      </c>
      <c r="I85" s="102">
        <v>1.8117000000000001</v>
      </c>
      <c r="J85" s="100">
        <v>0</v>
      </c>
      <c r="K85" s="100">
        <v>3.6492108000000001</v>
      </c>
      <c r="L85" s="102">
        <v>-1.5647</v>
      </c>
      <c r="M85" s="100">
        <v>0</v>
      </c>
      <c r="N85" s="100">
        <v>4.2586981000000002</v>
      </c>
      <c r="O85" s="102" t="s">
        <v>654</v>
      </c>
      <c r="P85" s="101" t="s">
        <v>654</v>
      </c>
      <c r="Q85" s="101" t="s">
        <v>654</v>
      </c>
      <c r="R85" s="102">
        <v>-0.86890000000000001</v>
      </c>
      <c r="S85" s="100">
        <v>0</v>
      </c>
      <c r="T85" s="100">
        <v>2.5850765999999998</v>
      </c>
      <c r="U85" s="102">
        <v>0.54690000000000005</v>
      </c>
      <c r="V85" s="100">
        <v>0</v>
      </c>
      <c r="W85" s="100">
        <v>1.2679353</v>
      </c>
      <c r="X85" s="102">
        <v>0.21290000000000001</v>
      </c>
      <c r="Y85" s="100">
        <v>0</v>
      </c>
      <c r="Z85" s="100">
        <v>0.55704629999999999</v>
      </c>
      <c r="AA85" s="102">
        <v>0.71540000000000004</v>
      </c>
      <c r="AB85" s="100">
        <v>0.23589640000000001</v>
      </c>
      <c r="AC85" s="100">
        <v>1.1948445000000001</v>
      </c>
      <c r="AD85" s="102">
        <v>0.1749</v>
      </c>
      <c r="AE85" s="100">
        <v>0</v>
      </c>
      <c r="AF85" s="100">
        <v>0.45790150000000002</v>
      </c>
    </row>
    <row r="86" spans="1:32">
      <c r="A86" s="27" t="s">
        <v>187</v>
      </c>
      <c r="B86" s="31" t="s">
        <v>140</v>
      </c>
      <c r="C86" s="102">
        <v>0.61719999999999997</v>
      </c>
      <c r="D86" s="100">
        <v>0.16336639999999999</v>
      </c>
      <c r="E86" s="100">
        <v>1.0710556</v>
      </c>
      <c r="F86" s="102">
        <v>0.86809999999999998</v>
      </c>
      <c r="G86" s="100">
        <v>0</v>
      </c>
      <c r="H86" s="100">
        <v>1.7643701000000001</v>
      </c>
      <c r="I86" s="102">
        <v>0.50629999999999997</v>
      </c>
      <c r="J86" s="100">
        <v>0</v>
      </c>
      <c r="K86" s="100">
        <v>1.108058</v>
      </c>
      <c r="L86" s="102" t="s">
        <v>654</v>
      </c>
      <c r="M86" s="101" t="s">
        <v>654</v>
      </c>
      <c r="N86" s="101" t="s">
        <v>654</v>
      </c>
      <c r="O86" s="102" t="s">
        <v>654</v>
      </c>
      <c r="P86" s="101" t="s">
        <v>654</v>
      </c>
      <c r="Q86" s="101" t="s">
        <v>654</v>
      </c>
      <c r="R86" s="102" t="s">
        <v>654</v>
      </c>
      <c r="S86" s="101" t="s">
        <v>654</v>
      </c>
      <c r="T86" s="101" t="s">
        <v>654</v>
      </c>
      <c r="U86" s="102">
        <v>1.0565</v>
      </c>
      <c r="V86" s="100">
        <v>0</v>
      </c>
      <c r="W86" s="100">
        <v>2.8146208000000001</v>
      </c>
      <c r="X86" s="102">
        <v>0.1062</v>
      </c>
      <c r="Y86" s="100">
        <v>0</v>
      </c>
      <c r="Z86" s="100">
        <v>0.3152277</v>
      </c>
      <c r="AA86" s="102">
        <v>0.72460000000000002</v>
      </c>
      <c r="AB86" s="100">
        <v>0.1820117</v>
      </c>
      <c r="AC86" s="100">
        <v>1.2672034999999999</v>
      </c>
      <c r="AD86" s="102">
        <v>7.4899999999999994E-2</v>
      </c>
      <c r="AE86" s="100">
        <v>0</v>
      </c>
      <c r="AF86" s="100">
        <v>0.2227973</v>
      </c>
    </row>
    <row r="87" spans="1:32">
      <c r="A87" s="27" t="s">
        <v>663</v>
      </c>
      <c r="B87" s="31"/>
      <c r="C87" s="102"/>
      <c r="D87" s="100"/>
      <c r="E87" s="100"/>
      <c r="F87" s="102"/>
      <c r="G87" s="100"/>
      <c r="H87" s="100"/>
      <c r="I87" s="102"/>
      <c r="J87" s="100"/>
      <c r="K87" s="100"/>
      <c r="L87" s="102"/>
      <c r="M87" s="101"/>
      <c r="N87" s="101"/>
      <c r="O87" s="102"/>
      <c r="P87" s="101"/>
      <c r="Q87" s="101"/>
      <c r="R87" s="102"/>
      <c r="S87" s="101"/>
      <c r="T87" s="101"/>
      <c r="U87" s="102"/>
      <c r="V87" s="100"/>
      <c r="W87" s="100"/>
      <c r="X87" s="102"/>
      <c r="Y87" s="100"/>
      <c r="Z87" s="100"/>
      <c r="AA87" s="102"/>
      <c r="AB87" s="100"/>
      <c r="AC87" s="100"/>
      <c r="AD87" s="102"/>
      <c r="AE87" s="100"/>
      <c r="AF87" s="100"/>
    </row>
    <row r="88" spans="1:32">
      <c r="A88" s="27"/>
      <c r="B88" s="31" t="s">
        <v>89</v>
      </c>
      <c r="C88" s="102">
        <v>0.39300000000000002</v>
      </c>
      <c r="D88" s="100">
        <v>4.8993200000000001E-2</v>
      </c>
      <c r="E88" s="100">
        <v>0.73697780000000002</v>
      </c>
      <c r="F88" s="102">
        <v>0.65890000000000004</v>
      </c>
      <c r="G88" s="100">
        <v>0</v>
      </c>
      <c r="H88" s="100">
        <v>1.6253120000000001</v>
      </c>
      <c r="I88" s="102">
        <v>0.71330000000000005</v>
      </c>
      <c r="J88" s="100">
        <v>0</v>
      </c>
      <c r="K88" s="100">
        <v>1.6104396000000001</v>
      </c>
      <c r="L88" s="102" t="s">
        <v>654</v>
      </c>
      <c r="M88" s="101" t="s">
        <v>654</v>
      </c>
      <c r="N88" s="101" t="s">
        <v>654</v>
      </c>
      <c r="O88" s="102" t="s">
        <v>654</v>
      </c>
      <c r="P88" s="101" t="s">
        <v>654</v>
      </c>
      <c r="Q88" s="101" t="s">
        <v>654</v>
      </c>
      <c r="R88" s="102" t="s">
        <v>654</v>
      </c>
      <c r="S88" s="101" t="s">
        <v>654</v>
      </c>
      <c r="T88" s="101" t="s">
        <v>654</v>
      </c>
      <c r="U88" s="102">
        <v>0</v>
      </c>
      <c r="V88" s="100">
        <v>0</v>
      </c>
      <c r="W88" s="100">
        <v>0</v>
      </c>
      <c r="X88" s="102">
        <v>8.7400000000000005E-2</v>
      </c>
      <c r="Y88" s="100">
        <v>0</v>
      </c>
      <c r="Z88" s="100">
        <v>0.22015789999999999</v>
      </c>
      <c r="AA88" s="102">
        <v>0.54479999999999995</v>
      </c>
      <c r="AB88" s="100">
        <v>4.3294399999999997E-2</v>
      </c>
      <c r="AC88" s="100">
        <v>1.0462096999999999</v>
      </c>
      <c r="AD88" s="102">
        <v>6.7699999999999996E-2</v>
      </c>
      <c r="AE88" s="100">
        <v>0</v>
      </c>
      <c r="AF88" s="100">
        <v>0.1703269</v>
      </c>
    </row>
    <row r="89" spans="1:32">
      <c r="A89" s="27" t="s">
        <v>187</v>
      </c>
      <c r="B89" s="31" t="s">
        <v>90</v>
      </c>
      <c r="C89" s="102">
        <v>0.80220000000000002</v>
      </c>
      <c r="D89" s="100">
        <v>0.3251021</v>
      </c>
      <c r="E89" s="100">
        <v>1.2793042999999999</v>
      </c>
      <c r="F89" s="102">
        <v>0.52739999999999998</v>
      </c>
      <c r="G89" s="100">
        <v>0</v>
      </c>
      <c r="H89" s="100">
        <v>1.1820084</v>
      </c>
      <c r="I89" s="102">
        <v>1.2062999999999999</v>
      </c>
      <c r="J89" s="100">
        <v>6.4923999999999997E-3</v>
      </c>
      <c r="K89" s="100">
        <v>2.4060077999999998</v>
      </c>
      <c r="L89" s="102" t="s">
        <v>654</v>
      </c>
      <c r="M89" s="101" t="s">
        <v>654</v>
      </c>
      <c r="N89" s="101" t="s">
        <v>654</v>
      </c>
      <c r="O89" s="102" t="s">
        <v>654</v>
      </c>
      <c r="P89" s="101" t="s">
        <v>654</v>
      </c>
      <c r="Q89" s="101" t="s">
        <v>654</v>
      </c>
      <c r="R89" s="102">
        <v>-0.71779999999999999</v>
      </c>
      <c r="S89" s="100">
        <v>0</v>
      </c>
      <c r="T89" s="100">
        <v>2.1335948999999998</v>
      </c>
      <c r="U89" s="102">
        <v>1.1085</v>
      </c>
      <c r="V89" s="100">
        <v>0</v>
      </c>
      <c r="W89" s="100">
        <v>2.2572434000000001</v>
      </c>
      <c r="X89" s="102">
        <v>0.5887</v>
      </c>
      <c r="Y89" s="100">
        <v>0</v>
      </c>
      <c r="Z89" s="100">
        <v>1.7661765</v>
      </c>
      <c r="AA89" s="102">
        <v>0.8216</v>
      </c>
      <c r="AB89" s="100">
        <v>0.3227138</v>
      </c>
      <c r="AC89" s="100">
        <v>1.3204323</v>
      </c>
      <c r="AD89" s="102">
        <v>0.40589999999999998</v>
      </c>
      <c r="AE89" s="100">
        <v>0</v>
      </c>
      <c r="AF89" s="100">
        <v>1.2122565000000001</v>
      </c>
    </row>
    <row r="90" spans="1:32">
      <c r="A90" s="27" t="s">
        <v>600</v>
      </c>
      <c r="B90" s="31"/>
      <c r="C90" s="102"/>
      <c r="D90" s="100"/>
      <c r="E90" s="100"/>
      <c r="F90" s="102"/>
      <c r="G90" s="100"/>
      <c r="H90" s="100"/>
      <c r="I90" s="102"/>
      <c r="J90" s="100"/>
      <c r="K90" s="100"/>
      <c r="L90" s="102"/>
      <c r="M90" s="101"/>
      <c r="N90" s="101"/>
      <c r="O90" s="102"/>
      <c r="P90" s="101"/>
      <c r="Q90" s="101"/>
      <c r="R90" s="102"/>
      <c r="S90" s="100"/>
      <c r="T90" s="100"/>
      <c r="U90" s="102"/>
      <c r="V90" s="100"/>
      <c r="W90" s="100"/>
      <c r="X90" s="102"/>
      <c r="Y90" s="100"/>
      <c r="Z90" s="100"/>
      <c r="AA90" s="102"/>
      <c r="AB90" s="100"/>
      <c r="AC90" s="100"/>
      <c r="AD90" s="102"/>
      <c r="AE90" s="100"/>
      <c r="AF90" s="100"/>
    </row>
    <row r="91" spans="1:32">
      <c r="A91" s="41" t="s">
        <v>187</v>
      </c>
      <c r="B91" s="182" t="s">
        <v>597</v>
      </c>
      <c r="C91" s="57">
        <v>0.53400000000000003</v>
      </c>
      <c r="D91" s="99">
        <v>0.20484079999999999</v>
      </c>
      <c r="E91" s="99">
        <v>0.86309210000000003</v>
      </c>
      <c r="F91" s="57">
        <v>8.1900000000000001E-2</v>
      </c>
      <c r="G91" s="99">
        <v>0</v>
      </c>
      <c r="H91" s="99">
        <v>0.24250849999999999</v>
      </c>
      <c r="I91" s="57">
        <v>1.0806</v>
      </c>
      <c r="J91" s="99">
        <v>0.1778999</v>
      </c>
      <c r="K91" s="99">
        <v>1.9832376</v>
      </c>
      <c r="L91" s="57" t="s">
        <v>654</v>
      </c>
      <c r="M91" s="104" t="s">
        <v>654</v>
      </c>
      <c r="N91" s="104" t="s">
        <v>654</v>
      </c>
      <c r="O91" s="57" t="s">
        <v>654</v>
      </c>
      <c r="P91" s="104" t="s">
        <v>654</v>
      </c>
      <c r="Q91" s="104" t="s">
        <v>654</v>
      </c>
      <c r="R91" s="57">
        <v>-0.70130000000000003</v>
      </c>
      <c r="S91" s="99">
        <v>0</v>
      </c>
      <c r="T91" s="99">
        <v>2.0879118000000001</v>
      </c>
      <c r="U91" s="57">
        <v>0.73880000000000001</v>
      </c>
      <c r="V91" s="99">
        <v>0</v>
      </c>
      <c r="W91" s="99">
        <v>1.8657490000000001</v>
      </c>
      <c r="X91" s="57">
        <v>0.5675</v>
      </c>
      <c r="Y91" s="99">
        <v>0</v>
      </c>
      <c r="Z91" s="99">
        <v>1.6900818</v>
      </c>
      <c r="AA91" s="57">
        <v>0.54449999999999998</v>
      </c>
      <c r="AB91" s="99">
        <v>0.1991262</v>
      </c>
      <c r="AC91" s="99">
        <v>0.88986889999999996</v>
      </c>
      <c r="AD91" s="57">
        <v>0.33429999999999999</v>
      </c>
      <c r="AE91" s="99">
        <v>0</v>
      </c>
      <c r="AF91" s="99">
        <v>1.0033099999999999</v>
      </c>
    </row>
    <row r="92" spans="1:32">
      <c r="A92" s="119" t="s">
        <v>187</v>
      </c>
      <c r="B92" s="183" t="s">
        <v>91</v>
      </c>
      <c r="C92" s="154">
        <v>0.73599999999999999</v>
      </c>
      <c r="D92" s="117">
        <v>0.17516100000000001</v>
      </c>
      <c r="E92" s="117">
        <v>1.2967938999999999</v>
      </c>
      <c r="F92" s="154">
        <v>1.3285</v>
      </c>
      <c r="G92" s="117">
        <v>0</v>
      </c>
      <c r="H92" s="117">
        <v>2.7019586000000002</v>
      </c>
      <c r="I92" s="154">
        <v>-0.41420000000000001</v>
      </c>
      <c r="J92" s="117">
        <v>0</v>
      </c>
      <c r="K92" s="117">
        <v>1.2306515</v>
      </c>
      <c r="L92" s="154">
        <v>-1.7303999999999999</v>
      </c>
      <c r="M92" s="117">
        <v>0</v>
      </c>
      <c r="N92" s="117">
        <v>5.1786583000000004</v>
      </c>
      <c r="O92" s="154" t="s">
        <v>654</v>
      </c>
      <c r="P92" s="189" t="s">
        <v>654</v>
      </c>
      <c r="Q92" s="189" t="s">
        <v>654</v>
      </c>
      <c r="R92" s="154" t="s">
        <v>654</v>
      </c>
      <c r="S92" s="189" t="s">
        <v>654</v>
      </c>
      <c r="T92" s="189" t="s">
        <v>654</v>
      </c>
      <c r="U92" s="154">
        <v>0.66910000000000003</v>
      </c>
      <c r="V92" s="117">
        <v>0</v>
      </c>
      <c r="W92" s="117">
        <v>1.6122562</v>
      </c>
      <c r="X92" s="154">
        <v>8.72E-2</v>
      </c>
      <c r="Y92" s="117">
        <v>0</v>
      </c>
      <c r="Z92" s="117">
        <v>0.21970529999999999</v>
      </c>
      <c r="AA92" s="154">
        <v>1.0429999999999999</v>
      </c>
      <c r="AB92" s="117">
        <v>0.2249621</v>
      </c>
      <c r="AC92" s="117">
        <v>1.8609705000000001</v>
      </c>
      <c r="AD92" s="154">
        <v>7.0599999999999996E-2</v>
      </c>
      <c r="AE92" s="117">
        <v>0</v>
      </c>
      <c r="AF92" s="117">
        <v>0.17766029999999999</v>
      </c>
    </row>
    <row r="93" spans="1:32" s="170" customFormat="1">
      <c r="A93" s="169" t="s">
        <v>2</v>
      </c>
      <c r="B93" s="172"/>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4"/>
      <c r="AB93" s="173"/>
      <c r="AC93" s="173"/>
      <c r="AD93" s="174"/>
      <c r="AE93" s="173"/>
      <c r="AF93" s="173"/>
    </row>
    <row r="94" spans="1:32">
      <c r="A94" s="27" t="s">
        <v>659</v>
      </c>
      <c r="B94" s="28"/>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row>
    <row r="95" spans="1:32">
      <c r="A95" s="27" t="s">
        <v>187</v>
      </c>
      <c r="B95" s="31" t="s">
        <v>137</v>
      </c>
      <c r="C95" s="102">
        <v>8.9217999999999993</v>
      </c>
      <c r="D95" s="100">
        <v>8.056692</v>
      </c>
      <c r="E95" s="100">
        <v>9.7869556000000006</v>
      </c>
      <c r="F95" s="102">
        <v>4.1742999999999997</v>
      </c>
      <c r="G95" s="100">
        <v>2.7960723000000001</v>
      </c>
      <c r="H95" s="100">
        <v>5.5524744999999998</v>
      </c>
      <c r="I95" s="102">
        <v>1.3818999999999999</v>
      </c>
      <c r="J95" s="100">
        <v>0.61316459999999995</v>
      </c>
      <c r="K95" s="100">
        <v>2.1507196</v>
      </c>
      <c r="L95" s="102">
        <v>15.9008</v>
      </c>
      <c r="M95" s="100">
        <v>11.283602699999999</v>
      </c>
      <c r="N95" s="100">
        <v>20.518054599999999</v>
      </c>
      <c r="O95" s="102">
        <v>8.9621999999999993</v>
      </c>
      <c r="P95" s="100">
        <v>6.7223174999999999</v>
      </c>
      <c r="Q95" s="100">
        <v>11.202091100000001</v>
      </c>
      <c r="R95" s="102">
        <v>13.063800000000001</v>
      </c>
      <c r="S95" s="100">
        <v>10.7796205</v>
      </c>
      <c r="T95" s="100">
        <v>15.3479657</v>
      </c>
      <c r="U95" s="102">
        <v>13.754</v>
      </c>
      <c r="V95" s="100">
        <v>6.5688124999999999</v>
      </c>
      <c r="W95" s="100">
        <v>20.939138100000001</v>
      </c>
      <c r="X95" s="102">
        <v>9.0266000000000002</v>
      </c>
      <c r="Y95" s="100">
        <v>7.8253189000000001</v>
      </c>
      <c r="Z95" s="100">
        <v>10.2279789</v>
      </c>
      <c r="AA95" s="102">
        <v>7.5044000000000004</v>
      </c>
      <c r="AB95" s="100">
        <v>6.3028962000000002</v>
      </c>
      <c r="AC95" s="100">
        <v>8.7059104000000005</v>
      </c>
      <c r="AD95" s="102">
        <v>10.0253</v>
      </c>
      <c r="AE95" s="100">
        <v>8.8001343999999992</v>
      </c>
      <c r="AF95" s="100">
        <v>11.2504705</v>
      </c>
    </row>
    <row r="96" spans="1:32">
      <c r="A96" s="27" t="s">
        <v>187</v>
      </c>
      <c r="B96" s="31" t="s">
        <v>549</v>
      </c>
      <c r="C96" s="102">
        <v>5.4074999999999998</v>
      </c>
      <c r="D96" s="100">
        <v>4.8416416</v>
      </c>
      <c r="E96" s="100">
        <v>5.9732884999999998</v>
      </c>
      <c r="F96" s="102">
        <v>2.8332999999999999</v>
      </c>
      <c r="G96" s="100">
        <v>1.6866021</v>
      </c>
      <c r="H96" s="100">
        <v>3.9800366999999999</v>
      </c>
      <c r="I96" s="102">
        <v>3.5171999999999999</v>
      </c>
      <c r="J96" s="100">
        <v>2.1414683999999999</v>
      </c>
      <c r="K96" s="100">
        <v>4.8929679999999998</v>
      </c>
      <c r="L96" s="102">
        <v>6.8960999999999997</v>
      </c>
      <c r="M96" s="100">
        <v>5.4449120999999998</v>
      </c>
      <c r="N96" s="100">
        <v>8.3473825999999995</v>
      </c>
      <c r="O96" s="102">
        <v>6.1184000000000003</v>
      </c>
      <c r="P96" s="100">
        <v>4.6777188000000001</v>
      </c>
      <c r="Q96" s="100">
        <v>7.5591032</v>
      </c>
      <c r="R96" s="102">
        <v>4.5693999999999999</v>
      </c>
      <c r="S96" s="100">
        <v>3.4700338999999998</v>
      </c>
      <c r="T96" s="100">
        <v>5.6687450999999998</v>
      </c>
      <c r="U96" s="102">
        <v>7.2045000000000003</v>
      </c>
      <c r="V96" s="100">
        <v>4.5131106000000001</v>
      </c>
      <c r="W96" s="100">
        <v>9.8958537999999994</v>
      </c>
      <c r="X96" s="102">
        <v>4.5471000000000004</v>
      </c>
      <c r="Y96" s="100">
        <v>3.6522809999999999</v>
      </c>
      <c r="Z96" s="100">
        <v>5.4419633999999997</v>
      </c>
      <c r="AA96" s="102">
        <v>5.4481999999999999</v>
      </c>
      <c r="AB96" s="100">
        <v>4.6313902000000002</v>
      </c>
      <c r="AC96" s="100">
        <v>6.2651028000000002</v>
      </c>
      <c r="AD96" s="102">
        <v>5.3756000000000004</v>
      </c>
      <c r="AE96" s="100">
        <v>4.6012570000000004</v>
      </c>
      <c r="AF96" s="100">
        <v>6.1500000999999997</v>
      </c>
    </row>
    <row r="97" spans="1:32">
      <c r="A97" s="27" t="s">
        <v>660</v>
      </c>
      <c r="B97" s="31"/>
      <c r="C97" s="102"/>
      <c r="D97" s="100"/>
      <c r="E97" s="100"/>
      <c r="F97" s="102"/>
      <c r="G97" s="100"/>
      <c r="H97" s="100"/>
      <c r="I97" s="102"/>
      <c r="J97" s="100"/>
      <c r="K97" s="100"/>
      <c r="L97" s="102"/>
      <c r="M97" s="100"/>
      <c r="N97" s="100"/>
      <c r="O97" s="102"/>
      <c r="P97" s="100"/>
      <c r="Q97" s="100"/>
      <c r="R97" s="102"/>
      <c r="S97" s="100"/>
      <c r="T97" s="100"/>
      <c r="U97" s="102"/>
      <c r="V97" s="100"/>
      <c r="W97" s="100"/>
      <c r="X97" s="102"/>
      <c r="Y97" s="100"/>
      <c r="Z97" s="100"/>
      <c r="AA97" s="102"/>
      <c r="AB97" s="100"/>
      <c r="AC97" s="100"/>
      <c r="AD97" s="102"/>
      <c r="AE97" s="100"/>
      <c r="AF97" s="100"/>
    </row>
    <row r="98" spans="1:32">
      <c r="A98" s="27" t="s">
        <v>187</v>
      </c>
      <c r="B98" s="31" t="s">
        <v>138</v>
      </c>
      <c r="C98" s="102">
        <v>4.7023999999999999</v>
      </c>
      <c r="D98" s="100">
        <v>3.9955441</v>
      </c>
      <c r="E98" s="100">
        <v>5.4093378999999997</v>
      </c>
      <c r="F98" s="102">
        <v>2.0663</v>
      </c>
      <c r="G98" s="100">
        <v>1.1276428000000001</v>
      </c>
      <c r="H98" s="100">
        <v>3.0050102000000001</v>
      </c>
      <c r="I98" s="102">
        <v>0.90280000000000005</v>
      </c>
      <c r="J98" s="100">
        <v>0.26514480000000001</v>
      </c>
      <c r="K98" s="100">
        <v>1.5403739000000001</v>
      </c>
      <c r="L98" s="102" t="s">
        <v>654</v>
      </c>
      <c r="M98" s="101" t="s">
        <v>654</v>
      </c>
      <c r="N98" s="101" t="s">
        <v>654</v>
      </c>
      <c r="O98" s="102">
        <v>3.8157000000000001</v>
      </c>
      <c r="P98" s="100">
        <v>1.8516969000000001</v>
      </c>
      <c r="Q98" s="100">
        <v>5.7796167000000001</v>
      </c>
      <c r="R98" s="102">
        <v>25.910699999999999</v>
      </c>
      <c r="S98" s="100">
        <v>2.8618754000000002</v>
      </c>
      <c r="T98" s="100">
        <v>48.959429700000001</v>
      </c>
      <c r="U98" s="102">
        <v>12.2073</v>
      </c>
      <c r="V98" s="100">
        <v>0</v>
      </c>
      <c r="W98" s="100">
        <v>32.613933600000003</v>
      </c>
      <c r="X98" s="102">
        <v>7.2382</v>
      </c>
      <c r="Y98" s="100">
        <v>6.1219638999999999</v>
      </c>
      <c r="Z98" s="100">
        <v>8.3543368000000005</v>
      </c>
      <c r="AA98" s="102">
        <v>2.1663000000000001</v>
      </c>
      <c r="AB98" s="100">
        <v>1.5052943000000001</v>
      </c>
      <c r="AC98" s="100">
        <v>2.8272903999999999</v>
      </c>
      <c r="AD98" s="102">
        <v>6.4667000000000003</v>
      </c>
      <c r="AE98" s="100">
        <v>5.3792609000000002</v>
      </c>
      <c r="AF98" s="100">
        <v>7.5542039000000001</v>
      </c>
    </row>
    <row r="99" spans="1:32">
      <c r="A99" s="27" t="s">
        <v>187</v>
      </c>
      <c r="B99" s="31" t="s">
        <v>139</v>
      </c>
      <c r="C99" s="102">
        <v>7.3019999999999996</v>
      </c>
      <c r="D99" s="100">
        <v>6.7191923999999998</v>
      </c>
      <c r="E99" s="100">
        <v>7.8848197999999998</v>
      </c>
      <c r="F99" s="102">
        <v>4.3856999999999999</v>
      </c>
      <c r="G99" s="100">
        <v>3.0782862999999998</v>
      </c>
      <c r="H99" s="100">
        <v>5.6931513999999996</v>
      </c>
      <c r="I99" s="102">
        <v>3.8767</v>
      </c>
      <c r="J99" s="100">
        <v>2.3550829000000002</v>
      </c>
      <c r="K99" s="100">
        <v>5.3983660000000002</v>
      </c>
      <c r="L99" s="102">
        <v>8.6601999999999997</v>
      </c>
      <c r="M99" s="100">
        <v>7.2068671000000002</v>
      </c>
      <c r="N99" s="100">
        <v>10.113567700000001</v>
      </c>
      <c r="O99" s="102">
        <v>8.1272000000000002</v>
      </c>
      <c r="P99" s="100">
        <v>6.5636030999999999</v>
      </c>
      <c r="Q99" s="100">
        <v>9.6908677999999995</v>
      </c>
      <c r="R99" s="102">
        <v>7.2343999999999999</v>
      </c>
      <c r="S99" s="100">
        <v>6.2020552000000002</v>
      </c>
      <c r="T99" s="100">
        <v>8.2668158999999992</v>
      </c>
      <c r="U99" s="102">
        <v>8.3001000000000005</v>
      </c>
      <c r="V99" s="100">
        <v>5.8021206999999997</v>
      </c>
      <c r="W99" s="100">
        <v>10.7981462</v>
      </c>
      <c r="X99" s="102">
        <v>6.3548999999999998</v>
      </c>
      <c r="Y99" s="100">
        <v>5.3942522999999998</v>
      </c>
      <c r="Z99" s="100">
        <v>7.3155220999999999</v>
      </c>
      <c r="AA99" s="102">
        <v>7.2907999999999999</v>
      </c>
      <c r="AB99" s="100">
        <v>6.4026183000000003</v>
      </c>
      <c r="AC99" s="100">
        <v>8.1788837999999995</v>
      </c>
      <c r="AD99" s="102">
        <v>7.3155999999999999</v>
      </c>
      <c r="AE99" s="100">
        <v>6.5400128000000004</v>
      </c>
      <c r="AF99" s="100">
        <v>8.0912784000000002</v>
      </c>
    </row>
    <row r="100" spans="1:32">
      <c r="A100" s="27" t="s">
        <v>661</v>
      </c>
      <c r="B100" s="31"/>
      <c r="C100" s="102"/>
      <c r="D100" s="100"/>
      <c r="E100" s="100"/>
      <c r="F100" s="102"/>
      <c r="G100" s="100"/>
      <c r="H100" s="100"/>
      <c r="I100" s="102"/>
      <c r="J100" s="100"/>
      <c r="K100" s="100"/>
      <c r="L100" s="102"/>
      <c r="M100" s="100"/>
      <c r="N100" s="100"/>
      <c r="O100" s="102"/>
      <c r="P100" s="100"/>
      <c r="Q100" s="100"/>
      <c r="R100" s="102"/>
      <c r="S100" s="100"/>
      <c r="T100" s="100"/>
      <c r="U100" s="102"/>
      <c r="V100" s="100"/>
      <c r="W100" s="100"/>
      <c r="X100" s="102"/>
      <c r="Y100" s="100"/>
      <c r="Z100" s="100"/>
      <c r="AA100" s="102"/>
      <c r="AB100" s="100"/>
      <c r="AC100" s="100"/>
      <c r="AD100" s="102"/>
      <c r="AE100" s="100"/>
      <c r="AF100" s="100"/>
    </row>
    <row r="101" spans="1:32">
      <c r="A101" s="27" t="s">
        <v>187</v>
      </c>
      <c r="B101" s="31" t="s">
        <v>550</v>
      </c>
      <c r="C101" s="102">
        <v>7.0063000000000004</v>
      </c>
      <c r="D101" s="100">
        <v>6.4198734999999996</v>
      </c>
      <c r="E101" s="100">
        <v>7.5927075000000004</v>
      </c>
      <c r="F101" s="102">
        <v>3.4131</v>
      </c>
      <c r="G101" s="100">
        <v>2.4041400999999998</v>
      </c>
      <c r="H101" s="100">
        <v>4.4221456000000003</v>
      </c>
      <c r="I101" s="102">
        <v>1.9881</v>
      </c>
      <c r="J101" s="100">
        <v>1.2674226</v>
      </c>
      <c r="K101" s="100">
        <v>2.7087469999999998</v>
      </c>
      <c r="L101" s="102">
        <v>10.0784</v>
      </c>
      <c r="M101" s="100">
        <v>7.9768049999999997</v>
      </c>
      <c r="N101" s="100">
        <v>12.1799056</v>
      </c>
      <c r="O101" s="102">
        <v>7.1870000000000003</v>
      </c>
      <c r="P101" s="100">
        <v>5.7447166000000003</v>
      </c>
      <c r="Q101" s="100">
        <v>8.6293831999999995</v>
      </c>
      <c r="R101" s="102">
        <v>7.8932000000000002</v>
      </c>
      <c r="S101" s="100">
        <v>6.6249570999999996</v>
      </c>
      <c r="T101" s="100">
        <v>9.1614927000000002</v>
      </c>
      <c r="U101" s="102">
        <v>8.4891000000000005</v>
      </c>
      <c r="V101" s="100">
        <v>5.3016766999999998</v>
      </c>
      <c r="W101" s="100">
        <v>11.676478700000001</v>
      </c>
      <c r="X101" s="102">
        <v>6.8571999999999997</v>
      </c>
      <c r="Y101" s="100">
        <v>6.0721322999999998</v>
      </c>
      <c r="Z101" s="100">
        <v>7.6423300999999997</v>
      </c>
      <c r="AA101" s="102">
        <v>6.2937000000000003</v>
      </c>
      <c r="AB101" s="100">
        <v>5.3489563000000002</v>
      </c>
      <c r="AC101" s="100">
        <v>7.2383705000000003</v>
      </c>
      <c r="AD101" s="102">
        <v>7.4425999999999997</v>
      </c>
      <c r="AE101" s="100">
        <v>6.6904135</v>
      </c>
      <c r="AF101" s="100">
        <v>8.1948614000000006</v>
      </c>
    </row>
    <row r="102" spans="1:32">
      <c r="A102" s="27" t="s">
        <v>187</v>
      </c>
      <c r="B102" s="31" t="s">
        <v>551</v>
      </c>
      <c r="C102" s="102">
        <v>6.0426000000000002</v>
      </c>
      <c r="D102" s="100">
        <v>5.1706786999999998</v>
      </c>
      <c r="E102" s="100">
        <v>6.9145947999999997</v>
      </c>
      <c r="F102" s="102">
        <v>3.8106</v>
      </c>
      <c r="G102" s="100">
        <v>1.9213695</v>
      </c>
      <c r="H102" s="100">
        <v>5.6998408999999999</v>
      </c>
      <c r="I102" s="102">
        <v>3.3551000000000002</v>
      </c>
      <c r="J102" s="100">
        <v>1.0898251999999999</v>
      </c>
      <c r="K102" s="100">
        <v>5.6203072000000001</v>
      </c>
      <c r="L102" s="102">
        <v>6.1024000000000003</v>
      </c>
      <c r="M102" s="100">
        <v>4.2596081999999997</v>
      </c>
      <c r="N102" s="100">
        <v>7.9451049999999999</v>
      </c>
      <c r="O102" s="102">
        <v>7.6029999999999998</v>
      </c>
      <c r="P102" s="100">
        <v>4.6670091999999999</v>
      </c>
      <c r="Q102" s="100">
        <v>10.539024100000001</v>
      </c>
      <c r="R102" s="102">
        <v>6.5252999999999997</v>
      </c>
      <c r="S102" s="100">
        <v>4.7628233</v>
      </c>
      <c r="T102" s="100">
        <v>8.2878489000000002</v>
      </c>
      <c r="U102" s="102">
        <v>8.0017999999999994</v>
      </c>
      <c r="V102" s="100">
        <v>3.6799088000000002</v>
      </c>
      <c r="W102" s="100">
        <v>12.323730100000001</v>
      </c>
      <c r="X102" s="102">
        <v>5.8434999999999997</v>
      </c>
      <c r="Y102" s="100">
        <v>3.7742038999999998</v>
      </c>
      <c r="Z102" s="100">
        <v>7.9128670999999997</v>
      </c>
      <c r="AA102" s="102">
        <v>6.1946000000000003</v>
      </c>
      <c r="AB102" s="100">
        <v>5.0500530000000001</v>
      </c>
      <c r="AC102" s="100">
        <v>7.3390870000000001</v>
      </c>
      <c r="AD102" s="102">
        <v>5.8451000000000004</v>
      </c>
      <c r="AE102" s="100">
        <v>4.4957846999999997</v>
      </c>
      <c r="AF102" s="100">
        <v>7.1945040999999996</v>
      </c>
    </row>
    <row r="103" spans="1:32">
      <c r="A103" s="27" t="s">
        <v>528</v>
      </c>
      <c r="B103" s="31"/>
      <c r="C103" s="102"/>
      <c r="D103" s="100"/>
      <c r="E103" s="100"/>
      <c r="F103" s="102"/>
      <c r="G103" s="100"/>
      <c r="H103" s="100"/>
      <c r="I103" s="102"/>
      <c r="J103" s="100"/>
      <c r="K103" s="100"/>
      <c r="L103" s="102"/>
      <c r="M103" s="100"/>
      <c r="N103" s="100"/>
      <c r="O103" s="102"/>
      <c r="P103" s="100"/>
      <c r="Q103" s="100"/>
      <c r="R103" s="102"/>
      <c r="S103" s="100"/>
      <c r="T103" s="100"/>
      <c r="U103" s="102"/>
      <c r="V103" s="100"/>
      <c r="W103" s="100"/>
      <c r="X103" s="102"/>
      <c r="Y103" s="100"/>
      <c r="Z103" s="100"/>
      <c r="AA103" s="102"/>
      <c r="AB103" s="100"/>
      <c r="AC103" s="100"/>
      <c r="AD103" s="102"/>
      <c r="AE103" s="100"/>
      <c r="AF103" s="100"/>
    </row>
    <row r="104" spans="1:32">
      <c r="A104" s="27"/>
      <c r="B104" s="31" t="s">
        <v>601</v>
      </c>
      <c r="C104" s="102">
        <v>7.3030999999999997</v>
      </c>
      <c r="D104" s="100">
        <v>6.6528707999999996</v>
      </c>
      <c r="E104" s="100">
        <v>7.9533452999999996</v>
      </c>
      <c r="F104" s="102">
        <v>3.4666000000000001</v>
      </c>
      <c r="G104" s="100">
        <v>2.5107235999999999</v>
      </c>
      <c r="H104" s="100">
        <v>4.4224193999999999</v>
      </c>
      <c r="I104" s="102">
        <v>2.2303000000000002</v>
      </c>
      <c r="J104" s="100">
        <v>1.4126875999999999</v>
      </c>
      <c r="K104" s="100">
        <v>3.0479636000000001</v>
      </c>
      <c r="L104" s="102">
        <v>10.692</v>
      </c>
      <c r="M104" s="100">
        <v>8.0963402000000002</v>
      </c>
      <c r="N104" s="100">
        <v>13.287583400000001</v>
      </c>
      <c r="O104" s="102">
        <v>8.1784999999999997</v>
      </c>
      <c r="P104" s="100">
        <v>6.2694906000000001</v>
      </c>
      <c r="Q104" s="100">
        <v>10.0874346</v>
      </c>
      <c r="R104" s="102">
        <v>8.7270000000000003</v>
      </c>
      <c r="S104" s="100">
        <v>7.2898928999999999</v>
      </c>
      <c r="T104" s="100">
        <v>10.1640263</v>
      </c>
      <c r="U104" s="102">
        <v>10.370699999999999</v>
      </c>
      <c r="V104" s="100">
        <v>6.6373654999999996</v>
      </c>
      <c r="W104" s="100">
        <v>14.1040978</v>
      </c>
      <c r="X104" s="102">
        <v>7.3178000000000001</v>
      </c>
      <c r="Y104" s="100">
        <v>6.4310342</v>
      </c>
      <c r="Z104" s="100">
        <v>8.2046340999999998</v>
      </c>
      <c r="AA104" s="102">
        <v>6.6474000000000002</v>
      </c>
      <c r="AB104" s="100">
        <v>5.6859069</v>
      </c>
      <c r="AC104" s="100">
        <v>7.6087952000000003</v>
      </c>
      <c r="AD104" s="102">
        <v>7.8471000000000002</v>
      </c>
      <c r="AE104" s="100">
        <v>6.9614625999999999</v>
      </c>
      <c r="AF104" s="100">
        <v>8.7326864000000004</v>
      </c>
    </row>
    <row r="105" spans="1:32">
      <c r="A105" s="27"/>
      <c r="B105" s="31" t="s">
        <v>602</v>
      </c>
      <c r="C105" s="102">
        <v>5.8997999999999999</v>
      </c>
      <c r="D105" s="100">
        <v>5.1694022000000004</v>
      </c>
      <c r="E105" s="100">
        <v>6.6301310999999998</v>
      </c>
      <c r="F105" s="102">
        <v>3.7734999999999999</v>
      </c>
      <c r="G105" s="100">
        <v>1.4683151999999999</v>
      </c>
      <c r="H105" s="100">
        <v>6.0786534000000003</v>
      </c>
      <c r="I105" s="102">
        <v>2.3064</v>
      </c>
      <c r="J105" s="100">
        <v>0</v>
      </c>
      <c r="K105" s="100">
        <v>4.7265611999999999</v>
      </c>
      <c r="L105" s="102">
        <v>7.1185</v>
      </c>
      <c r="M105" s="100">
        <v>5.4805615000000003</v>
      </c>
      <c r="N105" s="100">
        <v>8.7563674999999996</v>
      </c>
      <c r="O105" s="102">
        <v>5.8514999999999997</v>
      </c>
      <c r="P105" s="100">
        <v>4.3033055999999998</v>
      </c>
      <c r="Q105" s="100">
        <v>7.3996421999999997</v>
      </c>
      <c r="R105" s="102">
        <v>5.8592000000000004</v>
      </c>
      <c r="S105" s="100">
        <v>4.2685683000000001</v>
      </c>
      <c r="T105" s="100">
        <v>7.449891</v>
      </c>
      <c r="U105" s="102">
        <v>6.4611999999999998</v>
      </c>
      <c r="V105" s="100">
        <v>2.9228681999999999</v>
      </c>
      <c r="W105" s="100">
        <v>9.9995043999999993</v>
      </c>
      <c r="X105" s="102">
        <v>5.0965999999999996</v>
      </c>
      <c r="Y105" s="100">
        <v>3.8415143999999999</v>
      </c>
      <c r="Z105" s="100">
        <v>6.3516019000000004</v>
      </c>
      <c r="AA105" s="102">
        <v>5.4866999999999999</v>
      </c>
      <c r="AB105" s="100">
        <v>4.3359816000000002</v>
      </c>
      <c r="AC105" s="100">
        <v>6.6374241999999999</v>
      </c>
      <c r="AD105" s="102">
        <v>6.1440000000000001</v>
      </c>
      <c r="AE105" s="100">
        <v>5.1992738999999997</v>
      </c>
      <c r="AF105" s="100">
        <v>7.0887542000000003</v>
      </c>
    </row>
    <row r="106" spans="1:32">
      <c r="A106" s="27" t="s">
        <v>662</v>
      </c>
      <c r="B106" s="31"/>
      <c r="C106" s="102"/>
      <c r="D106" s="100"/>
      <c r="E106" s="100"/>
      <c r="F106" s="102"/>
      <c r="G106" s="100"/>
      <c r="H106" s="100"/>
      <c r="I106" s="102"/>
      <c r="J106" s="100"/>
      <c r="K106" s="100"/>
      <c r="L106" s="102"/>
      <c r="M106" s="100"/>
      <c r="N106" s="100"/>
      <c r="O106" s="102"/>
      <c r="P106" s="100"/>
      <c r="Q106" s="100"/>
      <c r="R106" s="102"/>
      <c r="S106" s="100"/>
      <c r="T106" s="100"/>
      <c r="U106" s="102"/>
      <c r="V106" s="100"/>
      <c r="W106" s="100"/>
      <c r="X106" s="102"/>
      <c r="Y106" s="100"/>
      <c r="Z106" s="100"/>
      <c r="AA106" s="102"/>
      <c r="AB106" s="100"/>
      <c r="AC106" s="100"/>
      <c r="AD106" s="102"/>
      <c r="AE106" s="100"/>
      <c r="AF106" s="100"/>
    </row>
    <row r="107" spans="1:32">
      <c r="A107" s="27" t="s">
        <v>187</v>
      </c>
      <c r="B107" s="31" t="s">
        <v>88</v>
      </c>
      <c r="C107" s="102">
        <v>8.1884999999999994</v>
      </c>
      <c r="D107" s="100">
        <v>7.3803611</v>
      </c>
      <c r="E107" s="100">
        <v>8.9966823999999992</v>
      </c>
      <c r="F107" s="102">
        <v>6.0155000000000003</v>
      </c>
      <c r="G107" s="100">
        <v>3.7935599</v>
      </c>
      <c r="H107" s="100">
        <v>8.2374769000000008</v>
      </c>
      <c r="I107" s="102">
        <v>1.9467000000000001</v>
      </c>
      <c r="J107" s="100">
        <v>0.55195170000000005</v>
      </c>
      <c r="K107" s="100">
        <v>3.3415357999999999</v>
      </c>
      <c r="L107" s="102">
        <v>10.8201</v>
      </c>
      <c r="M107" s="100">
        <v>8.3294987000000003</v>
      </c>
      <c r="N107" s="100">
        <v>13.310608999999999</v>
      </c>
      <c r="O107" s="102">
        <v>6.1825000000000001</v>
      </c>
      <c r="P107" s="100">
        <v>4.5325350000000002</v>
      </c>
      <c r="Q107" s="100">
        <v>7.8325627000000004</v>
      </c>
      <c r="R107" s="102">
        <v>8.0329999999999995</v>
      </c>
      <c r="S107" s="100">
        <v>6.3990138999999999</v>
      </c>
      <c r="T107" s="100">
        <v>9.6669993000000005</v>
      </c>
      <c r="U107" s="102">
        <v>9.9307999999999996</v>
      </c>
      <c r="V107" s="100">
        <v>5.081048</v>
      </c>
      <c r="W107" s="100">
        <v>14.7806388</v>
      </c>
      <c r="X107" s="102">
        <v>9.5379000000000005</v>
      </c>
      <c r="Y107" s="100">
        <v>8.2245474000000005</v>
      </c>
      <c r="Z107" s="100">
        <v>10.8512135</v>
      </c>
      <c r="AA107" s="102">
        <v>7.2557</v>
      </c>
      <c r="AB107" s="100">
        <v>6.0089411999999998</v>
      </c>
      <c r="AC107" s="100">
        <v>8.5024706000000005</v>
      </c>
      <c r="AD107" s="102">
        <v>8.7157</v>
      </c>
      <c r="AE107" s="100">
        <v>7.6632958999999996</v>
      </c>
      <c r="AF107" s="100">
        <v>9.7681690999999997</v>
      </c>
    </row>
    <row r="108" spans="1:32">
      <c r="A108" s="27" t="s">
        <v>187</v>
      </c>
      <c r="B108" s="31" t="s">
        <v>140</v>
      </c>
      <c r="C108" s="102">
        <v>5.9181999999999997</v>
      </c>
      <c r="D108" s="100">
        <v>5.2967905000000002</v>
      </c>
      <c r="E108" s="100">
        <v>6.5395212999999996</v>
      </c>
      <c r="F108" s="102">
        <v>2.4196</v>
      </c>
      <c r="G108" s="100">
        <v>1.5952336</v>
      </c>
      <c r="H108" s="100">
        <v>3.2440247000000002</v>
      </c>
      <c r="I108" s="102">
        <v>2.3315999999999999</v>
      </c>
      <c r="J108" s="100">
        <v>1.3953187</v>
      </c>
      <c r="K108" s="100">
        <v>3.2679385999999999</v>
      </c>
      <c r="L108" s="102">
        <v>7.0385</v>
      </c>
      <c r="M108" s="100">
        <v>5.1959</v>
      </c>
      <c r="N108" s="100">
        <v>8.8811022000000008</v>
      </c>
      <c r="O108" s="102">
        <v>7.8968999999999996</v>
      </c>
      <c r="P108" s="100">
        <v>6.0600531000000002</v>
      </c>
      <c r="Q108" s="100">
        <v>9.7336530000000003</v>
      </c>
      <c r="R108" s="102">
        <v>7.0713999999999997</v>
      </c>
      <c r="S108" s="100">
        <v>5.7367284999999999</v>
      </c>
      <c r="T108" s="100">
        <v>8.4060463999999993</v>
      </c>
      <c r="U108" s="102">
        <v>7.3479999999999999</v>
      </c>
      <c r="V108" s="100">
        <v>4.4983544000000002</v>
      </c>
      <c r="W108" s="100">
        <v>10.197719299999999</v>
      </c>
      <c r="X108" s="102">
        <v>4.7991999999999999</v>
      </c>
      <c r="Y108" s="100">
        <v>3.9785211999999999</v>
      </c>
      <c r="Z108" s="100">
        <v>5.6198480999999996</v>
      </c>
      <c r="AA108" s="102">
        <v>5.7813999999999997</v>
      </c>
      <c r="AB108" s="100">
        <v>4.8726219000000004</v>
      </c>
      <c r="AC108" s="100">
        <v>6.6901238999999997</v>
      </c>
      <c r="AD108" s="102">
        <v>6.0397999999999996</v>
      </c>
      <c r="AE108" s="100">
        <v>5.1840159999999997</v>
      </c>
      <c r="AF108" s="100">
        <v>6.8955216999999998</v>
      </c>
    </row>
    <row r="109" spans="1:32">
      <c r="A109" s="27" t="s">
        <v>663</v>
      </c>
      <c r="B109" s="31"/>
      <c r="C109" s="102"/>
      <c r="D109" s="100"/>
      <c r="E109" s="100"/>
      <c r="F109" s="102"/>
      <c r="G109" s="100"/>
      <c r="H109" s="100"/>
      <c r="I109" s="102"/>
      <c r="J109" s="100"/>
      <c r="K109" s="100"/>
      <c r="L109" s="102"/>
      <c r="M109" s="100"/>
      <c r="N109" s="100"/>
      <c r="O109" s="102"/>
      <c r="P109" s="100"/>
      <c r="Q109" s="100"/>
      <c r="R109" s="102"/>
      <c r="S109" s="100"/>
      <c r="T109" s="100"/>
      <c r="U109" s="102"/>
      <c r="V109" s="100"/>
      <c r="W109" s="100"/>
      <c r="X109" s="102"/>
      <c r="Y109" s="100"/>
      <c r="Z109" s="100"/>
      <c r="AA109" s="102"/>
      <c r="AB109" s="100"/>
      <c r="AC109" s="100"/>
      <c r="AD109" s="102"/>
      <c r="AE109" s="100"/>
      <c r="AF109" s="100"/>
    </row>
    <row r="110" spans="1:32">
      <c r="A110" s="27"/>
      <c r="B110" s="31" t="s">
        <v>89</v>
      </c>
      <c r="C110" s="102">
        <v>6.5401999999999996</v>
      </c>
      <c r="D110" s="100">
        <v>5.9395341000000004</v>
      </c>
      <c r="E110" s="100">
        <v>7.1409447999999998</v>
      </c>
      <c r="F110" s="102">
        <v>1.9177999999999999</v>
      </c>
      <c r="G110" s="100">
        <v>1.1741035</v>
      </c>
      <c r="H110" s="100">
        <v>2.6613978999999999</v>
      </c>
      <c r="I110" s="102">
        <v>2.4676999999999998</v>
      </c>
      <c r="J110" s="100">
        <v>1.4417551</v>
      </c>
      <c r="K110" s="100">
        <v>3.4937222000000001</v>
      </c>
      <c r="L110" s="102">
        <v>8.4870999999999999</v>
      </c>
      <c r="M110" s="100">
        <v>6.8514226999999996</v>
      </c>
      <c r="N110" s="100">
        <v>10.122866</v>
      </c>
      <c r="O110" s="102">
        <v>7.1565000000000003</v>
      </c>
      <c r="P110" s="100">
        <v>5.5699166</v>
      </c>
      <c r="Q110" s="100">
        <v>8.7430971999999993</v>
      </c>
      <c r="R110" s="102">
        <v>7.6340000000000003</v>
      </c>
      <c r="S110" s="100">
        <v>5.9227942000000002</v>
      </c>
      <c r="T110" s="100">
        <v>9.3452923000000006</v>
      </c>
      <c r="U110" s="102">
        <v>6.6965000000000003</v>
      </c>
      <c r="V110" s="100">
        <v>3.7522025999999999</v>
      </c>
      <c r="W110" s="100">
        <v>9.6407404000000003</v>
      </c>
      <c r="X110" s="102">
        <v>6.2788000000000004</v>
      </c>
      <c r="Y110" s="100">
        <v>5.5129704999999998</v>
      </c>
      <c r="Z110" s="100">
        <v>7.0446191000000002</v>
      </c>
      <c r="AA110" s="102">
        <v>5.8912000000000004</v>
      </c>
      <c r="AB110" s="100">
        <v>4.9038392000000002</v>
      </c>
      <c r="AC110" s="100">
        <v>6.8785736000000002</v>
      </c>
      <c r="AD110" s="102">
        <v>6.8647999999999998</v>
      </c>
      <c r="AE110" s="100">
        <v>6.1081893000000003</v>
      </c>
      <c r="AF110" s="100">
        <v>7.6214997000000002</v>
      </c>
    </row>
    <row r="111" spans="1:32">
      <c r="A111" s="27" t="s">
        <v>187</v>
      </c>
      <c r="B111" s="31" t="s">
        <v>90</v>
      </c>
      <c r="C111" s="102">
        <v>7.2933000000000003</v>
      </c>
      <c r="D111" s="100">
        <v>6.4449908999999996</v>
      </c>
      <c r="E111" s="100">
        <v>8.1416696999999996</v>
      </c>
      <c r="F111" s="102">
        <v>5.1832000000000003</v>
      </c>
      <c r="G111" s="100">
        <v>3.5576591</v>
      </c>
      <c r="H111" s="100">
        <v>6.8088046000000002</v>
      </c>
      <c r="I111" s="102">
        <v>1.6526000000000001</v>
      </c>
      <c r="J111" s="100">
        <v>0.73271929999999996</v>
      </c>
      <c r="K111" s="100">
        <v>2.5724806</v>
      </c>
      <c r="L111" s="102">
        <v>9.9063999999999997</v>
      </c>
      <c r="M111" s="100">
        <v>6.7761040000000001</v>
      </c>
      <c r="N111" s="100">
        <v>13.036720900000001</v>
      </c>
      <c r="O111" s="102">
        <v>7.4306000000000001</v>
      </c>
      <c r="P111" s="100">
        <v>5.0612389999999996</v>
      </c>
      <c r="Q111" s="100">
        <v>9.7998764999999999</v>
      </c>
      <c r="R111" s="102">
        <v>7.327</v>
      </c>
      <c r="S111" s="100">
        <v>6.0140326999999996</v>
      </c>
      <c r="T111" s="100">
        <v>8.6400465999999998</v>
      </c>
      <c r="U111" s="102">
        <v>9.5648</v>
      </c>
      <c r="V111" s="100">
        <v>5.8360681999999997</v>
      </c>
      <c r="W111" s="100">
        <v>13.2935819</v>
      </c>
      <c r="X111" s="102">
        <v>8.7805</v>
      </c>
      <c r="Y111" s="100">
        <v>6.5467947999999998</v>
      </c>
      <c r="Z111" s="100">
        <v>11.014222699999999</v>
      </c>
      <c r="AA111" s="102">
        <v>6.6909999999999998</v>
      </c>
      <c r="AB111" s="100">
        <v>5.5867607000000001</v>
      </c>
      <c r="AC111" s="100">
        <v>7.795261</v>
      </c>
      <c r="AD111" s="102">
        <v>8.1885999999999992</v>
      </c>
      <c r="AE111" s="100">
        <v>6.8571479000000002</v>
      </c>
      <c r="AF111" s="100">
        <v>9.5200902000000003</v>
      </c>
    </row>
    <row r="112" spans="1:32">
      <c r="A112" s="27" t="s">
        <v>600</v>
      </c>
      <c r="B112" s="31"/>
      <c r="C112" s="102"/>
      <c r="D112" s="100"/>
      <c r="E112" s="100"/>
      <c r="F112" s="102"/>
      <c r="G112" s="100"/>
      <c r="H112" s="100"/>
      <c r="I112" s="102"/>
      <c r="J112" s="100"/>
      <c r="K112" s="100"/>
      <c r="L112" s="102"/>
      <c r="M112" s="100"/>
      <c r="N112" s="100"/>
      <c r="O112" s="102"/>
      <c r="P112" s="100"/>
      <c r="Q112" s="100"/>
      <c r="R112" s="102"/>
      <c r="S112" s="100"/>
      <c r="T112" s="100"/>
      <c r="U112" s="102"/>
      <c r="V112" s="100"/>
      <c r="W112" s="100"/>
      <c r="X112" s="102"/>
      <c r="Y112" s="100"/>
      <c r="Z112" s="100"/>
      <c r="AA112" s="102"/>
      <c r="AB112" s="100"/>
      <c r="AC112" s="100"/>
      <c r="AD112" s="102"/>
      <c r="AE112" s="100"/>
      <c r="AF112" s="100"/>
    </row>
    <row r="113" spans="1:32">
      <c r="A113" s="27" t="s">
        <v>187</v>
      </c>
      <c r="B113" s="31" t="s">
        <v>597</v>
      </c>
      <c r="C113" s="102">
        <v>6.5030999999999999</v>
      </c>
      <c r="D113" s="100">
        <v>5.5748468999999998</v>
      </c>
      <c r="E113" s="100">
        <v>7.4313890999999996</v>
      </c>
      <c r="F113" s="102">
        <v>4.9062000000000001</v>
      </c>
      <c r="G113" s="100">
        <v>3.2765951000000002</v>
      </c>
      <c r="H113" s="100">
        <v>6.5358264000000004</v>
      </c>
      <c r="I113" s="102">
        <v>1.9141999999999999</v>
      </c>
      <c r="J113" s="100">
        <v>0.63669770000000003</v>
      </c>
      <c r="K113" s="100">
        <v>3.1917985</v>
      </c>
      <c r="L113" s="102">
        <v>9.6683000000000003</v>
      </c>
      <c r="M113" s="100">
        <v>6.3323457999999997</v>
      </c>
      <c r="N113" s="100">
        <v>13.004294099999999</v>
      </c>
      <c r="O113" s="102" t="s">
        <v>654</v>
      </c>
      <c r="P113" s="101" t="s">
        <v>654</v>
      </c>
      <c r="Q113" s="101" t="s">
        <v>654</v>
      </c>
      <c r="R113" s="102">
        <v>6.9255000000000004</v>
      </c>
      <c r="S113" s="100">
        <v>5.3166567000000002</v>
      </c>
      <c r="T113" s="100">
        <v>8.534281</v>
      </c>
      <c r="U113" s="102">
        <v>6.1759000000000004</v>
      </c>
      <c r="V113" s="100">
        <v>0.96571850000000004</v>
      </c>
      <c r="W113" s="100">
        <v>11.386025699999999</v>
      </c>
      <c r="X113" s="102">
        <v>7.2927999999999997</v>
      </c>
      <c r="Y113" s="100">
        <v>5.2823919000000004</v>
      </c>
      <c r="Z113" s="100">
        <v>9.3031465999999998</v>
      </c>
      <c r="AA113" s="102">
        <v>5.7694000000000001</v>
      </c>
      <c r="AB113" s="100">
        <v>4.7184007000000001</v>
      </c>
      <c r="AC113" s="100">
        <v>6.8204976000000004</v>
      </c>
      <c r="AD113" s="102">
        <v>7.7535999999999996</v>
      </c>
      <c r="AE113" s="100">
        <v>5.9967898000000002</v>
      </c>
      <c r="AF113" s="100">
        <v>9.5104544999999998</v>
      </c>
    </row>
    <row r="114" spans="1:32">
      <c r="A114" s="27" t="s">
        <v>187</v>
      </c>
      <c r="B114" s="31" t="s">
        <v>91</v>
      </c>
      <c r="C114" s="102">
        <v>6.8745000000000003</v>
      </c>
      <c r="D114" s="100">
        <v>6.3008055000000001</v>
      </c>
      <c r="E114" s="100">
        <v>7.4482527000000003</v>
      </c>
      <c r="F114" s="102">
        <v>2.3172000000000001</v>
      </c>
      <c r="G114" s="100">
        <v>1.4307597000000001</v>
      </c>
      <c r="H114" s="100">
        <v>3.2036449</v>
      </c>
      <c r="I114" s="102">
        <v>2.4001000000000001</v>
      </c>
      <c r="J114" s="100">
        <v>1.5016160999999999</v>
      </c>
      <c r="K114" s="100">
        <v>3.2985878999999998</v>
      </c>
      <c r="L114" s="102">
        <v>8.4955999999999996</v>
      </c>
      <c r="M114" s="100">
        <v>6.8225379999999998</v>
      </c>
      <c r="N114" s="100">
        <v>10.168667299999999</v>
      </c>
      <c r="O114" s="102">
        <v>7.2469999999999999</v>
      </c>
      <c r="P114" s="100">
        <v>5.9283806999999999</v>
      </c>
      <c r="Q114" s="100">
        <v>8.5655274000000006</v>
      </c>
      <c r="R114" s="102">
        <v>7.7732000000000001</v>
      </c>
      <c r="S114" s="100">
        <v>6.4344393999999996</v>
      </c>
      <c r="T114" s="100">
        <v>9.1119298999999998</v>
      </c>
      <c r="U114" s="102">
        <v>8.9635999999999996</v>
      </c>
      <c r="V114" s="100">
        <v>6.0536544000000001</v>
      </c>
      <c r="W114" s="100">
        <v>11.8734971</v>
      </c>
      <c r="X114" s="102">
        <v>6.5693999999999999</v>
      </c>
      <c r="Y114" s="100">
        <v>5.7924091000000004</v>
      </c>
      <c r="Z114" s="100">
        <v>7.3463675999999998</v>
      </c>
      <c r="AA114" s="102">
        <v>6.5225999999999997</v>
      </c>
      <c r="AB114" s="100">
        <v>5.5580707</v>
      </c>
      <c r="AC114" s="100">
        <v>7.4871866000000002</v>
      </c>
      <c r="AD114" s="102">
        <v>7.0762</v>
      </c>
      <c r="AE114" s="100">
        <v>6.3601675999999996</v>
      </c>
      <c r="AF114" s="100">
        <v>7.7921569000000002</v>
      </c>
    </row>
    <row r="115" spans="1:32" s="170" customFormat="1">
      <c r="A115" s="169" t="s">
        <v>67</v>
      </c>
      <c r="B115" s="172"/>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4"/>
      <c r="AB115" s="173"/>
      <c r="AC115" s="173"/>
      <c r="AD115" s="174"/>
      <c r="AE115" s="173"/>
      <c r="AF115" s="173"/>
    </row>
    <row r="116" spans="1:32">
      <c r="A116" s="27" t="s">
        <v>659</v>
      </c>
      <c r="B116" s="28"/>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row>
    <row r="117" spans="1:32">
      <c r="A117" s="27" t="s">
        <v>187</v>
      </c>
      <c r="B117" s="31" t="s">
        <v>137</v>
      </c>
      <c r="C117" s="102">
        <v>24.598199999999999</v>
      </c>
      <c r="D117" s="100">
        <v>22.618338099999999</v>
      </c>
      <c r="E117" s="100">
        <v>26.578074999999998</v>
      </c>
      <c r="F117" s="102">
        <v>18.718399999999999</v>
      </c>
      <c r="G117" s="100">
        <v>14.640763</v>
      </c>
      <c r="H117" s="100">
        <v>22.796085699999999</v>
      </c>
      <c r="I117" s="102">
        <v>7.5994999999999999</v>
      </c>
      <c r="J117" s="100">
        <v>4.1623324999999998</v>
      </c>
      <c r="K117" s="100">
        <v>11.0365985</v>
      </c>
      <c r="L117" s="102">
        <v>30.395199999999999</v>
      </c>
      <c r="M117" s="100">
        <v>20.323839899999999</v>
      </c>
      <c r="N117" s="100">
        <v>40.466630500000001</v>
      </c>
      <c r="O117" s="102">
        <v>-20.555900000000001</v>
      </c>
      <c r="P117" s="100">
        <v>12.8122428</v>
      </c>
      <c r="Q117" s="100">
        <v>28.299600999999999</v>
      </c>
      <c r="R117" s="102">
        <v>10.495900000000001</v>
      </c>
      <c r="S117" s="100">
        <v>8.4866702000000007</v>
      </c>
      <c r="T117" s="100">
        <v>12.505031000000001</v>
      </c>
      <c r="U117" s="102">
        <v>28.1633</v>
      </c>
      <c r="V117" s="100">
        <v>19.0205324</v>
      </c>
      <c r="W117" s="100">
        <v>37.306097100000002</v>
      </c>
      <c r="X117" s="102">
        <v>31.865400000000001</v>
      </c>
      <c r="Y117" s="100">
        <v>28.5734034</v>
      </c>
      <c r="Z117" s="100">
        <v>35.157427599999998</v>
      </c>
      <c r="AA117" s="102">
        <v>22.063199999999998</v>
      </c>
      <c r="AB117" s="100">
        <v>19.873714199999998</v>
      </c>
      <c r="AC117" s="100">
        <v>24.252757299999999</v>
      </c>
      <c r="AD117" s="102">
        <v>28.0654</v>
      </c>
      <c r="AE117" s="100">
        <v>24.4040155</v>
      </c>
      <c r="AF117" s="100">
        <v>31.726721399999999</v>
      </c>
    </row>
    <row r="118" spans="1:32">
      <c r="A118" s="27" t="s">
        <v>187</v>
      </c>
      <c r="B118" s="31" t="s">
        <v>549</v>
      </c>
      <c r="C118" s="102">
        <v>13.3261</v>
      </c>
      <c r="D118" s="100">
        <v>12.275073000000001</v>
      </c>
      <c r="E118" s="100">
        <v>14.377038300000001</v>
      </c>
      <c r="F118" s="102">
        <v>10.3301</v>
      </c>
      <c r="G118" s="100">
        <v>8.1493046000000007</v>
      </c>
      <c r="H118" s="100">
        <v>12.5108064</v>
      </c>
      <c r="I118" s="102">
        <v>8.2578999999999994</v>
      </c>
      <c r="J118" s="100">
        <v>5.9114101000000003</v>
      </c>
      <c r="K118" s="100">
        <v>10.604443399999999</v>
      </c>
      <c r="L118" s="102">
        <v>18.0627</v>
      </c>
      <c r="M118" s="100">
        <v>14.749551800000001</v>
      </c>
      <c r="N118" s="100">
        <v>21.375943599999999</v>
      </c>
      <c r="O118" s="102">
        <v>14.934200000000001</v>
      </c>
      <c r="P118" s="100">
        <v>9.7716703000000003</v>
      </c>
      <c r="Q118" s="100">
        <v>20.096643199999999</v>
      </c>
      <c r="R118" s="102">
        <v>3.8416999999999999</v>
      </c>
      <c r="S118" s="100">
        <v>2.6947839</v>
      </c>
      <c r="T118" s="100">
        <v>4.9885336999999996</v>
      </c>
      <c r="U118" s="102">
        <v>11.0495</v>
      </c>
      <c r="V118" s="100">
        <v>8.0981608000000005</v>
      </c>
      <c r="W118" s="100">
        <v>14.000789599999999</v>
      </c>
      <c r="X118" s="102">
        <v>16.092199999999998</v>
      </c>
      <c r="Y118" s="100">
        <v>14.417045099999999</v>
      </c>
      <c r="Z118" s="100">
        <v>17.767439700000001</v>
      </c>
      <c r="AA118" s="102">
        <v>10.9071</v>
      </c>
      <c r="AB118" s="100">
        <v>9.7990525999999996</v>
      </c>
      <c r="AC118" s="100">
        <v>12.015196299999999</v>
      </c>
      <c r="AD118" s="102">
        <v>16.097200000000001</v>
      </c>
      <c r="AE118" s="100">
        <v>14.2623563</v>
      </c>
      <c r="AF118" s="100">
        <v>17.932057</v>
      </c>
    </row>
    <row r="119" spans="1:32">
      <c r="A119" s="27" t="s">
        <v>660</v>
      </c>
      <c r="B119" s="31"/>
      <c r="C119" s="102"/>
      <c r="D119" s="100"/>
      <c r="E119" s="100"/>
      <c r="F119" s="102"/>
      <c r="G119" s="100"/>
      <c r="H119" s="100"/>
      <c r="I119" s="102"/>
      <c r="J119" s="100"/>
      <c r="K119" s="100"/>
      <c r="L119" s="102"/>
      <c r="M119" s="100"/>
      <c r="N119" s="100"/>
      <c r="O119" s="102"/>
      <c r="P119" s="100"/>
      <c r="Q119" s="100"/>
      <c r="R119" s="102"/>
      <c r="S119" s="100"/>
      <c r="T119" s="100"/>
      <c r="U119" s="102"/>
      <c r="V119" s="100"/>
      <c r="W119" s="100"/>
      <c r="X119" s="102"/>
      <c r="Y119" s="100"/>
      <c r="Z119" s="100"/>
      <c r="AA119" s="102"/>
      <c r="AB119" s="100"/>
      <c r="AC119" s="100"/>
      <c r="AD119" s="102"/>
      <c r="AE119" s="100"/>
      <c r="AF119" s="100"/>
    </row>
    <row r="120" spans="1:32">
      <c r="A120" s="27" t="s">
        <v>187</v>
      </c>
      <c r="B120" s="31" t="s">
        <v>138</v>
      </c>
      <c r="C120" s="102">
        <v>17.191700000000001</v>
      </c>
      <c r="D120" s="100">
        <v>14.7287778</v>
      </c>
      <c r="E120" s="100">
        <v>19.654617399999999</v>
      </c>
      <c r="F120" s="102">
        <v>13.6471</v>
      </c>
      <c r="G120" s="100">
        <v>7.6143651999999999</v>
      </c>
      <c r="H120" s="100">
        <v>19.6798988</v>
      </c>
      <c r="I120" s="102">
        <v>0.71179999999999999</v>
      </c>
      <c r="J120" s="100">
        <v>0</v>
      </c>
      <c r="K120" s="100">
        <v>1.9990421</v>
      </c>
      <c r="L120" s="102" t="s">
        <v>654</v>
      </c>
      <c r="M120" s="101" t="s">
        <v>654</v>
      </c>
      <c r="N120" s="101" t="s">
        <v>654</v>
      </c>
      <c r="O120" s="102" t="s">
        <v>654</v>
      </c>
      <c r="P120" s="101" t="s">
        <v>654</v>
      </c>
      <c r="Q120" s="101" t="s">
        <v>654</v>
      </c>
      <c r="R120" s="102" t="s">
        <v>654</v>
      </c>
      <c r="S120" s="101" t="s">
        <v>654</v>
      </c>
      <c r="T120" s="101" t="s">
        <v>654</v>
      </c>
      <c r="U120" s="102">
        <v>5.3893000000000004</v>
      </c>
      <c r="V120" s="100">
        <v>0</v>
      </c>
      <c r="W120" s="100">
        <v>13.124409099999999</v>
      </c>
      <c r="X120" s="102">
        <v>22.055900000000001</v>
      </c>
      <c r="Y120" s="100">
        <v>18.882716299999998</v>
      </c>
      <c r="Z120" s="100">
        <v>25.229180899999999</v>
      </c>
      <c r="AA120" s="102">
        <v>13.6456</v>
      </c>
      <c r="AB120" s="100">
        <v>10.2331246</v>
      </c>
      <c r="AC120" s="100">
        <v>17.058045499999999</v>
      </c>
      <c r="AD120" s="102">
        <v>20.353200000000001</v>
      </c>
      <c r="AE120" s="100">
        <v>16.869218</v>
      </c>
      <c r="AF120" s="100">
        <v>23.8370867</v>
      </c>
    </row>
    <row r="121" spans="1:32">
      <c r="A121" s="27" t="s">
        <v>187</v>
      </c>
      <c r="B121" s="31" t="s">
        <v>139</v>
      </c>
      <c r="C121" s="102">
        <v>16.2637</v>
      </c>
      <c r="D121" s="100">
        <v>15.271694800000001</v>
      </c>
      <c r="E121" s="100">
        <v>17.255746800000001</v>
      </c>
      <c r="F121" s="102">
        <v>12.9132</v>
      </c>
      <c r="G121" s="100">
        <v>10.578147700000001</v>
      </c>
      <c r="H121" s="100">
        <v>15.2481551</v>
      </c>
      <c r="I121" s="102">
        <v>9.6797000000000004</v>
      </c>
      <c r="J121" s="100">
        <v>7.0062144999999996</v>
      </c>
      <c r="K121" s="100">
        <v>12.3532315</v>
      </c>
      <c r="L121" s="102">
        <v>20.121500000000001</v>
      </c>
      <c r="M121" s="100">
        <v>16.931007000000001</v>
      </c>
      <c r="N121" s="100">
        <v>23.311985199999999</v>
      </c>
      <c r="O121" s="102">
        <v>16.4053</v>
      </c>
      <c r="P121" s="100">
        <v>11.868491499999999</v>
      </c>
      <c r="Q121" s="100">
        <v>20.942057599999998</v>
      </c>
      <c r="R121" s="102">
        <v>6.0861000000000001</v>
      </c>
      <c r="S121" s="100">
        <v>5.0198054000000001</v>
      </c>
      <c r="T121" s="100">
        <v>7.1524843999999996</v>
      </c>
      <c r="U121" s="102">
        <v>13.3399</v>
      </c>
      <c r="V121" s="100">
        <v>10.5998172</v>
      </c>
      <c r="W121" s="100">
        <v>16.079945899999998</v>
      </c>
      <c r="X121" s="102">
        <v>20.6693</v>
      </c>
      <c r="Y121" s="100">
        <v>19.027728799999998</v>
      </c>
      <c r="Z121" s="100">
        <v>22.3109383</v>
      </c>
      <c r="AA121" s="102">
        <v>14.144299999999999</v>
      </c>
      <c r="AB121" s="100">
        <v>13.0474952</v>
      </c>
      <c r="AC121" s="100">
        <v>15.241111699999999</v>
      </c>
      <c r="AD121" s="102">
        <v>18.8873</v>
      </c>
      <c r="AE121" s="100">
        <v>17.1511858</v>
      </c>
      <c r="AF121" s="100">
        <v>20.6233577</v>
      </c>
    </row>
    <row r="122" spans="1:32">
      <c r="A122" s="27" t="s">
        <v>661</v>
      </c>
      <c r="B122" s="31"/>
      <c r="C122" s="102"/>
      <c r="D122" s="100"/>
      <c r="E122" s="100"/>
      <c r="F122" s="102"/>
      <c r="G122" s="100"/>
      <c r="H122" s="100"/>
      <c r="I122" s="102"/>
      <c r="J122" s="100"/>
      <c r="K122" s="100"/>
      <c r="L122" s="102"/>
      <c r="M122" s="100"/>
      <c r="N122" s="100"/>
      <c r="O122" s="102"/>
      <c r="P122" s="100"/>
      <c r="Q122" s="100"/>
      <c r="R122" s="102"/>
      <c r="S122" s="100"/>
      <c r="T122" s="100"/>
      <c r="U122" s="102"/>
      <c r="V122" s="100"/>
      <c r="W122" s="100"/>
      <c r="X122" s="102"/>
      <c r="Y122" s="100"/>
      <c r="Z122" s="100"/>
      <c r="AA122" s="102"/>
      <c r="AB122" s="100"/>
      <c r="AC122" s="100"/>
      <c r="AD122" s="102"/>
      <c r="AE122" s="100"/>
      <c r="AF122" s="100"/>
    </row>
    <row r="123" spans="1:32">
      <c r="A123" s="27" t="s">
        <v>187</v>
      </c>
      <c r="B123" s="31" t="s">
        <v>550</v>
      </c>
      <c r="C123" s="102">
        <v>18.7029</v>
      </c>
      <c r="D123" s="100">
        <v>17.439611299999999</v>
      </c>
      <c r="E123" s="100">
        <v>19.966176399999998</v>
      </c>
      <c r="F123" s="102">
        <v>15.1114</v>
      </c>
      <c r="G123" s="100">
        <v>11.8736836</v>
      </c>
      <c r="H123" s="100">
        <v>18.349137599999999</v>
      </c>
      <c r="I123" s="102">
        <v>7.9069000000000003</v>
      </c>
      <c r="J123" s="100">
        <v>4.6995006999999998</v>
      </c>
      <c r="K123" s="100">
        <v>11.1143433</v>
      </c>
      <c r="L123" s="102">
        <v>25.0885</v>
      </c>
      <c r="M123" s="100">
        <v>20.5887761</v>
      </c>
      <c r="N123" s="100">
        <v>29.588276</v>
      </c>
      <c r="O123" s="102">
        <v>16.519300000000001</v>
      </c>
      <c r="P123" s="100">
        <v>11.814639100000001</v>
      </c>
      <c r="Q123" s="100">
        <v>21.223956300000001</v>
      </c>
      <c r="R123" s="102">
        <v>6.9440999999999997</v>
      </c>
      <c r="S123" s="100">
        <v>5.4807959999999998</v>
      </c>
      <c r="T123" s="100">
        <v>8.4073474000000008</v>
      </c>
      <c r="U123" s="102">
        <v>16.201799999999999</v>
      </c>
      <c r="V123" s="100">
        <v>12.0007114</v>
      </c>
      <c r="W123" s="100">
        <v>20.402980500000002</v>
      </c>
      <c r="X123" s="102">
        <v>23.309699999999999</v>
      </c>
      <c r="Y123" s="100">
        <v>21.404163799999999</v>
      </c>
      <c r="Z123" s="100">
        <v>25.215261399999999</v>
      </c>
      <c r="AA123" s="102">
        <v>16.323799999999999</v>
      </c>
      <c r="AB123" s="100">
        <v>14.735415700000001</v>
      </c>
      <c r="AC123" s="100">
        <v>17.9121807</v>
      </c>
      <c r="AD123" s="102">
        <v>20.8781</v>
      </c>
      <c r="AE123" s="100">
        <v>18.957561099999999</v>
      </c>
      <c r="AF123" s="100">
        <v>22.798631499999999</v>
      </c>
    </row>
    <row r="124" spans="1:32">
      <c r="A124" s="27" t="s">
        <v>187</v>
      </c>
      <c r="B124" s="31" t="s">
        <v>551</v>
      </c>
      <c r="C124" s="102">
        <v>12.6805</v>
      </c>
      <c r="D124" s="100">
        <v>11.522891100000001</v>
      </c>
      <c r="E124" s="100">
        <v>13.838119799999999</v>
      </c>
      <c r="F124" s="102">
        <v>10.824</v>
      </c>
      <c r="G124" s="100">
        <v>8.2286464000000006</v>
      </c>
      <c r="H124" s="100">
        <v>13.419288999999999</v>
      </c>
      <c r="I124" s="102">
        <v>8.2797999999999998</v>
      </c>
      <c r="J124" s="100">
        <v>5.5526584000000003</v>
      </c>
      <c r="K124" s="100">
        <v>11.006912399999999</v>
      </c>
      <c r="L124" s="102">
        <v>13.7437</v>
      </c>
      <c r="M124" s="100">
        <v>9.3844428000000004</v>
      </c>
      <c r="N124" s="100">
        <v>18.102896900000001</v>
      </c>
      <c r="O124" s="102" t="s">
        <v>654</v>
      </c>
      <c r="P124" s="101" t="s">
        <v>654</v>
      </c>
      <c r="Q124" s="101" t="s">
        <v>654</v>
      </c>
      <c r="R124" s="102">
        <v>4.8269000000000002</v>
      </c>
      <c r="S124" s="100">
        <v>3.4930941</v>
      </c>
      <c r="T124" s="100">
        <v>6.1606813000000002</v>
      </c>
      <c r="U124" s="102">
        <v>9.1805000000000003</v>
      </c>
      <c r="V124" s="100">
        <v>6.3665647999999999</v>
      </c>
      <c r="W124" s="100">
        <v>11.9943545</v>
      </c>
      <c r="X124" s="102">
        <v>16.9955</v>
      </c>
      <c r="Y124" s="100">
        <v>14.9185588</v>
      </c>
      <c r="Z124" s="100">
        <v>19.0725023</v>
      </c>
      <c r="AA124" s="102">
        <v>11.5617</v>
      </c>
      <c r="AB124" s="100">
        <v>10.3011727</v>
      </c>
      <c r="AC124" s="100">
        <v>12.8221855</v>
      </c>
      <c r="AD124" s="102">
        <v>14.8063</v>
      </c>
      <c r="AE124" s="100">
        <v>12.432638600000001</v>
      </c>
      <c r="AF124" s="100">
        <v>17.180022000000001</v>
      </c>
    </row>
    <row r="125" spans="1:32">
      <c r="A125" s="27" t="s">
        <v>528</v>
      </c>
      <c r="B125" s="31"/>
      <c r="C125" s="102"/>
      <c r="D125" s="100"/>
      <c r="E125" s="100"/>
      <c r="F125" s="102"/>
      <c r="G125" s="100"/>
      <c r="H125" s="100"/>
      <c r="I125" s="102"/>
      <c r="J125" s="100"/>
      <c r="K125" s="100"/>
      <c r="L125" s="102"/>
      <c r="M125" s="100"/>
      <c r="N125" s="100"/>
      <c r="O125" s="102"/>
      <c r="P125" s="100"/>
      <c r="Q125" s="100"/>
      <c r="R125" s="102"/>
      <c r="S125" s="100"/>
      <c r="T125" s="100"/>
      <c r="U125" s="102"/>
      <c r="V125" s="100"/>
      <c r="W125" s="100"/>
      <c r="X125" s="102"/>
      <c r="Y125" s="100"/>
      <c r="Z125" s="100"/>
      <c r="AA125" s="102"/>
      <c r="AB125" s="100"/>
      <c r="AC125" s="100"/>
      <c r="AD125" s="102"/>
      <c r="AE125" s="100"/>
      <c r="AF125" s="100"/>
    </row>
    <row r="126" spans="1:32">
      <c r="A126" s="27"/>
      <c r="B126" s="31" t="s">
        <v>601</v>
      </c>
      <c r="C126" s="102">
        <v>18.0809</v>
      </c>
      <c r="D126" s="100">
        <v>16.833910199999998</v>
      </c>
      <c r="E126" s="100">
        <v>19.327971600000001</v>
      </c>
      <c r="F126" s="102">
        <v>13.759499999999999</v>
      </c>
      <c r="G126" s="100">
        <v>10.9939546</v>
      </c>
      <c r="H126" s="100">
        <v>16.5251242</v>
      </c>
      <c r="I126" s="102">
        <v>8.6526999999999994</v>
      </c>
      <c r="J126" s="100">
        <v>6.0356221999999997</v>
      </c>
      <c r="K126" s="100">
        <v>11.2698701</v>
      </c>
      <c r="L126" s="102">
        <v>22.728100000000001</v>
      </c>
      <c r="M126" s="100">
        <v>18.1495614</v>
      </c>
      <c r="N126" s="100">
        <v>27.306721899999999</v>
      </c>
      <c r="O126" s="102">
        <v>21.331600000000002</v>
      </c>
      <c r="P126" s="100">
        <v>14.072165500000001</v>
      </c>
      <c r="Q126" s="100">
        <v>28.5910829</v>
      </c>
      <c r="R126" s="102">
        <v>7.0579000000000001</v>
      </c>
      <c r="S126" s="100">
        <v>5.2754994000000002</v>
      </c>
      <c r="T126" s="100">
        <v>8.8403577000000002</v>
      </c>
      <c r="U126" s="102">
        <v>14.802099999999999</v>
      </c>
      <c r="V126" s="100">
        <v>11.1251224</v>
      </c>
      <c r="W126" s="100">
        <v>18.4790946</v>
      </c>
      <c r="X126" s="102">
        <v>22.1752</v>
      </c>
      <c r="Y126" s="100">
        <v>20.344820299999999</v>
      </c>
      <c r="Z126" s="100">
        <v>24.0056075</v>
      </c>
      <c r="AA126" s="102">
        <v>15.1868</v>
      </c>
      <c r="AB126" s="100">
        <v>13.736718700000001</v>
      </c>
      <c r="AC126" s="100">
        <v>16.636815899999998</v>
      </c>
      <c r="AD126" s="102">
        <v>21.1402</v>
      </c>
      <c r="AE126" s="100">
        <v>19.0973179</v>
      </c>
      <c r="AF126" s="100">
        <v>23.1830994</v>
      </c>
    </row>
    <row r="127" spans="1:32">
      <c r="A127" s="27"/>
      <c r="B127" s="31" t="s">
        <v>602</v>
      </c>
      <c r="C127" s="102">
        <v>14.2484</v>
      </c>
      <c r="D127" s="100">
        <v>12.8002827</v>
      </c>
      <c r="E127" s="100">
        <v>15.696547000000001</v>
      </c>
      <c r="F127" s="102">
        <v>11.641</v>
      </c>
      <c r="G127" s="100">
        <v>8.1364099000000003</v>
      </c>
      <c r="H127" s="100">
        <v>15.1455906</v>
      </c>
      <c r="I127" s="102">
        <v>6.1108000000000002</v>
      </c>
      <c r="J127" s="100">
        <v>2.7232604</v>
      </c>
      <c r="K127" s="100">
        <v>9.4982913</v>
      </c>
      <c r="L127" s="102">
        <v>17.3965</v>
      </c>
      <c r="M127" s="100">
        <v>12.9539501</v>
      </c>
      <c r="N127" s="100">
        <v>21.839018800000002</v>
      </c>
      <c r="O127" s="102">
        <v>10.543900000000001</v>
      </c>
      <c r="P127" s="100">
        <v>7.1058906000000004</v>
      </c>
      <c r="Q127" s="100">
        <v>13.981851000000001</v>
      </c>
      <c r="R127" s="102">
        <v>5.2412999999999998</v>
      </c>
      <c r="S127" s="100">
        <v>4.0844250000000004</v>
      </c>
      <c r="T127" s="100">
        <v>6.3982435000000004</v>
      </c>
      <c r="U127" s="102">
        <v>12.201000000000001</v>
      </c>
      <c r="V127" s="100">
        <v>8.1278161000000004</v>
      </c>
      <c r="W127" s="100">
        <v>16.2742687</v>
      </c>
      <c r="X127" s="102">
        <v>19.198399999999999</v>
      </c>
      <c r="Y127" s="100">
        <v>16.493918300000001</v>
      </c>
      <c r="Z127" s="100">
        <v>21.902867700000002</v>
      </c>
      <c r="AA127" s="102">
        <v>12.9625</v>
      </c>
      <c r="AB127" s="100">
        <v>11.4058747</v>
      </c>
      <c r="AC127" s="100">
        <v>14.519133699999999</v>
      </c>
      <c r="AD127" s="102">
        <v>16.076000000000001</v>
      </c>
      <c r="AE127" s="100">
        <v>13.3820795</v>
      </c>
      <c r="AF127" s="100">
        <v>18.7699699</v>
      </c>
    </row>
    <row r="128" spans="1:32">
      <c r="A128" s="27" t="s">
        <v>662</v>
      </c>
      <c r="B128" s="31"/>
      <c r="C128" s="102"/>
      <c r="D128" s="100"/>
      <c r="E128" s="100"/>
      <c r="F128" s="102"/>
      <c r="G128" s="100"/>
      <c r="H128" s="100"/>
      <c r="I128" s="102"/>
      <c r="J128" s="100"/>
      <c r="K128" s="100"/>
      <c r="L128" s="102"/>
      <c r="M128" s="100"/>
      <c r="N128" s="100"/>
      <c r="O128" s="102"/>
      <c r="P128" s="100"/>
      <c r="Q128" s="100"/>
      <c r="R128" s="102"/>
      <c r="S128" s="100"/>
      <c r="T128" s="100"/>
      <c r="U128" s="102"/>
      <c r="V128" s="100"/>
      <c r="W128" s="100"/>
      <c r="X128" s="102"/>
      <c r="Y128" s="100"/>
      <c r="Z128" s="100"/>
      <c r="AA128" s="102"/>
      <c r="AB128" s="100"/>
      <c r="AC128" s="100"/>
      <c r="AD128" s="102"/>
      <c r="AE128" s="100"/>
      <c r="AF128" s="100"/>
    </row>
    <row r="129" spans="1:32">
      <c r="A129" s="27" t="s">
        <v>187</v>
      </c>
      <c r="B129" s="31" t="s">
        <v>88</v>
      </c>
      <c r="C129" s="102">
        <v>18.311800000000002</v>
      </c>
      <c r="D129" s="100">
        <v>17.129333599999999</v>
      </c>
      <c r="E129" s="100">
        <v>19.494192900000002</v>
      </c>
      <c r="F129" s="102">
        <v>17.5017</v>
      </c>
      <c r="G129" s="100">
        <v>13.9108219</v>
      </c>
      <c r="H129" s="100">
        <v>21.092666300000001</v>
      </c>
      <c r="I129" s="102">
        <v>11.0053</v>
      </c>
      <c r="J129" s="100">
        <v>5.836284</v>
      </c>
      <c r="K129" s="100">
        <v>16.174411299999999</v>
      </c>
      <c r="L129" s="102">
        <v>21.135000000000002</v>
      </c>
      <c r="M129" s="100">
        <v>16.818746300000001</v>
      </c>
      <c r="N129" s="100">
        <v>25.451196400000001</v>
      </c>
      <c r="O129" s="102">
        <v>17.716200000000001</v>
      </c>
      <c r="P129" s="100">
        <v>12.277414800000001</v>
      </c>
      <c r="Q129" s="100">
        <v>23.155042900000002</v>
      </c>
      <c r="R129" s="102">
        <v>6.7306999999999997</v>
      </c>
      <c r="S129" s="100">
        <v>5.4135374000000001</v>
      </c>
      <c r="T129" s="100">
        <v>8.0479102999999999</v>
      </c>
      <c r="U129" s="102">
        <v>16.5411</v>
      </c>
      <c r="V129" s="100">
        <v>12.470547699999999</v>
      </c>
      <c r="W129" s="100">
        <v>20.611653199999999</v>
      </c>
      <c r="X129" s="102">
        <v>22.5898</v>
      </c>
      <c r="Y129" s="100">
        <v>20.8585475</v>
      </c>
      <c r="Z129" s="100">
        <v>24.321056500000001</v>
      </c>
      <c r="AA129" s="102">
        <v>17.2287</v>
      </c>
      <c r="AB129" s="100">
        <v>15.6267885</v>
      </c>
      <c r="AC129" s="100">
        <v>18.830515900000002</v>
      </c>
      <c r="AD129" s="102">
        <v>19.790700000000001</v>
      </c>
      <c r="AE129" s="100">
        <v>18.0353499</v>
      </c>
      <c r="AF129" s="100">
        <v>21.546146799999999</v>
      </c>
    </row>
    <row r="130" spans="1:32">
      <c r="A130" s="27" t="s">
        <v>187</v>
      </c>
      <c r="B130" s="31" t="s">
        <v>140</v>
      </c>
      <c r="C130" s="102">
        <v>14.593999999999999</v>
      </c>
      <c r="D130" s="100">
        <v>13.150237799999999</v>
      </c>
      <c r="E130" s="100">
        <v>16.037676699999999</v>
      </c>
      <c r="F130" s="102">
        <v>9.0214999999999996</v>
      </c>
      <c r="G130" s="100">
        <v>6.5819903000000002</v>
      </c>
      <c r="H130" s="100">
        <v>11.4610678</v>
      </c>
      <c r="I130" s="102">
        <v>6.7838000000000003</v>
      </c>
      <c r="J130" s="100">
        <v>4.5459516000000004</v>
      </c>
      <c r="K130" s="100">
        <v>9.0215736999999994</v>
      </c>
      <c r="L130" s="102">
        <v>19.508400000000002</v>
      </c>
      <c r="M130" s="100">
        <v>15.0953952</v>
      </c>
      <c r="N130" s="100">
        <v>23.921461699999998</v>
      </c>
      <c r="O130" s="102">
        <v>14.822800000000001</v>
      </c>
      <c r="P130" s="100">
        <v>8.6031586000000004</v>
      </c>
      <c r="Q130" s="100">
        <v>21.042536299999998</v>
      </c>
      <c r="R130" s="102">
        <v>5.0296000000000003</v>
      </c>
      <c r="S130" s="100">
        <v>3.2508368999999999</v>
      </c>
      <c r="T130" s="100">
        <v>6.8083710999999996</v>
      </c>
      <c r="U130" s="102">
        <v>10.039300000000001</v>
      </c>
      <c r="V130" s="100">
        <v>6.4314359999999997</v>
      </c>
      <c r="W130" s="100">
        <v>13.647252999999999</v>
      </c>
      <c r="X130" s="102">
        <v>19.2759</v>
      </c>
      <c r="Y130" s="100">
        <v>16.7494795</v>
      </c>
      <c r="Z130" s="100">
        <v>21.802253400000001</v>
      </c>
      <c r="AA130" s="102">
        <v>10.9392</v>
      </c>
      <c r="AB130" s="100">
        <v>9.6097558000000003</v>
      </c>
      <c r="AC130" s="100">
        <v>12.268727699999999</v>
      </c>
      <c r="AD130" s="102">
        <v>18.5318</v>
      </c>
      <c r="AE130" s="100">
        <v>15.9749854</v>
      </c>
      <c r="AF130" s="100">
        <v>21.088517299999999</v>
      </c>
    </row>
    <row r="131" spans="1:32">
      <c r="A131" s="27" t="s">
        <v>663</v>
      </c>
      <c r="B131" s="31"/>
      <c r="C131" s="102"/>
      <c r="D131" s="100"/>
      <c r="E131" s="100"/>
      <c r="F131" s="102"/>
      <c r="G131" s="100"/>
      <c r="H131" s="100"/>
      <c r="I131" s="102"/>
      <c r="J131" s="100"/>
      <c r="K131" s="100"/>
      <c r="L131" s="102"/>
      <c r="M131" s="100"/>
      <c r="N131" s="100"/>
      <c r="O131" s="102"/>
      <c r="P131" s="100"/>
      <c r="Q131" s="100"/>
      <c r="R131" s="102"/>
      <c r="S131" s="100"/>
      <c r="T131" s="100"/>
      <c r="U131" s="102"/>
      <c r="V131" s="100"/>
      <c r="W131" s="100"/>
      <c r="X131" s="102"/>
      <c r="Y131" s="100"/>
      <c r="Z131" s="100"/>
      <c r="AA131" s="102"/>
      <c r="AB131" s="100"/>
      <c r="AC131" s="100"/>
      <c r="AD131" s="102"/>
      <c r="AE131" s="100"/>
      <c r="AF131" s="100"/>
    </row>
    <row r="132" spans="1:32">
      <c r="A132" s="27"/>
      <c r="B132" s="31" t="s">
        <v>89</v>
      </c>
      <c r="C132" s="102">
        <v>16.789000000000001</v>
      </c>
      <c r="D132" s="100">
        <v>15.5262479</v>
      </c>
      <c r="E132" s="100">
        <v>18.0518052</v>
      </c>
      <c r="F132" s="102">
        <v>5.2070999999999996</v>
      </c>
      <c r="G132" s="100">
        <v>2.7167105999999999</v>
      </c>
      <c r="H132" s="100">
        <v>7.6974473000000003</v>
      </c>
      <c r="I132" s="102">
        <v>7.4847000000000001</v>
      </c>
      <c r="J132" s="100">
        <v>4.4997464000000003</v>
      </c>
      <c r="K132" s="100">
        <v>10.4696471</v>
      </c>
      <c r="L132" s="102">
        <v>21.275500000000001</v>
      </c>
      <c r="M132" s="100">
        <v>17.3852172</v>
      </c>
      <c r="N132" s="100">
        <v>25.165757899999999</v>
      </c>
      <c r="O132" s="102">
        <v>16.403099999999998</v>
      </c>
      <c r="P132" s="100">
        <v>10.9045171</v>
      </c>
      <c r="Q132" s="100">
        <v>21.9016047</v>
      </c>
      <c r="R132" s="102">
        <v>5.4043000000000001</v>
      </c>
      <c r="S132" s="100">
        <v>3.3305771000000002</v>
      </c>
      <c r="T132" s="100">
        <v>7.4779933999999999</v>
      </c>
      <c r="U132" s="102">
        <v>13.704700000000001</v>
      </c>
      <c r="V132" s="100">
        <v>9.1815671000000005</v>
      </c>
      <c r="W132" s="100">
        <v>18.2279272</v>
      </c>
      <c r="X132" s="102">
        <v>19.848299999999998</v>
      </c>
      <c r="Y132" s="100">
        <v>18.157063300000001</v>
      </c>
      <c r="Z132" s="100">
        <v>21.539549999999998</v>
      </c>
      <c r="AA132" s="102">
        <v>13.500500000000001</v>
      </c>
      <c r="AB132" s="100">
        <v>11.995089200000001</v>
      </c>
      <c r="AC132" s="100">
        <v>15.0059521</v>
      </c>
      <c r="AD132" s="102">
        <v>19.3506</v>
      </c>
      <c r="AE132" s="100">
        <v>17.446272499999999</v>
      </c>
      <c r="AF132" s="100">
        <v>21.2549721</v>
      </c>
    </row>
    <row r="133" spans="1:32">
      <c r="A133" s="27" t="s">
        <v>187</v>
      </c>
      <c r="B133" s="31" t="s">
        <v>90</v>
      </c>
      <c r="C133" s="102">
        <v>15.859</v>
      </c>
      <c r="D133" s="100">
        <v>14.4644668</v>
      </c>
      <c r="E133" s="100">
        <v>17.253537600000001</v>
      </c>
      <c r="F133" s="102">
        <v>16.36</v>
      </c>
      <c r="G133" s="100">
        <v>13.506083500000001</v>
      </c>
      <c r="H133" s="100">
        <v>19.213914200000001</v>
      </c>
      <c r="I133" s="102">
        <v>9.0355000000000008</v>
      </c>
      <c r="J133" s="100">
        <v>5.658817</v>
      </c>
      <c r="K133" s="100">
        <v>12.412193500000001</v>
      </c>
      <c r="L133" s="102">
        <v>16.683399999999999</v>
      </c>
      <c r="M133" s="100">
        <v>11.9749491</v>
      </c>
      <c r="N133" s="100">
        <v>21.391892599999998</v>
      </c>
      <c r="O133" s="102">
        <v>15.125999999999999</v>
      </c>
      <c r="P133" s="100">
        <v>8.9547275000000006</v>
      </c>
      <c r="Q133" s="100">
        <v>21.297322399999999</v>
      </c>
      <c r="R133" s="102">
        <v>6.3493000000000004</v>
      </c>
      <c r="S133" s="100">
        <v>5.1088117999999998</v>
      </c>
      <c r="T133" s="100">
        <v>7.5897997000000004</v>
      </c>
      <c r="U133" s="102">
        <v>13.023400000000001</v>
      </c>
      <c r="V133" s="100">
        <v>9.5959827999999998</v>
      </c>
      <c r="W133" s="100">
        <v>16.450880099999999</v>
      </c>
      <c r="X133" s="102">
        <v>23.248699999999999</v>
      </c>
      <c r="Y133" s="100">
        <v>20.216491600000001</v>
      </c>
      <c r="Z133" s="100">
        <v>26.281002099999998</v>
      </c>
      <c r="AA133" s="102">
        <v>14.646599999999999</v>
      </c>
      <c r="AB133" s="100">
        <v>13.182422600000001</v>
      </c>
      <c r="AC133" s="100">
        <v>16.1107911</v>
      </c>
      <c r="AD133" s="102">
        <v>18.5291</v>
      </c>
      <c r="AE133" s="100">
        <v>15.4775305</v>
      </c>
      <c r="AF133" s="100">
        <v>21.580733599999999</v>
      </c>
    </row>
    <row r="134" spans="1:32">
      <c r="A134" s="27" t="s">
        <v>600</v>
      </c>
      <c r="B134" s="31"/>
      <c r="C134" s="102"/>
      <c r="D134" s="100"/>
      <c r="E134" s="100"/>
      <c r="F134" s="102"/>
      <c r="G134" s="100"/>
      <c r="H134" s="100"/>
      <c r="I134" s="102"/>
      <c r="J134" s="100"/>
      <c r="K134" s="100"/>
      <c r="L134" s="102"/>
      <c r="M134" s="100"/>
      <c r="N134" s="100"/>
      <c r="O134" s="102"/>
      <c r="P134" s="100"/>
      <c r="Q134" s="100"/>
      <c r="R134" s="102"/>
      <c r="S134" s="100"/>
      <c r="T134" s="100"/>
      <c r="U134" s="102"/>
      <c r="V134" s="100"/>
      <c r="W134" s="100"/>
      <c r="X134" s="102"/>
      <c r="Y134" s="100"/>
      <c r="Z134" s="100"/>
      <c r="AA134" s="102"/>
      <c r="AB134" s="100"/>
      <c r="AC134" s="100"/>
      <c r="AD134" s="102"/>
      <c r="AE134" s="100"/>
      <c r="AF134" s="100"/>
    </row>
    <row r="135" spans="1:32">
      <c r="A135" s="27" t="s">
        <v>187</v>
      </c>
      <c r="B135" s="31" t="s">
        <v>597</v>
      </c>
      <c r="C135" s="102">
        <v>15.2364</v>
      </c>
      <c r="D135" s="100">
        <v>13.977596699999999</v>
      </c>
      <c r="E135" s="100">
        <v>16.495122899999998</v>
      </c>
      <c r="F135" s="102">
        <v>14.038399999999999</v>
      </c>
      <c r="G135" s="100">
        <v>11.408718500000001</v>
      </c>
      <c r="H135" s="100">
        <v>16.668022199999999</v>
      </c>
      <c r="I135" s="102">
        <v>10.0143</v>
      </c>
      <c r="J135" s="100">
        <v>6.5372836999999997</v>
      </c>
      <c r="K135" s="100">
        <v>13.4912914</v>
      </c>
      <c r="L135" s="102">
        <v>19.487400000000001</v>
      </c>
      <c r="M135" s="100">
        <v>14.6840616</v>
      </c>
      <c r="N135" s="100">
        <v>24.290720100000001</v>
      </c>
      <c r="O135" s="102" t="s">
        <v>654</v>
      </c>
      <c r="P135" s="101" t="s">
        <v>654</v>
      </c>
      <c r="Q135" s="101" t="s">
        <v>654</v>
      </c>
      <c r="R135" s="102">
        <v>5.3484999999999996</v>
      </c>
      <c r="S135" s="100">
        <v>4.2928746999999996</v>
      </c>
      <c r="T135" s="100">
        <v>6.4041797999999996</v>
      </c>
      <c r="U135" s="102">
        <v>15.0443</v>
      </c>
      <c r="V135" s="100">
        <v>7.6358683000000003</v>
      </c>
      <c r="W135" s="100">
        <v>22.452721100000002</v>
      </c>
      <c r="X135" s="102">
        <v>19.8476</v>
      </c>
      <c r="Y135" s="100">
        <v>17.717327399999999</v>
      </c>
      <c r="Z135" s="100">
        <v>21.9779211</v>
      </c>
      <c r="AA135" s="102">
        <v>14.2864</v>
      </c>
      <c r="AB135" s="100">
        <v>12.807314699999999</v>
      </c>
      <c r="AC135" s="100">
        <v>15.765498300000001</v>
      </c>
      <c r="AD135" s="102">
        <v>17.802900000000001</v>
      </c>
      <c r="AE135" s="100">
        <v>15.3090408</v>
      </c>
      <c r="AF135" s="100">
        <v>20.296816</v>
      </c>
    </row>
    <row r="136" spans="1:32">
      <c r="A136" s="27" t="s">
        <v>187</v>
      </c>
      <c r="B136" s="31" t="s">
        <v>91</v>
      </c>
      <c r="C136" s="102">
        <v>17.054200000000002</v>
      </c>
      <c r="D136" s="100">
        <v>15.7587782</v>
      </c>
      <c r="E136" s="100">
        <v>18.349718899999999</v>
      </c>
      <c r="F136" s="102">
        <v>11.1165</v>
      </c>
      <c r="G136" s="100">
        <v>7.5017792999999999</v>
      </c>
      <c r="H136" s="100">
        <v>14.7312432</v>
      </c>
      <c r="I136" s="102">
        <v>5.7382</v>
      </c>
      <c r="J136" s="100">
        <v>3.5783404999999999</v>
      </c>
      <c r="K136" s="100">
        <v>7.8980608999999999</v>
      </c>
      <c r="L136" s="102">
        <v>20.442599999999999</v>
      </c>
      <c r="M136" s="100">
        <v>16.743648</v>
      </c>
      <c r="N136" s="100">
        <v>24.1415799</v>
      </c>
      <c r="O136" s="102">
        <v>15.695</v>
      </c>
      <c r="P136" s="100">
        <v>11.4761898</v>
      </c>
      <c r="Q136" s="100">
        <v>19.913848600000001</v>
      </c>
      <c r="R136" s="102">
        <v>7.0293000000000001</v>
      </c>
      <c r="S136" s="100">
        <v>5.0517911</v>
      </c>
      <c r="T136" s="100">
        <v>9.0069055000000002</v>
      </c>
      <c r="U136" s="102">
        <v>12.787100000000001</v>
      </c>
      <c r="V136" s="100">
        <v>9.9158580000000001</v>
      </c>
      <c r="W136" s="100">
        <v>15.6583223</v>
      </c>
      <c r="X136" s="102">
        <v>21.581099999999999</v>
      </c>
      <c r="Y136" s="100">
        <v>19.4501998</v>
      </c>
      <c r="Z136" s="100">
        <v>23.712087400000001</v>
      </c>
      <c r="AA136" s="102">
        <v>13.953200000000001</v>
      </c>
      <c r="AB136" s="100">
        <v>12.508966300000001</v>
      </c>
      <c r="AC136" s="100">
        <v>15.3974265</v>
      </c>
      <c r="AD136" s="102">
        <v>19.4939</v>
      </c>
      <c r="AE136" s="100">
        <v>17.508240300000001</v>
      </c>
      <c r="AF136" s="100">
        <v>21.479579000000001</v>
      </c>
    </row>
    <row r="137" spans="1:32" s="170" customFormat="1">
      <c r="A137" s="169" t="s">
        <v>4</v>
      </c>
      <c r="B137" s="172"/>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4"/>
      <c r="AB137" s="173"/>
      <c r="AC137" s="173"/>
      <c r="AD137" s="174"/>
      <c r="AE137" s="173"/>
      <c r="AF137" s="173"/>
    </row>
    <row r="138" spans="1:32">
      <c r="A138" s="27" t="s">
        <v>659</v>
      </c>
      <c r="B138" s="28"/>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row>
    <row r="139" spans="1:32">
      <c r="A139" s="27" t="s">
        <v>187</v>
      </c>
      <c r="B139" s="31" t="s">
        <v>137</v>
      </c>
      <c r="C139" s="102">
        <v>22.659400000000002</v>
      </c>
      <c r="D139" s="100">
        <v>21.109668299999999</v>
      </c>
      <c r="E139" s="100">
        <v>24.2091034</v>
      </c>
      <c r="F139" s="102">
        <v>17.784500000000001</v>
      </c>
      <c r="G139" s="100">
        <v>13.9893185</v>
      </c>
      <c r="H139" s="100">
        <v>21.5796156</v>
      </c>
      <c r="I139" s="102">
        <v>10.3851</v>
      </c>
      <c r="J139" s="100">
        <v>6.0369555999999998</v>
      </c>
      <c r="K139" s="100">
        <v>14.733256300000001</v>
      </c>
      <c r="L139" s="102">
        <v>26.591899999999999</v>
      </c>
      <c r="M139" s="100">
        <v>23.224507599999999</v>
      </c>
      <c r="N139" s="100">
        <v>29.9593393</v>
      </c>
      <c r="O139" s="102">
        <v>18.871700000000001</v>
      </c>
      <c r="P139" s="100">
        <v>15.2571151</v>
      </c>
      <c r="Q139" s="100">
        <v>22.486331</v>
      </c>
      <c r="R139" s="102">
        <v>13.686400000000001</v>
      </c>
      <c r="S139" s="100">
        <v>10.6362206</v>
      </c>
      <c r="T139" s="100">
        <v>16.736644900000002</v>
      </c>
      <c r="U139" s="102">
        <v>23.963100000000001</v>
      </c>
      <c r="V139" s="100">
        <v>19.970564599999999</v>
      </c>
      <c r="W139" s="100">
        <v>27.9555413</v>
      </c>
      <c r="X139" s="102">
        <v>25.469899999999999</v>
      </c>
      <c r="Y139" s="100">
        <v>22.7856579</v>
      </c>
      <c r="Z139" s="100">
        <v>28.154157699999999</v>
      </c>
      <c r="AA139" s="102">
        <v>18.4922</v>
      </c>
      <c r="AB139" s="100">
        <v>16.665865400000001</v>
      </c>
      <c r="AC139" s="100">
        <v>20.318618499999999</v>
      </c>
      <c r="AD139" s="102">
        <v>24.816500000000001</v>
      </c>
      <c r="AE139" s="100">
        <v>22.676195100000001</v>
      </c>
      <c r="AF139" s="100">
        <v>26.9568756</v>
      </c>
    </row>
    <row r="140" spans="1:32">
      <c r="A140" s="27" t="s">
        <v>187</v>
      </c>
      <c r="B140" s="31" t="s">
        <v>549</v>
      </c>
      <c r="C140" s="102">
        <v>11.661099999999999</v>
      </c>
      <c r="D140" s="100">
        <v>10.8730463</v>
      </c>
      <c r="E140" s="100">
        <v>12.449140399999999</v>
      </c>
      <c r="F140" s="102">
        <v>13.0067</v>
      </c>
      <c r="G140" s="100">
        <v>10.2840063</v>
      </c>
      <c r="H140" s="100">
        <v>15.7294553</v>
      </c>
      <c r="I140" s="102">
        <v>6.7808000000000002</v>
      </c>
      <c r="J140" s="100">
        <v>4.6602854999999996</v>
      </c>
      <c r="K140" s="100">
        <v>8.9013530000000003</v>
      </c>
      <c r="L140" s="102">
        <v>12.999700000000001</v>
      </c>
      <c r="M140" s="100">
        <v>11.551799300000001</v>
      </c>
      <c r="N140" s="100">
        <v>14.447612899999999</v>
      </c>
      <c r="O140" s="102">
        <v>10.7865</v>
      </c>
      <c r="P140" s="100">
        <v>8.6661862000000003</v>
      </c>
      <c r="Q140" s="100">
        <v>12.9067875</v>
      </c>
      <c r="R140" s="102">
        <v>7.6569000000000003</v>
      </c>
      <c r="S140" s="100">
        <v>5.8970969000000002</v>
      </c>
      <c r="T140" s="100">
        <v>9.4166761000000001</v>
      </c>
      <c r="U140" s="102">
        <v>11.691700000000001</v>
      </c>
      <c r="V140" s="100">
        <v>9.9193011000000002</v>
      </c>
      <c r="W140" s="100">
        <v>13.464178499999999</v>
      </c>
      <c r="X140" s="102">
        <v>11.004799999999999</v>
      </c>
      <c r="Y140" s="100">
        <v>9.4168713999999998</v>
      </c>
      <c r="Z140" s="100">
        <v>12.592659400000001</v>
      </c>
      <c r="AA140" s="102">
        <v>10.519600000000001</v>
      </c>
      <c r="AB140" s="100">
        <v>9.4854575000000008</v>
      </c>
      <c r="AC140" s="100">
        <v>11.553675699999999</v>
      </c>
      <c r="AD140" s="102">
        <v>12.349500000000001</v>
      </c>
      <c r="AE140" s="100">
        <v>11.255744699999999</v>
      </c>
      <c r="AF140" s="100">
        <v>13.4432198</v>
      </c>
    </row>
    <row r="141" spans="1:32">
      <c r="A141" s="27" t="s">
        <v>660</v>
      </c>
      <c r="B141" s="31"/>
      <c r="C141" s="102"/>
      <c r="D141" s="100"/>
      <c r="E141" s="100"/>
      <c r="F141" s="102"/>
      <c r="G141" s="100"/>
      <c r="H141" s="100"/>
      <c r="I141" s="102"/>
      <c r="J141" s="100"/>
      <c r="K141" s="100"/>
      <c r="L141" s="102"/>
      <c r="M141" s="100"/>
      <c r="N141" s="100"/>
      <c r="O141" s="102"/>
      <c r="P141" s="100"/>
      <c r="Q141" s="100"/>
      <c r="R141" s="102"/>
      <c r="S141" s="100"/>
      <c r="T141" s="100"/>
      <c r="U141" s="102"/>
      <c r="V141" s="100"/>
      <c r="W141" s="100"/>
      <c r="X141" s="102"/>
      <c r="Y141" s="100"/>
      <c r="Z141" s="100"/>
      <c r="AA141" s="102"/>
      <c r="AB141" s="100"/>
      <c r="AC141" s="100"/>
      <c r="AD141" s="102"/>
      <c r="AE141" s="100"/>
      <c r="AF141" s="100"/>
    </row>
    <row r="142" spans="1:32">
      <c r="A142" s="27" t="s">
        <v>187</v>
      </c>
      <c r="B142" s="31" t="s">
        <v>138</v>
      </c>
      <c r="C142" s="102">
        <v>19.807300000000001</v>
      </c>
      <c r="D142" s="100">
        <v>16.941000800000001</v>
      </c>
      <c r="E142" s="100">
        <v>22.673583600000001</v>
      </c>
      <c r="F142" s="102" t="s">
        <v>654</v>
      </c>
      <c r="G142" s="101" t="s">
        <v>654</v>
      </c>
      <c r="H142" s="101" t="s">
        <v>654</v>
      </c>
      <c r="I142" s="102">
        <v>-2.7231000000000001</v>
      </c>
      <c r="J142" s="100">
        <v>0.29026160000000001</v>
      </c>
      <c r="K142" s="100">
        <v>5.1559505999999997</v>
      </c>
      <c r="L142" s="102" t="s">
        <v>654</v>
      </c>
      <c r="M142" s="101" t="s">
        <v>654</v>
      </c>
      <c r="N142" s="101" t="s">
        <v>654</v>
      </c>
      <c r="O142" s="102">
        <v>11.222899999999999</v>
      </c>
      <c r="P142" s="100">
        <v>5.6839900999999999</v>
      </c>
      <c r="Q142" s="100">
        <v>16.7618166</v>
      </c>
      <c r="R142" s="102" t="s">
        <v>654</v>
      </c>
      <c r="S142" s="101" t="s">
        <v>654</v>
      </c>
      <c r="T142" s="101" t="s">
        <v>654</v>
      </c>
      <c r="U142" s="102">
        <v>41.470300000000002</v>
      </c>
      <c r="V142" s="100">
        <v>23.211372699999998</v>
      </c>
      <c r="W142" s="100">
        <v>59.729312399999998</v>
      </c>
      <c r="X142" s="102">
        <v>24.918800000000001</v>
      </c>
      <c r="Y142" s="100">
        <v>21.0777447</v>
      </c>
      <c r="Z142" s="100">
        <v>28.759774400000001</v>
      </c>
      <c r="AA142" s="102">
        <v>17.226700000000001</v>
      </c>
      <c r="AB142" s="100">
        <v>12.7773196</v>
      </c>
      <c r="AC142" s="100">
        <v>21.675990200000001</v>
      </c>
      <c r="AD142" s="102">
        <v>20.799099999999999</v>
      </c>
      <c r="AE142" s="100">
        <v>17.2083324</v>
      </c>
      <c r="AF142" s="100">
        <v>24.389852300000001</v>
      </c>
    </row>
    <row r="143" spans="1:32">
      <c r="A143" s="27" t="s">
        <v>187</v>
      </c>
      <c r="B143" s="31" t="s">
        <v>139</v>
      </c>
      <c r="C143" s="102">
        <v>14.575200000000001</v>
      </c>
      <c r="D143" s="100">
        <v>13.833743</v>
      </c>
      <c r="E143" s="100">
        <v>15.3167139</v>
      </c>
      <c r="F143" s="102">
        <v>14.556100000000001</v>
      </c>
      <c r="G143" s="100">
        <v>12.240239900000001</v>
      </c>
      <c r="H143" s="100">
        <v>16.871942600000001</v>
      </c>
      <c r="I143" s="102">
        <v>8.7186000000000003</v>
      </c>
      <c r="J143" s="100">
        <v>6.4331572000000001</v>
      </c>
      <c r="K143" s="100">
        <v>11.004114400000001</v>
      </c>
      <c r="L143" s="102">
        <v>16.328700000000001</v>
      </c>
      <c r="M143" s="100">
        <v>14.963811400000001</v>
      </c>
      <c r="N143" s="100">
        <v>17.6936237</v>
      </c>
      <c r="O143" s="102">
        <v>13.8231</v>
      </c>
      <c r="P143" s="100">
        <v>11.8138738</v>
      </c>
      <c r="Q143" s="100">
        <v>15.8323681</v>
      </c>
      <c r="R143" s="102">
        <v>9.2138000000000009</v>
      </c>
      <c r="S143" s="100">
        <v>7.6772115000000003</v>
      </c>
      <c r="T143" s="100">
        <v>10.750409299999999</v>
      </c>
      <c r="U143" s="102">
        <v>13.9528</v>
      </c>
      <c r="V143" s="100">
        <v>12.2840293</v>
      </c>
      <c r="W143" s="100">
        <v>15.6215873</v>
      </c>
      <c r="X143" s="102">
        <v>15.3256</v>
      </c>
      <c r="Y143" s="100">
        <v>13.749769499999999</v>
      </c>
      <c r="Z143" s="100">
        <v>16.9013423</v>
      </c>
      <c r="AA143" s="102">
        <v>12.5016</v>
      </c>
      <c r="AB143" s="100">
        <v>11.5668223</v>
      </c>
      <c r="AC143" s="100">
        <v>13.436431300000001</v>
      </c>
      <c r="AD143" s="102">
        <v>15.7913</v>
      </c>
      <c r="AE143" s="100">
        <v>14.760500800000001</v>
      </c>
      <c r="AF143" s="100">
        <v>16.8221922</v>
      </c>
    </row>
    <row r="144" spans="1:32">
      <c r="A144" s="27" t="s">
        <v>661</v>
      </c>
      <c r="B144" s="31"/>
      <c r="C144" s="102"/>
      <c r="D144" s="100"/>
      <c r="E144" s="100"/>
      <c r="F144" s="102"/>
      <c r="G144" s="100"/>
      <c r="H144" s="100"/>
      <c r="I144" s="102"/>
      <c r="J144" s="100"/>
      <c r="K144" s="100"/>
      <c r="L144" s="102"/>
      <c r="M144" s="100"/>
      <c r="N144" s="100"/>
      <c r="O144" s="102"/>
      <c r="P144" s="100"/>
      <c r="Q144" s="100"/>
      <c r="R144" s="102"/>
      <c r="S144" s="100"/>
      <c r="T144" s="100"/>
      <c r="U144" s="102"/>
      <c r="V144" s="100"/>
      <c r="W144" s="100"/>
      <c r="X144" s="102"/>
      <c r="Y144" s="100"/>
      <c r="Z144" s="100"/>
      <c r="AA144" s="102"/>
      <c r="AB144" s="100"/>
      <c r="AC144" s="100"/>
      <c r="AD144" s="102"/>
      <c r="AE144" s="100"/>
      <c r="AF144" s="100"/>
    </row>
    <row r="145" spans="1:32">
      <c r="A145" s="27" t="s">
        <v>187</v>
      </c>
      <c r="B145" s="31" t="s">
        <v>550</v>
      </c>
      <c r="C145" s="102">
        <v>16.342700000000001</v>
      </c>
      <c r="D145" s="100">
        <v>15.4329561</v>
      </c>
      <c r="E145" s="100">
        <v>17.252416799999999</v>
      </c>
      <c r="F145" s="102">
        <v>14.8093</v>
      </c>
      <c r="G145" s="100">
        <v>11.429042000000001</v>
      </c>
      <c r="H145" s="100">
        <v>18.1895463</v>
      </c>
      <c r="I145" s="102">
        <v>7.2633999999999999</v>
      </c>
      <c r="J145" s="100">
        <v>4.6293914999999997</v>
      </c>
      <c r="K145" s="100">
        <v>9.8975083000000001</v>
      </c>
      <c r="L145" s="102">
        <v>18.050999999999998</v>
      </c>
      <c r="M145" s="100">
        <v>16.313213900000001</v>
      </c>
      <c r="N145" s="100">
        <v>19.788816099999998</v>
      </c>
      <c r="O145" s="102">
        <v>14.2326</v>
      </c>
      <c r="P145" s="100">
        <v>12.121023599999999</v>
      </c>
      <c r="Q145" s="100">
        <v>16.344106799999999</v>
      </c>
      <c r="R145" s="102">
        <v>11.076499999999999</v>
      </c>
      <c r="S145" s="100">
        <v>8.9244626</v>
      </c>
      <c r="T145" s="100">
        <v>13.228631999999999</v>
      </c>
      <c r="U145" s="102">
        <v>15.645300000000001</v>
      </c>
      <c r="V145" s="100">
        <v>13.5986621</v>
      </c>
      <c r="W145" s="100">
        <v>17.691968800000001</v>
      </c>
      <c r="X145" s="102">
        <v>19.349299999999999</v>
      </c>
      <c r="Y145" s="100">
        <v>17.5206123</v>
      </c>
      <c r="Z145" s="100">
        <v>21.1779458</v>
      </c>
      <c r="AA145" s="102">
        <v>14.209199999999999</v>
      </c>
      <c r="AB145" s="100">
        <v>12.974062399999999</v>
      </c>
      <c r="AC145" s="100">
        <v>15.4442763</v>
      </c>
      <c r="AD145" s="102">
        <v>17.317399999999999</v>
      </c>
      <c r="AE145" s="100">
        <v>16.125546199999999</v>
      </c>
      <c r="AF145" s="100">
        <v>18.5091815</v>
      </c>
    </row>
    <row r="146" spans="1:32">
      <c r="A146" s="27" t="s">
        <v>187</v>
      </c>
      <c r="B146" s="31" t="s">
        <v>551</v>
      </c>
      <c r="C146" s="102">
        <v>12.2476</v>
      </c>
      <c r="D146" s="100">
        <v>11.1225287</v>
      </c>
      <c r="E146" s="100">
        <v>13.372753899999999</v>
      </c>
      <c r="F146" s="102">
        <v>14.3355</v>
      </c>
      <c r="G146" s="100">
        <v>11.286249</v>
      </c>
      <c r="H146" s="100">
        <v>17.3847302</v>
      </c>
      <c r="I146" s="102">
        <v>8.3458000000000006</v>
      </c>
      <c r="J146" s="100">
        <v>5.3696516000000001</v>
      </c>
      <c r="K146" s="100">
        <v>11.3218558</v>
      </c>
      <c r="L146" s="102">
        <v>13.768800000000001</v>
      </c>
      <c r="M146" s="100">
        <v>11.699360499999999</v>
      </c>
      <c r="N146" s="100">
        <v>15.838315100000001</v>
      </c>
      <c r="O146" s="102">
        <v>10.239599999999999</v>
      </c>
      <c r="P146" s="100">
        <v>5.8914065999999998</v>
      </c>
      <c r="Q146" s="100">
        <v>14.5877958</v>
      </c>
      <c r="R146" s="102">
        <v>7.2024999999999997</v>
      </c>
      <c r="S146" s="100">
        <v>5.0107794999999999</v>
      </c>
      <c r="T146" s="100">
        <v>9.3941700000000008</v>
      </c>
      <c r="U146" s="102">
        <v>11.904500000000001</v>
      </c>
      <c r="V146" s="100">
        <v>9.1705634000000007</v>
      </c>
      <c r="W146" s="100">
        <v>14.638455199999999</v>
      </c>
      <c r="X146" s="102">
        <v>11.897399999999999</v>
      </c>
      <c r="Y146" s="100">
        <v>9.5768685999999992</v>
      </c>
      <c r="Z146" s="100">
        <v>14.2179488</v>
      </c>
      <c r="AA146" s="102">
        <v>10.8726</v>
      </c>
      <c r="AB146" s="100">
        <v>9.5232653999999997</v>
      </c>
      <c r="AC146" s="100">
        <v>12.221856900000001</v>
      </c>
      <c r="AD146" s="102">
        <v>13.3908</v>
      </c>
      <c r="AE146" s="100">
        <v>11.6705478</v>
      </c>
      <c r="AF146" s="100">
        <v>15.1110288</v>
      </c>
    </row>
    <row r="147" spans="1:32">
      <c r="A147" s="27" t="s">
        <v>528</v>
      </c>
      <c r="B147" s="31"/>
      <c r="C147" s="102"/>
      <c r="D147" s="100"/>
      <c r="E147" s="100"/>
      <c r="F147" s="102"/>
      <c r="G147" s="100"/>
      <c r="H147" s="100"/>
      <c r="I147" s="102"/>
      <c r="J147" s="100"/>
      <c r="K147" s="100"/>
      <c r="L147" s="102"/>
      <c r="M147" s="100"/>
      <c r="N147" s="100"/>
      <c r="O147" s="102"/>
      <c r="P147" s="100"/>
      <c r="Q147" s="100"/>
      <c r="R147" s="102"/>
      <c r="S147" s="100"/>
      <c r="T147" s="100"/>
      <c r="U147" s="102"/>
      <c r="V147" s="100"/>
      <c r="W147" s="100"/>
      <c r="X147" s="102"/>
      <c r="Y147" s="100"/>
      <c r="Z147" s="100"/>
      <c r="AA147" s="102"/>
      <c r="AB147" s="100"/>
      <c r="AC147" s="100"/>
      <c r="AD147" s="102"/>
      <c r="AE147" s="100"/>
      <c r="AF147" s="100"/>
    </row>
    <row r="148" spans="1:32">
      <c r="A148" s="27"/>
      <c r="B148" s="31" t="s">
        <v>601</v>
      </c>
      <c r="C148" s="102">
        <v>16.679500000000001</v>
      </c>
      <c r="D148" s="100">
        <v>15.667746899999999</v>
      </c>
      <c r="E148" s="100">
        <v>17.691218200000002</v>
      </c>
      <c r="F148" s="102">
        <v>14.6601</v>
      </c>
      <c r="G148" s="100">
        <v>11.920690499999999</v>
      </c>
      <c r="H148" s="100">
        <v>17.399421499999999</v>
      </c>
      <c r="I148" s="102">
        <v>8.0202000000000009</v>
      </c>
      <c r="J148" s="100">
        <v>5.7728389</v>
      </c>
      <c r="K148" s="100">
        <v>10.267525300000001</v>
      </c>
      <c r="L148" s="102">
        <v>18.163599999999999</v>
      </c>
      <c r="M148" s="100">
        <v>16.156564599999999</v>
      </c>
      <c r="N148" s="100">
        <v>20.170618999999999</v>
      </c>
      <c r="O148" s="102">
        <v>15.5144</v>
      </c>
      <c r="P148" s="100">
        <v>11.8354847</v>
      </c>
      <c r="Q148" s="100">
        <v>19.193226500000002</v>
      </c>
      <c r="R148" s="102">
        <v>12.397500000000001</v>
      </c>
      <c r="S148" s="100">
        <v>9.8581266999999997</v>
      </c>
      <c r="T148" s="100">
        <v>14.936953000000001</v>
      </c>
      <c r="U148" s="102">
        <v>15.6548</v>
      </c>
      <c r="V148" s="100">
        <v>13.414513299999999</v>
      </c>
      <c r="W148" s="100">
        <v>17.895050399999999</v>
      </c>
      <c r="X148" s="102">
        <v>19.758199999999999</v>
      </c>
      <c r="Y148" s="100">
        <v>17.744673899999999</v>
      </c>
      <c r="Z148" s="100">
        <v>21.771715400000001</v>
      </c>
      <c r="AA148" s="102">
        <v>14.2697</v>
      </c>
      <c r="AB148" s="100">
        <v>13.0327292</v>
      </c>
      <c r="AC148" s="100">
        <v>15.506571900000001</v>
      </c>
      <c r="AD148" s="102">
        <v>18.388999999999999</v>
      </c>
      <c r="AE148" s="100">
        <v>16.915551700000002</v>
      </c>
      <c r="AF148" s="100">
        <v>19.862494600000002</v>
      </c>
    </row>
    <row r="149" spans="1:32">
      <c r="A149" s="27"/>
      <c r="B149" s="31" t="s">
        <v>602</v>
      </c>
      <c r="C149" s="102">
        <v>13.106999999999999</v>
      </c>
      <c r="D149" s="100">
        <v>12.114144700000001</v>
      </c>
      <c r="E149" s="100">
        <v>14.099762699999999</v>
      </c>
      <c r="F149" s="102">
        <v>14.307399999999999</v>
      </c>
      <c r="G149" s="100">
        <v>10.3726416</v>
      </c>
      <c r="H149" s="100">
        <v>18.2421389</v>
      </c>
      <c r="I149" s="102">
        <v>7.0880000000000001</v>
      </c>
      <c r="J149" s="100">
        <v>2.9668462</v>
      </c>
      <c r="K149" s="100">
        <v>11.2091776</v>
      </c>
      <c r="L149" s="102">
        <v>15.0032</v>
      </c>
      <c r="M149" s="100">
        <v>13.278955699999999</v>
      </c>
      <c r="N149" s="100">
        <v>16.7274691</v>
      </c>
      <c r="O149" s="102">
        <v>12.603300000000001</v>
      </c>
      <c r="P149" s="100">
        <v>10.365762200000001</v>
      </c>
      <c r="Q149" s="100">
        <v>14.840787300000001</v>
      </c>
      <c r="R149" s="102">
        <v>6.3956999999999997</v>
      </c>
      <c r="S149" s="100">
        <v>4.5306018000000003</v>
      </c>
      <c r="T149" s="100">
        <v>8.2608303999999997</v>
      </c>
      <c r="U149" s="102">
        <v>12.867599999999999</v>
      </c>
      <c r="V149" s="100">
        <v>10.3098396</v>
      </c>
      <c r="W149" s="100">
        <v>15.4253053</v>
      </c>
      <c r="X149" s="102">
        <v>12.065200000000001</v>
      </c>
      <c r="Y149" s="100">
        <v>10.010448</v>
      </c>
      <c r="Z149" s="100">
        <v>14.119995599999999</v>
      </c>
      <c r="AA149" s="102">
        <v>10.7616</v>
      </c>
      <c r="AB149" s="100">
        <v>9.3405188999999993</v>
      </c>
      <c r="AC149" s="100">
        <v>12.1826402</v>
      </c>
      <c r="AD149" s="102">
        <v>14.194900000000001</v>
      </c>
      <c r="AE149" s="100">
        <v>12.9034253</v>
      </c>
      <c r="AF149" s="100">
        <v>15.4864648</v>
      </c>
    </row>
    <row r="150" spans="1:32">
      <c r="A150" s="27" t="s">
        <v>662</v>
      </c>
      <c r="B150" s="31"/>
      <c r="C150" s="102"/>
      <c r="D150" s="100"/>
      <c r="E150" s="100"/>
      <c r="F150" s="102"/>
      <c r="G150" s="100"/>
      <c r="H150" s="100"/>
      <c r="I150" s="102"/>
      <c r="J150" s="100"/>
      <c r="K150" s="100"/>
      <c r="L150" s="102"/>
      <c r="M150" s="100"/>
      <c r="N150" s="100"/>
      <c r="O150" s="102"/>
      <c r="P150" s="100"/>
      <c r="Q150" s="100"/>
      <c r="R150" s="102"/>
      <c r="S150" s="100"/>
      <c r="T150" s="100"/>
      <c r="U150" s="102"/>
      <c r="V150" s="100"/>
      <c r="W150" s="100"/>
      <c r="X150" s="102"/>
      <c r="Y150" s="100"/>
      <c r="Z150" s="100"/>
      <c r="AA150" s="102"/>
      <c r="AB150" s="100"/>
      <c r="AC150" s="100"/>
      <c r="AD150" s="102"/>
      <c r="AE150" s="100"/>
      <c r="AF150" s="100"/>
    </row>
    <row r="151" spans="1:32">
      <c r="A151" s="27" t="s">
        <v>187</v>
      </c>
      <c r="B151" s="31" t="s">
        <v>88</v>
      </c>
      <c r="C151" s="102">
        <v>16.0092</v>
      </c>
      <c r="D151" s="100">
        <v>15.0624266</v>
      </c>
      <c r="E151" s="100">
        <v>16.9559955</v>
      </c>
      <c r="F151" s="102">
        <v>15.752800000000001</v>
      </c>
      <c r="G151" s="100">
        <v>12.685164199999999</v>
      </c>
      <c r="H151" s="100">
        <v>18.820352400000001</v>
      </c>
      <c r="I151" s="102">
        <v>12.0916</v>
      </c>
      <c r="J151" s="100">
        <v>7.4588920999999999</v>
      </c>
      <c r="K151" s="100">
        <v>16.724387199999999</v>
      </c>
      <c r="L151" s="102">
        <v>17.346699999999998</v>
      </c>
      <c r="M151" s="100">
        <v>15.635690500000001</v>
      </c>
      <c r="N151" s="100">
        <v>19.057612200000001</v>
      </c>
      <c r="O151" s="102">
        <v>14.173500000000001</v>
      </c>
      <c r="P151" s="100">
        <v>11.6706726</v>
      </c>
      <c r="Q151" s="100">
        <v>16.676418399999999</v>
      </c>
      <c r="R151" s="102">
        <v>9.9611000000000001</v>
      </c>
      <c r="S151" s="100">
        <v>7.7517649000000004</v>
      </c>
      <c r="T151" s="100">
        <v>12.1705016</v>
      </c>
      <c r="U151" s="102">
        <v>16.070799999999998</v>
      </c>
      <c r="V151" s="100">
        <v>13.724856300000001</v>
      </c>
      <c r="W151" s="100">
        <v>18.416760199999999</v>
      </c>
      <c r="X151" s="102">
        <v>17.6677</v>
      </c>
      <c r="Y151" s="100">
        <v>16.073775300000001</v>
      </c>
      <c r="Z151" s="100">
        <v>19.261546800000001</v>
      </c>
      <c r="AA151" s="102">
        <v>14.311</v>
      </c>
      <c r="AB151" s="100">
        <v>12.9682326</v>
      </c>
      <c r="AC151" s="100">
        <v>15.6537449</v>
      </c>
      <c r="AD151" s="102">
        <v>16.866199999999999</v>
      </c>
      <c r="AE151" s="100">
        <v>15.620637</v>
      </c>
      <c r="AF151" s="100">
        <v>18.111704799999998</v>
      </c>
    </row>
    <row r="152" spans="1:32">
      <c r="A152" s="27" t="s">
        <v>187</v>
      </c>
      <c r="B152" s="31" t="s">
        <v>140</v>
      </c>
      <c r="C152" s="102">
        <v>13.2601</v>
      </c>
      <c r="D152" s="100">
        <v>12.183334500000001</v>
      </c>
      <c r="E152" s="100">
        <v>14.3368679</v>
      </c>
      <c r="F152" s="102">
        <v>13.226699999999999</v>
      </c>
      <c r="G152" s="100">
        <v>10.2042407</v>
      </c>
      <c r="H152" s="100">
        <v>16.249222499999998</v>
      </c>
      <c r="I152" s="102">
        <v>5.9682000000000004</v>
      </c>
      <c r="J152" s="100">
        <v>3.9522895</v>
      </c>
      <c r="K152" s="100">
        <v>7.9841385000000002</v>
      </c>
      <c r="L152" s="102">
        <v>14.792999999999999</v>
      </c>
      <c r="M152" s="100">
        <v>12.585206700000001</v>
      </c>
      <c r="N152" s="100">
        <v>17.000784700000001</v>
      </c>
      <c r="O152" s="102">
        <v>12.8666</v>
      </c>
      <c r="P152" s="100">
        <v>10.126472400000001</v>
      </c>
      <c r="Q152" s="100">
        <v>15.6066821</v>
      </c>
      <c r="R152" s="102">
        <v>8.8856000000000002</v>
      </c>
      <c r="S152" s="100">
        <v>6.6985396000000001</v>
      </c>
      <c r="T152" s="100">
        <v>11.0726133</v>
      </c>
      <c r="U152" s="102">
        <v>11.491</v>
      </c>
      <c r="V152" s="100">
        <v>9.3070796999999992</v>
      </c>
      <c r="W152" s="100">
        <v>13.6748919</v>
      </c>
      <c r="X152" s="102">
        <v>16.2758</v>
      </c>
      <c r="Y152" s="100">
        <v>13.489396899999999</v>
      </c>
      <c r="Z152" s="100">
        <v>19.0621279</v>
      </c>
      <c r="AA152" s="102">
        <v>10.8714</v>
      </c>
      <c r="AB152" s="100">
        <v>9.6766558000000007</v>
      </c>
      <c r="AC152" s="100">
        <v>12.0662082</v>
      </c>
      <c r="AD152" s="102">
        <v>14.901199999999999</v>
      </c>
      <c r="AE152" s="100">
        <v>13.2966847</v>
      </c>
      <c r="AF152" s="100">
        <v>16.5057522</v>
      </c>
    </row>
    <row r="153" spans="1:32">
      <c r="A153" s="27" t="s">
        <v>663</v>
      </c>
      <c r="B153" s="31"/>
      <c r="C153" s="102"/>
      <c r="D153" s="100"/>
      <c r="E153" s="100"/>
      <c r="F153" s="102"/>
      <c r="G153" s="100"/>
      <c r="H153" s="100"/>
      <c r="I153" s="102"/>
      <c r="J153" s="100"/>
      <c r="K153" s="100"/>
      <c r="L153" s="102"/>
      <c r="M153" s="100"/>
      <c r="N153" s="100"/>
      <c r="O153" s="102"/>
      <c r="P153" s="100"/>
      <c r="Q153" s="100"/>
      <c r="R153" s="102"/>
      <c r="S153" s="100"/>
      <c r="T153" s="100"/>
      <c r="U153" s="102"/>
      <c r="V153" s="100"/>
      <c r="W153" s="100"/>
      <c r="X153" s="102"/>
      <c r="Y153" s="100"/>
      <c r="Z153" s="100"/>
      <c r="AA153" s="102"/>
      <c r="AB153" s="100"/>
      <c r="AC153" s="100"/>
      <c r="AD153" s="102"/>
      <c r="AE153" s="100"/>
      <c r="AF153" s="100"/>
    </row>
    <row r="154" spans="1:32">
      <c r="A154" s="27"/>
      <c r="B154" s="31" t="s">
        <v>89</v>
      </c>
      <c r="C154" s="102">
        <v>15.1432</v>
      </c>
      <c r="D154" s="100">
        <v>14.0880843</v>
      </c>
      <c r="E154" s="100">
        <v>16.198403500000001</v>
      </c>
      <c r="F154" s="102">
        <v>11.8911</v>
      </c>
      <c r="G154" s="100">
        <v>7.3729545999999999</v>
      </c>
      <c r="H154" s="100">
        <v>16.409218500000001</v>
      </c>
      <c r="I154" s="102">
        <v>6.7828999999999997</v>
      </c>
      <c r="J154" s="100">
        <v>4.3615024</v>
      </c>
      <c r="K154" s="100">
        <v>9.2043330000000001</v>
      </c>
      <c r="L154" s="102">
        <v>16.3721</v>
      </c>
      <c r="M154" s="100">
        <v>14.6052041</v>
      </c>
      <c r="N154" s="100">
        <v>18.1390517</v>
      </c>
      <c r="O154" s="102">
        <v>13.1934</v>
      </c>
      <c r="P154" s="100">
        <v>10.5714635</v>
      </c>
      <c r="Q154" s="100">
        <v>15.8152486</v>
      </c>
      <c r="R154" s="102">
        <v>7.7832999999999997</v>
      </c>
      <c r="S154" s="100">
        <v>5.5454990000000004</v>
      </c>
      <c r="T154" s="100">
        <v>10.021007900000001</v>
      </c>
      <c r="U154" s="102">
        <v>14.4071</v>
      </c>
      <c r="V154" s="100">
        <v>11.794080900000001</v>
      </c>
      <c r="W154" s="100">
        <v>17.020048800000001</v>
      </c>
      <c r="X154" s="102">
        <v>17.4467</v>
      </c>
      <c r="Y154" s="100">
        <v>15.5245465</v>
      </c>
      <c r="Z154" s="100">
        <v>19.368882200000002</v>
      </c>
      <c r="AA154" s="102">
        <v>11.8567</v>
      </c>
      <c r="AB154" s="100">
        <v>10.5119764</v>
      </c>
      <c r="AC154" s="100">
        <v>13.2014575</v>
      </c>
      <c r="AD154" s="102">
        <v>16.213100000000001</v>
      </c>
      <c r="AE154" s="100">
        <v>14.893990499999999</v>
      </c>
      <c r="AF154" s="100">
        <v>17.532154200000001</v>
      </c>
    </row>
    <row r="155" spans="1:32">
      <c r="A155" s="27" t="s">
        <v>187</v>
      </c>
      <c r="B155" s="31" t="s">
        <v>90</v>
      </c>
      <c r="C155" s="102">
        <v>14.579599999999999</v>
      </c>
      <c r="D155" s="100">
        <v>13.6036356</v>
      </c>
      <c r="E155" s="100">
        <v>15.555570899999999</v>
      </c>
      <c r="F155" s="102">
        <v>15.321400000000001</v>
      </c>
      <c r="G155" s="100">
        <v>12.702688200000001</v>
      </c>
      <c r="H155" s="100">
        <v>17.9400862</v>
      </c>
      <c r="I155" s="102">
        <v>9.8641000000000005</v>
      </c>
      <c r="J155" s="100">
        <v>6.1453895999999997</v>
      </c>
      <c r="K155" s="100">
        <v>13.582780400000001</v>
      </c>
      <c r="L155" s="102">
        <v>16.372699999999998</v>
      </c>
      <c r="M155" s="100">
        <v>14.2508737</v>
      </c>
      <c r="N155" s="100">
        <v>18.494543100000001</v>
      </c>
      <c r="O155" s="102">
        <v>14.0336</v>
      </c>
      <c r="P155" s="100">
        <v>11.3431823</v>
      </c>
      <c r="Q155" s="100">
        <v>16.7240076</v>
      </c>
      <c r="R155" s="102">
        <v>10.285600000000001</v>
      </c>
      <c r="S155" s="100">
        <v>8.2528152000000006</v>
      </c>
      <c r="T155" s="100">
        <v>12.3183668</v>
      </c>
      <c r="U155" s="102">
        <v>14.1203</v>
      </c>
      <c r="V155" s="100">
        <v>12.006688799999999</v>
      </c>
      <c r="W155" s="100">
        <v>16.233828200000001</v>
      </c>
      <c r="X155" s="102">
        <v>16.4831</v>
      </c>
      <c r="Y155" s="100">
        <v>14.1786403</v>
      </c>
      <c r="Z155" s="100">
        <v>18.787642300000002</v>
      </c>
      <c r="AA155" s="102">
        <v>13.1639</v>
      </c>
      <c r="AB155" s="100">
        <v>11.9592852</v>
      </c>
      <c r="AC155" s="100">
        <v>14.368596500000001</v>
      </c>
      <c r="AD155" s="102">
        <v>15.9405</v>
      </c>
      <c r="AE155" s="100">
        <v>14.4334165</v>
      </c>
      <c r="AF155" s="100">
        <v>17.447603900000001</v>
      </c>
    </row>
    <row r="156" spans="1:32">
      <c r="A156" s="41" t="s">
        <v>600</v>
      </c>
      <c r="B156" s="178"/>
      <c r="C156" s="102"/>
      <c r="D156" s="100"/>
      <c r="E156" s="100"/>
      <c r="F156" s="102"/>
      <c r="G156" s="100"/>
      <c r="H156" s="100"/>
      <c r="I156" s="102"/>
      <c r="J156" s="100"/>
      <c r="K156" s="100"/>
      <c r="L156" s="102"/>
      <c r="M156" s="100"/>
      <c r="N156" s="100"/>
      <c r="O156" s="102"/>
      <c r="P156" s="100"/>
      <c r="Q156" s="100"/>
      <c r="R156" s="102"/>
      <c r="S156" s="100"/>
      <c r="T156" s="100"/>
      <c r="U156" s="102"/>
      <c r="V156" s="100"/>
      <c r="W156" s="100"/>
      <c r="X156" s="102"/>
      <c r="Y156" s="100"/>
      <c r="Z156" s="100"/>
      <c r="AA156" s="102"/>
      <c r="AB156" s="100"/>
      <c r="AC156" s="100"/>
      <c r="AD156" s="102"/>
      <c r="AE156" s="100"/>
      <c r="AF156" s="100"/>
    </row>
    <row r="157" spans="1:32">
      <c r="A157" s="41" t="s">
        <v>187</v>
      </c>
      <c r="B157" s="178" t="s">
        <v>597</v>
      </c>
      <c r="C157" s="102">
        <v>13.5425</v>
      </c>
      <c r="D157" s="100">
        <v>12.559188900000001</v>
      </c>
      <c r="E157" s="100">
        <v>14.525716900000001</v>
      </c>
      <c r="F157" s="102">
        <v>14.8935</v>
      </c>
      <c r="G157" s="100">
        <v>12.351489300000001</v>
      </c>
      <c r="H157" s="100">
        <v>17.435503700000002</v>
      </c>
      <c r="I157" s="102">
        <v>9.7177000000000007</v>
      </c>
      <c r="J157" s="100">
        <v>5.8602458999999998</v>
      </c>
      <c r="K157" s="100">
        <v>13.575139</v>
      </c>
      <c r="L157" s="102">
        <v>14.8081</v>
      </c>
      <c r="M157" s="100">
        <v>12.8981136</v>
      </c>
      <c r="N157" s="100">
        <v>16.7181617</v>
      </c>
      <c r="O157" s="102" t="s">
        <v>654</v>
      </c>
      <c r="P157" s="101" t="s">
        <v>654</v>
      </c>
      <c r="Q157" s="101" t="s">
        <v>654</v>
      </c>
      <c r="R157" s="102">
        <v>8.5860000000000003</v>
      </c>
      <c r="S157" s="100">
        <v>6.5217169000000004</v>
      </c>
      <c r="T157" s="100">
        <v>10.6502149</v>
      </c>
      <c r="U157" s="102">
        <v>12.0383</v>
      </c>
      <c r="V157" s="100">
        <v>9.6397768999999993</v>
      </c>
      <c r="W157" s="100">
        <v>14.4369117</v>
      </c>
      <c r="X157" s="102">
        <v>15.2775</v>
      </c>
      <c r="Y157" s="100">
        <v>13.333395400000001</v>
      </c>
      <c r="Z157" s="100">
        <v>17.2215998</v>
      </c>
      <c r="AA157" s="102">
        <v>12.4777</v>
      </c>
      <c r="AB157" s="100">
        <v>11.2247808</v>
      </c>
      <c r="AC157" s="100">
        <v>13.730544800000001</v>
      </c>
      <c r="AD157" s="102">
        <v>14.7568</v>
      </c>
      <c r="AE157" s="100">
        <v>13.2291363</v>
      </c>
      <c r="AF157" s="100">
        <v>16.284366800000001</v>
      </c>
    </row>
    <row r="158" spans="1:32" s="9" customFormat="1">
      <c r="A158" s="119" t="s">
        <v>187</v>
      </c>
      <c r="B158" s="179" t="s">
        <v>91</v>
      </c>
      <c r="C158" s="154">
        <v>15.543699999999999</v>
      </c>
      <c r="D158" s="117">
        <v>14.588619100000001</v>
      </c>
      <c r="E158" s="117">
        <v>16.498767600000001</v>
      </c>
      <c r="F158" s="154">
        <v>13.480700000000001</v>
      </c>
      <c r="G158" s="117">
        <v>8.4399876000000003</v>
      </c>
      <c r="H158" s="117">
        <v>18.5214368</v>
      </c>
      <c r="I158" s="154">
        <v>6.577</v>
      </c>
      <c r="J158" s="117">
        <v>4.4167746000000001</v>
      </c>
      <c r="K158" s="117">
        <v>8.7372574000000007</v>
      </c>
      <c r="L158" s="154">
        <v>17.016300000000001</v>
      </c>
      <c r="M158" s="117">
        <v>15.2765614</v>
      </c>
      <c r="N158" s="117">
        <v>18.756015900000001</v>
      </c>
      <c r="O158" s="154">
        <v>13.5497</v>
      </c>
      <c r="P158" s="117">
        <v>11.6541649</v>
      </c>
      <c r="Q158" s="117">
        <v>15.44524</v>
      </c>
      <c r="R158" s="154">
        <v>10.2905</v>
      </c>
      <c r="S158" s="117">
        <v>8.1548472000000007</v>
      </c>
      <c r="T158" s="117">
        <v>12.4260994</v>
      </c>
      <c r="U158" s="154">
        <v>15.388999999999999</v>
      </c>
      <c r="V158" s="117">
        <v>13.1522904</v>
      </c>
      <c r="W158" s="117">
        <v>17.625691700000001</v>
      </c>
      <c r="X158" s="154">
        <v>18.513400000000001</v>
      </c>
      <c r="Y158" s="117">
        <v>16.3856222</v>
      </c>
      <c r="Z158" s="117">
        <v>20.641199799999999</v>
      </c>
      <c r="AA158" s="154">
        <v>12.9491</v>
      </c>
      <c r="AB158" s="117">
        <v>11.6198941</v>
      </c>
      <c r="AC158" s="117">
        <v>14.2782155</v>
      </c>
      <c r="AD158" s="154">
        <v>16.553599999999999</v>
      </c>
      <c r="AE158" s="117">
        <v>15.3373803</v>
      </c>
      <c r="AF158" s="117">
        <v>17.7697939</v>
      </c>
    </row>
    <row r="159" spans="1:32" ht="33.950000000000003" customHeight="1">
      <c r="A159" s="217" t="s">
        <v>664</v>
      </c>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row>
    <row r="160" spans="1:32" s="13" customFormat="1">
      <c r="A160" s="21"/>
    </row>
    <row r="161" spans="1:1">
      <c r="A161" s="118"/>
    </row>
  </sheetData>
  <mergeCells count="24">
    <mergeCell ref="U3:W3"/>
    <mergeCell ref="AB4:AC4"/>
    <mergeCell ref="AE4:AF4"/>
    <mergeCell ref="F3:H3"/>
    <mergeCell ref="I3:K3"/>
    <mergeCell ref="L3:N3"/>
    <mergeCell ref="O3:Q3"/>
    <mergeCell ref="R3:T3"/>
    <mergeCell ref="A159:AF159"/>
    <mergeCell ref="X3:Z3"/>
    <mergeCell ref="AA3:AC3"/>
    <mergeCell ref="AD3:AF3"/>
    <mergeCell ref="D4:E4"/>
    <mergeCell ref="G4:H4"/>
    <mergeCell ref="J4:K4"/>
    <mergeCell ref="M4:N4"/>
    <mergeCell ref="P4:Q4"/>
    <mergeCell ref="S4:T4"/>
    <mergeCell ref="V4:W4"/>
    <mergeCell ref="A2:B4"/>
    <mergeCell ref="C2:E3"/>
    <mergeCell ref="F2:Z2"/>
    <mergeCell ref="Y4:Z4"/>
    <mergeCell ref="AA2:AF2"/>
  </mergeCells>
  <pageMargins left="0.5" right="0.5" top="0.5" bottom="0.75" header="0.3" footer="0.3"/>
  <pageSetup paperSize="194" scale="51" firstPageNumber="9" fitToWidth="0" fitToHeight="0" pageOrder="overThenDown" orientation="portrait" useFirstPageNumber="1" r:id="rId1"/>
  <headerFooter differentOddEven="1">
    <oddFooter>&amp;LGuttmacher Institute&amp;R&amp;P</oddFooter>
    <evenFooter>&amp;L&amp;P&amp;RGuttmacher Institute</evenFooter>
  </headerFooter>
  <rowBreaks count="1" manualBreakCount="1">
    <brk id="92" max="31" man="1"/>
  </rowBreaks>
  <colBreaks count="1" manualBreakCount="1">
    <brk id="17" max="158" man="1"/>
  </colBreaks>
</worksheet>
</file>

<file path=xl/worksheets/sheet11.xml><?xml version="1.0" encoding="utf-8"?>
<worksheet xmlns="http://schemas.openxmlformats.org/spreadsheetml/2006/main" xmlns:r="http://schemas.openxmlformats.org/officeDocument/2006/relationships">
  <dimension ref="A1:L578"/>
  <sheetViews>
    <sheetView zoomScaleNormal="100" zoomScaleSheetLayoutView="85" workbookViewId="0">
      <selection activeCell="I8" sqref="I8:J8"/>
    </sheetView>
  </sheetViews>
  <sheetFormatPr defaultColWidth="8.85546875" defaultRowHeight="15"/>
  <cols>
    <col min="1" max="1" width="5" customWidth="1"/>
    <col min="2" max="2" width="31" customWidth="1"/>
    <col min="3" max="3" width="10.28515625" customWidth="1"/>
    <col min="4" max="5" width="14.7109375" customWidth="1"/>
    <col min="6" max="7" width="16.28515625" customWidth="1"/>
    <col min="8" max="8" width="14.7109375" customWidth="1"/>
    <col min="9" max="10" width="14.5703125" customWidth="1"/>
    <col min="11" max="12" width="14.7109375" customWidth="1"/>
  </cols>
  <sheetData>
    <row r="1" spans="1:12" s="15" customFormat="1" ht="25.5" customHeight="1">
      <c r="A1" s="193" t="s">
        <v>666</v>
      </c>
      <c r="B1" s="192"/>
    </row>
    <row r="2" spans="1:12" s="17" customFormat="1" ht="32.1" customHeight="1">
      <c r="A2" s="252" t="s">
        <v>665</v>
      </c>
      <c r="B2" s="252"/>
      <c r="C2" s="250" t="s">
        <v>77</v>
      </c>
      <c r="D2" s="225" t="s">
        <v>612</v>
      </c>
      <c r="E2" s="223"/>
      <c r="F2" s="223"/>
      <c r="G2" s="223"/>
      <c r="H2" s="223"/>
      <c r="I2" s="223"/>
      <c r="J2" s="224"/>
      <c r="K2" s="218" t="s">
        <v>618</v>
      </c>
      <c r="L2" s="220"/>
    </row>
    <row r="3" spans="1:12" s="17" customFormat="1" ht="45">
      <c r="A3" s="222"/>
      <c r="B3" s="222"/>
      <c r="C3" s="251"/>
      <c r="D3" s="142" t="s">
        <v>171</v>
      </c>
      <c r="E3" s="145" t="s">
        <v>172</v>
      </c>
      <c r="F3" s="145" t="s">
        <v>173</v>
      </c>
      <c r="G3" s="145" t="s">
        <v>174</v>
      </c>
      <c r="H3" s="145" t="s">
        <v>175</v>
      </c>
      <c r="I3" s="145" t="s">
        <v>176</v>
      </c>
      <c r="J3" s="143" t="s">
        <v>12</v>
      </c>
      <c r="K3" s="156" t="s">
        <v>157</v>
      </c>
      <c r="L3" s="157" t="s">
        <v>158</v>
      </c>
    </row>
    <row r="4" spans="1:12" s="170" customFormat="1">
      <c r="A4" s="169" t="s">
        <v>0</v>
      </c>
      <c r="C4" s="171"/>
      <c r="D4" s="171"/>
      <c r="E4" s="171"/>
      <c r="F4" s="171"/>
      <c r="G4" s="171"/>
      <c r="H4" s="171"/>
      <c r="I4" s="171"/>
      <c r="J4" s="171"/>
    </row>
    <row r="5" spans="1:12">
      <c r="A5" s="27" t="s">
        <v>662</v>
      </c>
      <c r="B5" s="31"/>
      <c r="C5" s="148"/>
      <c r="D5" s="148"/>
      <c r="E5" s="148"/>
      <c r="F5" s="148"/>
      <c r="G5" s="148"/>
      <c r="H5" s="148"/>
      <c r="I5" s="148"/>
      <c r="J5" s="148"/>
    </row>
    <row r="6" spans="1:12">
      <c r="A6" s="44" t="s">
        <v>88</v>
      </c>
      <c r="B6" s="20"/>
      <c r="C6" s="16"/>
      <c r="D6" s="16"/>
      <c r="E6" s="16"/>
      <c r="F6" s="16"/>
      <c r="G6" s="16"/>
      <c r="H6" s="16"/>
      <c r="I6" s="16"/>
      <c r="J6" s="16"/>
    </row>
    <row r="7" spans="1:12">
      <c r="A7" s="44"/>
      <c r="B7" s="45" t="s">
        <v>659</v>
      </c>
      <c r="C7" s="16"/>
      <c r="D7" s="16"/>
      <c r="E7" s="16"/>
      <c r="F7" s="16"/>
      <c r="G7" s="16"/>
      <c r="H7" s="16"/>
      <c r="I7" s="16"/>
      <c r="J7" s="16"/>
    </row>
    <row r="8" spans="1:12">
      <c r="A8" s="43"/>
      <c r="B8" s="46" t="s">
        <v>137</v>
      </c>
      <c r="C8" s="19">
        <v>9.6071000000000009</v>
      </c>
      <c r="D8" s="19">
        <v>6.8760000000000003</v>
      </c>
      <c r="E8" s="19">
        <v>3.4655</v>
      </c>
      <c r="F8" s="19">
        <v>12.491199999999999</v>
      </c>
      <c r="G8" s="19">
        <v>-11.142099999999999</v>
      </c>
      <c r="H8" s="19">
        <v>7.9729000000000001</v>
      </c>
      <c r="I8" s="19">
        <v>8.8445999999999998</v>
      </c>
      <c r="J8" s="19">
        <v>10.949299999999999</v>
      </c>
      <c r="K8" s="19">
        <v>8.0761000000000003</v>
      </c>
      <c r="L8" s="19">
        <v>11.449400000000001</v>
      </c>
    </row>
    <row r="9" spans="1:12">
      <c r="A9" s="43" t="str">
        <f>IF(ISBLANK(B9),IF(ISBLANK(#REF!),#REF!,#REF!),"")</f>
        <v/>
      </c>
      <c r="B9" s="46" t="s">
        <v>549</v>
      </c>
      <c r="C9" s="19">
        <v>4.6822999999999997</v>
      </c>
      <c r="D9" s="19">
        <v>3.2675000000000001</v>
      </c>
      <c r="E9" s="19">
        <v>4.2591999999999999</v>
      </c>
      <c r="F9" s="19">
        <v>6.6163999999999996</v>
      </c>
      <c r="G9" s="19">
        <v>6.6551</v>
      </c>
      <c r="H9" s="19">
        <v>3.7743000000000002</v>
      </c>
      <c r="I9" s="19">
        <v>3.2422</v>
      </c>
      <c r="J9" s="19">
        <v>4.9786999999999999</v>
      </c>
      <c r="K9" s="19">
        <v>3.9655</v>
      </c>
      <c r="L9" s="19">
        <v>5.5959000000000003</v>
      </c>
    </row>
    <row r="10" spans="1:12">
      <c r="A10" s="43"/>
      <c r="B10" s="45" t="s">
        <v>528</v>
      </c>
      <c r="C10" s="19"/>
      <c r="D10" s="19"/>
      <c r="E10" s="19"/>
      <c r="F10" s="19"/>
      <c r="G10" s="19"/>
      <c r="H10" s="19"/>
      <c r="I10" s="19"/>
      <c r="J10" s="19"/>
      <c r="K10" s="19"/>
      <c r="L10" s="19"/>
    </row>
    <row r="11" spans="1:12">
      <c r="A11" s="43"/>
      <c r="B11" s="46" t="s">
        <v>603</v>
      </c>
      <c r="C11" s="19">
        <v>6.6734999999999998</v>
      </c>
      <c r="D11" s="19">
        <v>4.6344000000000003</v>
      </c>
      <c r="E11" s="19">
        <v>4.1874000000000002</v>
      </c>
      <c r="F11" s="19">
        <v>7.8982000000000001</v>
      </c>
      <c r="G11" s="19">
        <v>8.6610999999999994</v>
      </c>
      <c r="H11" s="19">
        <v>7.1001000000000003</v>
      </c>
      <c r="I11" s="19">
        <v>5.8323</v>
      </c>
      <c r="J11" s="19">
        <v>7.8285</v>
      </c>
      <c r="K11" s="19">
        <v>6.0948000000000002</v>
      </c>
      <c r="L11" s="19">
        <v>7.3945999999999996</v>
      </c>
    </row>
    <row r="12" spans="1:12">
      <c r="A12" s="43" t="str">
        <f>IF(ISBLANK(B12),IF(ISBLANK(#REF!),#REF!,#REF!),"")</f>
        <v/>
      </c>
      <c r="B12" s="46" t="s">
        <v>602</v>
      </c>
      <c r="C12" s="19">
        <v>6.2506000000000004</v>
      </c>
      <c r="D12" s="19">
        <v>4.4077999999999999</v>
      </c>
      <c r="E12" s="19">
        <v>3.6629</v>
      </c>
      <c r="F12" s="19">
        <v>8.5352999999999994</v>
      </c>
      <c r="G12" s="19">
        <v>6.8634000000000004</v>
      </c>
      <c r="H12" s="19">
        <v>4.7137000000000002</v>
      </c>
      <c r="I12" s="19">
        <v>3.4765999999999999</v>
      </c>
      <c r="J12" s="19">
        <v>7.7652000000000001</v>
      </c>
      <c r="K12" s="19">
        <v>4.5937999999999999</v>
      </c>
      <c r="L12" s="19">
        <v>8.3056000000000001</v>
      </c>
    </row>
    <row r="13" spans="1:12">
      <c r="A13" s="43"/>
      <c r="B13" s="45" t="s">
        <v>600</v>
      </c>
      <c r="C13" s="19"/>
      <c r="D13" s="19"/>
      <c r="E13" s="19"/>
      <c r="F13" s="19"/>
      <c r="G13" s="19"/>
      <c r="H13" s="19"/>
      <c r="I13" s="19"/>
      <c r="J13" s="19"/>
      <c r="K13" s="19"/>
      <c r="L13" s="19"/>
    </row>
    <row r="14" spans="1:12">
      <c r="A14" s="43"/>
      <c r="B14" s="46" t="s">
        <v>597</v>
      </c>
      <c r="C14" s="19">
        <v>6.1437999999999997</v>
      </c>
      <c r="D14" s="19">
        <v>5.1120999999999999</v>
      </c>
      <c r="E14" s="19">
        <v>3.7869000000000002</v>
      </c>
      <c r="F14" s="19">
        <v>7.4412000000000003</v>
      </c>
      <c r="G14" s="19" t="s">
        <v>598</v>
      </c>
      <c r="H14" s="19">
        <v>5.2568000000000001</v>
      </c>
      <c r="I14" s="19">
        <v>4.0118</v>
      </c>
      <c r="J14" s="19">
        <v>7.7369000000000003</v>
      </c>
      <c r="K14" s="19">
        <v>5.1002999999999998</v>
      </c>
      <c r="L14" s="19">
        <v>7.6158000000000001</v>
      </c>
    </row>
    <row r="15" spans="1:12">
      <c r="A15" s="43"/>
      <c r="B15" s="46" t="s">
        <v>91</v>
      </c>
      <c r="C15" s="19">
        <v>7.0176999999999996</v>
      </c>
      <c r="D15" s="19">
        <v>3.5703999999999998</v>
      </c>
      <c r="E15" s="19">
        <v>-6.6181999999999999</v>
      </c>
      <c r="F15" s="19">
        <v>9.4519000000000002</v>
      </c>
      <c r="G15" s="19">
        <v>7.7755999999999998</v>
      </c>
      <c r="H15" s="19">
        <v>6.5060000000000002</v>
      </c>
      <c r="I15" s="19">
        <v>5.6021999999999998</v>
      </c>
      <c r="J15" s="19">
        <v>7.9156000000000004</v>
      </c>
      <c r="K15" s="19">
        <v>6.0255000000000001</v>
      </c>
      <c r="L15" s="19">
        <v>8.0500000000000007</v>
      </c>
    </row>
    <row r="16" spans="1:12">
      <c r="A16" s="44" t="s">
        <v>140</v>
      </c>
      <c r="B16" s="20"/>
      <c r="C16" s="19"/>
      <c r="D16" s="19"/>
      <c r="E16" s="19"/>
      <c r="F16" s="19"/>
      <c r="G16" s="19"/>
      <c r="H16" s="19"/>
      <c r="I16" s="19"/>
      <c r="J16" s="19"/>
      <c r="K16" s="19"/>
      <c r="L16" s="19"/>
    </row>
    <row r="17" spans="1:12">
      <c r="A17" s="44"/>
      <c r="B17" s="45" t="s">
        <v>659</v>
      </c>
      <c r="C17" s="19"/>
      <c r="D17" s="19"/>
      <c r="E17" s="19"/>
      <c r="F17" s="19"/>
      <c r="G17" s="19"/>
      <c r="H17" s="19"/>
      <c r="I17" s="19"/>
      <c r="J17" s="19"/>
      <c r="K17" s="19"/>
      <c r="L17" s="19"/>
    </row>
    <row r="18" spans="1:12">
      <c r="A18" s="43"/>
      <c r="B18" s="46" t="s">
        <v>137</v>
      </c>
      <c r="C18" s="19">
        <v>6.5766</v>
      </c>
      <c r="D18" s="19">
        <v>6.7497999999999996</v>
      </c>
      <c r="E18" s="19">
        <v>3.1193</v>
      </c>
      <c r="F18" s="19">
        <v>9.1791999999999998</v>
      </c>
      <c r="G18" s="19">
        <v>7.5971000000000002</v>
      </c>
      <c r="H18" s="19">
        <v>5.6828000000000003</v>
      </c>
      <c r="I18" s="19">
        <v>6.1231999999999998</v>
      </c>
      <c r="J18" s="19">
        <v>6.7103999999999999</v>
      </c>
      <c r="K18" s="19">
        <v>5.9523000000000001</v>
      </c>
      <c r="L18" s="19">
        <v>7.4832000000000001</v>
      </c>
    </row>
    <row r="19" spans="1:12">
      <c r="A19" s="43" t="str">
        <f>IF(ISBLANK(B19),IF(ISBLANK(#REF!),#REF!,#REF!),"")</f>
        <v/>
      </c>
      <c r="B19" s="46" t="s">
        <v>549</v>
      </c>
      <c r="C19" s="19">
        <v>4.0536000000000003</v>
      </c>
      <c r="D19" s="19">
        <v>4.0888999999999998</v>
      </c>
      <c r="E19" s="19">
        <v>3.5556000000000001</v>
      </c>
      <c r="F19" s="19">
        <v>4.1083999999999996</v>
      </c>
      <c r="G19" s="19">
        <v>9.3893000000000004</v>
      </c>
      <c r="H19" s="19">
        <v>4.8018000000000001</v>
      </c>
      <c r="I19" s="19">
        <v>3.6924000000000001</v>
      </c>
      <c r="J19" s="19">
        <v>2.6414</v>
      </c>
      <c r="K19" s="19">
        <v>4.0822000000000003</v>
      </c>
      <c r="L19" s="19">
        <v>4.0083000000000002</v>
      </c>
    </row>
    <row r="20" spans="1:12">
      <c r="A20" s="43"/>
      <c r="B20" s="45" t="s">
        <v>528</v>
      </c>
      <c r="C20" s="19"/>
      <c r="D20" s="19"/>
      <c r="E20" s="19"/>
      <c r="F20" s="19"/>
      <c r="G20" s="19"/>
      <c r="H20" s="19"/>
      <c r="I20" s="19"/>
      <c r="J20" s="19"/>
      <c r="K20" s="19"/>
      <c r="L20" s="19"/>
    </row>
    <row r="21" spans="1:12">
      <c r="A21" s="43"/>
      <c r="B21" s="46" t="s">
        <v>603</v>
      </c>
      <c r="C21" s="19">
        <v>5.2587000000000002</v>
      </c>
      <c r="D21" s="19">
        <v>4.7972000000000001</v>
      </c>
      <c r="E21" s="19">
        <v>3.2366000000000001</v>
      </c>
      <c r="F21" s="19">
        <v>6.9561999999999999</v>
      </c>
      <c r="G21" s="19">
        <v>9.9643999999999995</v>
      </c>
      <c r="H21" s="19">
        <v>6.9058999999999999</v>
      </c>
      <c r="I21" s="19">
        <v>5.3731999999999998</v>
      </c>
      <c r="J21" s="19">
        <v>4.3918999999999997</v>
      </c>
      <c r="K21" s="19">
        <v>4.9333</v>
      </c>
      <c r="L21" s="19">
        <v>5.7222999999999997</v>
      </c>
    </row>
    <row r="22" spans="1:12">
      <c r="A22" s="43" t="str">
        <f>IF(ISBLANK(B22),IF(ISBLANK(#REF!),#REF!,#REF!),"")</f>
        <v/>
      </c>
      <c r="B22" s="46" t="s">
        <v>602</v>
      </c>
      <c r="C22" s="19">
        <v>4.1870000000000003</v>
      </c>
      <c r="D22" s="19">
        <v>5.2050000000000001</v>
      </c>
      <c r="E22" s="19">
        <v>4.3114999999999997</v>
      </c>
      <c r="F22" s="19">
        <v>3.3193000000000001</v>
      </c>
      <c r="G22" s="19">
        <v>7.8975999999999997</v>
      </c>
      <c r="H22" s="19">
        <v>3.7038000000000002</v>
      </c>
      <c r="I22" s="19">
        <v>2.6225000000000001</v>
      </c>
      <c r="J22" s="19">
        <v>3.8988999999999998</v>
      </c>
      <c r="K22" s="19">
        <v>4.2344999999999997</v>
      </c>
      <c r="L22" s="19">
        <v>4.1222000000000003</v>
      </c>
    </row>
    <row r="23" spans="1:12">
      <c r="A23" s="43"/>
      <c r="B23" s="45" t="s">
        <v>600</v>
      </c>
      <c r="C23" s="19"/>
      <c r="D23" s="19"/>
      <c r="E23" s="19"/>
      <c r="F23" s="19"/>
      <c r="G23" s="19"/>
      <c r="H23" s="19"/>
      <c r="I23" s="19"/>
      <c r="J23" s="19"/>
      <c r="K23" s="19"/>
      <c r="L23" s="19"/>
    </row>
    <row r="24" spans="1:12">
      <c r="A24" s="43"/>
      <c r="B24" s="46" t="s">
        <v>597</v>
      </c>
      <c r="C24" s="19">
        <v>4.4256000000000002</v>
      </c>
      <c r="D24" s="19">
        <v>4.93</v>
      </c>
      <c r="E24" s="19">
        <v>2.9264000000000001</v>
      </c>
      <c r="F24" s="19">
        <v>4.2937000000000003</v>
      </c>
      <c r="G24" s="19" t="s">
        <v>598</v>
      </c>
      <c r="H24" s="19">
        <v>5.9466000000000001</v>
      </c>
      <c r="I24" s="19">
        <v>4.0856000000000003</v>
      </c>
      <c r="J24" s="19">
        <v>4.4869000000000003</v>
      </c>
      <c r="K24" s="19">
        <v>4.3973000000000004</v>
      </c>
      <c r="L24" s="19">
        <v>4.4866000000000001</v>
      </c>
    </row>
    <row r="25" spans="1:12">
      <c r="A25" s="43"/>
      <c r="B25" s="46" t="s">
        <v>91</v>
      </c>
      <c r="C25" s="19">
        <v>5.0976999999999997</v>
      </c>
      <c r="D25" s="19">
        <v>4.8958000000000004</v>
      </c>
      <c r="E25" s="19">
        <v>4.3348000000000004</v>
      </c>
      <c r="F25" s="19">
        <v>5.5472000000000001</v>
      </c>
      <c r="G25" s="19">
        <v>9.0147999999999993</v>
      </c>
      <c r="H25" s="19">
        <v>4.8994999999999997</v>
      </c>
      <c r="I25" s="19">
        <v>4.1504000000000003</v>
      </c>
      <c r="J25" s="19">
        <v>4.1755000000000004</v>
      </c>
      <c r="K25" s="19">
        <v>4.8635999999999999</v>
      </c>
      <c r="L25" s="19">
        <v>5.3487999999999998</v>
      </c>
    </row>
    <row r="26" spans="1:12">
      <c r="A26" s="27" t="s">
        <v>663</v>
      </c>
      <c r="B26" s="31"/>
      <c r="C26" s="19"/>
      <c r="D26" s="19"/>
      <c r="E26" s="19"/>
      <c r="F26" s="19"/>
      <c r="G26" s="19"/>
      <c r="H26" s="19"/>
      <c r="I26" s="19"/>
      <c r="J26" s="19"/>
      <c r="K26" s="19"/>
      <c r="L26" s="19"/>
    </row>
    <row r="27" spans="1:12">
      <c r="A27" s="44" t="s">
        <v>89</v>
      </c>
      <c r="B27" s="20"/>
      <c r="C27" s="19"/>
      <c r="D27" s="19"/>
      <c r="E27" s="19"/>
      <c r="F27" s="19"/>
      <c r="G27" s="19"/>
      <c r="H27" s="19"/>
      <c r="I27" s="19"/>
      <c r="J27" s="19"/>
      <c r="K27" s="19"/>
      <c r="L27" s="19"/>
    </row>
    <row r="28" spans="1:12">
      <c r="A28" s="44"/>
      <c r="B28" s="45" t="s">
        <v>659</v>
      </c>
      <c r="C28" s="19"/>
      <c r="D28" s="19"/>
      <c r="E28" s="19"/>
      <c r="F28" s="19"/>
      <c r="G28" s="19"/>
      <c r="H28" s="19"/>
      <c r="I28" s="19"/>
      <c r="J28" s="19"/>
      <c r="K28" s="19"/>
      <c r="L28" s="19"/>
    </row>
    <row r="29" spans="1:12">
      <c r="A29" s="43"/>
      <c r="B29" s="46" t="s">
        <v>137</v>
      </c>
      <c r="C29" s="19">
        <v>8.5213000000000001</v>
      </c>
      <c r="D29" s="19">
        <v>6.7413999999999996</v>
      </c>
      <c r="E29" s="19">
        <v>2.9350999999999998</v>
      </c>
      <c r="F29" s="19">
        <v>12.230700000000001</v>
      </c>
      <c r="G29" s="19">
        <v>7.4283999999999999</v>
      </c>
      <c r="H29" s="19">
        <v>5.9809000000000001</v>
      </c>
      <c r="I29" s="19">
        <v>8.6806999999999999</v>
      </c>
      <c r="J29" s="19">
        <v>9.1024999999999991</v>
      </c>
      <c r="K29" s="19">
        <v>6.7013999999999996</v>
      </c>
      <c r="L29" s="19">
        <v>9.7910000000000004</v>
      </c>
    </row>
    <row r="30" spans="1:12">
      <c r="A30" s="43" t="str">
        <f>IF(ISBLANK(B30),IF(ISBLANK(#REF!),#REF!,#REF!),"")</f>
        <v/>
      </c>
      <c r="B30" s="46" t="s">
        <v>549</v>
      </c>
      <c r="C30" s="19">
        <v>4.5449000000000002</v>
      </c>
      <c r="D30" s="19">
        <v>3.5908000000000002</v>
      </c>
      <c r="E30" s="19">
        <v>4.0332999999999997</v>
      </c>
      <c r="F30" s="19">
        <v>5.0084999999999997</v>
      </c>
      <c r="G30" s="19">
        <v>7.4485000000000001</v>
      </c>
      <c r="H30" s="19">
        <v>6.4070999999999998</v>
      </c>
      <c r="I30" s="19">
        <v>3.8191000000000002</v>
      </c>
      <c r="J30" s="19">
        <v>4.0971000000000002</v>
      </c>
      <c r="K30" s="19">
        <v>4.2046999999999999</v>
      </c>
      <c r="L30" s="19">
        <v>4.8015999999999996</v>
      </c>
    </row>
    <row r="31" spans="1:12">
      <c r="A31" s="43"/>
      <c r="B31" s="45" t="s">
        <v>528</v>
      </c>
      <c r="C31" s="19"/>
      <c r="D31" s="19"/>
      <c r="E31" s="19"/>
      <c r="F31" s="19"/>
      <c r="G31" s="19"/>
      <c r="H31" s="19"/>
      <c r="I31" s="19"/>
      <c r="J31" s="19"/>
      <c r="K31" s="19"/>
      <c r="L31" s="19"/>
    </row>
    <row r="32" spans="1:12">
      <c r="A32" s="43"/>
      <c r="B32" s="46" t="s">
        <v>601</v>
      </c>
      <c r="C32" s="19">
        <v>6.0593000000000004</v>
      </c>
      <c r="D32" s="19">
        <v>4.4231999999999996</v>
      </c>
      <c r="E32" s="19">
        <v>3.5691000000000002</v>
      </c>
      <c r="F32" s="19">
        <v>7.6401000000000003</v>
      </c>
      <c r="G32" s="19">
        <v>7.5552000000000001</v>
      </c>
      <c r="H32" s="19">
        <v>8.1797000000000004</v>
      </c>
      <c r="I32" s="19">
        <v>5.6319999999999997</v>
      </c>
      <c r="J32" s="19">
        <v>6.1890999999999998</v>
      </c>
      <c r="K32" s="19">
        <v>5.1170999999999998</v>
      </c>
      <c r="L32" s="19">
        <v>6.7865000000000002</v>
      </c>
    </row>
    <row r="33" spans="1:12">
      <c r="A33" s="43" t="str">
        <f>IF(ISBLANK(B33),IF(ISBLANK(#REF!),#REF!,#REF!),"")</f>
        <v/>
      </c>
      <c r="B33" s="46" t="s">
        <v>602</v>
      </c>
      <c r="C33" s="19">
        <v>5.7114000000000003</v>
      </c>
      <c r="D33" s="19">
        <v>5.3053999999999997</v>
      </c>
      <c r="E33" s="19">
        <v>4.3414999999999999</v>
      </c>
      <c r="F33" s="19">
        <v>5.6082000000000001</v>
      </c>
      <c r="G33" s="19">
        <v>7.5476000000000001</v>
      </c>
      <c r="H33" s="19">
        <v>4.4095000000000004</v>
      </c>
      <c r="I33" s="19">
        <v>3.8976000000000002</v>
      </c>
      <c r="J33" s="19">
        <v>6.4764999999999997</v>
      </c>
      <c r="K33" s="19">
        <v>4.9203999999999999</v>
      </c>
      <c r="L33" s="19">
        <v>6.2320000000000002</v>
      </c>
    </row>
    <row r="34" spans="1:12">
      <c r="A34" s="44" t="s">
        <v>90</v>
      </c>
      <c r="B34" s="20"/>
      <c r="C34" s="19"/>
      <c r="D34" s="19"/>
      <c r="E34" s="19"/>
      <c r="F34" s="19"/>
      <c r="G34" s="19"/>
      <c r="H34" s="19"/>
      <c r="I34" s="19"/>
      <c r="J34" s="19"/>
      <c r="K34" s="19"/>
      <c r="L34" s="19"/>
    </row>
    <row r="35" spans="1:12">
      <c r="A35" s="44"/>
      <c r="B35" s="45" t="s">
        <v>659</v>
      </c>
      <c r="C35" s="19"/>
      <c r="D35" s="19"/>
      <c r="E35" s="19"/>
      <c r="F35" s="19"/>
      <c r="G35" s="19"/>
      <c r="H35" s="19"/>
      <c r="I35" s="19"/>
      <c r="J35" s="19"/>
      <c r="K35" s="19"/>
      <c r="L35" s="19"/>
    </row>
    <row r="36" spans="1:12">
      <c r="A36" s="43"/>
      <c r="B36" s="46" t="s">
        <v>137</v>
      </c>
      <c r="C36" s="19">
        <v>8.0664999999999996</v>
      </c>
      <c r="D36" s="19">
        <v>6.8574000000000002</v>
      </c>
      <c r="E36" s="19">
        <v>3.5880999999999998</v>
      </c>
      <c r="F36" s="19">
        <v>10.453900000000001</v>
      </c>
      <c r="G36" s="19">
        <v>-13.337199999999999</v>
      </c>
      <c r="H36" s="19">
        <v>7.4741</v>
      </c>
      <c r="I36" s="19">
        <v>7.7342000000000004</v>
      </c>
      <c r="J36" s="19">
        <v>9.3902999999999999</v>
      </c>
      <c r="K36" s="19">
        <v>7.3513000000000002</v>
      </c>
      <c r="L36" s="19">
        <v>10.0405</v>
      </c>
    </row>
    <row r="37" spans="1:12">
      <c r="A37" s="43" t="str">
        <f>IF(ISBLANK(B37),IF(ISBLANK(#REF!),#REF!,#REF!),"")</f>
        <v/>
      </c>
      <c r="B37" s="46" t="s">
        <v>549</v>
      </c>
      <c r="C37" s="19">
        <v>4.1997</v>
      </c>
      <c r="D37" s="19">
        <v>3.7549000000000001</v>
      </c>
      <c r="E37" s="19">
        <v>3.3570000000000002</v>
      </c>
      <c r="F37" s="19">
        <v>6.5208000000000004</v>
      </c>
      <c r="G37" s="19">
        <v>9.7592999999999996</v>
      </c>
      <c r="H37" s="19">
        <v>3.4609000000000001</v>
      </c>
      <c r="I37" s="19">
        <v>3.1795</v>
      </c>
      <c r="J37" s="19">
        <v>3.0712999999999999</v>
      </c>
      <c r="K37" s="19">
        <v>3.9083999999999999</v>
      </c>
      <c r="L37" s="19">
        <v>4.9650999999999996</v>
      </c>
    </row>
    <row r="38" spans="1:12">
      <c r="A38" s="43"/>
      <c r="B38" s="45" t="s">
        <v>528</v>
      </c>
      <c r="C38" s="19"/>
      <c r="D38" s="19"/>
      <c r="E38" s="19"/>
      <c r="F38" s="19"/>
      <c r="G38" s="19"/>
      <c r="H38" s="19"/>
      <c r="I38" s="19"/>
      <c r="J38" s="19"/>
      <c r="K38" s="19"/>
      <c r="L38" s="19"/>
    </row>
    <row r="39" spans="1:12">
      <c r="A39" s="43"/>
      <c r="B39" s="46" t="s">
        <v>601</v>
      </c>
      <c r="C39" s="19">
        <v>5.8730000000000002</v>
      </c>
      <c r="D39" s="19">
        <v>4.8914</v>
      </c>
      <c r="E39" s="19">
        <v>3.3490000000000002</v>
      </c>
      <c r="F39" s="19">
        <v>7.3296999999999999</v>
      </c>
      <c r="G39" s="19">
        <v>-14.505800000000001</v>
      </c>
      <c r="H39" s="19">
        <v>6.5450999999999997</v>
      </c>
      <c r="I39" s="19">
        <v>5.6790000000000003</v>
      </c>
      <c r="J39" s="19">
        <v>5.9977</v>
      </c>
      <c r="K39" s="19">
        <v>5.7592999999999996</v>
      </c>
      <c r="L39" s="19">
        <v>6.1910999999999996</v>
      </c>
    </row>
    <row r="40" spans="1:12">
      <c r="A40" s="43" t="str">
        <f>IF(ISBLANK(B40),IF(ISBLANK(#REF!),#REF!,#REF!),"")</f>
        <v/>
      </c>
      <c r="B40" s="46" t="s">
        <v>602</v>
      </c>
      <c r="C40" s="19">
        <v>5.0625</v>
      </c>
      <c r="D40" s="19">
        <v>4.5965999999999996</v>
      </c>
      <c r="E40" s="19">
        <v>3.6932</v>
      </c>
      <c r="F40" s="19">
        <v>7.9622000000000002</v>
      </c>
      <c r="G40" s="19">
        <v>7.3771000000000004</v>
      </c>
      <c r="H40" s="19">
        <v>4.2954999999999997</v>
      </c>
      <c r="I40" s="19">
        <v>2.8117999999999999</v>
      </c>
      <c r="J40" s="19">
        <v>5.4946000000000002</v>
      </c>
      <c r="K40" s="19">
        <v>4.1891999999999996</v>
      </c>
      <c r="L40" s="19">
        <v>7.3201999999999998</v>
      </c>
    </row>
    <row r="41" spans="1:12">
      <c r="A41" s="27" t="s">
        <v>600</v>
      </c>
      <c r="B41" s="31"/>
      <c r="C41" s="19"/>
      <c r="D41" s="19"/>
      <c r="E41" s="19"/>
      <c r="F41" s="19"/>
      <c r="G41" s="19"/>
      <c r="H41" s="19"/>
      <c r="I41" s="19"/>
      <c r="J41" s="19"/>
      <c r="K41" s="19"/>
      <c r="L41" s="19"/>
    </row>
    <row r="42" spans="1:12">
      <c r="A42" s="44" t="s">
        <v>597</v>
      </c>
      <c r="B42" s="20"/>
      <c r="C42" s="19"/>
      <c r="D42" s="19"/>
      <c r="E42" s="19"/>
      <c r="F42" s="19"/>
      <c r="G42" s="19"/>
      <c r="H42" s="19"/>
      <c r="I42" s="19"/>
      <c r="J42" s="19"/>
      <c r="K42" s="19"/>
      <c r="L42" s="19"/>
    </row>
    <row r="43" spans="1:12">
      <c r="A43" s="44"/>
      <c r="B43" s="45" t="s">
        <v>659</v>
      </c>
      <c r="C43" s="19"/>
      <c r="D43" s="19"/>
      <c r="E43" s="19"/>
      <c r="F43" s="19"/>
      <c r="G43" s="19"/>
      <c r="H43" s="19"/>
      <c r="I43" s="19"/>
      <c r="J43" s="19"/>
      <c r="K43" s="19"/>
      <c r="L43" s="19"/>
    </row>
    <row r="44" spans="1:12">
      <c r="A44" s="43"/>
      <c r="B44" s="46" t="s">
        <v>137</v>
      </c>
      <c r="C44" s="19">
        <v>8.5521999999999991</v>
      </c>
      <c r="D44" s="19">
        <v>7.2247000000000003</v>
      </c>
      <c r="E44" s="19">
        <v>1.8063</v>
      </c>
      <c r="F44" s="19">
        <v>9.6103000000000005</v>
      </c>
      <c r="G44" s="19" t="s">
        <v>598</v>
      </c>
      <c r="H44" s="19">
        <v>7.1111000000000004</v>
      </c>
      <c r="I44" s="19">
        <v>9.0475999999999992</v>
      </c>
      <c r="J44" s="19">
        <v>11.3309</v>
      </c>
      <c r="K44" s="19">
        <v>6.8230000000000004</v>
      </c>
      <c r="L44" s="19">
        <v>11.339499999999999</v>
      </c>
    </row>
    <row r="45" spans="1:12">
      <c r="A45" s="43" t="str">
        <f>IF(ISBLANK(B45),IF(ISBLANK(#REF!),#REF!,#REF!),"")</f>
        <v/>
      </c>
      <c r="B45" s="46" t="s">
        <v>549</v>
      </c>
      <c r="C45" s="19">
        <v>4.1875999999999998</v>
      </c>
      <c r="D45" s="19">
        <v>3.9586999999999999</v>
      </c>
      <c r="E45" s="19">
        <v>3.7313999999999998</v>
      </c>
      <c r="F45" s="19">
        <v>5.6542000000000003</v>
      </c>
      <c r="G45" s="19" t="s">
        <v>598</v>
      </c>
      <c r="H45" s="19">
        <v>4.5660999999999996</v>
      </c>
      <c r="I45" s="19">
        <v>2.6444999999999999</v>
      </c>
      <c r="J45" s="19">
        <v>3.8275999999999999</v>
      </c>
      <c r="K45" s="19">
        <v>3.9359000000000002</v>
      </c>
      <c r="L45" s="19">
        <v>4.5932000000000004</v>
      </c>
    </row>
    <row r="46" spans="1:12">
      <c r="A46" s="43"/>
      <c r="B46" s="45" t="s">
        <v>528</v>
      </c>
      <c r="C46" s="19"/>
      <c r="D46" s="19"/>
      <c r="E46" s="19"/>
      <c r="F46" s="19"/>
      <c r="G46" s="19"/>
      <c r="H46" s="19"/>
      <c r="I46" s="19"/>
      <c r="J46" s="19"/>
      <c r="K46" s="19"/>
      <c r="L46" s="19"/>
    </row>
    <row r="47" spans="1:12">
      <c r="A47" s="43"/>
      <c r="B47" s="46" t="s">
        <v>601</v>
      </c>
      <c r="C47" s="19">
        <v>5.6124000000000001</v>
      </c>
      <c r="D47" s="19">
        <v>4.9714</v>
      </c>
      <c r="E47" s="19">
        <v>2.9441000000000002</v>
      </c>
      <c r="F47" s="19">
        <v>6.7262000000000004</v>
      </c>
      <c r="G47" s="19" t="s">
        <v>598</v>
      </c>
      <c r="H47" s="19">
        <v>6.9885000000000002</v>
      </c>
      <c r="I47" s="19">
        <v>5.2553999999999998</v>
      </c>
      <c r="J47" s="19">
        <v>6.6368</v>
      </c>
      <c r="K47" s="19">
        <v>5.0250000000000004</v>
      </c>
      <c r="L47" s="19">
        <v>6.6321000000000003</v>
      </c>
    </row>
    <row r="48" spans="1:12">
      <c r="A48" s="43" t="str">
        <f>IF(ISBLANK(B48),IF(ISBLANK(#REF!),#REF!,#REF!),"")</f>
        <v/>
      </c>
      <c r="B48" s="46" t="s">
        <v>602</v>
      </c>
      <c r="C48" s="19">
        <v>5.5259</v>
      </c>
      <c r="D48" s="19">
        <v>5.1792999999999996</v>
      </c>
      <c r="E48" s="19">
        <v>4.4180999999999999</v>
      </c>
      <c r="F48" s="19">
        <v>6.5576999999999996</v>
      </c>
      <c r="G48" s="19" t="s">
        <v>598</v>
      </c>
      <c r="H48" s="19">
        <v>4.6909999999999998</v>
      </c>
      <c r="I48" s="19">
        <v>2.8666</v>
      </c>
      <c r="J48" s="19">
        <v>7.0163000000000002</v>
      </c>
      <c r="K48" s="19">
        <v>4.6075999999999997</v>
      </c>
      <c r="L48" s="19">
        <v>6.9013999999999998</v>
      </c>
    </row>
    <row r="49" spans="1:12">
      <c r="A49" s="44" t="s">
        <v>91</v>
      </c>
      <c r="B49" s="20"/>
      <c r="C49" s="19"/>
      <c r="D49" s="19"/>
      <c r="E49" s="19"/>
      <c r="F49" s="19"/>
      <c r="G49" s="19"/>
      <c r="H49" s="19"/>
      <c r="I49" s="19"/>
      <c r="J49" s="19"/>
      <c r="K49" s="19"/>
      <c r="L49" s="19"/>
    </row>
    <row r="50" spans="1:12">
      <c r="A50" s="44"/>
      <c r="B50" s="45" t="s">
        <v>659</v>
      </c>
      <c r="C50" s="19"/>
      <c r="D50" s="19"/>
      <c r="E50" s="19"/>
      <c r="F50" s="19"/>
      <c r="G50" s="19"/>
      <c r="H50" s="19"/>
      <c r="I50" s="19"/>
      <c r="J50" s="19"/>
      <c r="K50" s="19"/>
      <c r="L50" s="19"/>
    </row>
    <row r="51" spans="1:12">
      <c r="A51" s="43"/>
      <c r="B51" s="46" t="s">
        <v>137</v>
      </c>
      <c r="C51" s="19">
        <v>8.0991</v>
      </c>
      <c r="D51" s="19">
        <v>6.3433000000000002</v>
      </c>
      <c r="E51" s="19">
        <v>6.1505000000000001</v>
      </c>
      <c r="F51" s="19">
        <v>13.174300000000001</v>
      </c>
      <c r="G51" s="19">
        <v>8.8468</v>
      </c>
      <c r="H51" s="19">
        <v>7.0366999999999997</v>
      </c>
      <c r="I51" s="19">
        <v>7.3287000000000004</v>
      </c>
      <c r="J51" s="19">
        <v>7.7986000000000004</v>
      </c>
      <c r="K51" s="19">
        <v>7.3583999999999996</v>
      </c>
      <c r="L51" s="19">
        <v>8.9069000000000003</v>
      </c>
    </row>
    <row r="52" spans="1:12">
      <c r="A52" s="43" t="str">
        <f>IF(ISBLANK(B52),IF(ISBLANK(#REF!),#REF!,#REF!),"")</f>
        <v/>
      </c>
      <c r="B52" s="46" t="s">
        <v>549</v>
      </c>
      <c r="C52" s="19">
        <v>4.5625</v>
      </c>
      <c r="D52" s="19">
        <v>3.3896999999999999</v>
      </c>
      <c r="E52" s="19">
        <v>3.8045</v>
      </c>
      <c r="F52" s="19">
        <v>5.4866999999999999</v>
      </c>
      <c r="G52" s="19">
        <v>8.3168000000000006</v>
      </c>
      <c r="H52" s="19">
        <v>3.6497000000000002</v>
      </c>
      <c r="I52" s="19">
        <v>4.1064999999999996</v>
      </c>
      <c r="J52" s="19">
        <v>3.7898000000000001</v>
      </c>
      <c r="K52" s="19">
        <v>4.12</v>
      </c>
      <c r="L52" s="19">
        <v>5.0568999999999997</v>
      </c>
    </row>
    <row r="53" spans="1:12">
      <c r="A53" s="43"/>
      <c r="B53" s="45" t="s">
        <v>528</v>
      </c>
      <c r="C53" s="19"/>
      <c r="D53" s="19"/>
      <c r="E53" s="19"/>
      <c r="F53" s="19"/>
      <c r="G53" s="19"/>
      <c r="H53" s="19"/>
      <c r="I53" s="19"/>
      <c r="J53" s="19"/>
      <c r="K53" s="19"/>
      <c r="L53" s="19"/>
    </row>
    <row r="54" spans="1:12">
      <c r="A54" s="43"/>
      <c r="B54" s="46" t="s">
        <v>601</v>
      </c>
      <c r="C54" s="19">
        <v>6.2569999999999997</v>
      </c>
      <c r="D54" s="19">
        <v>4.4535999999999998</v>
      </c>
      <c r="E54" s="19">
        <v>4.8259999999999996</v>
      </c>
      <c r="F54" s="19">
        <v>8.1417000000000002</v>
      </c>
      <c r="G54" s="19">
        <v>9.5119000000000007</v>
      </c>
      <c r="H54" s="19">
        <v>7.0411999999999999</v>
      </c>
      <c r="I54" s="19">
        <v>5.9634</v>
      </c>
      <c r="J54" s="19">
        <v>5.8334000000000001</v>
      </c>
      <c r="K54" s="19">
        <v>5.9268999999999998</v>
      </c>
      <c r="L54" s="19">
        <v>6.5952999999999999</v>
      </c>
    </row>
    <row r="55" spans="1:12">
      <c r="A55" s="43" t="str">
        <f>IF(ISBLANK(B55),IF(ISBLANK(#REF!),#REF!,#REF!),"")</f>
        <v/>
      </c>
      <c r="B55" s="46" t="s">
        <v>602</v>
      </c>
      <c r="C55" s="19">
        <v>5.2102000000000004</v>
      </c>
      <c r="D55" s="19">
        <v>4.2191999999999998</v>
      </c>
      <c r="E55" s="19">
        <v>-2.9754999999999998</v>
      </c>
      <c r="F55" s="19">
        <v>6.5058999999999996</v>
      </c>
      <c r="G55" s="19">
        <v>7.484</v>
      </c>
      <c r="H55" s="19">
        <v>3.7532999999999999</v>
      </c>
      <c r="I55" s="19">
        <v>3.4984000000000002</v>
      </c>
      <c r="J55" s="19">
        <v>5.2754000000000003</v>
      </c>
      <c r="K55" s="19">
        <v>4.2176999999999998</v>
      </c>
      <c r="L55" s="19">
        <v>6.3044000000000002</v>
      </c>
    </row>
    <row r="56" spans="1:12">
      <c r="A56" s="27" t="s">
        <v>661</v>
      </c>
      <c r="B56" s="31"/>
      <c r="C56" s="19"/>
      <c r="D56" s="19"/>
      <c r="E56" s="19"/>
      <c r="F56" s="19"/>
      <c r="G56" s="19"/>
      <c r="H56" s="19"/>
      <c r="I56" s="19"/>
      <c r="J56" s="19"/>
      <c r="K56" s="19"/>
      <c r="L56" s="19"/>
    </row>
    <row r="57" spans="1:12">
      <c r="A57" s="44" t="s">
        <v>550</v>
      </c>
      <c r="B57" s="20"/>
      <c r="C57" s="19"/>
      <c r="D57" s="19"/>
      <c r="E57" s="19"/>
      <c r="F57" s="19"/>
      <c r="G57" s="19"/>
      <c r="H57" s="19"/>
      <c r="I57" s="19"/>
      <c r="J57" s="19"/>
      <c r="K57" s="19"/>
      <c r="L57" s="19"/>
    </row>
    <row r="58" spans="1:12">
      <c r="A58" s="44"/>
      <c r="B58" s="45" t="s">
        <v>659</v>
      </c>
      <c r="C58" s="19"/>
      <c r="D58" s="19"/>
      <c r="E58" s="19"/>
      <c r="F58" s="19"/>
      <c r="G58" s="19"/>
      <c r="H58" s="19"/>
      <c r="I58" s="19"/>
      <c r="J58" s="19"/>
      <c r="K58" s="19"/>
      <c r="L58" s="19"/>
    </row>
    <row r="59" spans="1:12">
      <c r="A59" s="43"/>
      <c r="B59" s="46" t="s">
        <v>137</v>
      </c>
      <c r="C59" s="19">
        <v>7.9665999999999997</v>
      </c>
      <c r="D59" s="19">
        <v>6.3875999999999999</v>
      </c>
      <c r="E59" s="19">
        <v>3.6454</v>
      </c>
      <c r="F59" s="19">
        <v>10.4619</v>
      </c>
      <c r="G59" s="19">
        <v>8.6438000000000006</v>
      </c>
      <c r="H59" s="19">
        <v>6.9332000000000003</v>
      </c>
      <c r="I59" s="19">
        <v>7.8182</v>
      </c>
      <c r="J59" s="19">
        <v>8.8568999999999996</v>
      </c>
      <c r="K59" s="19">
        <v>6.9481999999999999</v>
      </c>
      <c r="L59" s="19">
        <v>9.2556999999999992</v>
      </c>
    </row>
    <row r="60" spans="1:12">
      <c r="A60" s="43" t="str">
        <f>IF(ISBLANK(B60),IF(ISBLANK(#REF!),#REF!,#REF!),"")</f>
        <v/>
      </c>
      <c r="B60" s="46" t="s">
        <v>549</v>
      </c>
      <c r="C60" s="19">
        <v>4.2813999999999997</v>
      </c>
      <c r="D60" s="19">
        <v>3.8140999999999998</v>
      </c>
      <c r="E60" s="19">
        <v>4.1266999999999996</v>
      </c>
      <c r="F60" s="19">
        <v>5.5693999999999999</v>
      </c>
      <c r="G60" s="19">
        <v>7.5423</v>
      </c>
      <c r="H60" s="19">
        <v>4.6074999999999999</v>
      </c>
      <c r="I60" s="19">
        <v>3.7286000000000001</v>
      </c>
      <c r="J60" s="19">
        <v>3.0539000000000001</v>
      </c>
      <c r="K60" s="19">
        <v>4.2096</v>
      </c>
      <c r="L60" s="19">
        <v>4.3461999999999996</v>
      </c>
    </row>
    <row r="61" spans="1:12">
      <c r="A61" s="43"/>
      <c r="B61" s="45" t="s">
        <v>528</v>
      </c>
      <c r="C61" s="19"/>
      <c r="D61" s="19"/>
      <c r="E61" s="19"/>
      <c r="F61" s="19"/>
      <c r="G61" s="19"/>
      <c r="H61" s="19"/>
      <c r="I61" s="19"/>
      <c r="J61" s="19"/>
      <c r="K61" s="19"/>
      <c r="L61" s="19"/>
    </row>
    <row r="62" spans="1:12">
      <c r="A62" s="43"/>
      <c r="B62" s="46" t="s">
        <v>601</v>
      </c>
      <c r="C62" s="19">
        <v>6.4249000000000001</v>
      </c>
      <c r="D62" s="19">
        <v>5.2011000000000003</v>
      </c>
      <c r="E62" s="19">
        <v>3.8693</v>
      </c>
      <c r="F62" s="19">
        <v>7.9785000000000004</v>
      </c>
      <c r="G62" s="19">
        <v>9.14</v>
      </c>
      <c r="H62" s="19">
        <v>7.2516999999999996</v>
      </c>
      <c r="I62" s="19">
        <v>5.9333999999999998</v>
      </c>
      <c r="J62" s="19">
        <v>6.4074</v>
      </c>
      <c r="K62" s="19">
        <v>6.0281000000000002</v>
      </c>
      <c r="L62" s="19">
        <v>6.8832000000000004</v>
      </c>
    </row>
    <row r="63" spans="1:12">
      <c r="A63" s="43" t="str">
        <f>IF(ISBLANK(B63),IF(ISBLANK(#REF!),#REF!,#REF!),"")</f>
        <v/>
      </c>
      <c r="B63" s="46" t="s">
        <v>602</v>
      </c>
      <c r="C63" s="19">
        <v>5.3981000000000003</v>
      </c>
      <c r="D63" s="19">
        <v>5.9382000000000001</v>
      </c>
      <c r="E63" s="19" t="s">
        <v>598</v>
      </c>
      <c r="F63" s="19">
        <v>6.9382999999999999</v>
      </c>
      <c r="G63" s="19">
        <v>6.4889999999999999</v>
      </c>
      <c r="H63" s="19">
        <v>4.33</v>
      </c>
      <c r="I63" s="19">
        <v>3.1341999999999999</v>
      </c>
      <c r="J63" s="19">
        <v>5.6349</v>
      </c>
      <c r="K63" s="19">
        <v>4.4991000000000003</v>
      </c>
      <c r="L63" s="19">
        <v>6.2613000000000003</v>
      </c>
    </row>
    <row r="64" spans="1:12">
      <c r="A64" s="43"/>
      <c r="B64" s="45" t="s">
        <v>600</v>
      </c>
      <c r="C64" s="19"/>
      <c r="D64" s="19"/>
      <c r="E64" s="19"/>
      <c r="F64" s="19"/>
      <c r="G64" s="19"/>
      <c r="H64" s="19"/>
      <c r="I64" s="19"/>
      <c r="J64" s="19"/>
      <c r="K64" s="19"/>
      <c r="L64" s="19"/>
    </row>
    <row r="65" spans="1:12">
      <c r="A65" s="43"/>
      <c r="B65" s="46" t="s">
        <v>597</v>
      </c>
      <c r="C65" s="19">
        <v>6.3738000000000001</v>
      </c>
      <c r="D65" s="19">
        <v>5.8569000000000004</v>
      </c>
      <c r="E65" s="19">
        <v>2.8330000000000002</v>
      </c>
      <c r="F65" s="19">
        <v>7.0826000000000002</v>
      </c>
      <c r="G65" s="19" t="s">
        <v>598</v>
      </c>
      <c r="H65" s="19">
        <v>6.4874000000000001</v>
      </c>
      <c r="I65" s="19">
        <v>4.7407000000000004</v>
      </c>
      <c r="J65" s="19">
        <v>7.5842000000000001</v>
      </c>
      <c r="K65" s="19">
        <v>5.5106999999999999</v>
      </c>
      <c r="L65" s="19">
        <v>7.5925000000000002</v>
      </c>
    </row>
    <row r="66" spans="1:12">
      <c r="A66" s="43"/>
      <c r="B66" s="46" t="s">
        <v>91</v>
      </c>
      <c r="C66" s="19">
        <v>6.0651000000000002</v>
      </c>
      <c r="D66" s="19">
        <v>4.8474000000000004</v>
      </c>
      <c r="E66" s="19">
        <v>5.1646000000000001</v>
      </c>
      <c r="F66" s="19">
        <v>8.1456999999999997</v>
      </c>
      <c r="G66" s="19">
        <v>7.9728000000000003</v>
      </c>
      <c r="H66" s="19">
        <v>5.9019000000000004</v>
      </c>
      <c r="I66" s="19">
        <v>5.3451000000000004</v>
      </c>
      <c r="J66" s="19">
        <v>5.5548000000000002</v>
      </c>
      <c r="K66" s="19">
        <v>5.8097000000000003</v>
      </c>
      <c r="L66" s="19">
        <v>6.2968999999999999</v>
      </c>
    </row>
    <row r="67" spans="1:12">
      <c r="A67" s="44" t="s">
        <v>551</v>
      </c>
      <c r="B67" s="20"/>
      <c r="C67" s="19"/>
      <c r="D67" s="19"/>
      <c r="E67" s="19"/>
      <c r="F67" s="19"/>
      <c r="G67" s="19"/>
      <c r="H67" s="19"/>
      <c r="I67" s="19"/>
      <c r="J67" s="19"/>
      <c r="K67" s="19"/>
      <c r="L67" s="19"/>
    </row>
    <row r="68" spans="1:12">
      <c r="A68" s="44"/>
      <c r="B68" s="45" t="s">
        <v>659</v>
      </c>
      <c r="C68" s="19"/>
      <c r="D68" s="19"/>
      <c r="E68" s="19"/>
      <c r="F68" s="19"/>
      <c r="G68" s="19"/>
      <c r="H68" s="19"/>
      <c r="I68" s="19"/>
      <c r="J68" s="19"/>
      <c r="K68" s="19"/>
      <c r="L68" s="19"/>
    </row>
    <row r="69" spans="1:12">
      <c r="A69" s="43"/>
      <c r="B69" s="46" t="s">
        <v>137</v>
      </c>
      <c r="C69" s="19">
        <v>12.4267</v>
      </c>
      <c r="D69" s="19">
        <v>11.950799999999999</v>
      </c>
      <c r="E69" s="19">
        <v>-1.0177</v>
      </c>
      <c r="F69" s="19">
        <v>21.6691</v>
      </c>
      <c r="G69" s="19" t="s">
        <v>598</v>
      </c>
      <c r="H69" s="19">
        <v>8.6363000000000003</v>
      </c>
      <c r="I69" s="19" t="s">
        <v>598</v>
      </c>
      <c r="J69" s="19">
        <v>14.093299999999999</v>
      </c>
      <c r="K69" s="19">
        <v>8.8204999999999991</v>
      </c>
      <c r="L69" s="19">
        <v>19.115300000000001</v>
      </c>
    </row>
    <row r="70" spans="1:12">
      <c r="A70" s="43" t="str">
        <f>IF(ISBLANK(B70),IF(ISBLANK(#REF!),#REF!,#REF!),"")</f>
        <v/>
      </c>
      <c r="B70" s="46" t="s">
        <v>549</v>
      </c>
      <c r="C70" s="19">
        <v>4.4577</v>
      </c>
      <c r="D70" s="19">
        <v>3.6328999999999998</v>
      </c>
      <c r="E70" s="19">
        <v>3.6122999999999998</v>
      </c>
      <c r="F70" s="19">
        <v>5.5688000000000004</v>
      </c>
      <c r="G70" s="19">
        <v>10.6911</v>
      </c>
      <c r="H70" s="19">
        <v>3.9077000000000002</v>
      </c>
      <c r="I70" s="19">
        <v>3.0594999999999999</v>
      </c>
      <c r="J70" s="19">
        <v>4.9081000000000001</v>
      </c>
      <c r="K70" s="19">
        <v>3.8954</v>
      </c>
      <c r="L70" s="19">
        <v>5.4377000000000004</v>
      </c>
    </row>
    <row r="71" spans="1:12">
      <c r="A71" s="43"/>
      <c r="B71" s="45" t="s">
        <v>528</v>
      </c>
      <c r="C71" s="19"/>
      <c r="D71" s="19"/>
      <c r="E71" s="19"/>
      <c r="F71" s="19"/>
      <c r="G71" s="19"/>
      <c r="H71" s="19"/>
      <c r="I71" s="19"/>
      <c r="J71" s="19"/>
      <c r="K71" s="19"/>
      <c r="L71" s="19"/>
    </row>
    <row r="72" spans="1:12">
      <c r="A72" s="43"/>
      <c r="B72" s="46" t="s">
        <v>601</v>
      </c>
      <c r="C72" s="19">
        <v>4.3026999999999997</v>
      </c>
      <c r="D72" s="19">
        <v>3.6255999999999999</v>
      </c>
      <c r="E72" s="19">
        <v>3.0821000000000001</v>
      </c>
      <c r="F72" s="19">
        <v>6.1391</v>
      </c>
      <c r="G72" s="19" t="s">
        <v>598</v>
      </c>
      <c r="H72" s="19">
        <v>4.8554000000000004</v>
      </c>
      <c r="I72" s="19">
        <v>4.1337000000000002</v>
      </c>
      <c r="J72" s="19">
        <v>4.0674000000000001</v>
      </c>
      <c r="K72" s="19">
        <v>3.9540000000000002</v>
      </c>
      <c r="L72" s="19">
        <v>5.1372</v>
      </c>
    </row>
    <row r="73" spans="1:12">
      <c r="A73" s="43" t="str">
        <f>IF(ISBLANK(B73),IF(ISBLANK(#REF!),#REF!,#REF!),"")</f>
        <v/>
      </c>
      <c r="B73" s="46" t="s">
        <v>602</v>
      </c>
      <c r="C73" s="19">
        <v>5.3608000000000002</v>
      </c>
      <c r="D73" s="19">
        <v>4.5458999999999996</v>
      </c>
      <c r="E73" s="19">
        <v>4.2141000000000002</v>
      </c>
      <c r="F73" s="19">
        <v>6.3390000000000004</v>
      </c>
      <c r="G73" s="19">
        <v>-10.695499999999999</v>
      </c>
      <c r="H73" s="19">
        <v>4.3082000000000003</v>
      </c>
      <c r="I73" s="19">
        <v>3.218</v>
      </c>
      <c r="J73" s="19">
        <v>6.6810999999999998</v>
      </c>
      <c r="K73" s="19">
        <v>4.4076000000000004</v>
      </c>
      <c r="L73" s="19">
        <v>6.8258999999999999</v>
      </c>
    </row>
    <row r="74" spans="1:12">
      <c r="A74" s="43"/>
      <c r="B74" s="45" t="s">
        <v>600</v>
      </c>
      <c r="C74" s="19"/>
      <c r="D74" s="19"/>
      <c r="E74" s="19"/>
      <c r="F74" s="19"/>
      <c r="G74" s="19"/>
      <c r="H74" s="19"/>
      <c r="I74" s="19"/>
      <c r="J74" s="19"/>
      <c r="K74" s="19"/>
      <c r="L74" s="19"/>
    </row>
    <row r="75" spans="1:12">
      <c r="A75" s="43"/>
      <c r="B75" s="46" t="s">
        <v>597</v>
      </c>
      <c r="C75" s="19">
        <v>4.8249000000000004</v>
      </c>
      <c r="D75" s="19">
        <v>4.4165000000000001</v>
      </c>
      <c r="E75" s="19">
        <v>3.4022000000000001</v>
      </c>
      <c r="F75" s="19">
        <v>6.2354000000000003</v>
      </c>
      <c r="G75" s="19" t="s">
        <v>598</v>
      </c>
      <c r="H75" s="19">
        <v>4.5433000000000003</v>
      </c>
      <c r="I75" s="19">
        <v>3.2101999999999999</v>
      </c>
      <c r="J75" s="19">
        <v>5.6700999999999997</v>
      </c>
      <c r="K75" s="19">
        <v>4.2893999999999997</v>
      </c>
      <c r="L75" s="19">
        <v>5.7956000000000003</v>
      </c>
    </row>
    <row r="76" spans="1:12">
      <c r="A76" s="43"/>
      <c r="B76" s="46" t="s">
        <v>91</v>
      </c>
      <c r="C76" s="19">
        <v>5.3197999999999999</v>
      </c>
      <c r="D76" s="19">
        <v>3.5021</v>
      </c>
      <c r="E76" s="19">
        <v>3.3549000000000002</v>
      </c>
      <c r="F76" s="19">
        <v>6.3277000000000001</v>
      </c>
      <c r="G76" s="19">
        <v>11.0063</v>
      </c>
      <c r="H76" s="19">
        <v>3.8500999999999999</v>
      </c>
      <c r="I76" s="19">
        <v>3.7071000000000001</v>
      </c>
      <c r="J76" s="19">
        <v>6.4025999999999996</v>
      </c>
      <c r="K76" s="19">
        <v>4.1238999999999999</v>
      </c>
      <c r="L76" s="19">
        <v>7.2118000000000002</v>
      </c>
    </row>
    <row r="77" spans="1:12">
      <c r="A77" s="43" t="s">
        <v>528</v>
      </c>
      <c r="B77" s="46"/>
      <c r="C77" s="19"/>
      <c r="D77" s="19"/>
      <c r="E77" s="19"/>
      <c r="F77" s="19"/>
      <c r="G77" s="19"/>
      <c r="H77" s="19"/>
      <c r="I77" s="19"/>
      <c r="J77" s="19"/>
      <c r="K77" s="19"/>
      <c r="L77" s="19"/>
    </row>
    <row r="78" spans="1:12">
      <c r="A78" s="44" t="s">
        <v>601</v>
      </c>
      <c r="B78" s="46"/>
      <c r="C78" s="19"/>
      <c r="D78" s="19"/>
      <c r="E78" s="19"/>
      <c r="F78" s="19"/>
      <c r="G78" s="19"/>
      <c r="H78" s="19"/>
      <c r="I78" s="19"/>
      <c r="J78" s="19"/>
      <c r="K78" s="19"/>
      <c r="L78" s="19"/>
    </row>
    <row r="79" spans="1:12">
      <c r="A79" s="44"/>
      <c r="B79" s="45" t="s">
        <v>659</v>
      </c>
      <c r="C79" s="19"/>
      <c r="D79" s="19"/>
      <c r="E79" s="19"/>
      <c r="F79" s="19"/>
      <c r="G79" s="19"/>
      <c r="H79" s="19"/>
      <c r="I79" s="19"/>
      <c r="J79" s="19"/>
      <c r="K79" s="19"/>
      <c r="L79" s="19"/>
    </row>
    <row r="80" spans="1:12">
      <c r="A80" s="43"/>
      <c r="B80" s="46" t="s">
        <v>137</v>
      </c>
      <c r="C80" s="19">
        <v>7.9465000000000003</v>
      </c>
      <c r="D80" s="19">
        <v>6.7313000000000001</v>
      </c>
      <c r="E80" s="19">
        <v>3.1926999999999999</v>
      </c>
      <c r="F80" s="19">
        <v>10.221299999999999</v>
      </c>
      <c r="G80" s="19">
        <v>9.6491000000000007</v>
      </c>
      <c r="H80" s="19">
        <v>7.3334000000000001</v>
      </c>
      <c r="I80" s="19">
        <v>8.1837999999999997</v>
      </c>
      <c r="J80" s="19">
        <v>8.6830999999999996</v>
      </c>
      <c r="K80" s="19">
        <v>7.0697000000000001</v>
      </c>
      <c r="L80" s="19">
        <v>9.1298999999999992</v>
      </c>
    </row>
    <row r="81" spans="1:12">
      <c r="A81" s="43" t="str">
        <f>IF(ISBLANK(B81),IF(ISBLANK(#REF!),#REF!,#REF!),"")</f>
        <v/>
      </c>
      <c r="B81" s="46" t="s">
        <v>549</v>
      </c>
      <c r="C81" s="19">
        <v>4.1839000000000004</v>
      </c>
      <c r="D81" s="19">
        <v>3.1274000000000002</v>
      </c>
      <c r="E81" s="19">
        <v>3.6638999999999999</v>
      </c>
      <c r="F81" s="19">
        <v>5.7279999999999998</v>
      </c>
      <c r="G81" s="19">
        <v>9.1981999999999999</v>
      </c>
      <c r="H81" s="19">
        <v>6.0970000000000004</v>
      </c>
      <c r="I81" s="19">
        <v>4.2291999999999996</v>
      </c>
      <c r="J81" s="19">
        <v>3.1377000000000002</v>
      </c>
      <c r="K81" s="19">
        <v>4.0957999999999997</v>
      </c>
      <c r="L81" s="19">
        <v>4.3066000000000004</v>
      </c>
    </row>
    <row r="82" spans="1:12">
      <c r="A82" s="194" t="s">
        <v>602</v>
      </c>
      <c r="B82" s="195"/>
      <c r="C82" s="54"/>
      <c r="D82" s="54"/>
      <c r="E82" s="54"/>
      <c r="F82" s="54"/>
      <c r="G82" s="54"/>
      <c r="H82" s="54"/>
      <c r="I82" s="54"/>
      <c r="J82" s="54"/>
      <c r="K82" s="54"/>
      <c r="L82" s="54"/>
    </row>
    <row r="83" spans="1:12">
      <c r="A83" s="194"/>
      <c r="B83" s="196" t="s">
        <v>659</v>
      </c>
      <c r="C83" s="54"/>
      <c r="D83" s="54"/>
      <c r="E83" s="54"/>
      <c r="F83" s="54"/>
      <c r="G83" s="54"/>
      <c r="H83" s="54"/>
      <c r="I83" s="54"/>
      <c r="J83" s="54"/>
      <c r="K83" s="54"/>
      <c r="L83" s="54"/>
    </row>
    <row r="84" spans="1:12">
      <c r="A84" s="197"/>
      <c r="B84" s="195" t="s">
        <v>137</v>
      </c>
      <c r="C84" s="54">
        <v>9.9322999999999997</v>
      </c>
      <c r="D84" s="54">
        <v>7.9589999999999996</v>
      </c>
      <c r="E84" s="54" t="s">
        <v>598</v>
      </c>
      <c r="F84" s="54">
        <v>16.262499999999999</v>
      </c>
      <c r="G84" s="54">
        <v>-7.3693</v>
      </c>
      <c r="H84" s="54">
        <v>6.4234999999999998</v>
      </c>
      <c r="I84" s="54">
        <v>7.6351000000000004</v>
      </c>
      <c r="J84" s="54">
        <v>11.443899999999999</v>
      </c>
      <c r="K84" s="54">
        <v>7.3261000000000003</v>
      </c>
      <c r="L84" s="54">
        <v>12.795400000000001</v>
      </c>
    </row>
    <row r="85" spans="1:12">
      <c r="A85" s="198" t="str">
        <f>IF(ISBLANK(B85),IF(ISBLANK(#REF!),#REF!,#REF!),"")</f>
        <v/>
      </c>
      <c r="B85" s="199" t="s">
        <v>549</v>
      </c>
      <c r="C85" s="55">
        <v>4.5587999999999997</v>
      </c>
      <c r="D85" s="55">
        <v>4.5247000000000002</v>
      </c>
      <c r="E85" s="55">
        <v>4.0208000000000004</v>
      </c>
      <c r="F85" s="55">
        <v>5.4737</v>
      </c>
      <c r="G85" s="55">
        <v>7.5274999999999999</v>
      </c>
      <c r="H85" s="55">
        <v>3.6674000000000002</v>
      </c>
      <c r="I85" s="55">
        <v>2.8026</v>
      </c>
      <c r="J85" s="55">
        <v>4.6031000000000004</v>
      </c>
      <c r="K85" s="55">
        <v>3.9569999999999999</v>
      </c>
      <c r="L85" s="55">
        <v>5.3624999999999998</v>
      </c>
    </row>
    <row r="86" spans="1:12" s="170" customFormat="1">
      <c r="A86" s="169" t="s">
        <v>1</v>
      </c>
      <c r="B86" s="172"/>
      <c r="C86" s="173"/>
      <c r="D86" s="173"/>
      <c r="E86" s="173"/>
      <c r="F86" s="173"/>
      <c r="G86" s="173"/>
      <c r="H86" s="173"/>
      <c r="I86" s="173"/>
      <c r="J86" s="173"/>
    </row>
    <row r="87" spans="1:12">
      <c r="A87" s="27" t="s">
        <v>662</v>
      </c>
      <c r="B87" s="31"/>
      <c r="C87" s="148"/>
      <c r="D87" s="148"/>
      <c r="E87" s="148"/>
      <c r="F87" s="148"/>
      <c r="G87" s="148"/>
      <c r="H87" s="148"/>
      <c r="I87" s="148"/>
      <c r="J87" s="148"/>
    </row>
    <row r="88" spans="1:12">
      <c r="A88" s="44" t="s">
        <v>88</v>
      </c>
      <c r="B88" s="20"/>
      <c r="C88" s="16"/>
      <c r="D88" s="16"/>
      <c r="E88" s="16"/>
      <c r="F88" s="16"/>
      <c r="G88" s="16"/>
      <c r="H88" s="16"/>
      <c r="I88" s="16"/>
      <c r="J88" s="16"/>
    </row>
    <row r="89" spans="1:12">
      <c r="A89" s="44"/>
      <c r="B89" s="45" t="s">
        <v>659</v>
      </c>
      <c r="C89" s="16"/>
      <c r="D89" s="16"/>
      <c r="E89" s="16"/>
      <c r="F89" s="16"/>
      <c r="G89" s="16"/>
      <c r="H89" s="16"/>
      <c r="I89" s="16"/>
      <c r="J89" s="16"/>
    </row>
    <row r="90" spans="1:12">
      <c r="A90" s="43"/>
      <c r="B90" s="46" t="s">
        <v>137</v>
      </c>
      <c r="C90" s="19">
        <v>3.4117000000000002</v>
      </c>
      <c r="D90" s="19" t="s">
        <v>598</v>
      </c>
      <c r="E90" s="19" t="s">
        <v>598</v>
      </c>
      <c r="F90" s="19">
        <v>2.8782999999999999</v>
      </c>
      <c r="G90" s="19">
        <v>3.5547</v>
      </c>
      <c r="H90" s="19">
        <v>1.0680000000000001</v>
      </c>
      <c r="I90" s="19">
        <v>3.9624999999999999</v>
      </c>
      <c r="J90" s="19">
        <v>3.7782</v>
      </c>
      <c r="K90" s="19">
        <v>2.5424000000000002</v>
      </c>
      <c r="L90" s="19">
        <v>4.5357000000000003</v>
      </c>
    </row>
    <row r="91" spans="1:12">
      <c r="A91" s="43" t="str">
        <f>IF(ISBLANK(B91),IF(ISBLANK(#REF!),#REF!,#REF!),"")</f>
        <v/>
      </c>
      <c r="B91" s="46" t="s">
        <v>549</v>
      </c>
      <c r="C91" s="19">
        <v>0.94679999999999997</v>
      </c>
      <c r="D91" s="19" t="s">
        <v>598</v>
      </c>
      <c r="E91" s="19" t="s">
        <v>598</v>
      </c>
      <c r="F91" s="19">
        <v>0.93140000000000001</v>
      </c>
      <c r="G91" s="19">
        <v>0.78410000000000002</v>
      </c>
      <c r="H91" s="19">
        <v>0.44319999999999998</v>
      </c>
      <c r="I91" s="19">
        <v>1.4133</v>
      </c>
      <c r="J91" s="19">
        <v>1.2265999999999999</v>
      </c>
      <c r="K91" s="19">
        <v>0.85270000000000001</v>
      </c>
      <c r="L91" s="19">
        <v>1.0299</v>
      </c>
    </row>
    <row r="92" spans="1:12">
      <c r="A92" s="43"/>
      <c r="B92" s="45" t="s">
        <v>528</v>
      </c>
      <c r="C92" s="19"/>
      <c r="D92" s="19"/>
      <c r="E92" s="19"/>
      <c r="F92" s="19"/>
      <c r="G92" s="19"/>
      <c r="H92" s="19"/>
      <c r="I92" s="19"/>
      <c r="J92" s="19"/>
      <c r="K92" s="19"/>
      <c r="L92" s="19"/>
    </row>
    <row r="93" spans="1:12">
      <c r="A93" s="43"/>
      <c r="B93" s="46" t="s">
        <v>601</v>
      </c>
      <c r="C93" s="19">
        <v>1.7690999999999999</v>
      </c>
      <c r="D93" s="19" t="s">
        <v>598</v>
      </c>
      <c r="E93" s="19" t="s">
        <v>598</v>
      </c>
      <c r="F93" s="19">
        <v>1.8253999999999999</v>
      </c>
      <c r="G93" s="19">
        <v>1.0822000000000001</v>
      </c>
      <c r="H93" s="19">
        <v>0.46729999999999999</v>
      </c>
      <c r="I93" s="19">
        <v>2.847</v>
      </c>
      <c r="J93" s="19">
        <v>2.4613</v>
      </c>
      <c r="K93" s="19">
        <v>1.5736000000000001</v>
      </c>
      <c r="L93" s="19">
        <v>1.9930000000000001</v>
      </c>
    </row>
    <row r="94" spans="1:12">
      <c r="A94" s="43" t="str">
        <f>IF(ISBLANK(B94),IF(ISBLANK(#REF!),#REF!,#REF!),"")</f>
        <v/>
      </c>
      <c r="B94" s="46" t="s">
        <v>602</v>
      </c>
      <c r="C94" s="19">
        <v>1.1959</v>
      </c>
      <c r="D94" s="19" t="s">
        <v>598</v>
      </c>
      <c r="E94" s="19" t="s">
        <v>598</v>
      </c>
      <c r="F94" s="19">
        <v>1.0362</v>
      </c>
      <c r="G94" s="19">
        <v>1.2402</v>
      </c>
      <c r="H94" s="19">
        <v>0.56210000000000004</v>
      </c>
      <c r="I94" s="19">
        <v>1.5013000000000001</v>
      </c>
      <c r="J94" s="19">
        <v>1.6472</v>
      </c>
      <c r="K94" s="19">
        <v>0.95340000000000003</v>
      </c>
      <c r="L94" s="19">
        <v>1.3936999999999999</v>
      </c>
    </row>
    <row r="95" spans="1:12">
      <c r="A95" s="43"/>
      <c r="B95" s="45" t="s">
        <v>600</v>
      </c>
      <c r="C95" s="19"/>
      <c r="D95" s="19"/>
      <c r="E95" s="19"/>
      <c r="F95" s="19"/>
      <c r="G95" s="19"/>
      <c r="H95" s="19"/>
      <c r="I95" s="19"/>
      <c r="J95" s="19"/>
      <c r="K95" s="19"/>
      <c r="L95" s="19"/>
    </row>
    <row r="96" spans="1:12">
      <c r="A96" s="43"/>
      <c r="B96" s="46" t="s">
        <v>597</v>
      </c>
      <c r="C96" s="19">
        <v>1.6636</v>
      </c>
      <c r="D96" s="19" t="s">
        <v>598</v>
      </c>
      <c r="E96" s="19" t="s">
        <v>598</v>
      </c>
      <c r="F96" s="19">
        <v>1.6859</v>
      </c>
      <c r="G96" s="19" t="s">
        <v>598</v>
      </c>
      <c r="H96" s="19">
        <v>0.39400000000000002</v>
      </c>
      <c r="I96" s="19">
        <v>2.0529999999999999</v>
      </c>
      <c r="J96" s="19">
        <v>1.708</v>
      </c>
      <c r="K96" s="19">
        <v>1.6125</v>
      </c>
      <c r="L96" s="19">
        <v>1.7438</v>
      </c>
    </row>
    <row r="97" spans="1:12">
      <c r="A97" s="43"/>
      <c r="B97" s="46" t="s">
        <v>91</v>
      </c>
      <c r="C97" s="19">
        <v>1.3492</v>
      </c>
      <c r="D97" s="19" t="s">
        <v>598</v>
      </c>
      <c r="E97" s="19" t="s">
        <v>598</v>
      </c>
      <c r="F97" s="19">
        <v>1.1076999999999999</v>
      </c>
      <c r="G97" s="19">
        <v>1.1878</v>
      </c>
      <c r="H97" s="19">
        <v>1.2709999999999999</v>
      </c>
      <c r="I97" s="19">
        <v>2.0541999999999998</v>
      </c>
      <c r="J97" s="19">
        <v>2.5305</v>
      </c>
      <c r="K97" s="19">
        <v>1.0118</v>
      </c>
      <c r="L97" s="19">
        <v>1.5915999999999999</v>
      </c>
    </row>
    <row r="98" spans="1:12">
      <c r="A98" s="44" t="s">
        <v>140</v>
      </c>
      <c r="B98" s="20"/>
      <c r="C98" s="19"/>
      <c r="D98" s="19"/>
      <c r="E98" s="19"/>
      <c r="F98" s="19"/>
      <c r="G98" s="19"/>
      <c r="H98" s="19"/>
      <c r="I98" s="19"/>
      <c r="J98" s="19"/>
      <c r="K98" s="19"/>
      <c r="L98" s="19"/>
    </row>
    <row r="99" spans="1:12">
      <c r="A99" s="44"/>
      <c r="B99" s="45" t="s">
        <v>659</v>
      </c>
      <c r="C99" s="19"/>
      <c r="D99" s="19"/>
      <c r="E99" s="19"/>
      <c r="F99" s="19"/>
      <c r="G99" s="19"/>
      <c r="H99" s="19"/>
      <c r="I99" s="19"/>
      <c r="J99" s="19"/>
      <c r="K99" s="19"/>
      <c r="L99" s="19"/>
    </row>
    <row r="100" spans="1:12">
      <c r="A100" s="43"/>
      <c r="B100" s="46" t="s">
        <v>137</v>
      </c>
      <c r="C100" s="19">
        <v>2.9815</v>
      </c>
      <c r="D100" s="19" t="s">
        <v>598</v>
      </c>
      <c r="E100" s="19" t="s">
        <v>598</v>
      </c>
      <c r="F100" s="19">
        <v>1.6768000000000001</v>
      </c>
      <c r="G100" s="19">
        <v>4.5019</v>
      </c>
      <c r="H100" s="19">
        <v>4.4703999999999997</v>
      </c>
      <c r="I100" s="19">
        <v>-2.1783000000000001</v>
      </c>
      <c r="J100" s="19">
        <v>3.2780999999999998</v>
      </c>
      <c r="K100" s="19">
        <v>1.6264000000000001</v>
      </c>
      <c r="L100" s="19">
        <v>4.3813000000000004</v>
      </c>
    </row>
    <row r="101" spans="1:12">
      <c r="A101" s="43" t="str">
        <f>IF(ISBLANK(B101),IF(ISBLANK(#REF!),#REF!,#REF!),"")</f>
        <v/>
      </c>
      <c r="B101" s="46" t="s">
        <v>549</v>
      </c>
      <c r="C101" s="19">
        <v>1.3401000000000001</v>
      </c>
      <c r="D101" s="19">
        <v>0.62139999999999995</v>
      </c>
      <c r="E101" s="19">
        <v>0.90400000000000003</v>
      </c>
      <c r="F101" s="19">
        <v>1.0429999999999999</v>
      </c>
      <c r="G101" s="19">
        <v>1.5522</v>
      </c>
      <c r="H101" s="19">
        <v>1.0322</v>
      </c>
      <c r="I101" s="19">
        <v>1.2964</v>
      </c>
      <c r="J101" s="19">
        <v>1.9519</v>
      </c>
      <c r="K101" s="19">
        <v>1.1092</v>
      </c>
      <c r="L101" s="19">
        <v>1.5336000000000001</v>
      </c>
    </row>
    <row r="102" spans="1:12">
      <c r="A102" s="43"/>
      <c r="B102" s="45" t="s">
        <v>528</v>
      </c>
      <c r="C102" s="19"/>
      <c r="D102" s="19"/>
      <c r="E102" s="19"/>
      <c r="F102" s="19"/>
      <c r="G102" s="19"/>
      <c r="H102" s="19"/>
      <c r="I102" s="19"/>
      <c r="J102" s="19"/>
      <c r="K102" s="19"/>
      <c r="L102" s="19"/>
    </row>
    <row r="103" spans="1:12">
      <c r="A103" s="43"/>
      <c r="B103" s="46" t="s">
        <v>601</v>
      </c>
      <c r="C103" s="19">
        <v>1.8267</v>
      </c>
      <c r="D103" s="19">
        <v>-1E-4</v>
      </c>
      <c r="E103" s="19">
        <v>-0.22259999999999999</v>
      </c>
      <c r="F103" s="19">
        <v>0.93130000000000002</v>
      </c>
      <c r="G103" s="19">
        <v>2.7848000000000002</v>
      </c>
      <c r="H103" s="19">
        <v>2.8731</v>
      </c>
      <c r="I103" s="19">
        <v>1.1718</v>
      </c>
      <c r="J103" s="19">
        <v>2.3191000000000002</v>
      </c>
      <c r="K103" s="19">
        <v>1.2544</v>
      </c>
      <c r="L103" s="19">
        <v>2.4060000000000001</v>
      </c>
    </row>
    <row r="104" spans="1:12">
      <c r="A104" s="43" t="str">
        <f>IF(ISBLANK(B104),IF(ISBLANK(#REF!),#REF!,#REF!),"")</f>
        <v/>
      </c>
      <c r="B104" s="46" t="s">
        <v>602</v>
      </c>
      <c r="C104" s="19">
        <v>1.405</v>
      </c>
      <c r="D104" s="19">
        <v>-1.4481999999999999</v>
      </c>
      <c r="E104" s="19">
        <v>-1.4843999999999999</v>
      </c>
      <c r="F104" s="19">
        <v>1.2781</v>
      </c>
      <c r="G104" s="19">
        <v>1.2345999999999999</v>
      </c>
      <c r="H104" s="19">
        <v>1.1466000000000001</v>
      </c>
      <c r="I104" s="19">
        <v>1.4697</v>
      </c>
      <c r="J104" s="19">
        <v>2.1898</v>
      </c>
      <c r="K104" s="19">
        <v>1.1309</v>
      </c>
      <c r="L104" s="19">
        <v>1.6119000000000001</v>
      </c>
    </row>
    <row r="105" spans="1:12">
      <c r="A105" s="43"/>
      <c r="B105" s="45" t="s">
        <v>600</v>
      </c>
      <c r="C105" s="19"/>
      <c r="D105" s="19"/>
      <c r="E105" s="19"/>
      <c r="F105" s="19"/>
      <c r="G105" s="19"/>
      <c r="H105" s="19"/>
      <c r="I105" s="19"/>
      <c r="J105" s="19"/>
      <c r="K105" s="19"/>
      <c r="L105" s="19"/>
    </row>
    <row r="106" spans="1:12">
      <c r="A106" s="43"/>
      <c r="B106" s="46" t="s">
        <v>597</v>
      </c>
      <c r="C106" s="19">
        <v>1.1066</v>
      </c>
      <c r="D106" s="19" t="s">
        <v>598</v>
      </c>
      <c r="E106" s="19">
        <v>-1.3976999999999999</v>
      </c>
      <c r="F106" s="19">
        <v>0.51119999999999999</v>
      </c>
      <c r="G106" s="19" t="s">
        <v>598</v>
      </c>
      <c r="H106" s="19">
        <v>1.1569</v>
      </c>
      <c r="I106" s="19">
        <v>-1.6977</v>
      </c>
      <c r="J106" s="19">
        <v>2.5049999999999999</v>
      </c>
      <c r="K106" s="19">
        <v>0.7571</v>
      </c>
      <c r="L106" s="19">
        <v>1.4267000000000001</v>
      </c>
    </row>
    <row r="107" spans="1:12">
      <c r="A107" s="43"/>
      <c r="B107" s="46" t="s">
        <v>91</v>
      </c>
      <c r="C107" s="19">
        <v>1.6808000000000001</v>
      </c>
      <c r="D107" s="19">
        <v>-0.94579999999999997</v>
      </c>
      <c r="E107" s="19">
        <v>-0.24010000000000001</v>
      </c>
      <c r="F107" s="19">
        <v>1.274</v>
      </c>
      <c r="G107" s="19">
        <v>2.0282</v>
      </c>
      <c r="H107" s="19">
        <v>1.9274</v>
      </c>
      <c r="I107" s="19">
        <v>1.3185</v>
      </c>
      <c r="J107" s="19">
        <v>2.1915</v>
      </c>
      <c r="K107" s="19">
        <v>1.2632000000000001</v>
      </c>
      <c r="L107" s="19">
        <v>2.0369000000000002</v>
      </c>
    </row>
    <row r="108" spans="1:12">
      <c r="A108" s="27" t="s">
        <v>663</v>
      </c>
      <c r="B108" s="31"/>
      <c r="C108" s="19"/>
      <c r="D108" s="19"/>
      <c r="E108" s="19"/>
      <c r="F108" s="19"/>
      <c r="G108" s="19"/>
      <c r="H108" s="19"/>
      <c r="I108" s="19"/>
      <c r="J108" s="19"/>
      <c r="K108" s="19"/>
      <c r="L108" s="19"/>
    </row>
    <row r="109" spans="1:12">
      <c r="A109" s="44" t="s">
        <v>89</v>
      </c>
      <c r="B109" s="20"/>
      <c r="C109" s="19"/>
      <c r="D109" s="19"/>
      <c r="E109" s="19"/>
      <c r="F109" s="19"/>
      <c r="G109" s="19"/>
      <c r="H109" s="19"/>
      <c r="I109" s="19"/>
      <c r="J109" s="19"/>
      <c r="K109" s="19"/>
      <c r="L109" s="19"/>
    </row>
    <row r="110" spans="1:12">
      <c r="A110" s="44"/>
      <c r="B110" s="45" t="s">
        <v>659</v>
      </c>
      <c r="C110" s="19"/>
      <c r="D110" s="19"/>
      <c r="E110" s="19"/>
      <c r="F110" s="19"/>
      <c r="G110" s="19"/>
      <c r="H110" s="19"/>
      <c r="I110" s="19"/>
      <c r="J110" s="19"/>
      <c r="K110" s="19"/>
      <c r="L110" s="19"/>
    </row>
    <row r="111" spans="1:12">
      <c r="A111" s="43"/>
      <c r="B111" s="46" t="s">
        <v>137</v>
      </c>
      <c r="C111" s="19">
        <v>3.81</v>
      </c>
      <c r="D111" s="19" t="s">
        <v>598</v>
      </c>
      <c r="E111" s="19" t="s">
        <v>598</v>
      </c>
      <c r="F111" s="19">
        <v>3.1019000000000001</v>
      </c>
      <c r="G111" s="19">
        <v>6.4078999999999997</v>
      </c>
      <c r="H111" s="19">
        <v>2.1368999999999998</v>
      </c>
      <c r="I111" s="19">
        <v>-1E-4</v>
      </c>
      <c r="J111" s="19">
        <v>3.5108999999999999</v>
      </c>
      <c r="K111" s="19">
        <v>1.6702999999999999</v>
      </c>
      <c r="L111" s="19">
        <v>4.9813999999999998</v>
      </c>
    </row>
    <row r="112" spans="1:12">
      <c r="A112" s="43" t="str">
        <f>IF(ISBLANK(B112),IF(ISBLANK(#REF!),#REF!,#REF!),"")</f>
        <v/>
      </c>
      <c r="B112" s="46" t="s">
        <v>549</v>
      </c>
      <c r="C112" s="19">
        <v>1.4116</v>
      </c>
      <c r="D112" s="19">
        <v>-0.95169999999999999</v>
      </c>
      <c r="E112" s="19">
        <v>1.2862</v>
      </c>
      <c r="F112" s="19">
        <v>1.0742</v>
      </c>
      <c r="G112" s="19">
        <v>1.8373999999999999</v>
      </c>
      <c r="H112" s="19">
        <v>0.89059999999999995</v>
      </c>
      <c r="I112" s="19">
        <v>1.1521999999999999</v>
      </c>
      <c r="J112" s="19">
        <v>1.9069</v>
      </c>
      <c r="K112" s="19">
        <v>1.1604000000000001</v>
      </c>
      <c r="L112" s="19">
        <v>1.5311999999999999</v>
      </c>
    </row>
    <row r="113" spans="1:12">
      <c r="A113" s="43"/>
      <c r="B113" s="45" t="s">
        <v>528</v>
      </c>
      <c r="C113" s="19"/>
      <c r="D113" s="19"/>
      <c r="E113" s="19"/>
      <c r="F113" s="19"/>
      <c r="G113" s="19"/>
      <c r="H113" s="19"/>
      <c r="I113" s="19"/>
      <c r="J113" s="19"/>
      <c r="K113" s="19"/>
      <c r="L113" s="19"/>
    </row>
    <row r="114" spans="1:12">
      <c r="A114" s="43"/>
      <c r="B114" s="46" t="s">
        <v>601</v>
      </c>
      <c r="C114" s="19">
        <v>2.0196999999999998</v>
      </c>
      <c r="D114" s="19">
        <v>-1E-4</v>
      </c>
      <c r="E114" s="19">
        <v>-0.13300000000000001</v>
      </c>
      <c r="F114" s="19">
        <v>1.4467000000000001</v>
      </c>
      <c r="G114" s="19">
        <v>2.9601000000000002</v>
      </c>
      <c r="H114" s="19">
        <v>1.2896000000000001</v>
      </c>
      <c r="I114" s="19">
        <v>1.0071000000000001</v>
      </c>
      <c r="J114" s="19">
        <v>2.3672</v>
      </c>
      <c r="K114" s="19">
        <v>1.2824</v>
      </c>
      <c r="L114" s="19">
        <v>2.4451000000000001</v>
      </c>
    </row>
    <row r="115" spans="1:12">
      <c r="A115" s="43" t="str">
        <f>IF(ISBLANK(B115),IF(ISBLANK(#REF!),#REF!,#REF!),"")</f>
        <v/>
      </c>
      <c r="B115" s="46" t="s">
        <v>602</v>
      </c>
      <c r="C115" s="19">
        <v>1.6353</v>
      </c>
      <c r="D115" s="19" t="s">
        <v>598</v>
      </c>
      <c r="E115" s="19">
        <v>-2.3584999999999998</v>
      </c>
      <c r="F115" s="19">
        <v>1.3346</v>
      </c>
      <c r="G115" s="19">
        <v>2.0343</v>
      </c>
      <c r="H115" s="19">
        <v>1.0178</v>
      </c>
      <c r="I115" s="19">
        <v>0.98260000000000003</v>
      </c>
      <c r="J115" s="19">
        <v>2.3005</v>
      </c>
      <c r="K115" s="19">
        <v>1.2330000000000001</v>
      </c>
      <c r="L115" s="19">
        <v>1.8022</v>
      </c>
    </row>
    <row r="116" spans="1:12">
      <c r="A116" s="44" t="s">
        <v>90</v>
      </c>
      <c r="B116" s="20"/>
      <c r="C116" s="19"/>
      <c r="D116" s="19"/>
      <c r="E116" s="19"/>
      <c r="F116" s="19"/>
      <c r="G116" s="19"/>
      <c r="H116" s="19"/>
      <c r="I116" s="19"/>
      <c r="J116" s="19"/>
      <c r="K116" s="19"/>
      <c r="L116" s="19"/>
    </row>
    <row r="117" spans="1:12">
      <c r="A117" s="44"/>
      <c r="B117" s="45" t="s">
        <v>659</v>
      </c>
      <c r="C117" s="19"/>
      <c r="D117" s="19"/>
      <c r="E117" s="19"/>
      <c r="F117" s="19"/>
      <c r="G117" s="19"/>
      <c r="H117" s="19"/>
      <c r="I117" s="19"/>
      <c r="J117" s="19"/>
      <c r="K117" s="19"/>
      <c r="L117" s="19"/>
    </row>
    <row r="118" spans="1:12">
      <c r="A118" s="43"/>
      <c r="B118" s="46" t="s">
        <v>137</v>
      </c>
      <c r="C118" s="19">
        <v>2.6739999999999999</v>
      </c>
      <c r="D118" s="19" t="s">
        <v>598</v>
      </c>
      <c r="E118" s="19" t="s">
        <v>598</v>
      </c>
      <c r="F118" s="19">
        <v>1.645</v>
      </c>
      <c r="G118" s="19">
        <v>1.9702</v>
      </c>
      <c r="H118" s="19">
        <v>3.5901999999999998</v>
      </c>
      <c r="I118" s="19">
        <v>4.0926999999999998</v>
      </c>
      <c r="J118" s="19">
        <v>3.5125999999999999</v>
      </c>
      <c r="K118" s="19">
        <v>2.4258999999999999</v>
      </c>
      <c r="L118" s="19">
        <v>3.3256000000000001</v>
      </c>
    </row>
    <row r="119" spans="1:12">
      <c r="A119" s="43" t="str">
        <f>IF(ISBLANK(B119),IF(ISBLANK(#REF!),#REF!,#REF!),"")</f>
        <v/>
      </c>
      <c r="B119" s="46" t="s">
        <v>549</v>
      </c>
      <c r="C119" s="19">
        <v>0.80979999999999996</v>
      </c>
      <c r="D119" s="19">
        <v>-1E-4</v>
      </c>
      <c r="E119" s="19" t="s">
        <v>598</v>
      </c>
      <c r="F119" s="19">
        <v>0.79169999999999996</v>
      </c>
      <c r="G119" s="19">
        <v>0.54059999999999997</v>
      </c>
      <c r="H119" s="19">
        <v>0.66100000000000003</v>
      </c>
      <c r="I119" s="19">
        <v>1.4285000000000001</v>
      </c>
      <c r="J119" s="19">
        <v>0.9607</v>
      </c>
      <c r="K119" s="19">
        <v>0.86599999999999999</v>
      </c>
      <c r="L119" s="19">
        <v>0.72689999999999999</v>
      </c>
    </row>
    <row r="120" spans="1:12">
      <c r="A120" s="43"/>
      <c r="B120" s="45" t="s">
        <v>528</v>
      </c>
      <c r="C120" s="19"/>
      <c r="D120" s="19"/>
      <c r="E120" s="19"/>
      <c r="F120" s="19"/>
      <c r="G120" s="19"/>
      <c r="H120" s="19"/>
      <c r="I120" s="19"/>
      <c r="J120" s="19"/>
      <c r="K120" s="19"/>
      <c r="L120" s="19"/>
    </row>
    <row r="121" spans="1:12">
      <c r="A121" s="43"/>
      <c r="B121" s="46" t="s">
        <v>601</v>
      </c>
      <c r="C121" s="19">
        <v>1.5238</v>
      </c>
      <c r="D121" s="19" t="s">
        <v>598</v>
      </c>
      <c r="E121" s="19" t="s">
        <v>598</v>
      </c>
      <c r="F121" s="19">
        <v>1.3287</v>
      </c>
      <c r="G121" s="19">
        <v>0.86370000000000002</v>
      </c>
      <c r="H121" s="19">
        <v>2.4468000000000001</v>
      </c>
      <c r="I121" s="19">
        <v>2.6335000000000002</v>
      </c>
      <c r="J121" s="19">
        <v>2.3883999999999999</v>
      </c>
      <c r="K121" s="19">
        <v>1.5129999999999999</v>
      </c>
      <c r="L121" s="19">
        <v>1.5823</v>
      </c>
    </row>
    <row r="122" spans="1:12">
      <c r="A122" s="43" t="str">
        <f>IF(ISBLANK(B122),IF(ISBLANK(#REF!),#REF!,#REF!),"")</f>
        <v/>
      </c>
      <c r="B122" s="46" t="s">
        <v>602</v>
      </c>
      <c r="C122" s="19">
        <v>0.91549999999999998</v>
      </c>
      <c r="D122" s="19" t="s">
        <v>598</v>
      </c>
      <c r="E122" s="19" t="s">
        <v>598</v>
      </c>
      <c r="F122" s="19">
        <v>0.74870000000000003</v>
      </c>
      <c r="G122" s="19">
        <v>0.65859999999999996</v>
      </c>
      <c r="H122" s="19">
        <v>0.76339999999999997</v>
      </c>
      <c r="I122" s="19">
        <v>1.6007</v>
      </c>
      <c r="J122" s="19">
        <v>0.91080000000000005</v>
      </c>
      <c r="K122" s="19">
        <v>0.93059999999999998</v>
      </c>
      <c r="L122" s="19">
        <v>0.90269999999999995</v>
      </c>
    </row>
    <row r="123" spans="1:12">
      <c r="A123" s="27" t="s">
        <v>600</v>
      </c>
      <c r="B123" s="31"/>
      <c r="C123" s="19"/>
      <c r="D123" s="19"/>
      <c r="E123" s="19"/>
      <c r="F123" s="19"/>
      <c r="G123" s="19"/>
      <c r="H123" s="19"/>
      <c r="I123" s="19"/>
      <c r="J123" s="19"/>
      <c r="K123" s="19"/>
      <c r="L123" s="19"/>
    </row>
    <row r="124" spans="1:12">
      <c r="A124" s="44" t="s">
        <v>597</v>
      </c>
      <c r="B124" s="20"/>
      <c r="C124" s="19"/>
      <c r="D124" s="19"/>
      <c r="E124" s="19"/>
      <c r="F124" s="19"/>
      <c r="G124" s="19"/>
      <c r="H124" s="19"/>
      <c r="I124" s="19"/>
      <c r="J124" s="19"/>
      <c r="K124" s="19"/>
      <c r="L124" s="19"/>
    </row>
    <row r="125" spans="1:12">
      <c r="A125" s="44"/>
      <c r="B125" s="45" t="s">
        <v>659</v>
      </c>
      <c r="C125" s="19"/>
      <c r="D125" s="19"/>
      <c r="E125" s="19"/>
      <c r="F125" s="19"/>
      <c r="G125" s="19"/>
      <c r="H125" s="19"/>
      <c r="I125" s="19"/>
      <c r="J125" s="19"/>
      <c r="K125" s="19"/>
      <c r="L125" s="19"/>
    </row>
    <row r="126" spans="1:12">
      <c r="A126" s="43"/>
      <c r="B126" s="46" t="s">
        <v>137</v>
      </c>
      <c r="C126" s="19">
        <v>4.0082000000000004</v>
      </c>
      <c r="D126" s="19" t="s">
        <v>598</v>
      </c>
      <c r="E126" s="19" t="s">
        <v>598</v>
      </c>
      <c r="F126" s="19">
        <v>4.0284000000000004</v>
      </c>
      <c r="G126" s="19" t="s">
        <v>598</v>
      </c>
      <c r="H126" s="19">
        <v>0.42359999999999998</v>
      </c>
      <c r="I126" s="19">
        <v>-5.4096000000000002</v>
      </c>
      <c r="J126" s="19">
        <v>2.8380000000000001</v>
      </c>
      <c r="K126" s="19">
        <v>3.5072000000000001</v>
      </c>
      <c r="L126" s="19">
        <v>4.9013</v>
      </c>
    </row>
    <row r="127" spans="1:12">
      <c r="A127" s="43" t="str">
        <f>IF(ISBLANK(B127),IF(ISBLANK(#REF!),#REF!,#REF!),"")</f>
        <v/>
      </c>
      <c r="B127" s="46" t="s">
        <v>549</v>
      </c>
      <c r="C127" s="19">
        <v>0.82479999999999998</v>
      </c>
      <c r="D127" s="19">
        <v>-1E-4</v>
      </c>
      <c r="E127" s="19">
        <v>-0.99760000000000004</v>
      </c>
      <c r="F127" s="19">
        <v>0.66300000000000003</v>
      </c>
      <c r="G127" s="19" t="s">
        <v>598</v>
      </c>
      <c r="H127" s="19">
        <v>0.66590000000000005</v>
      </c>
      <c r="I127" s="19">
        <v>0.79659999999999997</v>
      </c>
      <c r="J127" s="19">
        <v>1.7125999999999999</v>
      </c>
      <c r="K127" s="19">
        <v>0.7792</v>
      </c>
      <c r="L127" s="19">
        <v>0.877</v>
      </c>
    </row>
    <row r="128" spans="1:12">
      <c r="A128" s="43"/>
      <c r="B128" s="45" t="s">
        <v>528</v>
      </c>
      <c r="C128" s="19"/>
      <c r="D128" s="19"/>
      <c r="E128" s="19"/>
      <c r="F128" s="19"/>
      <c r="G128" s="19"/>
      <c r="H128" s="19"/>
      <c r="I128" s="19"/>
      <c r="J128" s="19"/>
      <c r="K128" s="19"/>
      <c r="L128" s="19"/>
    </row>
    <row r="129" spans="1:12">
      <c r="A129" s="43"/>
      <c r="B129" s="46" t="s">
        <v>601</v>
      </c>
      <c r="C129" s="19">
        <v>2.4906000000000001</v>
      </c>
      <c r="D129" s="19" t="s">
        <v>598</v>
      </c>
      <c r="E129" s="19" t="s">
        <v>598</v>
      </c>
      <c r="F129" s="19">
        <v>2.3126000000000002</v>
      </c>
      <c r="G129" s="19" t="s">
        <v>598</v>
      </c>
      <c r="H129" s="19">
        <v>1.54E-2</v>
      </c>
      <c r="I129" s="19">
        <v>3.0108000000000001</v>
      </c>
      <c r="J129" s="19">
        <v>3.4117000000000002</v>
      </c>
      <c r="K129" s="19">
        <v>1.9748000000000001</v>
      </c>
      <c r="L129" s="19">
        <v>3.4676999999999998</v>
      </c>
    </row>
    <row r="130" spans="1:12">
      <c r="A130" s="43" t="str">
        <f>IF(ISBLANK(B130),IF(ISBLANK(#REF!),#REF!,#REF!),"")</f>
        <v/>
      </c>
      <c r="B130" s="46" t="s">
        <v>602</v>
      </c>
      <c r="C130" s="19">
        <v>0.95709999999999995</v>
      </c>
      <c r="D130" s="19" t="s">
        <v>598</v>
      </c>
      <c r="E130" s="19" t="s">
        <v>598</v>
      </c>
      <c r="F130" s="19">
        <v>0.9304</v>
      </c>
      <c r="G130" s="19" t="s">
        <v>598</v>
      </c>
      <c r="H130" s="19">
        <v>0.80649999999999999</v>
      </c>
      <c r="I130" s="19">
        <v>1.3579000000000001</v>
      </c>
      <c r="J130" s="19">
        <v>0.75019999999999998</v>
      </c>
      <c r="K130" s="19">
        <v>1.0185999999999999</v>
      </c>
      <c r="L130" s="19">
        <v>0.88260000000000005</v>
      </c>
    </row>
    <row r="131" spans="1:12">
      <c r="A131" s="44" t="s">
        <v>91</v>
      </c>
      <c r="B131" s="20"/>
      <c r="C131" s="19"/>
      <c r="D131" s="19"/>
      <c r="E131" s="19"/>
      <c r="F131" s="19"/>
      <c r="G131" s="19"/>
      <c r="H131" s="19"/>
      <c r="I131" s="19"/>
      <c r="J131" s="19"/>
      <c r="K131" s="19"/>
      <c r="L131" s="19"/>
    </row>
    <row r="132" spans="1:12">
      <c r="A132" s="44"/>
      <c r="B132" s="45" t="s">
        <v>659</v>
      </c>
      <c r="C132" s="19"/>
      <c r="D132" s="19"/>
      <c r="E132" s="19"/>
      <c r="F132" s="19"/>
      <c r="G132" s="19"/>
      <c r="H132" s="19"/>
      <c r="I132" s="19"/>
      <c r="J132" s="19"/>
      <c r="K132" s="19"/>
      <c r="L132" s="19"/>
    </row>
    <row r="133" spans="1:12">
      <c r="A133" s="43"/>
      <c r="B133" s="46" t="s">
        <v>137</v>
      </c>
      <c r="C133" s="19">
        <v>2.9491000000000001</v>
      </c>
      <c r="D133" s="19" t="s">
        <v>598</v>
      </c>
      <c r="E133" s="19" t="s">
        <v>598</v>
      </c>
      <c r="F133" s="19">
        <v>1.5983000000000001</v>
      </c>
      <c r="G133" s="19">
        <v>4.0503999999999998</v>
      </c>
      <c r="H133" s="19">
        <v>4.9846000000000004</v>
      </c>
      <c r="I133" s="19">
        <v>2.2212999999999998</v>
      </c>
      <c r="J133" s="19">
        <v>3.7801</v>
      </c>
      <c r="K133" s="19">
        <v>1.577</v>
      </c>
      <c r="L133" s="19">
        <v>4.3434999999999997</v>
      </c>
    </row>
    <row r="134" spans="1:12">
      <c r="A134" s="43" t="str">
        <f>IF(ISBLANK(B134),IF(ISBLANK(#REF!),#REF!,#REF!),"")</f>
        <v/>
      </c>
      <c r="B134" s="46" t="s">
        <v>549</v>
      </c>
      <c r="C134" s="19">
        <v>1.2242999999999999</v>
      </c>
      <c r="D134" s="19">
        <v>-0.91010000000000002</v>
      </c>
      <c r="E134" s="19">
        <v>-0.99550000000000005</v>
      </c>
      <c r="F134" s="19">
        <v>1.1148</v>
      </c>
      <c r="G134" s="19">
        <v>1.1353</v>
      </c>
      <c r="H134" s="19">
        <v>0.86890000000000001</v>
      </c>
      <c r="I134" s="19">
        <v>1.6254999999999999</v>
      </c>
      <c r="J134" s="19">
        <v>1.6986000000000001</v>
      </c>
      <c r="K134" s="19">
        <v>1.0519000000000001</v>
      </c>
      <c r="L134" s="19">
        <v>1.3527</v>
      </c>
    </row>
    <row r="135" spans="1:12">
      <c r="A135" s="43"/>
      <c r="B135" s="45" t="s">
        <v>528</v>
      </c>
      <c r="C135" s="19"/>
      <c r="D135" s="19"/>
      <c r="E135" s="19"/>
      <c r="F135" s="19"/>
      <c r="G135" s="19"/>
      <c r="H135" s="19"/>
      <c r="I135" s="19"/>
      <c r="J135" s="19"/>
      <c r="K135" s="19"/>
      <c r="L135" s="19"/>
    </row>
    <row r="136" spans="1:12">
      <c r="A136" s="43"/>
      <c r="B136" s="46" t="s">
        <v>601</v>
      </c>
      <c r="C136" s="19">
        <v>1.6492</v>
      </c>
      <c r="D136" s="19">
        <v>-1E-4</v>
      </c>
      <c r="E136" s="19">
        <v>-0.37340000000000001</v>
      </c>
      <c r="F136" s="19">
        <v>1.125</v>
      </c>
      <c r="G136" s="19">
        <v>1.8996</v>
      </c>
      <c r="H136" s="19">
        <v>3.5714000000000001</v>
      </c>
      <c r="I136" s="19">
        <v>1.9418</v>
      </c>
      <c r="J136" s="19">
        <v>1.9928999999999999</v>
      </c>
      <c r="K136" s="19">
        <v>1.2512000000000001</v>
      </c>
      <c r="L136" s="19">
        <v>2.0299</v>
      </c>
    </row>
    <row r="137" spans="1:12">
      <c r="A137" s="43" t="str">
        <f>IF(ISBLANK(B137),IF(ISBLANK(#REF!),#REF!,#REF!),"")</f>
        <v/>
      </c>
      <c r="B137" s="46" t="s">
        <v>602</v>
      </c>
      <c r="C137" s="19">
        <v>1.4078999999999999</v>
      </c>
      <c r="D137" s="19" t="s">
        <v>598</v>
      </c>
      <c r="E137" s="19" t="s">
        <v>598</v>
      </c>
      <c r="F137" s="19">
        <v>1.2598</v>
      </c>
      <c r="G137" s="19">
        <v>1.2494000000000001</v>
      </c>
      <c r="H137" s="19">
        <v>0.92830000000000001</v>
      </c>
      <c r="I137" s="19">
        <v>1.5579000000000001</v>
      </c>
      <c r="J137" s="19">
        <v>2.6737000000000002</v>
      </c>
      <c r="K137" s="19">
        <v>1.0415000000000001</v>
      </c>
      <c r="L137" s="19">
        <v>1.6507000000000001</v>
      </c>
    </row>
    <row r="138" spans="1:12">
      <c r="A138" s="27" t="s">
        <v>661</v>
      </c>
      <c r="B138" s="31"/>
      <c r="C138" s="19"/>
      <c r="D138" s="19"/>
      <c r="E138" s="19"/>
      <c r="F138" s="19"/>
      <c r="G138" s="19"/>
      <c r="H138" s="19"/>
      <c r="I138" s="19"/>
      <c r="J138" s="19"/>
      <c r="K138" s="19"/>
      <c r="L138" s="19"/>
    </row>
    <row r="139" spans="1:12">
      <c r="A139" s="44" t="s">
        <v>550</v>
      </c>
      <c r="B139" s="20"/>
      <c r="C139" s="19"/>
      <c r="D139" s="19"/>
      <c r="E139" s="19"/>
      <c r="F139" s="19"/>
      <c r="G139" s="19"/>
      <c r="H139" s="19"/>
      <c r="I139" s="19"/>
      <c r="J139" s="19"/>
      <c r="K139" s="19"/>
      <c r="L139" s="19"/>
    </row>
    <row r="140" spans="1:12">
      <c r="A140" s="44"/>
      <c r="B140" s="45" t="s">
        <v>659</v>
      </c>
      <c r="C140" s="19"/>
      <c r="D140" s="19"/>
      <c r="E140" s="19"/>
      <c r="F140" s="19"/>
      <c r="G140" s="19"/>
      <c r="H140" s="19"/>
      <c r="I140" s="19"/>
      <c r="J140" s="19"/>
      <c r="K140" s="19"/>
      <c r="L140" s="19"/>
    </row>
    <row r="141" spans="1:12">
      <c r="A141" s="43"/>
      <c r="B141" s="46" t="s">
        <v>137</v>
      </c>
      <c r="C141" s="19">
        <v>3.2359</v>
      </c>
      <c r="D141" s="19" t="s">
        <v>598</v>
      </c>
      <c r="E141" s="19" t="s">
        <v>598</v>
      </c>
      <c r="F141" s="19">
        <v>2.5916999999999999</v>
      </c>
      <c r="G141" s="19">
        <v>3.6225000000000001</v>
      </c>
      <c r="H141" s="19">
        <v>3.5045000000000002</v>
      </c>
      <c r="I141" s="19">
        <v>3.6783999999999999</v>
      </c>
      <c r="J141" s="19">
        <v>3.4588999999999999</v>
      </c>
      <c r="K141" s="19">
        <v>2.2507000000000001</v>
      </c>
      <c r="L141" s="19">
        <v>4.4208999999999996</v>
      </c>
    </row>
    <row r="142" spans="1:12">
      <c r="A142" s="43" t="str">
        <f>IF(ISBLANK(B142),IF(ISBLANK(#REF!),#REF!,#REF!),"")</f>
        <v/>
      </c>
      <c r="B142" s="46" t="s">
        <v>549</v>
      </c>
      <c r="C142" s="19">
        <v>1.4072</v>
      </c>
      <c r="D142" s="19">
        <v>-1.3419000000000001</v>
      </c>
      <c r="E142" s="19" t="s">
        <v>598</v>
      </c>
      <c r="F142" s="19">
        <v>1.0911999999999999</v>
      </c>
      <c r="G142" s="19">
        <v>1.5308999999999999</v>
      </c>
      <c r="H142" s="19">
        <v>0.23980000000000001</v>
      </c>
      <c r="I142" s="19">
        <v>1.653</v>
      </c>
      <c r="J142" s="19">
        <v>1.7656000000000001</v>
      </c>
      <c r="K142" s="19">
        <v>1.2962</v>
      </c>
      <c r="L142" s="19">
        <v>1.4830000000000001</v>
      </c>
    </row>
    <row r="143" spans="1:12">
      <c r="A143" s="43"/>
      <c r="B143" s="45" t="s">
        <v>528</v>
      </c>
      <c r="C143" s="19"/>
      <c r="D143" s="19"/>
      <c r="E143" s="19"/>
      <c r="F143" s="19"/>
      <c r="G143" s="19"/>
      <c r="H143" s="19"/>
      <c r="I143" s="19"/>
      <c r="J143" s="19"/>
      <c r="K143" s="19"/>
      <c r="L143" s="19"/>
    </row>
    <row r="144" spans="1:12">
      <c r="A144" s="43"/>
      <c r="B144" s="46" t="s">
        <v>601</v>
      </c>
      <c r="C144" s="19">
        <v>2.1823000000000001</v>
      </c>
      <c r="D144" s="19">
        <v>-2.1360999999999999</v>
      </c>
      <c r="E144" s="19" t="s">
        <v>598</v>
      </c>
      <c r="F144" s="19">
        <v>1.6989000000000001</v>
      </c>
      <c r="G144" s="19">
        <v>2.4192</v>
      </c>
      <c r="H144" s="19">
        <v>2.9885000000000002</v>
      </c>
      <c r="I144" s="19">
        <v>2.5316999999999998</v>
      </c>
      <c r="J144" s="19">
        <v>2.4605999999999999</v>
      </c>
      <c r="K144" s="19">
        <v>1.7101999999999999</v>
      </c>
      <c r="L144" s="19">
        <v>2.6859000000000002</v>
      </c>
    </row>
    <row r="145" spans="1:12">
      <c r="A145" s="43" t="str">
        <f>IF(ISBLANK(B145),IF(ISBLANK(#REF!),#REF!,#REF!),"")</f>
        <v/>
      </c>
      <c r="B145" s="46" t="s">
        <v>602</v>
      </c>
      <c r="C145" s="19">
        <v>1.6042000000000001</v>
      </c>
      <c r="D145" s="19" t="s">
        <v>598</v>
      </c>
      <c r="E145" s="19" t="s">
        <v>598</v>
      </c>
      <c r="F145" s="19">
        <v>1.4333</v>
      </c>
      <c r="G145" s="19">
        <v>1.5427999999999999</v>
      </c>
      <c r="H145" s="19">
        <v>0.15040000000000001</v>
      </c>
      <c r="I145" s="19">
        <v>1.8728</v>
      </c>
      <c r="J145" s="19">
        <v>2.2612999999999999</v>
      </c>
      <c r="K145" s="19">
        <v>1.4662999999999999</v>
      </c>
      <c r="L145" s="19">
        <v>1.6806000000000001</v>
      </c>
    </row>
    <row r="146" spans="1:12">
      <c r="A146" s="43"/>
      <c r="B146" s="45" t="s">
        <v>600</v>
      </c>
      <c r="C146" s="19"/>
      <c r="D146" s="19"/>
      <c r="E146" s="19"/>
      <c r="F146" s="19"/>
      <c r="G146" s="19"/>
      <c r="H146" s="19"/>
      <c r="I146" s="19"/>
      <c r="J146" s="19"/>
      <c r="K146" s="19"/>
      <c r="L146" s="19"/>
    </row>
    <row r="147" spans="1:12">
      <c r="A147" s="43"/>
      <c r="B147" s="46" t="s">
        <v>597</v>
      </c>
      <c r="C147" s="19">
        <v>2.3816999999999999</v>
      </c>
      <c r="D147" s="19" t="s">
        <v>598</v>
      </c>
      <c r="E147" s="19" t="s">
        <v>598</v>
      </c>
      <c r="F147" s="19">
        <v>1.9876</v>
      </c>
      <c r="G147" s="19" t="s">
        <v>598</v>
      </c>
      <c r="H147" s="19">
        <v>1.55E-2</v>
      </c>
      <c r="I147" s="19">
        <v>2.4864000000000002</v>
      </c>
      <c r="J147" s="19">
        <v>3.9792999999999998</v>
      </c>
      <c r="K147" s="19">
        <v>2.0941000000000001</v>
      </c>
      <c r="L147" s="19">
        <v>2.7242999999999999</v>
      </c>
    </row>
    <row r="148" spans="1:12">
      <c r="A148" s="43"/>
      <c r="B148" s="46" t="s">
        <v>91</v>
      </c>
      <c r="C148" s="19">
        <v>1.8482000000000001</v>
      </c>
      <c r="D148" s="19">
        <v>-1.4481999999999999</v>
      </c>
      <c r="E148" s="19" t="s">
        <v>598</v>
      </c>
      <c r="F148" s="19">
        <v>1.4305000000000001</v>
      </c>
      <c r="G148" s="19">
        <v>2.0236999999999998</v>
      </c>
      <c r="H148" s="19">
        <v>2.0670000000000002</v>
      </c>
      <c r="I148" s="19">
        <v>2.1278999999999999</v>
      </c>
      <c r="J148" s="19">
        <v>1.9995000000000001</v>
      </c>
      <c r="K148" s="19">
        <v>1.4982</v>
      </c>
      <c r="L148" s="19">
        <v>2.1055000000000001</v>
      </c>
    </row>
    <row r="149" spans="1:12">
      <c r="A149" s="44" t="s">
        <v>551</v>
      </c>
      <c r="B149" s="20"/>
      <c r="C149" s="19"/>
      <c r="D149" s="19"/>
      <c r="E149" s="19"/>
      <c r="F149" s="19"/>
      <c r="G149" s="19"/>
      <c r="H149" s="19"/>
      <c r="I149" s="19"/>
      <c r="J149" s="19"/>
      <c r="K149" s="19"/>
      <c r="L149" s="19"/>
    </row>
    <row r="150" spans="1:12">
      <c r="A150" s="44"/>
      <c r="B150" s="45" t="s">
        <v>659</v>
      </c>
      <c r="C150" s="19"/>
      <c r="D150" s="19"/>
      <c r="E150" s="19"/>
      <c r="F150" s="19"/>
      <c r="G150" s="19"/>
      <c r="H150" s="19"/>
      <c r="I150" s="19"/>
      <c r="J150" s="19"/>
      <c r="K150" s="19"/>
      <c r="L150" s="19"/>
    </row>
    <row r="151" spans="1:12">
      <c r="A151" s="43"/>
      <c r="B151" s="46" t="s">
        <v>137</v>
      </c>
      <c r="C151" s="19">
        <v>3.1827000000000001</v>
      </c>
      <c r="D151" s="19" t="s">
        <v>598</v>
      </c>
      <c r="E151" s="19" t="s">
        <v>598</v>
      </c>
      <c r="F151" s="19">
        <v>-1.0015000000000001</v>
      </c>
      <c r="G151" s="19" t="s">
        <v>598</v>
      </c>
      <c r="H151" s="19" t="s">
        <v>598</v>
      </c>
      <c r="I151" s="19" t="s">
        <v>598</v>
      </c>
      <c r="J151" s="19">
        <v>3.8763000000000001</v>
      </c>
      <c r="K151" s="19">
        <v>1.2468999999999999</v>
      </c>
      <c r="L151" s="19">
        <v>4.8804999999999996</v>
      </c>
    </row>
    <row r="152" spans="1:12">
      <c r="A152" s="43" t="str">
        <f>IF(ISBLANK(B152),IF(ISBLANK(#REF!),#REF!,#REF!),"")</f>
        <v/>
      </c>
      <c r="B152" s="46" t="s">
        <v>549</v>
      </c>
      <c r="C152" s="19">
        <v>0.87390000000000001</v>
      </c>
      <c r="D152" s="19">
        <v>-1E-4</v>
      </c>
      <c r="E152" s="19">
        <v>1.1086</v>
      </c>
      <c r="F152" s="19">
        <v>0.9113</v>
      </c>
      <c r="G152" s="19">
        <v>0.59970000000000001</v>
      </c>
      <c r="H152" s="19">
        <v>0.9909</v>
      </c>
      <c r="I152" s="19">
        <v>0.92420000000000002</v>
      </c>
      <c r="J152" s="19">
        <v>1.6348</v>
      </c>
      <c r="K152" s="19">
        <v>0.73509999999999998</v>
      </c>
      <c r="L152" s="19">
        <v>1.0214000000000001</v>
      </c>
    </row>
    <row r="153" spans="1:12">
      <c r="A153" s="43"/>
      <c r="B153" s="45" t="s">
        <v>528</v>
      </c>
      <c r="C153" s="19"/>
      <c r="D153" s="19"/>
      <c r="E153" s="19"/>
      <c r="F153" s="19"/>
      <c r="G153" s="19"/>
      <c r="H153" s="19"/>
      <c r="I153" s="19"/>
      <c r="J153" s="19"/>
      <c r="K153" s="19"/>
      <c r="L153" s="19"/>
    </row>
    <row r="154" spans="1:12">
      <c r="A154" s="43"/>
      <c r="B154" s="46" t="s">
        <v>601</v>
      </c>
      <c r="C154" s="19">
        <v>0.68920000000000003</v>
      </c>
      <c r="D154" s="19" t="s">
        <v>598</v>
      </c>
      <c r="E154" s="19">
        <v>-1E-4</v>
      </c>
      <c r="F154" s="19">
        <v>0.63980000000000004</v>
      </c>
      <c r="G154" s="19">
        <v>0.68420000000000003</v>
      </c>
      <c r="H154" s="19">
        <v>-1E-4</v>
      </c>
      <c r="I154" s="19">
        <v>-1E-4</v>
      </c>
      <c r="J154" s="19">
        <v>1.8753</v>
      </c>
      <c r="K154" s="19">
        <v>0.61029999999999995</v>
      </c>
      <c r="L154" s="19">
        <v>0.77859999999999996</v>
      </c>
    </row>
    <row r="155" spans="1:12">
      <c r="A155" s="43" t="str">
        <f>IF(ISBLANK(B155),IF(ISBLANK(#REF!),#REF!,#REF!),"")</f>
        <v/>
      </c>
      <c r="B155" s="46" t="s">
        <v>602</v>
      </c>
      <c r="C155" s="19">
        <v>1.0406</v>
      </c>
      <c r="D155" s="19">
        <v>-9.1399999999999995E-2</v>
      </c>
      <c r="E155" s="19">
        <v>-1.7410000000000001</v>
      </c>
      <c r="F155" s="19">
        <v>0.9929</v>
      </c>
      <c r="G155" s="19">
        <v>0.83940000000000003</v>
      </c>
      <c r="H155" s="19">
        <v>1.1919</v>
      </c>
      <c r="I155" s="19">
        <v>1.0364</v>
      </c>
      <c r="J155" s="19">
        <v>1.7674000000000001</v>
      </c>
      <c r="K155" s="19">
        <v>0.79869999999999997</v>
      </c>
      <c r="L155" s="19">
        <v>1.2918000000000001</v>
      </c>
    </row>
    <row r="156" spans="1:12">
      <c r="A156" s="43"/>
      <c r="B156" s="45" t="s">
        <v>600</v>
      </c>
      <c r="C156" s="19"/>
      <c r="D156" s="19"/>
      <c r="E156" s="19"/>
      <c r="F156" s="19"/>
      <c r="G156" s="19"/>
      <c r="H156" s="19"/>
      <c r="I156" s="19"/>
      <c r="J156" s="19"/>
      <c r="K156" s="19"/>
      <c r="L156" s="19"/>
    </row>
    <row r="157" spans="1:12">
      <c r="A157" s="43"/>
      <c r="B157" s="46" t="s">
        <v>597</v>
      </c>
      <c r="C157" s="19">
        <v>0.80879999999999996</v>
      </c>
      <c r="D157" s="19">
        <v>-1E-4</v>
      </c>
      <c r="E157" s="19">
        <v>-1.1416999999999999</v>
      </c>
      <c r="F157" s="19">
        <v>0.83520000000000005</v>
      </c>
      <c r="G157" s="19" t="s">
        <v>598</v>
      </c>
      <c r="H157" s="19">
        <v>0.80420000000000003</v>
      </c>
      <c r="I157" s="19">
        <v>1.3257000000000001</v>
      </c>
      <c r="J157" s="19">
        <v>0.42509999999999998</v>
      </c>
      <c r="K157" s="19">
        <v>0.89770000000000005</v>
      </c>
      <c r="L157" s="19">
        <v>0.66579999999999995</v>
      </c>
    </row>
    <row r="158" spans="1:12">
      <c r="A158" s="43"/>
      <c r="B158" s="46" t="s">
        <v>91</v>
      </c>
      <c r="C158" s="19">
        <v>1.0031000000000001</v>
      </c>
      <c r="D158" s="19" t="s">
        <v>598</v>
      </c>
      <c r="E158" s="19">
        <v>-1.0004999999999999</v>
      </c>
      <c r="F158" s="19">
        <v>0.94969999999999999</v>
      </c>
      <c r="G158" s="19">
        <v>0.79520000000000002</v>
      </c>
      <c r="H158" s="19">
        <v>1.4406000000000001</v>
      </c>
      <c r="I158" s="19">
        <v>0.52659999999999996</v>
      </c>
      <c r="J158" s="19">
        <v>3.1476000000000002</v>
      </c>
      <c r="K158" s="19">
        <v>0.66420000000000001</v>
      </c>
      <c r="L158" s="19">
        <v>1.3045</v>
      </c>
    </row>
    <row r="159" spans="1:12">
      <c r="A159" s="43" t="s">
        <v>528</v>
      </c>
      <c r="B159" s="46"/>
      <c r="C159" s="19"/>
      <c r="D159" s="19"/>
      <c r="E159" s="19"/>
      <c r="F159" s="19"/>
      <c r="G159" s="19"/>
      <c r="H159" s="19"/>
      <c r="I159" s="19"/>
      <c r="J159" s="19"/>
      <c r="K159" s="19"/>
      <c r="L159" s="19"/>
    </row>
    <row r="160" spans="1:12">
      <c r="A160" s="44" t="s">
        <v>601</v>
      </c>
      <c r="B160" s="46"/>
      <c r="C160" s="19"/>
      <c r="D160" s="19"/>
      <c r="E160" s="19"/>
      <c r="F160" s="19"/>
      <c r="G160" s="19"/>
      <c r="H160" s="19"/>
      <c r="I160" s="19"/>
      <c r="J160" s="19"/>
      <c r="K160" s="19"/>
      <c r="L160" s="19"/>
    </row>
    <row r="161" spans="1:12">
      <c r="A161" s="44"/>
      <c r="B161" s="45" t="s">
        <v>659</v>
      </c>
      <c r="C161" s="19"/>
      <c r="D161" s="19"/>
      <c r="E161" s="19"/>
      <c r="F161" s="19"/>
      <c r="G161" s="19"/>
      <c r="H161" s="19"/>
      <c r="I161" s="19"/>
      <c r="J161" s="19"/>
      <c r="K161" s="19"/>
      <c r="L161" s="19"/>
    </row>
    <row r="162" spans="1:12">
      <c r="A162" s="43"/>
      <c r="B162" s="46" t="s">
        <v>137</v>
      </c>
      <c r="C162" s="19">
        <v>3.1343000000000001</v>
      </c>
      <c r="D162" s="19" t="s">
        <v>598</v>
      </c>
      <c r="E162" s="19" t="s">
        <v>598</v>
      </c>
      <c r="F162" s="19">
        <v>2.1785000000000001</v>
      </c>
      <c r="G162" s="19">
        <v>3.6545999999999998</v>
      </c>
      <c r="H162" s="19">
        <v>5.4202000000000004</v>
      </c>
      <c r="I162" s="19">
        <v>4.0102000000000002</v>
      </c>
      <c r="J162" s="19">
        <v>3.2410000000000001</v>
      </c>
      <c r="K162" s="19">
        <v>2.2637</v>
      </c>
      <c r="L162" s="19">
        <v>4.4962999999999997</v>
      </c>
    </row>
    <row r="163" spans="1:12">
      <c r="A163" s="43" t="str">
        <f>IF(ISBLANK(B163),IF(ISBLANK(#REF!),#REF!,#REF!),"")</f>
        <v/>
      </c>
      <c r="B163" s="46" t="s">
        <v>549</v>
      </c>
      <c r="C163" s="19">
        <v>1.2509999999999999</v>
      </c>
      <c r="D163" s="19">
        <v>-1E-4</v>
      </c>
      <c r="E163" s="19">
        <v>-0.23250000000000001</v>
      </c>
      <c r="F163" s="19">
        <v>1.0174000000000001</v>
      </c>
      <c r="G163" s="19">
        <v>1.4454</v>
      </c>
      <c r="H163" s="19">
        <v>0.15659999999999999</v>
      </c>
      <c r="I163" s="19">
        <v>1.1355</v>
      </c>
      <c r="J163" s="19">
        <v>1.8346</v>
      </c>
      <c r="K163" s="19">
        <v>0.98540000000000005</v>
      </c>
      <c r="L163" s="19">
        <v>1.4928999999999999</v>
      </c>
    </row>
    <row r="164" spans="1:12">
      <c r="A164" s="44" t="s">
        <v>602</v>
      </c>
      <c r="B164" s="46"/>
      <c r="C164" s="19"/>
      <c r="D164" s="19"/>
      <c r="E164" s="19"/>
      <c r="F164" s="19"/>
      <c r="G164" s="19"/>
      <c r="H164" s="19"/>
      <c r="I164" s="19"/>
      <c r="J164" s="19"/>
      <c r="K164" s="19"/>
      <c r="L164" s="19"/>
    </row>
    <row r="165" spans="1:12">
      <c r="A165" s="194"/>
      <c r="B165" s="196" t="s">
        <v>659</v>
      </c>
      <c r="C165" s="54"/>
      <c r="D165" s="54"/>
      <c r="E165" s="54"/>
      <c r="F165" s="54"/>
      <c r="G165" s="54"/>
      <c r="H165" s="54"/>
      <c r="I165" s="54"/>
      <c r="J165" s="54"/>
      <c r="K165" s="54"/>
      <c r="L165" s="54"/>
    </row>
    <row r="166" spans="1:12">
      <c r="A166" s="197"/>
      <c r="B166" s="195" t="s">
        <v>137</v>
      </c>
      <c r="C166" s="54">
        <v>3.4698000000000002</v>
      </c>
      <c r="D166" s="54" t="s">
        <v>598</v>
      </c>
      <c r="E166" s="54" t="s">
        <v>598</v>
      </c>
      <c r="F166" s="54">
        <v>3.09</v>
      </c>
      <c r="G166" s="54">
        <v>4.5082000000000004</v>
      </c>
      <c r="H166" s="54">
        <v>0.40699999999999997</v>
      </c>
      <c r="I166" s="54">
        <v>-1.9950000000000001</v>
      </c>
      <c r="J166" s="54">
        <v>4.4138999999999999</v>
      </c>
      <c r="K166" s="54">
        <v>1.8664000000000001</v>
      </c>
      <c r="L166" s="54">
        <v>4.4031000000000002</v>
      </c>
    </row>
    <row r="167" spans="1:12">
      <c r="A167" s="198" t="str">
        <f>IF(ISBLANK(B167),IF(ISBLANK(#REF!),#REF!,#REF!),"")</f>
        <v/>
      </c>
      <c r="B167" s="199" t="s">
        <v>549</v>
      </c>
      <c r="C167" s="55">
        <v>1.0674999999999999</v>
      </c>
      <c r="D167" s="55">
        <v>-0.98070000000000002</v>
      </c>
      <c r="E167" s="55">
        <v>-1.6495</v>
      </c>
      <c r="F167" s="55">
        <v>0.97060000000000002</v>
      </c>
      <c r="G167" s="55">
        <v>0.85899999999999999</v>
      </c>
      <c r="H167" s="55">
        <v>0.93269999999999997</v>
      </c>
      <c r="I167" s="55">
        <v>1.4651000000000001</v>
      </c>
      <c r="J167" s="55">
        <v>1.5851</v>
      </c>
      <c r="K167" s="55">
        <v>0.97099999999999997</v>
      </c>
      <c r="L167" s="55">
        <v>1.1455</v>
      </c>
    </row>
    <row r="168" spans="1:12" s="170" customFormat="1">
      <c r="A168" s="175" t="s">
        <v>75</v>
      </c>
      <c r="B168" s="172"/>
      <c r="C168" s="173"/>
      <c r="D168" s="173"/>
      <c r="E168" s="173"/>
      <c r="F168" s="173"/>
      <c r="G168" s="173"/>
      <c r="H168" s="173"/>
      <c r="I168" s="173"/>
      <c r="J168" s="173"/>
    </row>
    <row r="169" spans="1:12">
      <c r="A169" s="27" t="s">
        <v>662</v>
      </c>
      <c r="B169" s="31"/>
      <c r="C169" s="148"/>
      <c r="D169" s="148"/>
      <c r="E169" s="148"/>
      <c r="F169" s="148"/>
      <c r="G169" s="148"/>
      <c r="H169" s="148"/>
      <c r="I169" s="148"/>
      <c r="J169" s="148"/>
    </row>
    <row r="170" spans="1:12">
      <c r="A170" s="44" t="s">
        <v>88</v>
      </c>
      <c r="B170" s="20"/>
      <c r="C170" s="16"/>
      <c r="D170" s="16"/>
      <c r="E170" s="16"/>
      <c r="F170" s="16"/>
      <c r="G170" s="16"/>
      <c r="H170" s="16"/>
      <c r="I170" s="16"/>
      <c r="J170" s="16"/>
    </row>
    <row r="171" spans="1:12">
      <c r="A171" s="44"/>
      <c r="B171" s="45" t="s">
        <v>659</v>
      </c>
      <c r="C171" s="16"/>
      <c r="D171" s="16"/>
      <c r="E171" s="16"/>
      <c r="F171" s="16"/>
      <c r="G171" s="16"/>
      <c r="H171" s="16"/>
      <c r="I171" s="16"/>
      <c r="J171" s="16"/>
    </row>
    <row r="172" spans="1:12">
      <c r="A172" s="43"/>
      <c r="B172" s="46" t="s">
        <v>137</v>
      </c>
      <c r="C172" s="19">
        <v>3.3917000000000002</v>
      </c>
      <c r="D172" s="19">
        <v>3.2603</v>
      </c>
      <c r="E172" s="19">
        <v>1.1206</v>
      </c>
      <c r="F172" s="19">
        <v>1.4335</v>
      </c>
      <c r="G172" s="19" t="s">
        <v>598</v>
      </c>
      <c r="H172" s="19">
        <v>2.4624999999999999</v>
      </c>
      <c r="I172" s="19">
        <v>1.2815000000000001</v>
      </c>
      <c r="J172" s="19">
        <v>4.9005999999999998</v>
      </c>
      <c r="K172" s="19">
        <v>2.4590000000000001</v>
      </c>
      <c r="L172" s="19">
        <v>6.1067999999999998</v>
      </c>
    </row>
    <row r="173" spans="1:12">
      <c r="A173" s="43" t="str">
        <f>IF(ISBLANK(B173),IF(ISBLANK(#REF!),#REF!,#REF!),"")</f>
        <v/>
      </c>
      <c r="B173" s="46" t="s">
        <v>549</v>
      </c>
      <c r="C173" s="19">
        <v>1.6048</v>
      </c>
      <c r="D173" s="19">
        <v>1.7027000000000001</v>
      </c>
      <c r="E173" s="19">
        <v>1.0439000000000001</v>
      </c>
      <c r="F173" s="19">
        <v>1.7565</v>
      </c>
      <c r="G173" s="19">
        <v>-4.0964</v>
      </c>
      <c r="H173" s="19">
        <v>1.3768</v>
      </c>
      <c r="I173" s="19">
        <v>0.85940000000000005</v>
      </c>
      <c r="J173" s="19">
        <v>2.0184000000000002</v>
      </c>
      <c r="K173" s="19">
        <v>1.3721000000000001</v>
      </c>
      <c r="L173" s="19">
        <v>2.6063000000000001</v>
      </c>
    </row>
    <row r="174" spans="1:12">
      <c r="A174" s="43"/>
      <c r="B174" s="45" t="s">
        <v>528</v>
      </c>
      <c r="C174" s="19"/>
      <c r="D174" s="19"/>
      <c r="E174" s="19"/>
      <c r="F174" s="19"/>
      <c r="G174" s="19"/>
      <c r="H174" s="19"/>
      <c r="I174" s="19"/>
      <c r="J174" s="19"/>
      <c r="K174" s="19"/>
      <c r="L174" s="19"/>
    </row>
    <row r="175" spans="1:12">
      <c r="A175" s="43"/>
      <c r="B175" s="46" t="s">
        <v>601</v>
      </c>
      <c r="C175" s="19">
        <v>2.5996000000000001</v>
      </c>
      <c r="D175" s="19">
        <v>2.6966999999999999</v>
      </c>
      <c r="E175" s="19">
        <v>0.89219999999999999</v>
      </c>
      <c r="F175" s="19">
        <v>1.4664999999999999</v>
      </c>
      <c r="G175" s="19" t="s">
        <v>598</v>
      </c>
      <c r="H175" s="19">
        <v>1.7926</v>
      </c>
      <c r="I175" s="19">
        <v>1.1918</v>
      </c>
      <c r="J175" s="19">
        <v>3.7183000000000002</v>
      </c>
      <c r="K175" s="19">
        <v>2.0768</v>
      </c>
      <c r="L175" s="19">
        <v>4.5655999999999999</v>
      </c>
    </row>
    <row r="176" spans="1:12">
      <c r="A176" s="43" t="str">
        <f>IF(ISBLANK(B176),IF(ISBLANK(#REF!),#REF!,#REF!),"")</f>
        <v/>
      </c>
      <c r="B176" s="46" t="s">
        <v>602</v>
      </c>
      <c r="C176" s="19">
        <v>1.71</v>
      </c>
      <c r="D176" s="19">
        <v>1.3952</v>
      </c>
      <c r="E176" s="19">
        <v>1.4477</v>
      </c>
      <c r="F176" s="19">
        <v>1.8176000000000001</v>
      </c>
      <c r="G176" s="19">
        <v>-1.0985</v>
      </c>
      <c r="H176" s="19">
        <v>1.7135</v>
      </c>
      <c r="I176" s="19">
        <v>0.66620000000000001</v>
      </c>
      <c r="J176" s="19">
        <v>2.7096</v>
      </c>
      <c r="K176" s="19">
        <v>1.2662</v>
      </c>
      <c r="L176" s="19">
        <v>3.3485999999999998</v>
      </c>
    </row>
    <row r="177" spans="1:12">
      <c r="A177" s="43"/>
      <c r="B177" s="45" t="s">
        <v>600</v>
      </c>
      <c r="C177" s="19"/>
      <c r="D177" s="19"/>
      <c r="E177" s="19"/>
      <c r="F177" s="19"/>
      <c r="G177" s="19"/>
      <c r="H177" s="19"/>
      <c r="I177" s="19"/>
      <c r="J177" s="19"/>
      <c r="K177" s="19"/>
      <c r="L177" s="19"/>
    </row>
    <row r="178" spans="1:12">
      <c r="A178" s="43"/>
      <c r="B178" s="46" t="s">
        <v>597</v>
      </c>
      <c r="C178" s="19">
        <v>1.9159999999999999</v>
      </c>
      <c r="D178" s="19">
        <v>2.1494</v>
      </c>
      <c r="E178" s="19">
        <v>1.0641</v>
      </c>
      <c r="F178" s="19">
        <v>0.89690000000000003</v>
      </c>
      <c r="G178" s="19" t="s">
        <v>598</v>
      </c>
      <c r="H178" s="19">
        <v>1.8391</v>
      </c>
      <c r="I178" s="19">
        <v>1.0058</v>
      </c>
      <c r="J178" s="19">
        <v>2.4718</v>
      </c>
      <c r="K178" s="19">
        <v>1.7343999999999999</v>
      </c>
      <c r="L178" s="19">
        <v>3.0819999999999999</v>
      </c>
    </row>
    <row r="179" spans="1:12">
      <c r="A179" s="43"/>
      <c r="B179" s="46" t="s">
        <v>91</v>
      </c>
      <c r="C179" s="19">
        <v>2.9178000000000002</v>
      </c>
      <c r="D179" s="19">
        <v>2.4024999999999999</v>
      </c>
      <c r="E179" s="19">
        <v>0.8871</v>
      </c>
      <c r="F179" s="19">
        <v>3.2906</v>
      </c>
      <c r="G179" s="19">
        <v>-3.9272</v>
      </c>
      <c r="H179" s="19">
        <v>1.3624000000000001</v>
      </c>
      <c r="I179" s="19">
        <v>0.91910000000000003</v>
      </c>
      <c r="J179" s="19">
        <v>4.3132000000000001</v>
      </c>
      <c r="K179" s="19">
        <v>1.6026</v>
      </c>
      <c r="L179" s="19">
        <v>4.7858000000000001</v>
      </c>
    </row>
    <row r="180" spans="1:12">
      <c r="A180" s="44" t="s">
        <v>140</v>
      </c>
      <c r="B180" s="20"/>
      <c r="C180" s="19"/>
      <c r="D180" s="19"/>
      <c r="E180" s="19"/>
      <c r="F180" s="19"/>
      <c r="G180" s="19"/>
      <c r="H180" s="19"/>
      <c r="I180" s="19"/>
      <c r="J180" s="19"/>
      <c r="K180" s="19"/>
      <c r="L180" s="19"/>
    </row>
    <row r="181" spans="1:12">
      <c r="A181" s="44"/>
      <c r="B181" s="45" t="s">
        <v>659</v>
      </c>
      <c r="C181" s="19"/>
      <c r="D181" s="19"/>
      <c r="E181" s="19"/>
      <c r="F181" s="19"/>
      <c r="G181" s="19"/>
      <c r="H181" s="19"/>
      <c r="I181" s="19"/>
      <c r="J181" s="19"/>
      <c r="K181" s="19"/>
      <c r="L181" s="19"/>
    </row>
    <row r="182" spans="1:12">
      <c r="A182" s="43"/>
      <c r="B182" s="46" t="s">
        <v>137</v>
      </c>
      <c r="C182" s="19">
        <v>3.7208999999999999</v>
      </c>
      <c r="D182" s="19">
        <v>2.9234</v>
      </c>
      <c r="E182" s="19">
        <v>1.7234</v>
      </c>
      <c r="F182" s="19">
        <v>-3.3668</v>
      </c>
      <c r="G182" s="19" t="s">
        <v>598</v>
      </c>
      <c r="H182" s="19">
        <v>0.92230000000000001</v>
      </c>
      <c r="I182" s="19">
        <v>1.2386999999999999</v>
      </c>
      <c r="J182" s="19">
        <v>6.3867000000000003</v>
      </c>
      <c r="K182" s="19">
        <v>2.8458999999999999</v>
      </c>
      <c r="L182" s="19">
        <v>6.3074000000000003</v>
      </c>
    </row>
    <row r="183" spans="1:12">
      <c r="A183" s="43" t="str">
        <f>IF(ISBLANK(B183),IF(ISBLANK(#REF!),#REF!,#REF!),"")</f>
        <v/>
      </c>
      <c r="B183" s="46" t="s">
        <v>549</v>
      </c>
      <c r="C183" s="19">
        <v>1.6328</v>
      </c>
      <c r="D183" s="19">
        <v>0.93959999999999999</v>
      </c>
      <c r="E183" s="19">
        <v>0.75190000000000001</v>
      </c>
      <c r="F183" s="19">
        <v>1.9007000000000001</v>
      </c>
      <c r="G183" s="19" t="s">
        <v>598</v>
      </c>
      <c r="H183" s="19">
        <v>0.7026</v>
      </c>
      <c r="I183" s="19">
        <v>0.71419999999999995</v>
      </c>
      <c r="J183" s="19">
        <v>4.5872000000000002</v>
      </c>
      <c r="K183" s="19">
        <v>1.012</v>
      </c>
      <c r="L183" s="19">
        <v>4.8644999999999996</v>
      </c>
    </row>
    <row r="184" spans="1:12">
      <c r="A184" s="43"/>
      <c r="B184" s="45" t="s">
        <v>528</v>
      </c>
      <c r="C184" s="19"/>
      <c r="D184" s="19"/>
      <c r="E184" s="19"/>
      <c r="F184" s="19"/>
      <c r="G184" s="19"/>
      <c r="H184" s="19"/>
      <c r="I184" s="19"/>
      <c r="J184" s="19"/>
      <c r="K184" s="19"/>
      <c r="L184" s="19"/>
    </row>
    <row r="185" spans="1:12">
      <c r="A185" s="43"/>
      <c r="B185" s="46" t="s">
        <v>601</v>
      </c>
      <c r="C185" s="19">
        <v>2.5442</v>
      </c>
      <c r="D185" s="19">
        <v>1.7196</v>
      </c>
      <c r="E185" s="19">
        <v>1.0496000000000001</v>
      </c>
      <c r="F185" s="19">
        <v>-2.2004999999999999</v>
      </c>
      <c r="G185" s="19" t="s">
        <v>598</v>
      </c>
      <c r="H185" s="19">
        <v>0.63170000000000004</v>
      </c>
      <c r="I185" s="19">
        <v>0.8488</v>
      </c>
      <c r="J185" s="19">
        <v>5.367</v>
      </c>
      <c r="K185" s="19">
        <v>1.6694</v>
      </c>
      <c r="L185" s="19">
        <v>5.6276000000000002</v>
      </c>
    </row>
    <row r="186" spans="1:12">
      <c r="A186" s="43" t="str">
        <f>IF(ISBLANK(B186),IF(ISBLANK(#REF!),#REF!,#REF!),"")</f>
        <v/>
      </c>
      <c r="B186" s="46" t="s">
        <v>602</v>
      </c>
      <c r="C186" s="19">
        <v>1.9537</v>
      </c>
      <c r="D186" s="19">
        <v>1.3018000000000001</v>
      </c>
      <c r="E186" s="19">
        <v>0.66239999999999999</v>
      </c>
      <c r="F186" s="19">
        <v>2.2198000000000002</v>
      </c>
      <c r="G186" s="19" t="s">
        <v>598</v>
      </c>
      <c r="H186" s="19">
        <v>0.85589999999999999</v>
      </c>
      <c r="I186" s="19">
        <v>0.78069999999999995</v>
      </c>
      <c r="J186" s="19">
        <v>5.5498000000000003</v>
      </c>
      <c r="K186" s="19">
        <v>1.4047000000000001</v>
      </c>
      <c r="L186" s="19">
        <v>5.2678000000000003</v>
      </c>
    </row>
    <row r="187" spans="1:12">
      <c r="A187" s="43"/>
      <c r="B187" s="45" t="s">
        <v>600</v>
      </c>
      <c r="C187" s="19"/>
      <c r="D187" s="19"/>
      <c r="E187" s="19"/>
      <c r="F187" s="19"/>
      <c r="G187" s="19"/>
      <c r="H187" s="19"/>
      <c r="I187" s="19"/>
      <c r="J187" s="19"/>
      <c r="K187" s="19"/>
      <c r="L187" s="19"/>
    </row>
    <row r="188" spans="1:12">
      <c r="A188" s="43"/>
      <c r="B188" s="46" t="s">
        <v>597</v>
      </c>
      <c r="C188" s="19">
        <v>2.1185</v>
      </c>
      <c r="D188" s="19">
        <v>1.6176999999999999</v>
      </c>
      <c r="E188" s="19">
        <v>0.76029999999999998</v>
      </c>
      <c r="F188" s="19">
        <v>-3.8304999999999998</v>
      </c>
      <c r="G188" s="19" t="s">
        <v>598</v>
      </c>
      <c r="H188" s="19">
        <v>0.75319999999999998</v>
      </c>
      <c r="I188" s="19">
        <v>1.0633999999999999</v>
      </c>
      <c r="J188" s="19">
        <v>6.89</v>
      </c>
      <c r="K188" s="19">
        <v>1.4570000000000001</v>
      </c>
      <c r="L188" s="19">
        <v>8.7484999999999999</v>
      </c>
    </row>
    <row r="189" spans="1:12">
      <c r="A189" s="43"/>
      <c r="B189" s="46" t="s">
        <v>91</v>
      </c>
      <c r="C189" s="19">
        <v>2.5394000000000001</v>
      </c>
      <c r="D189" s="19">
        <v>1.4805999999999999</v>
      </c>
      <c r="E189" s="19">
        <v>1.472</v>
      </c>
      <c r="F189" s="19">
        <v>1.3556999999999999</v>
      </c>
      <c r="G189" s="19" t="s">
        <v>598</v>
      </c>
      <c r="H189" s="19">
        <v>0.80359999999999998</v>
      </c>
      <c r="I189" s="19">
        <v>0.74229999999999996</v>
      </c>
      <c r="J189" s="19">
        <v>4.9278000000000004</v>
      </c>
      <c r="K189" s="19">
        <v>1.7093</v>
      </c>
      <c r="L189" s="19">
        <v>4.5541999999999998</v>
      </c>
    </row>
    <row r="190" spans="1:12">
      <c r="A190" s="27" t="s">
        <v>663</v>
      </c>
      <c r="B190" s="31"/>
      <c r="C190" s="19"/>
      <c r="D190" s="19"/>
      <c r="E190" s="19"/>
      <c r="F190" s="19"/>
      <c r="G190" s="19"/>
      <c r="H190" s="19"/>
      <c r="I190" s="19"/>
      <c r="J190" s="19"/>
      <c r="K190" s="19"/>
      <c r="L190" s="19"/>
    </row>
    <row r="191" spans="1:12">
      <c r="A191" s="44" t="s">
        <v>89</v>
      </c>
      <c r="B191" s="20"/>
      <c r="C191" s="19"/>
      <c r="D191" s="19"/>
      <c r="E191" s="19"/>
      <c r="F191" s="19"/>
      <c r="G191" s="19"/>
      <c r="H191" s="19"/>
      <c r="I191" s="19"/>
      <c r="J191" s="19"/>
      <c r="K191" s="19"/>
      <c r="L191" s="19"/>
    </row>
    <row r="192" spans="1:12">
      <c r="A192" s="44"/>
      <c r="B192" s="45" t="s">
        <v>659</v>
      </c>
      <c r="C192" s="19"/>
      <c r="D192" s="19"/>
      <c r="E192" s="19"/>
      <c r="F192" s="19"/>
      <c r="G192" s="19"/>
      <c r="H192" s="19"/>
      <c r="I192" s="19"/>
      <c r="J192" s="19"/>
      <c r="K192" s="19"/>
      <c r="L192" s="19"/>
    </row>
    <row r="193" spans="1:12">
      <c r="A193" s="43"/>
      <c r="B193" s="46" t="s">
        <v>137</v>
      </c>
      <c r="C193" s="19">
        <v>4.4122000000000003</v>
      </c>
      <c r="D193" s="19">
        <v>2.1263999999999998</v>
      </c>
      <c r="E193" s="19">
        <v>1.8030999999999999</v>
      </c>
      <c r="F193" s="19">
        <v>-1.833</v>
      </c>
      <c r="G193" s="19" t="s">
        <v>598</v>
      </c>
      <c r="H193" s="19">
        <v>2.0158999999999998</v>
      </c>
      <c r="I193" s="19">
        <v>1.5959000000000001</v>
      </c>
      <c r="J193" s="19">
        <v>6.5133000000000001</v>
      </c>
      <c r="K193" s="19">
        <v>2.5678999999999998</v>
      </c>
      <c r="L193" s="19">
        <v>6.7766999999999999</v>
      </c>
    </row>
    <row r="194" spans="1:12">
      <c r="A194" s="43" t="str">
        <f>IF(ISBLANK(B194),IF(ISBLANK(#REF!),#REF!,#REF!),"")</f>
        <v/>
      </c>
      <c r="B194" s="46" t="s">
        <v>549</v>
      </c>
      <c r="C194" s="19">
        <v>2.1848000000000001</v>
      </c>
      <c r="D194" s="19">
        <v>1.5185999999999999</v>
      </c>
      <c r="E194" s="19">
        <v>1.2356</v>
      </c>
      <c r="F194" s="19">
        <v>2.9384000000000001</v>
      </c>
      <c r="G194" s="19" t="s">
        <v>598</v>
      </c>
      <c r="H194" s="19">
        <v>0.84089999999999998</v>
      </c>
      <c r="I194" s="19">
        <v>0.72130000000000005</v>
      </c>
      <c r="J194" s="19">
        <v>3.5228999999999999</v>
      </c>
      <c r="K194" s="19">
        <v>1.3698999999999999</v>
      </c>
      <c r="L194" s="19">
        <v>3.8367</v>
      </c>
    </row>
    <row r="195" spans="1:12">
      <c r="A195" s="43"/>
      <c r="B195" s="45" t="s">
        <v>528</v>
      </c>
      <c r="C195" s="19"/>
      <c r="D195" s="19"/>
      <c r="E195" s="19"/>
      <c r="F195" s="19"/>
      <c r="G195" s="19"/>
      <c r="H195" s="19"/>
      <c r="I195" s="19"/>
      <c r="J195" s="19"/>
      <c r="K195" s="19"/>
      <c r="L195" s="19"/>
    </row>
    <row r="196" spans="1:12">
      <c r="A196" s="43"/>
      <c r="B196" s="46" t="s">
        <v>601</v>
      </c>
      <c r="C196" s="19">
        <v>3.3422000000000001</v>
      </c>
      <c r="D196" s="19">
        <v>1.8592</v>
      </c>
      <c r="E196" s="19">
        <v>1.3602000000000001</v>
      </c>
      <c r="F196" s="19">
        <v>1.4662999999999999</v>
      </c>
      <c r="G196" s="19" t="s">
        <v>598</v>
      </c>
      <c r="H196" s="19">
        <v>1.0130999999999999</v>
      </c>
      <c r="I196" s="19">
        <v>1.1027</v>
      </c>
      <c r="J196" s="19">
        <v>5.4428999999999998</v>
      </c>
      <c r="K196" s="19">
        <v>1.8636999999999999</v>
      </c>
      <c r="L196" s="19">
        <v>5.7031999999999998</v>
      </c>
    </row>
    <row r="197" spans="1:12">
      <c r="A197" s="43" t="str">
        <f>IF(ISBLANK(B197),IF(ISBLANK(#REF!),#REF!,#REF!),"")</f>
        <v/>
      </c>
      <c r="B197" s="46" t="s">
        <v>602</v>
      </c>
      <c r="C197" s="19">
        <v>2.4988000000000001</v>
      </c>
      <c r="D197" s="19">
        <v>1.5609999999999999</v>
      </c>
      <c r="E197" s="19">
        <v>1.3003</v>
      </c>
      <c r="F197" s="19">
        <v>3.2334000000000001</v>
      </c>
      <c r="G197" s="19" t="s">
        <v>598</v>
      </c>
      <c r="H197" s="19">
        <v>1.4200999999999999</v>
      </c>
      <c r="I197" s="19">
        <v>0.6552</v>
      </c>
      <c r="J197" s="19">
        <v>3.9081999999999999</v>
      </c>
      <c r="K197" s="19">
        <v>1.6304000000000001</v>
      </c>
      <c r="L197" s="19">
        <v>4.1208999999999998</v>
      </c>
    </row>
    <row r="198" spans="1:12">
      <c r="A198" s="44" t="s">
        <v>90</v>
      </c>
      <c r="B198" s="20"/>
      <c r="C198" s="19"/>
      <c r="D198" s="19"/>
      <c r="E198" s="19"/>
      <c r="F198" s="19"/>
      <c r="G198" s="19"/>
      <c r="H198" s="19"/>
      <c r="I198" s="19"/>
      <c r="J198" s="19"/>
      <c r="K198" s="19"/>
      <c r="L198" s="19"/>
    </row>
    <row r="199" spans="1:12">
      <c r="A199" s="44"/>
      <c r="B199" s="45" t="s">
        <v>659</v>
      </c>
      <c r="C199" s="19"/>
      <c r="D199" s="19"/>
      <c r="E199" s="19"/>
      <c r="F199" s="19"/>
      <c r="G199" s="19"/>
      <c r="H199" s="19"/>
      <c r="I199" s="19"/>
      <c r="J199" s="19"/>
      <c r="K199" s="19"/>
      <c r="L199" s="19"/>
    </row>
    <row r="200" spans="1:12">
      <c r="A200" s="43"/>
      <c r="B200" s="46" t="s">
        <v>137</v>
      </c>
      <c r="C200" s="19">
        <v>2.8702999999999999</v>
      </c>
      <c r="D200" s="19">
        <v>3.5049000000000001</v>
      </c>
      <c r="E200" s="19">
        <v>1.2712000000000001</v>
      </c>
      <c r="F200" s="19">
        <v>1.865</v>
      </c>
      <c r="G200" s="19" t="s">
        <v>598</v>
      </c>
      <c r="H200" s="19">
        <v>1.8637999999999999</v>
      </c>
      <c r="I200" s="19">
        <v>1.0892999999999999</v>
      </c>
      <c r="J200" s="19">
        <v>3.4710999999999999</v>
      </c>
      <c r="K200" s="19">
        <v>2.6677</v>
      </c>
      <c r="L200" s="19">
        <v>4.4881000000000002</v>
      </c>
    </row>
    <row r="201" spans="1:12">
      <c r="A201" s="43" t="str">
        <f>IF(ISBLANK(B201),IF(ISBLANK(#REF!),#REF!,#REF!),"")</f>
        <v/>
      </c>
      <c r="B201" s="46" t="s">
        <v>549</v>
      </c>
      <c r="C201" s="19">
        <v>1.2979000000000001</v>
      </c>
      <c r="D201" s="19">
        <v>1.2614000000000001</v>
      </c>
      <c r="E201" s="19">
        <v>0.57789999999999997</v>
      </c>
      <c r="F201" s="19">
        <v>1.0564</v>
      </c>
      <c r="G201" s="19">
        <v>-3.0869</v>
      </c>
      <c r="H201" s="19">
        <v>1.2262</v>
      </c>
      <c r="I201" s="19">
        <v>0.85950000000000004</v>
      </c>
      <c r="J201" s="19">
        <v>2.3010999999999999</v>
      </c>
      <c r="K201" s="19">
        <v>1.1448</v>
      </c>
      <c r="L201" s="19">
        <v>2.84</v>
      </c>
    </row>
    <row r="202" spans="1:12">
      <c r="A202" s="43"/>
      <c r="B202" s="45" t="s">
        <v>528</v>
      </c>
      <c r="C202" s="19"/>
      <c r="D202" s="19"/>
      <c r="E202" s="19"/>
      <c r="F202" s="19"/>
      <c r="G202" s="19"/>
      <c r="H202" s="19"/>
      <c r="I202" s="19"/>
      <c r="J202" s="19"/>
      <c r="K202" s="19"/>
      <c r="L202" s="19"/>
    </row>
    <row r="203" spans="1:12">
      <c r="A203" s="43"/>
      <c r="B203" s="46" t="s">
        <v>601</v>
      </c>
      <c r="C203" s="19">
        <v>2.0243000000000002</v>
      </c>
      <c r="D203" s="19">
        <v>2.3231999999999999</v>
      </c>
      <c r="E203" s="19">
        <v>0.69630000000000003</v>
      </c>
      <c r="F203" s="19">
        <v>1.7015</v>
      </c>
      <c r="G203" s="19" t="s">
        <v>598</v>
      </c>
      <c r="H203" s="19">
        <v>1.4862</v>
      </c>
      <c r="I203" s="19">
        <v>1.0489999999999999</v>
      </c>
      <c r="J203" s="19">
        <v>2.4964</v>
      </c>
      <c r="K203" s="19">
        <v>1.8974</v>
      </c>
      <c r="L203" s="19">
        <v>3.2501000000000002</v>
      </c>
    </row>
    <row r="204" spans="1:12">
      <c r="A204" s="43" t="str">
        <f>IF(ISBLANK(B204),IF(ISBLANK(#REF!),#REF!,#REF!),"")</f>
        <v/>
      </c>
      <c r="B204" s="46" t="s">
        <v>602</v>
      </c>
      <c r="C204" s="19">
        <v>1.4491000000000001</v>
      </c>
      <c r="D204" s="19">
        <v>1.2934000000000001</v>
      </c>
      <c r="E204" s="19">
        <v>0.80349999999999999</v>
      </c>
      <c r="F204" s="19">
        <v>0.94299999999999995</v>
      </c>
      <c r="G204" s="19">
        <v>-1E-4</v>
      </c>
      <c r="H204" s="19">
        <v>1.4206000000000001</v>
      </c>
      <c r="I204" s="19">
        <v>0.74060000000000004</v>
      </c>
      <c r="J204" s="19">
        <v>3.1671999999999998</v>
      </c>
      <c r="K204" s="19">
        <v>1.2081999999999999</v>
      </c>
      <c r="L204" s="19">
        <v>3.5226000000000002</v>
      </c>
    </row>
    <row r="205" spans="1:12">
      <c r="A205" s="27" t="s">
        <v>600</v>
      </c>
      <c r="B205" s="31"/>
      <c r="C205" s="19"/>
      <c r="D205" s="19"/>
      <c r="E205" s="19"/>
      <c r="F205" s="19"/>
      <c r="G205" s="19"/>
      <c r="H205" s="19"/>
      <c r="I205" s="19"/>
      <c r="J205" s="19"/>
      <c r="K205" s="19"/>
      <c r="L205" s="19"/>
    </row>
    <row r="206" spans="1:12">
      <c r="A206" s="44" t="s">
        <v>597</v>
      </c>
      <c r="B206" s="20"/>
      <c r="C206" s="19"/>
      <c r="D206" s="19"/>
      <c r="E206" s="19"/>
      <c r="F206" s="19"/>
      <c r="G206" s="19"/>
      <c r="H206" s="19"/>
      <c r="I206" s="19"/>
      <c r="J206" s="19"/>
      <c r="K206" s="19"/>
      <c r="L206" s="19"/>
    </row>
    <row r="207" spans="1:12">
      <c r="A207" s="44"/>
      <c r="B207" s="45" t="s">
        <v>659</v>
      </c>
      <c r="C207" s="19"/>
      <c r="D207" s="19"/>
      <c r="E207" s="19"/>
      <c r="F207" s="19"/>
      <c r="G207" s="19"/>
      <c r="H207" s="19"/>
      <c r="I207" s="19"/>
      <c r="J207" s="19"/>
      <c r="K207" s="19"/>
      <c r="L207" s="19"/>
    </row>
    <row r="208" spans="1:12">
      <c r="A208" s="43"/>
      <c r="B208" s="46" t="s">
        <v>137</v>
      </c>
      <c r="C208" s="19">
        <v>3.2810000000000001</v>
      </c>
      <c r="D208" s="19">
        <v>3.3022</v>
      </c>
      <c r="E208" s="19">
        <v>1.6960999999999999</v>
      </c>
      <c r="F208" s="19">
        <v>0.66039999999999999</v>
      </c>
      <c r="G208" s="19" t="s">
        <v>598</v>
      </c>
      <c r="H208" s="19">
        <v>2.1970000000000001</v>
      </c>
      <c r="I208" s="19">
        <v>1.2042999999999999</v>
      </c>
      <c r="J208" s="19">
        <v>5.0350000000000001</v>
      </c>
      <c r="K208" s="19">
        <v>2.7296</v>
      </c>
      <c r="L208" s="19">
        <v>6.9607999999999999</v>
      </c>
    </row>
    <row r="209" spans="1:12">
      <c r="A209" s="43" t="str">
        <f>IF(ISBLANK(B209),IF(ISBLANK(#REF!),#REF!,#REF!),"")</f>
        <v/>
      </c>
      <c r="B209" s="46" t="s">
        <v>549</v>
      </c>
      <c r="C209" s="19">
        <v>1.4520999999999999</v>
      </c>
      <c r="D209" s="19">
        <v>1.3431</v>
      </c>
      <c r="E209" s="19">
        <v>0.69259999999999999</v>
      </c>
      <c r="F209" s="19">
        <v>1.4158999999999999</v>
      </c>
      <c r="G209" s="19" t="s">
        <v>598</v>
      </c>
      <c r="H209" s="19">
        <v>1.3615999999999999</v>
      </c>
      <c r="I209" s="19">
        <v>0.94930000000000003</v>
      </c>
      <c r="J209" s="19">
        <v>2.6478999999999999</v>
      </c>
      <c r="K209" s="19">
        <v>1.1974</v>
      </c>
      <c r="L209" s="19">
        <v>3.4321000000000002</v>
      </c>
    </row>
    <row r="210" spans="1:12">
      <c r="A210" s="43"/>
      <c r="B210" s="45" t="s">
        <v>528</v>
      </c>
      <c r="C210" s="19"/>
      <c r="D210" s="19"/>
      <c r="E210" s="19"/>
      <c r="F210" s="19"/>
      <c r="G210" s="19"/>
      <c r="H210" s="19"/>
      <c r="I210" s="19"/>
      <c r="J210" s="19"/>
      <c r="K210" s="19"/>
      <c r="L210" s="19"/>
    </row>
    <row r="211" spans="1:12">
      <c r="A211" s="43"/>
      <c r="B211" s="46" t="s">
        <v>601</v>
      </c>
      <c r="C211" s="19">
        <v>2.2462</v>
      </c>
      <c r="D211" s="19">
        <v>2.1999</v>
      </c>
      <c r="E211" s="19">
        <v>0.83230000000000004</v>
      </c>
      <c r="F211" s="19">
        <v>0.89559999999999995</v>
      </c>
      <c r="G211" s="19" t="s">
        <v>598</v>
      </c>
      <c r="H211" s="19">
        <v>1.556</v>
      </c>
      <c r="I211" s="19">
        <v>1.2218</v>
      </c>
      <c r="J211" s="19">
        <v>4.0594000000000001</v>
      </c>
      <c r="K211" s="19">
        <v>1.7939000000000001</v>
      </c>
      <c r="L211" s="19">
        <v>5.8639000000000001</v>
      </c>
    </row>
    <row r="212" spans="1:12">
      <c r="A212" s="43" t="str">
        <f>IF(ISBLANK(B212),IF(ISBLANK(#REF!),#REF!,#REF!),"")</f>
        <v/>
      </c>
      <c r="B212" s="46" t="s">
        <v>602</v>
      </c>
      <c r="C212" s="19">
        <v>1.6757</v>
      </c>
      <c r="D212" s="19">
        <v>1.5164</v>
      </c>
      <c r="E212" s="19">
        <v>1.0880000000000001</v>
      </c>
      <c r="F212" s="19">
        <v>1.4366000000000001</v>
      </c>
      <c r="G212" s="19" t="s">
        <v>598</v>
      </c>
      <c r="H212" s="19">
        <v>1.6016999999999999</v>
      </c>
      <c r="I212" s="19">
        <v>0.78249999999999997</v>
      </c>
      <c r="J212" s="19">
        <v>2.9375</v>
      </c>
      <c r="K212" s="19">
        <v>1.4361999999999999</v>
      </c>
      <c r="L212" s="19">
        <v>3.3195000000000001</v>
      </c>
    </row>
    <row r="213" spans="1:12">
      <c r="A213" s="44" t="s">
        <v>91</v>
      </c>
      <c r="B213" s="20"/>
      <c r="C213" s="19"/>
      <c r="D213" s="19"/>
      <c r="E213" s="19"/>
      <c r="F213" s="19"/>
      <c r="G213" s="19"/>
      <c r="H213" s="19"/>
      <c r="I213" s="19"/>
      <c r="J213" s="19"/>
      <c r="K213" s="19"/>
      <c r="L213" s="19"/>
    </row>
    <row r="214" spans="1:12">
      <c r="A214" s="44"/>
      <c r="B214" s="45" t="s">
        <v>659</v>
      </c>
      <c r="C214" s="19"/>
      <c r="D214" s="19"/>
      <c r="E214" s="19"/>
      <c r="F214" s="19"/>
      <c r="G214" s="19"/>
      <c r="H214" s="19"/>
      <c r="I214" s="19"/>
      <c r="J214" s="19"/>
      <c r="K214" s="19"/>
      <c r="L214" s="19"/>
    </row>
    <row r="215" spans="1:12">
      <c r="A215" s="43"/>
      <c r="B215" s="46" t="s">
        <v>137</v>
      </c>
      <c r="C215" s="19">
        <v>3.8666</v>
      </c>
      <c r="D215" s="19">
        <v>2.4777</v>
      </c>
      <c r="E215" s="19">
        <v>0.65859999999999996</v>
      </c>
      <c r="F215" s="19">
        <v>3.2637999999999998</v>
      </c>
      <c r="G215" s="19" t="s">
        <v>598</v>
      </c>
      <c r="H215" s="19">
        <v>1.5334000000000001</v>
      </c>
      <c r="I215" s="19">
        <v>1.3210999999999999</v>
      </c>
      <c r="J215" s="19">
        <v>5.8098000000000001</v>
      </c>
      <c r="K215" s="19">
        <v>2.4510999999999998</v>
      </c>
      <c r="L215" s="19">
        <v>5.9057000000000004</v>
      </c>
    </row>
    <row r="216" spans="1:12">
      <c r="A216" s="43" t="str">
        <f>IF(ISBLANK(B216),IF(ISBLANK(#REF!),#REF!,#REF!),"")</f>
        <v/>
      </c>
      <c r="B216" s="46" t="s">
        <v>549</v>
      </c>
      <c r="C216" s="19">
        <v>1.9395</v>
      </c>
      <c r="D216" s="19">
        <v>1.2534000000000001</v>
      </c>
      <c r="E216" s="19">
        <v>1.6002000000000001</v>
      </c>
      <c r="F216" s="19">
        <v>2.4853999999999998</v>
      </c>
      <c r="G216" s="19">
        <v>-3.5449000000000002</v>
      </c>
      <c r="H216" s="19">
        <v>0.6129</v>
      </c>
      <c r="I216" s="19">
        <v>0.67030000000000001</v>
      </c>
      <c r="J216" s="19">
        <v>3.4655999999999998</v>
      </c>
      <c r="K216" s="19">
        <v>1.2455000000000001</v>
      </c>
      <c r="L216" s="19">
        <v>3.5712999999999999</v>
      </c>
    </row>
    <row r="217" spans="1:12">
      <c r="A217" s="43"/>
      <c r="B217" s="45" t="s">
        <v>528</v>
      </c>
      <c r="C217" s="19"/>
      <c r="D217" s="19"/>
      <c r="E217" s="19"/>
      <c r="F217" s="19"/>
      <c r="G217" s="19"/>
      <c r="H217" s="19"/>
      <c r="I217" s="19"/>
      <c r="J217" s="19"/>
      <c r="K217" s="19"/>
      <c r="L217" s="19"/>
    </row>
    <row r="218" spans="1:12">
      <c r="A218" s="43"/>
      <c r="B218" s="46" t="s">
        <v>601</v>
      </c>
      <c r="C218" s="19">
        <v>3.0446</v>
      </c>
      <c r="D218" s="19">
        <v>2.1844999999999999</v>
      </c>
      <c r="E218" s="19">
        <v>1.573</v>
      </c>
      <c r="F218" s="19">
        <v>2.4188999999999998</v>
      </c>
      <c r="G218" s="19" t="s">
        <v>598</v>
      </c>
      <c r="H218" s="19">
        <v>1.1314</v>
      </c>
      <c r="I218" s="19">
        <v>0.9577</v>
      </c>
      <c r="J218" s="19">
        <v>4.7469000000000001</v>
      </c>
      <c r="K218" s="19">
        <v>2.0670000000000002</v>
      </c>
      <c r="L218" s="19">
        <v>4.7663000000000002</v>
      </c>
    </row>
    <row r="219" spans="1:12">
      <c r="A219" s="43" t="str">
        <f>IF(ISBLANK(B219),IF(ISBLANK(#REF!),#REF!,#REF!),"")</f>
        <v/>
      </c>
      <c r="B219" s="46" t="s">
        <v>602</v>
      </c>
      <c r="C219" s="19">
        <v>2.0789</v>
      </c>
      <c r="D219" s="19">
        <v>0.54469999999999996</v>
      </c>
      <c r="E219" s="19">
        <v>0.74019999999999997</v>
      </c>
      <c r="F219" s="19">
        <v>2.7881999999999998</v>
      </c>
      <c r="G219" s="19">
        <v>-0.83440000000000003</v>
      </c>
      <c r="H219" s="19">
        <v>0.98019999999999996</v>
      </c>
      <c r="I219" s="19">
        <v>0.62670000000000003</v>
      </c>
      <c r="J219" s="19">
        <v>4.3859000000000004</v>
      </c>
      <c r="K219" s="19">
        <v>1.0122</v>
      </c>
      <c r="L219" s="19">
        <v>4.4382999999999999</v>
      </c>
    </row>
    <row r="220" spans="1:12">
      <c r="A220" s="27" t="s">
        <v>661</v>
      </c>
      <c r="B220" s="31"/>
      <c r="C220" s="19"/>
      <c r="D220" s="19"/>
      <c r="E220" s="19"/>
      <c r="F220" s="19"/>
      <c r="G220" s="19"/>
      <c r="H220" s="19"/>
      <c r="I220" s="19"/>
      <c r="J220" s="19"/>
      <c r="K220" s="19"/>
      <c r="L220" s="19"/>
    </row>
    <row r="221" spans="1:12">
      <c r="A221" s="44" t="s">
        <v>550</v>
      </c>
      <c r="B221" s="20"/>
      <c r="C221" s="19"/>
      <c r="D221" s="19"/>
      <c r="E221" s="19"/>
      <c r="F221" s="19"/>
      <c r="G221" s="19"/>
      <c r="H221" s="19"/>
      <c r="I221" s="19"/>
      <c r="J221" s="19"/>
      <c r="K221" s="19"/>
      <c r="L221" s="19"/>
    </row>
    <row r="222" spans="1:12">
      <c r="A222" s="44"/>
      <c r="B222" s="45" t="s">
        <v>659</v>
      </c>
      <c r="C222" s="19"/>
      <c r="D222" s="19"/>
      <c r="E222" s="19"/>
      <c r="F222" s="19"/>
      <c r="G222" s="19"/>
      <c r="H222" s="19"/>
      <c r="I222" s="19"/>
      <c r="J222" s="19"/>
      <c r="K222" s="19"/>
      <c r="L222" s="19"/>
    </row>
    <row r="223" spans="1:12">
      <c r="A223" s="43"/>
      <c r="B223" s="46" t="s">
        <v>137</v>
      </c>
      <c r="C223" s="19">
        <v>3.6640000000000001</v>
      </c>
      <c r="D223" s="19">
        <v>3.3243</v>
      </c>
      <c r="E223" s="19">
        <v>0.94750000000000001</v>
      </c>
      <c r="F223" s="19">
        <v>2.0381</v>
      </c>
      <c r="G223" s="19" t="s">
        <v>598</v>
      </c>
      <c r="H223" s="19">
        <v>1.9167000000000001</v>
      </c>
      <c r="I223" s="19">
        <v>1.3105</v>
      </c>
      <c r="J223" s="19">
        <v>5.5186000000000002</v>
      </c>
      <c r="K223" s="19">
        <v>2.7063000000000001</v>
      </c>
      <c r="L223" s="19">
        <v>6.2195999999999998</v>
      </c>
    </row>
    <row r="224" spans="1:12">
      <c r="A224" s="43" t="str">
        <f>IF(ISBLANK(B224),IF(ISBLANK(#REF!),#REF!,#REF!),"")</f>
        <v/>
      </c>
      <c r="B224" s="46" t="s">
        <v>549</v>
      </c>
      <c r="C224" s="19">
        <v>1.6131</v>
      </c>
      <c r="D224" s="19">
        <v>1.2682</v>
      </c>
      <c r="E224" s="19">
        <v>1.2506999999999999</v>
      </c>
      <c r="F224" s="19">
        <v>1.9643999999999999</v>
      </c>
      <c r="G224" s="19" t="s">
        <v>598</v>
      </c>
      <c r="H224" s="19">
        <v>0.63649999999999995</v>
      </c>
      <c r="I224" s="19">
        <v>0.73729999999999996</v>
      </c>
      <c r="J224" s="19">
        <v>2.6092</v>
      </c>
      <c r="K224" s="19">
        <v>1.1309</v>
      </c>
      <c r="L224" s="19">
        <v>2.8567</v>
      </c>
    </row>
    <row r="225" spans="1:12">
      <c r="A225" s="43"/>
      <c r="B225" s="45" t="s">
        <v>528</v>
      </c>
      <c r="C225" s="19"/>
      <c r="D225" s="19"/>
      <c r="E225" s="19"/>
      <c r="F225" s="19"/>
      <c r="G225" s="19"/>
      <c r="H225" s="19"/>
      <c r="I225" s="19"/>
      <c r="J225" s="19"/>
      <c r="K225" s="19"/>
      <c r="L225" s="19"/>
    </row>
    <row r="226" spans="1:12">
      <c r="A226" s="43"/>
      <c r="B226" s="46" t="s">
        <v>601</v>
      </c>
      <c r="C226" s="19">
        <v>2.9340999999999999</v>
      </c>
      <c r="D226" s="19">
        <v>2.7031999999999998</v>
      </c>
      <c r="E226" s="19">
        <v>1.0119</v>
      </c>
      <c r="F226" s="19">
        <v>1.9429000000000001</v>
      </c>
      <c r="G226" s="19" t="s">
        <v>598</v>
      </c>
      <c r="H226" s="19">
        <v>1.4551000000000001</v>
      </c>
      <c r="I226" s="19">
        <v>1.1335999999999999</v>
      </c>
      <c r="J226" s="19">
        <v>4.4196</v>
      </c>
      <c r="K226" s="19">
        <v>2.2040000000000002</v>
      </c>
      <c r="L226" s="19">
        <v>4.9162999999999997</v>
      </c>
    </row>
    <row r="227" spans="1:12">
      <c r="A227" s="43" t="str">
        <f>IF(ISBLANK(B227),IF(ISBLANK(#REF!),#REF!,#REF!),"")</f>
        <v/>
      </c>
      <c r="B227" s="46" t="s">
        <v>602</v>
      </c>
      <c r="C227" s="19">
        <v>2.1705999999999999</v>
      </c>
      <c r="D227" s="19">
        <v>1.3250999999999999</v>
      </c>
      <c r="E227" s="19" t="s">
        <v>598</v>
      </c>
      <c r="F227" s="19">
        <v>2.1381999999999999</v>
      </c>
      <c r="G227" s="19" t="s">
        <v>598</v>
      </c>
      <c r="H227" s="19">
        <v>1.3524</v>
      </c>
      <c r="I227" s="19">
        <v>0.40749999999999997</v>
      </c>
      <c r="J227" s="19">
        <v>3.9712000000000001</v>
      </c>
      <c r="K227" s="19">
        <v>1.3001</v>
      </c>
      <c r="L227" s="19">
        <v>4.1421000000000001</v>
      </c>
    </row>
    <row r="228" spans="1:12">
      <c r="A228" s="43"/>
      <c r="B228" s="45" t="s">
        <v>600</v>
      </c>
      <c r="C228" s="19"/>
      <c r="D228" s="19"/>
      <c r="E228" s="19"/>
      <c r="F228" s="19"/>
      <c r="G228" s="19"/>
      <c r="H228" s="19"/>
      <c r="I228" s="19"/>
      <c r="J228" s="19"/>
      <c r="K228" s="19"/>
      <c r="L228" s="19"/>
    </row>
    <row r="229" spans="1:12">
      <c r="A229" s="43"/>
      <c r="B229" s="46" t="s">
        <v>597</v>
      </c>
      <c r="C229" s="19">
        <v>2.7614999999999998</v>
      </c>
      <c r="D229" s="19">
        <v>2.8658000000000001</v>
      </c>
      <c r="E229" s="19">
        <v>0.64680000000000004</v>
      </c>
      <c r="F229" s="19">
        <v>1.522</v>
      </c>
      <c r="G229" s="19" t="s">
        <v>598</v>
      </c>
      <c r="H229" s="19">
        <v>1.7569999999999999</v>
      </c>
      <c r="I229" s="19">
        <v>1.0807</v>
      </c>
      <c r="J229" s="19">
        <v>4.4013</v>
      </c>
      <c r="K229" s="19">
        <v>2.1676000000000002</v>
      </c>
      <c r="L229" s="19">
        <v>6.0892999999999997</v>
      </c>
    </row>
    <row r="230" spans="1:12">
      <c r="A230" s="43"/>
      <c r="B230" s="46" t="s">
        <v>91</v>
      </c>
      <c r="C230" s="19">
        <v>2.7734000000000001</v>
      </c>
      <c r="D230" s="19">
        <v>1.9315</v>
      </c>
      <c r="E230" s="19">
        <v>1.9899</v>
      </c>
      <c r="F230" s="19">
        <v>2.4296000000000002</v>
      </c>
      <c r="G230" s="19" t="s">
        <v>598</v>
      </c>
      <c r="H230" s="19">
        <v>1.0181</v>
      </c>
      <c r="I230" s="19">
        <v>0.85409999999999997</v>
      </c>
      <c r="J230" s="19">
        <v>4.2915000000000001</v>
      </c>
      <c r="K230" s="19">
        <v>1.8109999999999999</v>
      </c>
      <c r="L230" s="19">
        <v>4.2602000000000002</v>
      </c>
    </row>
    <row r="231" spans="1:12">
      <c r="A231" s="44" t="s">
        <v>551</v>
      </c>
      <c r="B231" s="20"/>
      <c r="C231" s="19"/>
      <c r="D231" s="19"/>
      <c r="E231" s="19"/>
      <c r="F231" s="19"/>
      <c r="G231" s="19"/>
      <c r="H231" s="19"/>
      <c r="I231" s="19"/>
      <c r="J231" s="19"/>
      <c r="K231" s="19"/>
      <c r="L231" s="19"/>
    </row>
    <row r="232" spans="1:12">
      <c r="A232" s="44"/>
      <c r="B232" s="45" t="s">
        <v>659</v>
      </c>
      <c r="C232" s="19"/>
      <c r="D232" s="19"/>
      <c r="E232" s="19"/>
      <c r="F232" s="19"/>
      <c r="G232" s="19"/>
      <c r="H232" s="19"/>
      <c r="I232" s="19"/>
      <c r="J232" s="19"/>
      <c r="K232" s="19"/>
      <c r="L232" s="19"/>
    </row>
    <row r="233" spans="1:12">
      <c r="A233" s="43"/>
      <c r="B233" s="46" t="s">
        <v>137</v>
      </c>
      <c r="C233" s="19">
        <v>2.5956000000000001</v>
      </c>
      <c r="D233" s="19">
        <v>1.9092</v>
      </c>
      <c r="E233" s="19">
        <v>-3.3384999999999998</v>
      </c>
      <c r="F233" s="19" t="s">
        <v>598</v>
      </c>
      <c r="G233" s="19" t="s">
        <v>598</v>
      </c>
      <c r="H233" s="19">
        <v>-2.0790000000000002</v>
      </c>
      <c r="I233" s="19">
        <v>0</v>
      </c>
      <c r="J233" s="19">
        <v>5.8155000000000001</v>
      </c>
      <c r="K233" s="19">
        <v>2.1678999999999999</v>
      </c>
      <c r="L233" s="19">
        <v>6.0953999999999997</v>
      </c>
    </row>
    <row r="234" spans="1:12">
      <c r="A234" s="43" t="str">
        <f>IF(ISBLANK(B234),IF(ISBLANK(#REF!),#REF!,#REF!),"")</f>
        <v/>
      </c>
      <c r="B234" s="46" t="s">
        <v>549</v>
      </c>
      <c r="C234" s="19">
        <v>1.6194</v>
      </c>
      <c r="D234" s="19">
        <v>1.3392999999999999</v>
      </c>
      <c r="E234" s="19">
        <v>0.79969999999999997</v>
      </c>
      <c r="F234" s="19">
        <v>1.7763</v>
      </c>
      <c r="G234" s="19">
        <v>-2.2429000000000001</v>
      </c>
      <c r="H234" s="19">
        <v>1.3904000000000001</v>
      </c>
      <c r="I234" s="19">
        <v>0.89229999999999998</v>
      </c>
      <c r="J234" s="19">
        <v>3.6623999999999999</v>
      </c>
      <c r="K234" s="19">
        <v>1.2461</v>
      </c>
      <c r="L234" s="19">
        <v>4.3146000000000004</v>
      </c>
    </row>
    <row r="235" spans="1:12">
      <c r="A235" s="43"/>
      <c r="B235" s="45" t="s">
        <v>528</v>
      </c>
      <c r="C235" s="19"/>
      <c r="D235" s="19"/>
      <c r="E235" s="19"/>
      <c r="F235" s="19"/>
      <c r="G235" s="19"/>
      <c r="H235" s="19"/>
      <c r="I235" s="19"/>
      <c r="J235" s="19"/>
      <c r="K235" s="19"/>
      <c r="L235" s="19"/>
    </row>
    <row r="236" spans="1:12">
      <c r="A236" s="43"/>
      <c r="B236" s="46" t="s">
        <v>601</v>
      </c>
      <c r="C236" s="19">
        <v>1.7144999999999999</v>
      </c>
      <c r="D236" s="19">
        <v>1.4313</v>
      </c>
      <c r="E236" s="19">
        <v>0.94430000000000003</v>
      </c>
      <c r="F236" s="19">
        <v>1.1123000000000001</v>
      </c>
      <c r="G236" s="19" t="s">
        <v>598</v>
      </c>
      <c r="H236" s="19">
        <v>0.94179999999999997</v>
      </c>
      <c r="I236" s="19">
        <v>0.72989999999999999</v>
      </c>
      <c r="J236" s="19">
        <v>5.0073999999999996</v>
      </c>
      <c r="K236" s="19">
        <v>1.2783</v>
      </c>
      <c r="L236" s="19">
        <v>6.3925000000000001</v>
      </c>
    </row>
    <row r="237" spans="1:12">
      <c r="A237" s="43" t="str">
        <f>IF(ISBLANK(B237),IF(ISBLANK(#REF!),#REF!,#REF!),"")</f>
        <v/>
      </c>
      <c r="B237" s="46" t="s">
        <v>602</v>
      </c>
      <c r="C237" s="19">
        <v>1.6674</v>
      </c>
      <c r="D237" s="19">
        <v>1.3534999999999999</v>
      </c>
      <c r="E237" s="19">
        <v>0.99370000000000003</v>
      </c>
      <c r="F237" s="19">
        <v>1.8701000000000001</v>
      </c>
      <c r="G237" s="19">
        <v>-0.97770000000000001</v>
      </c>
      <c r="H237" s="19">
        <v>1.4702</v>
      </c>
      <c r="I237" s="19">
        <v>0.93079999999999996</v>
      </c>
      <c r="J237" s="19">
        <v>3.3546</v>
      </c>
      <c r="K237" s="19">
        <v>1.3286</v>
      </c>
      <c r="L237" s="19">
        <v>3.7349000000000001</v>
      </c>
    </row>
    <row r="238" spans="1:12">
      <c r="A238" s="43"/>
      <c r="B238" s="45" t="s">
        <v>600</v>
      </c>
      <c r="C238" s="19"/>
      <c r="D238" s="19"/>
      <c r="E238" s="19"/>
      <c r="F238" s="19"/>
      <c r="G238" s="19"/>
      <c r="H238" s="19"/>
      <c r="I238" s="19"/>
      <c r="J238" s="19"/>
      <c r="K238" s="19"/>
      <c r="L238" s="19"/>
    </row>
    <row r="239" spans="1:12">
      <c r="A239" s="43"/>
      <c r="B239" s="46" t="s">
        <v>597</v>
      </c>
      <c r="C239" s="19">
        <v>1.4674</v>
      </c>
      <c r="D239" s="19">
        <v>1.3949</v>
      </c>
      <c r="E239" s="19">
        <v>0.98729999999999996</v>
      </c>
      <c r="F239" s="19">
        <v>1.1394</v>
      </c>
      <c r="G239" s="19" t="s">
        <v>598</v>
      </c>
      <c r="H239" s="19">
        <v>1.4903</v>
      </c>
      <c r="I239" s="19">
        <v>0.93640000000000001</v>
      </c>
      <c r="J239" s="19">
        <v>2.5411999999999999</v>
      </c>
      <c r="K239" s="19">
        <v>1.2972999999999999</v>
      </c>
      <c r="L239" s="19">
        <v>3.0347</v>
      </c>
    </row>
    <row r="240" spans="1:12">
      <c r="A240" s="43"/>
      <c r="B240" s="46" t="s">
        <v>91</v>
      </c>
      <c r="C240" s="19">
        <v>2.4885999999999999</v>
      </c>
      <c r="D240" s="19">
        <v>1.3573</v>
      </c>
      <c r="E240" s="19">
        <v>0.79690000000000005</v>
      </c>
      <c r="F240" s="19">
        <v>2.8170999999999999</v>
      </c>
      <c r="G240" s="19">
        <v>-2.415</v>
      </c>
      <c r="H240" s="19">
        <v>1.0812999999999999</v>
      </c>
      <c r="I240" s="19">
        <v>0.75070000000000003</v>
      </c>
      <c r="J240" s="19">
        <v>6.7152000000000003</v>
      </c>
      <c r="K240" s="19">
        <v>1.3714999999999999</v>
      </c>
      <c r="L240" s="19">
        <v>6.6109999999999998</v>
      </c>
    </row>
    <row r="241" spans="1:12">
      <c r="A241" s="43" t="s">
        <v>528</v>
      </c>
      <c r="B241" s="46"/>
      <c r="C241" s="19"/>
      <c r="D241" s="19"/>
      <c r="E241" s="19"/>
      <c r="F241" s="19"/>
      <c r="G241" s="19"/>
      <c r="H241" s="19"/>
      <c r="I241" s="19"/>
      <c r="J241" s="19"/>
      <c r="K241" s="19"/>
      <c r="L241" s="19"/>
    </row>
    <row r="242" spans="1:12">
      <c r="A242" s="44" t="s">
        <v>185</v>
      </c>
      <c r="B242" s="46"/>
      <c r="C242" s="19"/>
      <c r="D242" s="19"/>
      <c r="E242" s="19"/>
      <c r="F242" s="19"/>
      <c r="G242" s="19"/>
      <c r="H242" s="19"/>
      <c r="I242" s="19"/>
      <c r="J242" s="19"/>
      <c r="K242" s="19"/>
      <c r="L242" s="19"/>
    </row>
    <row r="243" spans="1:12">
      <c r="A243" s="44"/>
      <c r="B243" s="45" t="s">
        <v>659</v>
      </c>
      <c r="C243" s="19"/>
      <c r="D243" s="19"/>
      <c r="E243" s="19"/>
      <c r="F243" s="19"/>
      <c r="G243" s="19"/>
      <c r="H243" s="19"/>
      <c r="I243" s="19"/>
      <c r="J243" s="19"/>
      <c r="K243" s="19"/>
      <c r="L243" s="19"/>
    </row>
    <row r="244" spans="1:12">
      <c r="A244" s="43"/>
      <c r="B244" s="46" t="s">
        <v>137</v>
      </c>
      <c r="C244" s="19">
        <v>3.5156999999999998</v>
      </c>
      <c r="D244" s="19">
        <v>3.2408000000000001</v>
      </c>
      <c r="E244" s="19">
        <v>1.4611000000000001</v>
      </c>
      <c r="F244" s="19">
        <v>2.4916999999999998</v>
      </c>
      <c r="G244" s="19" t="s">
        <v>598</v>
      </c>
      <c r="H244" s="19">
        <v>1.4516</v>
      </c>
      <c r="I244" s="19">
        <v>1.3696999999999999</v>
      </c>
      <c r="J244" s="19">
        <v>5.3005000000000004</v>
      </c>
      <c r="K244" s="19">
        <v>2.6848000000000001</v>
      </c>
      <c r="L244" s="19">
        <v>6.0769000000000002</v>
      </c>
    </row>
    <row r="245" spans="1:12">
      <c r="A245" s="43" t="str">
        <f>IF(ISBLANK(B245),IF(ISBLANK(#REF!),#REF!,#REF!),"")</f>
        <v/>
      </c>
      <c r="B245" s="46" t="s">
        <v>549</v>
      </c>
      <c r="C245" s="19">
        <v>1.7412000000000001</v>
      </c>
      <c r="D245" s="19">
        <v>1.3439000000000001</v>
      </c>
      <c r="E245" s="19">
        <v>0.79290000000000005</v>
      </c>
      <c r="F245" s="19">
        <v>1.1051</v>
      </c>
      <c r="G245" s="19" t="s">
        <v>598</v>
      </c>
      <c r="H245" s="19">
        <v>1.204</v>
      </c>
      <c r="I245" s="19">
        <v>0.89410000000000001</v>
      </c>
      <c r="J245" s="19">
        <v>3.3969</v>
      </c>
      <c r="K245" s="19">
        <v>1.2477</v>
      </c>
      <c r="L245" s="19">
        <v>3.8900999999999999</v>
      </c>
    </row>
    <row r="246" spans="1:12">
      <c r="A246" s="44" t="s">
        <v>186</v>
      </c>
      <c r="B246" s="46"/>
      <c r="C246" s="19"/>
      <c r="D246" s="19"/>
      <c r="E246" s="19"/>
      <c r="F246" s="19"/>
      <c r="G246" s="19"/>
      <c r="H246" s="19"/>
      <c r="I246" s="19"/>
      <c r="J246" s="19"/>
      <c r="K246" s="19"/>
      <c r="L246" s="19"/>
    </row>
    <row r="247" spans="1:12">
      <c r="A247" s="194"/>
      <c r="B247" s="196" t="s">
        <v>659</v>
      </c>
      <c r="C247" s="54"/>
      <c r="D247" s="54"/>
      <c r="E247" s="54"/>
      <c r="F247" s="54"/>
      <c r="G247" s="54"/>
      <c r="H247" s="54"/>
      <c r="I247" s="54"/>
      <c r="J247" s="54"/>
      <c r="K247" s="54"/>
      <c r="L247" s="54"/>
    </row>
    <row r="248" spans="1:12">
      <c r="A248" s="197"/>
      <c r="B248" s="195" t="s">
        <v>137</v>
      </c>
      <c r="C248" s="54">
        <v>3.6448999999999998</v>
      </c>
      <c r="D248" s="54">
        <v>1.7799</v>
      </c>
      <c r="E248" s="54" t="s">
        <v>598</v>
      </c>
      <c r="F248" s="54">
        <v>-0.93459999999999999</v>
      </c>
      <c r="G248" s="54" t="s">
        <v>598</v>
      </c>
      <c r="H248" s="54">
        <v>2.4762</v>
      </c>
      <c r="I248" s="54">
        <v>0.36030000000000001</v>
      </c>
      <c r="J248" s="54">
        <v>6.4241999999999999</v>
      </c>
      <c r="K248" s="54">
        <v>2.3401000000000001</v>
      </c>
      <c r="L248" s="54">
        <v>6.6409000000000002</v>
      </c>
    </row>
    <row r="249" spans="1:12">
      <c r="A249" s="198" t="str">
        <f>IF(ISBLANK(B249),IF(ISBLANK(#REF!),#REF!,#REF!),"")</f>
        <v/>
      </c>
      <c r="B249" s="199" t="s">
        <v>549</v>
      </c>
      <c r="C249" s="55">
        <v>1.5122</v>
      </c>
      <c r="D249" s="55">
        <v>1.3044</v>
      </c>
      <c r="E249" s="55">
        <v>1.0024</v>
      </c>
      <c r="F249" s="55">
        <v>2.1004</v>
      </c>
      <c r="G249" s="55">
        <v>-0.8276</v>
      </c>
      <c r="H249" s="55">
        <v>1.1295999999999999</v>
      </c>
      <c r="I249" s="55">
        <v>0.72250000000000003</v>
      </c>
      <c r="J249" s="55">
        <v>2.7467999999999999</v>
      </c>
      <c r="K249" s="55">
        <v>1.18</v>
      </c>
      <c r="L249" s="55">
        <v>3.1633</v>
      </c>
    </row>
    <row r="250" spans="1:12" s="170" customFormat="1">
      <c r="A250" s="169" t="s">
        <v>64</v>
      </c>
      <c r="B250" s="172"/>
      <c r="C250" s="173"/>
      <c r="D250" s="173"/>
      <c r="E250" s="173"/>
      <c r="F250" s="173"/>
      <c r="G250" s="173"/>
      <c r="H250" s="173"/>
      <c r="I250" s="173"/>
      <c r="J250" s="173"/>
    </row>
    <row r="251" spans="1:12">
      <c r="A251" s="27" t="s">
        <v>662</v>
      </c>
      <c r="B251" s="31"/>
      <c r="C251" s="148"/>
      <c r="D251" s="148"/>
      <c r="E251" s="148"/>
      <c r="F251" s="148"/>
      <c r="G251" s="148"/>
      <c r="H251" s="148"/>
      <c r="I251" s="148"/>
      <c r="J251" s="148"/>
    </row>
    <row r="252" spans="1:12">
      <c r="A252" s="44" t="s">
        <v>88</v>
      </c>
      <c r="B252" s="20"/>
      <c r="C252" s="16"/>
      <c r="D252" s="16"/>
      <c r="E252" s="16"/>
      <c r="F252" s="16"/>
      <c r="G252" s="16"/>
      <c r="H252" s="16"/>
      <c r="I252" s="16"/>
      <c r="J252" s="16"/>
    </row>
    <row r="253" spans="1:12">
      <c r="A253" s="44"/>
      <c r="B253" s="45" t="s">
        <v>659</v>
      </c>
      <c r="C253" s="16"/>
      <c r="D253" s="16"/>
      <c r="E253" s="16"/>
      <c r="F253" s="16"/>
      <c r="G253" s="16"/>
      <c r="H253" s="16"/>
      <c r="I253" s="16"/>
      <c r="J253" s="16"/>
    </row>
    <row r="254" spans="1:12">
      <c r="A254" s="43"/>
      <c r="B254" s="46" t="s">
        <v>137</v>
      </c>
      <c r="C254" s="19">
        <v>0.21809999999999999</v>
      </c>
      <c r="D254" s="19" t="s">
        <v>598</v>
      </c>
      <c r="E254" s="19" t="s">
        <v>598</v>
      </c>
      <c r="F254" s="19" t="s">
        <v>598</v>
      </c>
      <c r="G254" s="19" t="s">
        <v>598</v>
      </c>
      <c r="H254" s="19" t="s">
        <v>598</v>
      </c>
      <c r="I254" s="19">
        <v>0</v>
      </c>
      <c r="J254" s="19">
        <v>0.39169999999999999</v>
      </c>
      <c r="K254" s="19">
        <v>0.1211</v>
      </c>
      <c r="L254" s="19">
        <v>0.38490000000000002</v>
      </c>
    </row>
    <row r="255" spans="1:12">
      <c r="A255" s="43" t="str">
        <f>IF(ISBLANK(B255),IF(ISBLANK(#REF!),#REF!,#REF!),"")</f>
        <v/>
      </c>
      <c r="B255" s="46" t="s">
        <v>549</v>
      </c>
      <c r="C255" s="19">
        <v>0.74170000000000003</v>
      </c>
      <c r="D255" s="19">
        <v>0.14560000000000001</v>
      </c>
      <c r="E255" s="19">
        <v>2.1251000000000002</v>
      </c>
      <c r="F255" s="19" t="s">
        <v>598</v>
      </c>
      <c r="G255" s="19" t="s">
        <v>598</v>
      </c>
      <c r="H255" s="19">
        <v>-1.1107</v>
      </c>
      <c r="I255" s="19">
        <v>0.62929999999999997</v>
      </c>
      <c r="J255" s="19">
        <v>0</v>
      </c>
      <c r="K255" s="19">
        <v>0.83799999999999997</v>
      </c>
      <c r="L255" s="19">
        <v>0</v>
      </c>
    </row>
    <row r="256" spans="1:12">
      <c r="A256" s="43"/>
      <c r="B256" s="45" t="s">
        <v>528</v>
      </c>
      <c r="C256" s="19"/>
      <c r="D256" s="19"/>
      <c r="E256" s="19"/>
      <c r="F256" s="19"/>
      <c r="G256" s="19"/>
      <c r="H256" s="19"/>
      <c r="I256" s="19"/>
      <c r="J256" s="19"/>
      <c r="K256" s="19"/>
      <c r="L256" s="19"/>
    </row>
    <row r="257" spans="1:12">
      <c r="A257" s="43"/>
      <c r="B257" s="46" t="s">
        <v>601</v>
      </c>
      <c r="C257" s="19">
        <v>0.71599999999999997</v>
      </c>
      <c r="D257" s="19">
        <v>-1E-4</v>
      </c>
      <c r="E257" s="19">
        <v>-2.3799000000000001</v>
      </c>
      <c r="F257" s="19" t="s">
        <v>598</v>
      </c>
      <c r="G257" s="19" t="s">
        <v>598</v>
      </c>
      <c r="H257" s="19" t="s">
        <v>598</v>
      </c>
      <c r="I257" s="19">
        <v>0</v>
      </c>
      <c r="J257" s="19">
        <v>0.30570000000000003</v>
      </c>
      <c r="K257" s="19">
        <v>0.83650000000000002</v>
      </c>
      <c r="L257" s="19">
        <v>0.26169999999999999</v>
      </c>
    </row>
    <row r="258" spans="1:12">
      <c r="A258" s="43" t="str">
        <f>IF(ISBLANK(B258),IF(ISBLANK(#REF!),#REF!,#REF!),"")</f>
        <v/>
      </c>
      <c r="B258" s="46" t="s">
        <v>602</v>
      </c>
      <c r="C258" s="19">
        <v>0.54869999999999997</v>
      </c>
      <c r="D258" s="19">
        <v>0.219</v>
      </c>
      <c r="E258" s="19">
        <v>-1.0962000000000001</v>
      </c>
      <c r="F258" s="19" t="s">
        <v>598</v>
      </c>
      <c r="G258" s="19" t="s">
        <v>598</v>
      </c>
      <c r="H258" s="19">
        <v>-1.0719000000000001</v>
      </c>
      <c r="I258" s="19">
        <v>0.93169999999999997</v>
      </c>
      <c r="J258" s="19">
        <v>9.9500000000000005E-2</v>
      </c>
      <c r="K258" s="19">
        <v>0.62509999999999999</v>
      </c>
      <c r="L258" s="19">
        <v>7.8100000000000003E-2</v>
      </c>
    </row>
    <row r="259" spans="1:12">
      <c r="A259" s="43"/>
      <c r="B259" s="45" t="s">
        <v>600</v>
      </c>
      <c r="C259" s="19"/>
      <c r="D259" s="19"/>
      <c r="E259" s="19"/>
      <c r="F259" s="19"/>
      <c r="G259" s="19"/>
      <c r="H259" s="19"/>
      <c r="I259" s="19"/>
      <c r="J259" s="19"/>
      <c r="K259" s="19"/>
      <c r="L259" s="19"/>
    </row>
    <row r="260" spans="1:12">
      <c r="A260" s="43"/>
      <c r="B260" s="46" t="s">
        <v>597</v>
      </c>
      <c r="C260" s="19">
        <v>0.67100000000000004</v>
      </c>
      <c r="D260" s="19">
        <v>0.14799999999999999</v>
      </c>
      <c r="E260" s="19">
        <v>1.94</v>
      </c>
      <c r="F260" s="19" t="s">
        <v>598</v>
      </c>
      <c r="G260" s="19" t="s">
        <v>598</v>
      </c>
      <c r="H260" s="19">
        <v>-1.0582</v>
      </c>
      <c r="I260" s="19">
        <v>0.2094</v>
      </c>
      <c r="J260" s="19">
        <v>0.69920000000000004</v>
      </c>
      <c r="K260" s="19">
        <v>0.67769999999999997</v>
      </c>
      <c r="L260" s="19">
        <v>0.56820000000000004</v>
      </c>
    </row>
    <row r="261" spans="1:12">
      <c r="A261" s="43"/>
      <c r="B261" s="46" t="s">
        <v>91</v>
      </c>
      <c r="C261" s="19">
        <v>0.53129999999999999</v>
      </c>
      <c r="D261" s="19" t="s">
        <v>598</v>
      </c>
      <c r="E261" s="19" t="s">
        <v>598</v>
      </c>
      <c r="F261" s="19" t="s">
        <v>598</v>
      </c>
      <c r="G261" s="19" t="s">
        <v>598</v>
      </c>
      <c r="H261" s="19" t="s">
        <v>598</v>
      </c>
      <c r="I261" s="19">
        <v>1.0447</v>
      </c>
      <c r="J261" s="19">
        <v>5.6399999999999999E-2</v>
      </c>
      <c r="K261" s="19">
        <v>0.86980000000000002</v>
      </c>
      <c r="L261" s="19">
        <v>4.65E-2</v>
      </c>
    </row>
    <row r="262" spans="1:12">
      <c r="A262" s="44" t="s">
        <v>140</v>
      </c>
      <c r="B262" s="20"/>
      <c r="C262" s="19"/>
      <c r="D262" s="19"/>
      <c r="E262" s="19"/>
      <c r="F262" s="19"/>
      <c r="G262" s="19"/>
      <c r="H262" s="19"/>
      <c r="I262" s="19"/>
      <c r="J262" s="19"/>
      <c r="K262" s="19"/>
      <c r="L262" s="19"/>
    </row>
    <row r="263" spans="1:12">
      <c r="A263" s="44"/>
      <c r="B263" s="45" t="s">
        <v>659</v>
      </c>
      <c r="C263" s="19"/>
      <c r="D263" s="19"/>
      <c r="E263" s="19"/>
      <c r="F263" s="19"/>
      <c r="G263" s="19"/>
      <c r="H263" s="19"/>
      <c r="I263" s="19"/>
      <c r="J263" s="19"/>
      <c r="K263" s="19"/>
      <c r="L263" s="19"/>
    </row>
    <row r="264" spans="1:12">
      <c r="A264" s="43"/>
      <c r="B264" s="46" t="s">
        <v>137</v>
      </c>
      <c r="C264" s="19">
        <v>0.86870000000000003</v>
      </c>
      <c r="D264" s="19" t="s">
        <v>598</v>
      </c>
      <c r="E264" s="19">
        <v>-1E-4</v>
      </c>
      <c r="F264" s="19" t="s">
        <v>598</v>
      </c>
      <c r="G264" s="19" t="s">
        <v>598</v>
      </c>
      <c r="H264" s="19" t="s">
        <v>598</v>
      </c>
      <c r="I264" s="19">
        <v>0</v>
      </c>
      <c r="J264" s="19">
        <v>0</v>
      </c>
      <c r="K264" s="19">
        <v>1.3255999999999999</v>
      </c>
      <c r="L264" s="19">
        <v>0</v>
      </c>
    </row>
    <row r="265" spans="1:12">
      <c r="A265" s="43" t="str">
        <f>IF(ISBLANK(B265),IF(ISBLANK(#REF!),#REF!,#REF!),"")</f>
        <v/>
      </c>
      <c r="B265" s="46" t="s">
        <v>549</v>
      </c>
      <c r="C265" s="19">
        <v>0.52929999999999999</v>
      </c>
      <c r="D265" s="19">
        <v>0.50770000000000004</v>
      </c>
      <c r="E265" s="19">
        <v>0.62619999999999998</v>
      </c>
      <c r="F265" s="19" t="s">
        <v>598</v>
      </c>
      <c r="G265" s="19" t="s">
        <v>598</v>
      </c>
      <c r="H265" s="19" t="s">
        <v>598</v>
      </c>
      <c r="I265" s="19">
        <v>1.1676</v>
      </c>
      <c r="J265" s="19">
        <v>0.19819999999999999</v>
      </c>
      <c r="K265" s="19">
        <v>0.57820000000000005</v>
      </c>
      <c r="L265" s="19">
        <v>0.1384</v>
      </c>
    </row>
    <row r="266" spans="1:12">
      <c r="A266" s="43"/>
      <c r="B266" s="45" t="s">
        <v>528</v>
      </c>
      <c r="C266" s="19"/>
      <c r="D266" s="19"/>
      <c r="E266" s="19"/>
      <c r="F266" s="19"/>
      <c r="G266" s="19"/>
      <c r="H266" s="19"/>
      <c r="I266" s="19"/>
      <c r="J266" s="19"/>
      <c r="K266" s="19"/>
      <c r="L266" s="19"/>
    </row>
    <row r="267" spans="1:12">
      <c r="A267" s="43"/>
      <c r="B267" s="46" t="s">
        <v>601</v>
      </c>
      <c r="C267" s="19">
        <v>0.96550000000000002</v>
      </c>
      <c r="D267" s="19">
        <v>1.6029</v>
      </c>
      <c r="E267" s="19">
        <v>0.42059999999999997</v>
      </c>
      <c r="F267" s="19" t="s">
        <v>598</v>
      </c>
      <c r="G267" s="19" t="s">
        <v>598</v>
      </c>
      <c r="H267" s="19" t="s">
        <v>598</v>
      </c>
      <c r="I267" s="19">
        <v>2.2938999999999998</v>
      </c>
      <c r="J267" s="19">
        <v>0</v>
      </c>
      <c r="K267" s="19">
        <v>1.1621999999999999</v>
      </c>
      <c r="L267" s="19">
        <v>0</v>
      </c>
    </row>
    <row r="268" spans="1:12">
      <c r="A268" s="43" t="str">
        <f>IF(ISBLANK(B268),IF(ISBLANK(#REF!),#REF!,#REF!),"")</f>
        <v/>
      </c>
      <c r="B268" s="46" t="s">
        <v>602</v>
      </c>
      <c r="C268" s="19">
        <v>0.18729999999999999</v>
      </c>
      <c r="D268" s="19">
        <v>0</v>
      </c>
      <c r="E268" s="19">
        <v>-0.65569999999999995</v>
      </c>
      <c r="F268" s="19" t="s">
        <v>598</v>
      </c>
      <c r="G268" s="19" t="s">
        <v>598</v>
      </c>
      <c r="H268" s="19" t="s">
        <v>598</v>
      </c>
      <c r="I268" s="19">
        <v>0</v>
      </c>
      <c r="J268" s="19">
        <v>0.30030000000000001</v>
      </c>
      <c r="K268" s="19">
        <v>0.1905</v>
      </c>
      <c r="L268" s="19">
        <v>0.1699</v>
      </c>
    </row>
    <row r="269" spans="1:12">
      <c r="A269" s="43"/>
      <c r="B269" s="45" t="s">
        <v>600</v>
      </c>
      <c r="C269" s="19"/>
      <c r="D269" s="19"/>
      <c r="E269" s="19"/>
      <c r="F269" s="19"/>
      <c r="G269" s="19"/>
      <c r="H269" s="19"/>
      <c r="I269" s="19"/>
      <c r="J269" s="19"/>
      <c r="K269" s="19"/>
      <c r="L269" s="19"/>
    </row>
    <row r="270" spans="1:12">
      <c r="A270" s="43"/>
      <c r="B270" s="46" t="s">
        <v>597</v>
      </c>
      <c r="C270" s="19">
        <v>0.35270000000000001</v>
      </c>
      <c r="D270" s="19">
        <v>0</v>
      </c>
      <c r="E270" s="19">
        <v>0.52710000000000001</v>
      </c>
      <c r="F270" s="19" t="s">
        <v>598</v>
      </c>
      <c r="G270" s="19" t="s">
        <v>598</v>
      </c>
      <c r="H270" s="19" t="s">
        <v>598</v>
      </c>
      <c r="I270" s="19">
        <v>3.8344</v>
      </c>
      <c r="J270" s="19">
        <v>0</v>
      </c>
      <c r="K270" s="19">
        <v>0.37090000000000001</v>
      </c>
      <c r="L270" s="19">
        <v>0</v>
      </c>
    </row>
    <row r="271" spans="1:12">
      <c r="A271" s="43"/>
      <c r="B271" s="46" t="s">
        <v>91</v>
      </c>
      <c r="C271" s="19">
        <v>0.84150000000000003</v>
      </c>
      <c r="D271" s="19">
        <v>1.6546000000000001</v>
      </c>
      <c r="E271" s="19">
        <v>-0.46360000000000001</v>
      </c>
      <c r="F271" s="19" t="s">
        <v>598</v>
      </c>
      <c r="G271" s="19" t="s">
        <v>598</v>
      </c>
      <c r="H271" s="19" t="s">
        <v>598</v>
      </c>
      <c r="I271" s="19">
        <v>0.23250000000000001</v>
      </c>
      <c r="J271" s="19">
        <v>0.1115</v>
      </c>
      <c r="K271" s="19">
        <v>1.1164000000000001</v>
      </c>
      <c r="L271" s="19">
        <v>8.8300000000000003E-2</v>
      </c>
    </row>
    <row r="272" spans="1:12">
      <c r="A272" s="27" t="s">
        <v>663</v>
      </c>
      <c r="B272" s="31"/>
      <c r="C272" s="19"/>
      <c r="D272" s="19"/>
      <c r="E272" s="19"/>
      <c r="F272" s="19"/>
      <c r="G272" s="19"/>
      <c r="H272" s="19"/>
      <c r="I272" s="19"/>
      <c r="J272" s="19"/>
      <c r="K272" s="19"/>
      <c r="L272" s="19"/>
    </row>
    <row r="273" spans="1:12">
      <c r="A273" s="44" t="s">
        <v>89</v>
      </c>
      <c r="B273" s="20"/>
      <c r="C273" s="19"/>
      <c r="D273" s="19"/>
      <c r="E273" s="19"/>
      <c r="F273" s="19"/>
      <c r="G273" s="19"/>
      <c r="H273" s="19"/>
      <c r="I273" s="19"/>
      <c r="J273" s="19"/>
      <c r="K273" s="19"/>
      <c r="L273" s="19"/>
    </row>
    <row r="274" spans="1:12">
      <c r="A274" s="44"/>
      <c r="B274" s="45" t="s">
        <v>659</v>
      </c>
      <c r="C274" s="19"/>
      <c r="D274" s="19"/>
      <c r="E274" s="19"/>
      <c r="F274" s="19"/>
      <c r="G274" s="19"/>
      <c r="H274" s="19"/>
      <c r="I274" s="19"/>
      <c r="J274" s="19"/>
      <c r="K274" s="19"/>
      <c r="L274" s="19"/>
    </row>
    <row r="275" spans="1:12">
      <c r="A275" s="43"/>
      <c r="B275" s="46" t="s">
        <v>137</v>
      </c>
      <c r="C275" s="19">
        <v>0.24390000000000001</v>
      </c>
      <c r="D275" s="19" t="s">
        <v>598</v>
      </c>
      <c r="E275" s="19" t="s">
        <v>598</v>
      </c>
      <c r="F275" s="19" t="s">
        <v>598</v>
      </c>
      <c r="G275" s="19" t="s">
        <v>598</v>
      </c>
      <c r="H275" s="19" t="s">
        <v>598</v>
      </c>
      <c r="I275" s="19">
        <v>0</v>
      </c>
      <c r="J275" s="19">
        <v>4.6600000000000003E-2</v>
      </c>
      <c r="K275" s="19">
        <v>0.49530000000000002</v>
      </c>
      <c r="L275" s="19">
        <v>3.9800000000000002E-2</v>
      </c>
    </row>
    <row r="276" spans="1:12">
      <c r="A276" s="43" t="str">
        <f>IF(ISBLANK(B276),IF(ISBLANK(#REF!),#REF!,#REF!),"")</f>
        <v/>
      </c>
      <c r="B276" s="46" t="s">
        <v>549</v>
      </c>
      <c r="C276" s="19">
        <v>0.4451</v>
      </c>
      <c r="D276" s="19">
        <v>0.52849999999999997</v>
      </c>
      <c r="E276" s="19">
        <v>0.89539999999999997</v>
      </c>
      <c r="F276" s="19" t="s">
        <v>598</v>
      </c>
      <c r="G276" s="19" t="s">
        <v>598</v>
      </c>
      <c r="H276" s="19" t="s">
        <v>598</v>
      </c>
      <c r="I276" s="19">
        <v>0</v>
      </c>
      <c r="J276" s="19">
        <v>0.1263</v>
      </c>
      <c r="K276" s="19">
        <v>0.54769999999999996</v>
      </c>
      <c r="L276" s="19">
        <v>9.0800000000000006E-2</v>
      </c>
    </row>
    <row r="277" spans="1:12">
      <c r="A277" s="43"/>
      <c r="B277" s="45" t="s">
        <v>528</v>
      </c>
      <c r="C277" s="19"/>
      <c r="D277" s="19"/>
      <c r="E277" s="19"/>
      <c r="F277" s="19"/>
      <c r="G277" s="19"/>
      <c r="H277" s="19"/>
      <c r="I277" s="19"/>
      <c r="J277" s="19"/>
      <c r="K277" s="19"/>
      <c r="L277" s="19"/>
    </row>
    <row r="278" spans="1:12">
      <c r="A278" s="43"/>
      <c r="B278" s="46" t="s">
        <v>601</v>
      </c>
      <c r="C278" s="19">
        <v>0.64290000000000003</v>
      </c>
      <c r="D278" s="19">
        <v>-1.0886</v>
      </c>
      <c r="E278" s="19">
        <v>1.0953999999999999</v>
      </c>
      <c r="F278" s="19" t="s">
        <v>598</v>
      </c>
      <c r="G278" s="19" t="s">
        <v>598</v>
      </c>
      <c r="H278" s="19" t="s">
        <v>598</v>
      </c>
      <c r="I278" s="19">
        <v>0</v>
      </c>
      <c r="J278" s="19">
        <v>0</v>
      </c>
      <c r="K278" s="19">
        <v>0.93559999999999999</v>
      </c>
      <c r="L278" s="19">
        <v>0</v>
      </c>
    </row>
    <row r="279" spans="1:12">
      <c r="A279" s="43" t="str">
        <f>IF(ISBLANK(B279),IF(ISBLANK(#REF!),#REF!,#REF!),"")</f>
        <v/>
      </c>
      <c r="B279" s="46" t="s">
        <v>602</v>
      </c>
      <c r="C279" s="19">
        <v>7.5999999999999998E-2</v>
      </c>
      <c r="D279" s="19">
        <v>-1E-4</v>
      </c>
      <c r="E279" s="19">
        <v>-1E-4</v>
      </c>
      <c r="F279" s="19" t="s">
        <v>598</v>
      </c>
      <c r="G279" s="19" t="s">
        <v>598</v>
      </c>
      <c r="H279" s="19" t="s">
        <v>598</v>
      </c>
      <c r="I279" s="19">
        <v>0</v>
      </c>
      <c r="J279" s="19">
        <v>0.21740000000000001</v>
      </c>
      <c r="K279" s="19">
        <v>4.24E-2</v>
      </c>
      <c r="L279" s="19">
        <v>0.1462</v>
      </c>
    </row>
    <row r="280" spans="1:12">
      <c r="A280" s="44" t="s">
        <v>90</v>
      </c>
      <c r="B280" s="20"/>
      <c r="C280" s="19"/>
      <c r="D280" s="19"/>
      <c r="E280" s="19"/>
      <c r="F280" s="19"/>
      <c r="G280" s="19"/>
      <c r="H280" s="19"/>
      <c r="I280" s="19"/>
      <c r="J280" s="19"/>
      <c r="K280" s="19"/>
      <c r="L280" s="19"/>
    </row>
    <row r="281" spans="1:12">
      <c r="A281" s="44"/>
      <c r="B281" s="45" t="s">
        <v>659</v>
      </c>
      <c r="C281" s="19"/>
      <c r="D281" s="19"/>
      <c r="E281" s="19"/>
      <c r="F281" s="19"/>
      <c r="G281" s="19"/>
      <c r="H281" s="19"/>
      <c r="I281" s="19"/>
      <c r="J281" s="19"/>
      <c r="K281" s="19"/>
      <c r="L281" s="19"/>
    </row>
    <row r="282" spans="1:12">
      <c r="A282" s="43"/>
      <c r="B282" s="46" t="s">
        <v>137</v>
      </c>
      <c r="C282" s="19">
        <v>0.95279999999999998</v>
      </c>
      <c r="D282" s="19">
        <v>-1.6896</v>
      </c>
      <c r="E282" s="19" t="s">
        <v>598</v>
      </c>
      <c r="F282" s="19" t="s">
        <v>598</v>
      </c>
      <c r="G282" s="19" t="s">
        <v>598</v>
      </c>
      <c r="H282" s="19" t="s">
        <v>598</v>
      </c>
      <c r="I282" s="19">
        <v>0</v>
      </c>
      <c r="J282" s="19">
        <v>1.2226999999999999</v>
      </c>
      <c r="K282" s="19">
        <v>0.93920000000000003</v>
      </c>
      <c r="L282" s="19">
        <v>1.137</v>
      </c>
    </row>
    <row r="283" spans="1:12">
      <c r="A283" s="43" t="str">
        <f>IF(ISBLANK(B283),IF(ISBLANK(#REF!),#REF!,#REF!),"")</f>
        <v/>
      </c>
      <c r="B283" s="46" t="s">
        <v>549</v>
      </c>
      <c r="C283" s="19">
        <v>0.75960000000000005</v>
      </c>
      <c r="D283" s="19">
        <v>0.30470000000000003</v>
      </c>
      <c r="E283" s="19">
        <v>1.4351</v>
      </c>
      <c r="F283" s="19" t="s">
        <v>598</v>
      </c>
      <c r="G283" s="19" t="s">
        <v>598</v>
      </c>
      <c r="H283" s="19">
        <v>-0.95760000000000001</v>
      </c>
      <c r="I283" s="19">
        <v>1.2931999999999999</v>
      </c>
      <c r="J283" s="19">
        <v>0</v>
      </c>
      <c r="K283" s="19">
        <v>0.78639999999999999</v>
      </c>
      <c r="L283" s="19">
        <v>0</v>
      </c>
    </row>
    <row r="284" spans="1:12">
      <c r="A284" s="43"/>
      <c r="B284" s="45" t="s">
        <v>528</v>
      </c>
      <c r="C284" s="19"/>
      <c r="D284" s="19"/>
      <c r="E284" s="19"/>
      <c r="F284" s="19"/>
      <c r="G284" s="19"/>
      <c r="H284" s="19"/>
      <c r="I284" s="19"/>
      <c r="J284" s="19"/>
      <c r="K284" s="19"/>
      <c r="L284" s="19"/>
    </row>
    <row r="285" spans="1:12">
      <c r="A285" s="43"/>
      <c r="B285" s="46" t="s">
        <v>601</v>
      </c>
      <c r="C285" s="19">
        <v>1.0727</v>
      </c>
      <c r="D285" s="19">
        <v>0.97140000000000004</v>
      </c>
      <c r="E285" s="19">
        <v>-0.87160000000000004</v>
      </c>
      <c r="F285" s="19" t="s">
        <v>598</v>
      </c>
      <c r="G285" s="19" t="s">
        <v>598</v>
      </c>
      <c r="H285" s="19" t="s">
        <v>598</v>
      </c>
      <c r="I285" s="19">
        <v>1.1206</v>
      </c>
      <c r="J285" s="19">
        <v>0.97099999999999997</v>
      </c>
      <c r="K285" s="19">
        <v>1.0979000000000001</v>
      </c>
      <c r="L285" s="19">
        <v>0.70220000000000005</v>
      </c>
    </row>
    <row r="286" spans="1:12">
      <c r="A286" s="43" t="str">
        <f>IF(ISBLANK(B286),IF(ISBLANK(#REF!),#REF!,#REF!),"")</f>
        <v/>
      </c>
      <c r="B286" s="46" t="s">
        <v>602</v>
      </c>
      <c r="C286" s="19">
        <v>0.57050000000000001</v>
      </c>
      <c r="D286" s="19">
        <v>0.13700000000000001</v>
      </c>
      <c r="E286" s="19">
        <v>-1.6594</v>
      </c>
      <c r="F286" s="19" t="s">
        <v>598</v>
      </c>
      <c r="G286" s="19" t="s">
        <v>598</v>
      </c>
      <c r="H286" s="19">
        <v>-0.89910000000000001</v>
      </c>
      <c r="I286" s="19">
        <v>1.0966</v>
      </c>
      <c r="J286" s="19">
        <v>0</v>
      </c>
      <c r="K286" s="19">
        <v>0.59130000000000005</v>
      </c>
      <c r="L286" s="19">
        <v>0</v>
      </c>
    </row>
    <row r="287" spans="1:12">
      <c r="A287" s="27" t="s">
        <v>600</v>
      </c>
      <c r="B287" s="31"/>
      <c r="C287" s="19"/>
      <c r="D287" s="19"/>
      <c r="E287" s="19"/>
      <c r="F287" s="19"/>
      <c r="G287" s="19"/>
      <c r="H287" s="19"/>
      <c r="I287" s="19"/>
      <c r="J287" s="19"/>
      <c r="K287" s="19"/>
      <c r="L287" s="19"/>
    </row>
    <row r="288" spans="1:12">
      <c r="A288" s="44" t="s">
        <v>597</v>
      </c>
      <c r="B288" s="20"/>
      <c r="C288" s="19"/>
      <c r="D288" s="19"/>
      <c r="E288" s="19"/>
      <c r="F288" s="19"/>
      <c r="G288" s="19"/>
      <c r="H288" s="19"/>
      <c r="I288" s="19"/>
      <c r="J288" s="19"/>
      <c r="K288" s="19"/>
      <c r="L288" s="19"/>
    </row>
    <row r="289" spans="1:12">
      <c r="A289" s="44"/>
      <c r="B289" s="45" t="s">
        <v>659</v>
      </c>
      <c r="C289" s="19"/>
      <c r="D289" s="19"/>
      <c r="E289" s="19"/>
      <c r="F289" s="19"/>
      <c r="G289" s="19"/>
      <c r="H289" s="19"/>
      <c r="I289" s="19"/>
      <c r="J289" s="19"/>
      <c r="K289" s="19"/>
      <c r="L289" s="19"/>
    </row>
    <row r="290" spans="1:12">
      <c r="A290" s="43"/>
      <c r="B290" s="46" t="s">
        <v>137</v>
      </c>
      <c r="C290" s="19">
        <v>0.20619999999999999</v>
      </c>
      <c r="D290" s="19" t="s">
        <v>598</v>
      </c>
      <c r="E290" s="19">
        <v>-1E-4</v>
      </c>
      <c r="F290" s="19" t="s">
        <v>598</v>
      </c>
      <c r="G290" s="19" t="s">
        <v>598</v>
      </c>
      <c r="H290" s="19" t="s">
        <v>598</v>
      </c>
      <c r="I290" s="19">
        <v>0</v>
      </c>
      <c r="J290" s="19">
        <v>1.248</v>
      </c>
      <c r="K290" s="19">
        <v>9.5899999999999999E-2</v>
      </c>
      <c r="L290" s="19">
        <v>0.95689999999999997</v>
      </c>
    </row>
    <row r="291" spans="1:12">
      <c r="A291" s="43" t="str">
        <f>IF(ISBLANK(B291),IF(ISBLANK(#REF!),#REF!,#REF!),"")</f>
        <v/>
      </c>
      <c r="B291" s="46" t="s">
        <v>549</v>
      </c>
      <c r="C291" s="19">
        <v>0.60099999999999998</v>
      </c>
      <c r="D291" s="19">
        <v>9.8000000000000004E-2</v>
      </c>
      <c r="E291" s="19">
        <v>1.2886</v>
      </c>
      <c r="F291" s="19" t="s">
        <v>598</v>
      </c>
      <c r="G291" s="19" t="s">
        <v>598</v>
      </c>
      <c r="H291" s="19">
        <v>-0.86109999999999998</v>
      </c>
      <c r="I291" s="19">
        <v>0.81069999999999998</v>
      </c>
      <c r="J291" s="19">
        <v>0</v>
      </c>
      <c r="K291" s="19">
        <v>0.62649999999999995</v>
      </c>
      <c r="L291" s="19">
        <v>0</v>
      </c>
    </row>
    <row r="292" spans="1:12">
      <c r="A292" s="43"/>
      <c r="B292" s="45" t="s">
        <v>528</v>
      </c>
      <c r="C292" s="19"/>
      <c r="D292" s="19"/>
      <c r="E292" s="19"/>
      <c r="F292" s="19"/>
      <c r="G292" s="19"/>
      <c r="H292" s="19"/>
      <c r="I292" s="19"/>
      <c r="J292" s="19"/>
      <c r="K292" s="19"/>
      <c r="L292" s="19"/>
    </row>
    <row r="293" spans="1:12">
      <c r="A293" s="43"/>
      <c r="B293" s="46" t="s">
        <v>601</v>
      </c>
      <c r="C293" s="19">
        <v>0.62180000000000002</v>
      </c>
      <c r="D293" s="19">
        <v>0</v>
      </c>
      <c r="E293" s="19">
        <v>1.1796</v>
      </c>
      <c r="F293" s="19" t="s">
        <v>598</v>
      </c>
      <c r="G293" s="19" t="s">
        <v>598</v>
      </c>
      <c r="H293" s="19" t="s">
        <v>598</v>
      </c>
      <c r="I293" s="19">
        <v>1.4917</v>
      </c>
      <c r="J293" s="19">
        <v>1.1113</v>
      </c>
      <c r="K293" s="19">
        <v>0.61470000000000002</v>
      </c>
      <c r="L293" s="19">
        <v>0.6431</v>
      </c>
    </row>
    <row r="294" spans="1:12">
      <c r="A294" s="43" t="str">
        <f>IF(ISBLANK(B294),IF(ISBLANK(#REF!),#REF!,#REF!),"")</f>
        <v/>
      </c>
      <c r="B294" s="46" t="s">
        <v>602</v>
      </c>
      <c r="C294" s="19">
        <v>0.46479999999999999</v>
      </c>
      <c r="D294" s="19">
        <v>0.14530000000000001</v>
      </c>
      <c r="E294" s="19">
        <v>0.94169999999999998</v>
      </c>
      <c r="F294" s="19" t="s">
        <v>598</v>
      </c>
      <c r="G294" s="19" t="s">
        <v>598</v>
      </c>
      <c r="H294" s="19">
        <v>-0.88480000000000003</v>
      </c>
      <c r="I294" s="19">
        <v>0.28820000000000001</v>
      </c>
      <c r="J294" s="19">
        <v>0</v>
      </c>
      <c r="K294" s="19">
        <v>0.48880000000000001</v>
      </c>
      <c r="L294" s="19">
        <v>0</v>
      </c>
    </row>
    <row r="295" spans="1:12">
      <c r="A295" s="44" t="s">
        <v>91</v>
      </c>
      <c r="B295" s="20"/>
      <c r="C295" s="19"/>
      <c r="D295" s="19"/>
      <c r="E295" s="19"/>
      <c r="F295" s="19"/>
      <c r="G295" s="19"/>
      <c r="H295" s="19"/>
      <c r="I295" s="19"/>
      <c r="J295" s="19"/>
      <c r="K295" s="19"/>
      <c r="L295" s="19"/>
    </row>
    <row r="296" spans="1:12">
      <c r="A296" s="44"/>
      <c r="B296" s="45" t="s">
        <v>659</v>
      </c>
      <c r="C296" s="19"/>
      <c r="D296" s="19"/>
      <c r="E296" s="19"/>
      <c r="F296" s="19"/>
      <c r="G296" s="19"/>
      <c r="H296" s="19"/>
      <c r="I296" s="19"/>
      <c r="J296" s="19"/>
      <c r="K296" s="19"/>
      <c r="L296" s="19"/>
    </row>
    <row r="297" spans="1:12">
      <c r="A297" s="43"/>
      <c r="B297" s="46" t="s">
        <v>137</v>
      </c>
      <c r="C297" s="19">
        <v>0.81940000000000002</v>
      </c>
      <c r="D297" s="19" t="s">
        <v>598</v>
      </c>
      <c r="E297" s="19" t="s">
        <v>598</v>
      </c>
      <c r="F297" s="19" t="s">
        <v>598</v>
      </c>
      <c r="G297" s="19" t="s">
        <v>598</v>
      </c>
      <c r="H297" s="19" t="s">
        <v>598</v>
      </c>
      <c r="I297" s="19">
        <v>0</v>
      </c>
      <c r="J297" s="19">
        <v>4.6100000000000002E-2</v>
      </c>
      <c r="K297" s="19">
        <v>1.7102999999999999</v>
      </c>
      <c r="L297" s="19">
        <v>4.02E-2</v>
      </c>
    </row>
    <row r="298" spans="1:12">
      <c r="A298" s="43" t="str">
        <f>IF(ISBLANK(B298),IF(ISBLANK(#REF!),#REF!,#REF!),"")</f>
        <v/>
      </c>
      <c r="B298" s="46" t="s">
        <v>549</v>
      </c>
      <c r="C298" s="19">
        <v>0.68140000000000001</v>
      </c>
      <c r="D298" s="19">
        <v>0.80059999999999998</v>
      </c>
      <c r="E298" s="19">
        <v>-0.54679999999999995</v>
      </c>
      <c r="F298" s="19" t="s">
        <v>598</v>
      </c>
      <c r="G298" s="19" t="s">
        <v>598</v>
      </c>
      <c r="H298" s="19" t="s">
        <v>598</v>
      </c>
      <c r="I298" s="19">
        <v>0.79449999999999998</v>
      </c>
      <c r="J298" s="19">
        <v>0.12670000000000001</v>
      </c>
      <c r="K298" s="19">
        <v>0.84919999999999995</v>
      </c>
      <c r="L298" s="19">
        <v>9.6500000000000002E-2</v>
      </c>
    </row>
    <row r="299" spans="1:12">
      <c r="A299" s="43"/>
      <c r="B299" s="45" t="s">
        <v>528</v>
      </c>
      <c r="C299" s="19"/>
      <c r="D299" s="19"/>
      <c r="E299" s="19"/>
      <c r="F299" s="19"/>
      <c r="G299" s="19"/>
      <c r="H299" s="19"/>
      <c r="I299" s="19"/>
      <c r="J299" s="19"/>
      <c r="K299" s="19"/>
      <c r="L299" s="19"/>
    </row>
    <row r="300" spans="1:12">
      <c r="A300" s="43"/>
      <c r="B300" s="46" t="s">
        <v>601</v>
      </c>
      <c r="C300" s="19">
        <v>1.1066</v>
      </c>
      <c r="D300" s="19">
        <v>2.1585999999999999</v>
      </c>
      <c r="E300" s="19">
        <v>-0.53920000000000001</v>
      </c>
      <c r="F300" s="19" t="s">
        <v>598</v>
      </c>
      <c r="G300" s="19" t="s">
        <v>598</v>
      </c>
      <c r="H300" s="19" t="s">
        <v>598</v>
      </c>
      <c r="I300" s="19">
        <v>0.2258</v>
      </c>
      <c r="J300" s="19">
        <v>0</v>
      </c>
      <c r="K300" s="19">
        <v>1.6040000000000001</v>
      </c>
      <c r="L300" s="19">
        <v>0</v>
      </c>
    </row>
    <row r="301" spans="1:12">
      <c r="A301" s="43" t="str">
        <f>IF(ISBLANK(B301),IF(ISBLANK(#REF!),#REF!,#REF!),"")</f>
        <v/>
      </c>
      <c r="B301" s="46" t="s">
        <v>602</v>
      </c>
      <c r="C301" s="19">
        <v>0.22309999999999999</v>
      </c>
      <c r="D301" s="19">
        <v>-1E-4</v>
      </c>
      <c r="E301" s="19" t="s">
        <v>598</v>
      </c>
      <c r="F301" s="19" t="s">
        <v>598</v>
      </c>
      <c r="G301" s="19" t="s">
        <v>598</v>
      </c>
      <c r="H301" s="19" t="s">
        <v>598</v>
      </c>
      <c r="I301" s="19">
        <v>1.0689</v>
      </c>
      <c r="J301" s="19">
        <v>0.2291</v>
      </c>
      <c r="K301" s="19">
        <v>0.25119999999999998</v>
      </c>
      <c r="L301" s="19">
        <v>0.16039999999999999</v>
      </c>
    </row>
    <row r="302" spans="1:12">
      <c r="A302" s="27" t="s">
        <v>661</v>
      </c>
      <c r="B302" s="31"/>
      <c r="C302" s="19"/>
      <c r="D302" s="19"/>
      <c r="E302" s="19"/>
      <c r="F302" s="19"/>
      <c r="G302" s="19"/>
      <c r="H302" s="19"/>
      <c r="I302" s="19"/>
      <c r="J302" s="19"/>
      <c r="K302" s="19"/>
      <c r="L302" s="19"/>
    </row>
    <row r="303" spans="1:12">
      <c r="A303" s="44" t="s">
        <v>550</v>
      </c>
      <c r="B303" s="20"/>
      <c r="C303" s="19"/>
      <c r="D303" s="19"/>
      <c r="E303" s="19"/>
      <c r="F303" s="19"/>
      <c r="G303" s="19"/>
      <c r="H303" s="19"/>
      <c r="I303" s="19"/>
      <c r="J303" s="19"/>
      <c r="K303" s="19"/>
      <c r="L303" s="19"/>
    </row>
    <row r="304" spans="1:12">
      <c r="A304" s="44"/>
      <c r="B304" s="45" t="s">
        <v>659</v>
      </c>
      <c r="C304" s="19"/>
      <c r="D304" s="19"/>
      <c r="E304" s="19"/>
      <c r="F304" s="19"/>
      <c r="G304" s="19"/>
      <c r="H304" s="19"/>
      <c r="I304" s="19"/>
      <c r="J304" s="19"/>
      <c r="K304" s="19"/>
      <c r="L304" s="19"/>
    </row>
    <row r="305" spans="1:12">
      <c r="A305" s="43"/>
      <c r="B305" s="46" t="s">
        <v>137</v>
      </c>
      <c r="C305" s="19">
        <v>0.63470000000000004</v>
      </c>
      <c r="D305" s="19">
        <v>-1.9512</v>
      </c>
      <c r="E305" s="19">
        <v>-1E-4</v>
      </c>
      <c r="F305" s="19" t="s">
        <v>598</v>
      </c>
      <c r="G305" s="19" t="s">
        <v>598</v>
      </c>
      <c r="H305" s="19" t="s">
        <v>598</v>
      </c>
      <c r="I305" s="19">
        <v>0</v>
      </c>
      <c r="J305" s="19">
        <v>0.2034</v>
      </c>
      <c r="K305" s="19">
        <v>0.9365</v>
      </c>
      <c r="L305" s="19">
        <v>0.17499999999999999</v>
      </c>
    </row>
    <row r="306" spans="1:12">
      <c r="A306" s="43" t="str">
        <f>IF(ISBLANK(B306),IF(ISBLANK(#REF!),#REF!,#REF!),"")</f>
        <v/>
      </c>
      <c r="B306" s="46" t="s">
        <v>549</v>
      </c>
      <c r="C306" s="19">
        <v>0.65249999999999997</v>
      </c>
      <c r="D306" s="19">
        <v>0.61839999999999995</v>
      </c>
      <c r="E306" s="19">
        <v>-0.51890000000000003</v>
      </c>
      <c r="F306" s="19" t="s">
        <v>598</v>
      </c>
      <c r="G306" s="19" t="s">
        <v>598</v>
      </c>
      <c r="H306" s="19" t="s">
        <v>598</v>
      </c>
      <c r="I306" s="19">
        <v>0.8014</v>
      </c>
      <c r="J306" s="19">
        <v>0</v>
      </c>
      <c r="K306" s="19">
        <v>0.83899999999999997</v>
      </c>
      <c r="L306" s="19">
        <v>0</v>
      </c>
    </row>
    <row r="307" spans="1:12">
      <c r="A307" s="43"/>
      <c r="B307" s="45" t="s">
        <v>528</v>
      </c>
      <c r="C307" s="19"/>
      <c r="D307" s="19"/>
      <c r="E307" s="19"/>
      <c r="F307" s="19"/>
      <c r="G307" s="19"/>
      <c r="H307" s="19"/>
      <c r="I307" s="19"/>
      <c r="J307" s="19"/>
      <c r="K307" s="19"/>
      <c r="L307" s="19"/>
    </row>
    <row r="308" spans="1:12">
      <c r="A308" s="43"/>
      <c r="B308" s="46" t="s">
        <v>601</v>
      </c>
      <c r="C308" s="19">
        <v>0.75529999999999997</v>
      </c>
      <c r="D308" s="19">
        <v>1.4313</v>
      </c>
      <c r="E308" s="19">
        <v>0.28070000000000001</v>
      </c>
      <c r="F308" s="19" t="s">
        <v>598</v>
      </c>
      <c r="G308" s="19" t="s">
        <v>598</v>
      </c>
      <c r="H308" s="19" t="s">
        <v>598</v>
      </c>
      <c r="I308" s="19">
        <v>0.9798</v>
      </c>
      <c r="J308" s="19">
        <v>0.14169999999999999</v>
      </c>
      <c r="K308" s="19">
        <v>0.98460000000000003</v>
      </c>
      <c r="L308" s="19">
        <v>0.1308</v>
      </c>
    </row>
    <row r="309" spans="1:12">
      <c r="A309" s="43" t="str">
        <f>IF(ISBLANK(B309),IF(ISBLANK(#REF!),#REF!,#REF!),"")</f>
        <v/>
      </c>
      <c r="B309" s="46" t="s">
        <v>602</v>
      </c>
      <c r="C309" s="19">
        <v>0.43619999999999998</v>
      </c>
      <c r="D309" s="19" t="s">
        <v>598</v>
      </c>
      <c r="E309" s="19" t="s">
        <v>598</v>
      </c>
      <c r="F309" s="19" t="s">
        <v>598</v>
      </c>
      <c r="G309" s="19" t="s">
        <v>598</v>
      </c>
      <c r="H309" s="19" t="s">
        <v>598</v>
      </c>
      <c r="I309" s="19">
        <v>0.20880000000000001</v>
      </c>
      <c r="J309" s="19">
        <v>7.2999999999999995E-2</v>
      </c>
      <c r="K309" s="19">
        <v>0.67490000000000006</v>
      </c>
      <c r="L309" s="19">
        <v>5.28E-2</v>
      </c>
    </row>
    <row r="310" spans="1:12">
      <c r="A310" s="43"/>
      <c r="B310" s="45" t="s">
        <v>600</v>
      </c>
      <c r="C310" s="19"/>
      <c r="D310" s="19"/>
      <c r="E310" s="19"/>
      <c r="F310" s="19"/>
      <c r="G310" s="19"/>
      <c r="H310" s="19"/>
      <c r="I310" s="19"/>
      <c r="J310" s="19"/>
      <c r="K310" s="19"/>
      <c r="L310" s="19"/>
    </row>
    <row r="311" spans="1:12">
      <c r="A311" s="43"/>
      <c r="B311" s="46" t="s">
        <v>597</v>
      </c>
      <c r="C311" s="19">
        <v>0.63619999999999999</v>
      </c>
      <c r="D311" s="19">
        <v>-1E-4</v>
      </c>
      <c r="E311" s="19">
        <v>-1E-4</v>
      </c>
      <c r="F311" s="19" t="s">
        <v>598</v>
      </c>
      <c r="G311" s="19" t="s">
        <v>598</v>
      </c>
      <c r="H311" s="19" t="s">
        <v>598</v>
      </c>
      <c r="I311" s="19">
        <v>1.117</v>
      </c>
      <c r="J311" s="19">
        <v>0.86250000000000004</v>
      </c>
      <c r="K311" s="19">
        <v>0.6482</v>
      </c>
      <c r="L311" s="19">
        <v>0.55000000000000004</v>
      </c>
    </row>
    <row r="312" spans="1:12">
      <c r="A312" s="43"/>
      <c r="B312" s="46" t="s">
        <v>91</v>
      </c>
      <c r="C312" s="19">
        <v>0.66810000000000003</v>
      </c>
      <c r="D312" s="19">
        <v>-1.8593999999999999</v>
      </c>
      <c r="E312" s="19">
        <v>-0.66139999999999999</v>
      </c>
      <c r="F312" s="19" t="s">
        <v>598</v>
      </c>
      <c r="G312" s="19" t="s">
        <v>598</v>
      </c>
      <c r="H312" s="19" t="s">
        <v>598</v>
      </c>
      <c r="I312" s="19">
        <v>0.31759999999999999</v>
      </c>
      <c r="J312" s="19">
        <v>2.6700000000000002E-2</v>
      </c>
      <c r="K312" s="19">
        <v>1.0973999999999999</v>
      </c>
      <c r="L312" s="19">
        <v>2.35E-2</v>
      </c>
    </row>
    <row r="313" spans="1:12">
      <c r="A313" s="44" t="s">
        <v>551</v>
      </c>
      <c r="B313" s="20"/>
      <c r="C313" s="19"/>
      <c r="D313" s="19"/>
      <c r="E313" s="19"/>
      <c r="F313" s="19"/>
      <c r="G313" s="19"/>
      <c r="H313" s="19"/>
      <c r="I313" s="19"/>
      <c r="J313" s="19"/>
      <c r="K313" s="19"/>
      <c r="L313" s="19"/>
    </row>
    <row r="314" spans="1:12">
      <c r="A314" s="44"/>
      <c r="B314" s="45" t="s">
        <v>659</v>
      </c>
      <c r="C314" s="19"/>
      <c r="D314" s="19"/>
      <c r="E314" s="19"/>
      <c r="F314" s="19"/>
      <c r="G314" s="19"/>
      <c r="H314" s="19"/>
      <c r="I314" s="19"/>
      <c r="J314" s="19"/>
      <c r="K314" s="19"/>
      <c r="L314" s="19"/>
    </row>
    <row r="315" spans="1:12">
      <c r="A315" s="43"/>
      <c r="B315" s="46" t="s">
        <v>137</v>
      </c>
      <c r="C315" s="19">
        <v>0</v>
      </c>
      <c r="D315" s="19" t="s">
        <v>598</v>
      </c>
      <c r="E315" s="19" t="s">
        <v>598</v>
      </c>
      <c r="F315" s="19" t="s">
        <v>598</v>
      </c>
      <c r="G315" s="19" t="s">
        <v>598</v>
      </c>
      <c r="H315" s="19" t="s">
        <v>598</v>
      </c>
      <c r="I315" s="19">
        <v>0</v>
      </c>
      <c r="J315" s="19">
        <v>0</v>
      </c>
      <c r="K315" s="19">
        <v>0</v>
      </c>
      <c r="L315" s="19">
        <v>0</v>
      </c>
    </row>
    <row r="316" spans="1:12">
      <c r="A316" s="43" t="str">
        <f>IF(ISBLANK(B316),IF(ISBLANK(#REF!),#REF!,#REF!),"")</f>
        <v/>
      </c>
      <c r="B316" s="46" t="s">
        <v>549</v>
      </c>
      <c r="C316" s="19">
        <v>0.61780000000000002</v>
      </c>
      <c r="D316" s="19">
        <v>0.28339999999999999</v>
      </c>
      <c r="E316" s="19">
        <v>1.2897000000000001</v>
      </c>
      <c r="F316" s="19">
        <v>-1.2839</v>
      </c>
      <c r="G316" s="19" t="s">
        <v>598</v>
      </c>
      <c r="H316" s="19">
        <v>-1E-4</v>
      </c>
      <c r="I316" s="19">
        <v>0.79159999999999997</v>
      </c>
      <c r="J316" s="19">
        <v>0.43230000000000002</v>
      </c>
      <c r="K316" s="19">
        <v>0.6462</v>
      </c>
      <c r="L316" s="19">
        <v>0.2092</v>
      </c>
    </row>
    <row r="317" spans="1:12">
      <c r="A317" s="43"/>
      <c r="B317" s="45" t="s">
        <v>528</v>
      </c>
      <c r="C317" s="19"/>
      <c r="D317" s="19"/>
      <c r="E317" s="19"/>
      <c r="F317" s="19"/>
      <c r="G317" s="19"/>
      <c r="H317" s="19"/>
      <c r="I317" s="19"/>
      <c r="J317" s="19"/>
      <c r="K317" s="19"/>
      <c r="L317" s="19"/>
    </row>
    <row r="318" spans="1:12">
      <c r="A318" s="43"/>
      <c r="B318" s="46" t="s">
        <v>601</v>
      </c>
      <c r="C318" s="19">
        <v>1.028</v>
      </c>
      <c r="D318" s="19">
        <v>-0.54869999999999997</v>
      </c>
      <c r="E318" s="19">
        <v>1.6506000000000001</v>
      </c>
      <c r="F318" s="19" t="s">
        <v>598</v>
      </c>
      <c r="G318" s="19" t="s">
        <v>598</v>
      </c>
      <c r="H318" s="19" t="s">
        <v>598</v>
      </c>
      <c r="I318" s="19">
        <v>0</v>
      </c>
      <c r="J318" s="19">
        <v>0</v>
      </c>
      <c r="K318" s="19">
        <v>1.0871999999999999</v>
      </c>
      <c r="L318" s="19">
        <v>0</v>
      </c>
    </row>
    <row r="319" spans="1:12">
      <c r="A319" s="43" t="str">
        <f>IF(ISBLANK(B319),IF(ISBLANK(#REF!),#REF!,#REF!),"")</f>
        <v/>
      </c>
      <c r="B319" s="46" t="s">
        <v>602</v>
      </c>
      <c r="C319" s="19">
        <v>0.35320000000000001</v>
      </c>
      <c r="D319" s="19">
        <v>0.1187</v>
      </c>
      <c r="E319" s="19">
        <v>0.87229999999999996</v>
      </c>
      <c r="F319" s="19" t="s">
        <v>598</v>
      </c>
      <c r="G319" s="19" t="s">
        <v>598</v>
      </c>
      <c r="H319" s="19">
        <v>-1E-4</v>
      </c>
      <c r="I319" s="19">
        <v>1.0318000000000001</v>
      </c>
      <c r="J319" s="19">
        <v>0.50270000000000004</v>
      </c>
      <c r="K319" s="19">
        <v>0.35920000000000002</v>
      </c>
      <c r="L319" s="19">
        <v>0.3095</v>
      </c>
    </row>
    <row r="320" spans="1:12">
      <c r="A320" s="43"/>
      <c r="B320" s="45" t="s">
        <v>600</v>
      </c>
      <c r="C320" s="19"/>
      <c r="D320" s="19"/>
      <c r="E320" s="19"/>
      <c r="F320" s="19"/>
      <c r="G320" s="19"/>
      <c r="H320" s="19"/>
      <c r="I320" s="19"/>
      <c r="J320" s="19"/>
      <c r="K320" s="19"/>
      <c r="L320" s="19"/>
    </row>
    <row r="321" spans="1:12">
      <c r="A321" s="43"/>
      <c r="B321" s="46" t="s">
        <v>597</v>
      </c>
      <c r="C321" s="19">
        <v>0.49930000000000002</v>
      </c>
      <c r="D321" s="19">
        <v>0.1042</v>
      </c>
      <c r="E321" s="19">
        <v>1.41</v>
      </c>
      <c r="F321" s="19" t="s">
        <v>598</v>
      </c>
      <c r="G321" s="19" t="s">
        <v>598</v>
      </c>
      <c r="H321" s="19">
        <v>-1E-4</v>
      </c>
      <c r="I321" s="19">
        <v>0.35949999999999999</v>
      </c>
      <c r="J321" s="19">
        <v>0</v>
      </c>
      <c r="K321" s="19">
        <v>0.51500000000000001</v>
      </c>
      <c r="L321" s="19">
        <v>0</v>
      </c>
    </row>
    <row r="322" spans="1:12">
      <c r="A322" s="43"/>
      <c r="B322" s="46" t="s">
        <v>91</v>
      </c>
      <c r="C322" s="19">
        <v>0.8881</v>
      </c>
      <c r="D322" s="19">
        <v>-0.72699999999999998</v>
      </c>
      <c r="E322" s="19" t="s">
        <v>598</v>
      </c>
      <c r="F322" s="19" t="s">
        <v>598</v>
      </c>
      <c r="G322" s="19" t="s">
        <v>598</v>
      </c>
      <c r="H322" s="19" t="s">
        <v>598</v>
      </c>
      <c r="I322" s="19">
        <v>1.3651</v>
      </c>
      <c r="J322" s="19">
        <v>0.69550000000000001</v>
      </c>
      <c r="K322" s="19">
        <v>0.9859</v>
      </c>
      <c r="L322" s="19">
        <v>0.33560000000000001</v>
      </c>
    </row>
    <row r="323" spans="1:12">
      <c r="A323" s="43" t="s">
        <v>528</v>
      </c>
      <c r="B323" s="46"/>
      <c r="C323" s="19"/>
      <c r="D323" s="19"/>
      <c r="E323" s="19"/>
      <c r="F323" s="19"/>
      <c r="G323" s="19"/>
      <c r="H323" s="19"/>
      <c r="I323" s="19"/>
      <c r="J323" s="19"/>
      <c r="K323" s="19"/>
      <c r="L323" s="19"/>
    </row>
    <row r="324" spans="1:12">
      <c r="A324" s="44" t="s">
        <v>601</v>
      </c>
      <c r="B324" s="46"/>
      <c r="C324" s="19"/>
      <c r="D324" s="19"/>
      <c r="E324" s="19"/>
      <c r="F324" s="19"/>
      <c r="G324" s="19"/>
      <c r="H324" s="19"/>
      <c r="I324" s="19"/>
      <c r="J324" s="19"/>
      <c r="K324" s="19"/>
      <c r="L324" s="19"/>
    </row>
    <row r="325" spans="1:12">
      <c r="A325" s="44"/>
      <c r="B325" s="45" t="s">
        <v>659</v>
      </c>
      <c r="C325" s="19"/>
      <c r="D325" s="19"/>
      <c r="E325" s="19"/>
      <c r="F325" s="19"/>
      <c r="G325" s="19"/>
      <c r="H325" s="19"/>
      <c r="I325" s="19"/>
      <c r="J325" s="19"/>
      <c r="K325" s="19"/>
      <c r="L325" s="19"/>
    </row>
    <row r="326" spans="1:12">
      <c r="A326" s="43"/>
      <c r="B326" s="46" t="s">
        <v>137</v>
      </c>
      <c r="C326" s="19">
        <v>0.73150000000000004</v>
      </c>
      <c r="D326" s="19">
        <v>-1.8240000000000001</v>
      </c>
      <c r="E326" s="19">
        <v>-1E-4</v>
      </c>
      <c r="F326" s="19" t="s">
        <v>598</v>
      </c>
      <c r="G326" s="19" t="s">
        <v>598</v>
      </c>
      <c r="H326" s="19" t="s">
        <v>598</v>
      </c>
      <c r="I326" s="19">
        <v>0</v>
      </c>
      <c r="J326" s="19">
        <v>0.22140000000000001</v>
      </c>
      <c r="K326" s="19">
        <v>0.98199999999999998</v>
      </c>
      <c r="L326" s="19">
        <v>0.21299999999999999</v>
      </c>
    </row>
    <row r="327" spans="1:12">
      <c r="A327" s="197" t="str">
        <f>IF(ISBLANK(B327),IF(ISBLANK(#REF!),#REF!,#REF!),"")</f>
        <v/>
      </c>
      <c r="B327" s="195" t="s">
        <v>549</v>
      </c>
      <c r="C327" s="54">
        <v>0.90629999999999999</v>
      </c>
      <c r="D327" s="54">
        <v>0.69</v>
      </c>
      <c r="E327" s="54">
        <v>1.3707</v>
      </c>
      <c r="F327" s="54" t="s">
        <v>598</v>
      </c>
      <c r="G327" s="54" t="s">
        <v>598</v>
      </c>
      <c r="H327" s="54" t="s">
        <v>598</v>
      </c>
      <c r="I327" s="54">
        <v>0.97619999999999996</v>
      </c>
      <c r="J327" s="54">
        <v>0</v>
      </c>
      <c r="K327" s="54">
        <v>1.0279</v>
      </c>
      <c r="L327" s="54">
        <v>0</v>
      </c>
    </row>
    <row r="328" spans="1:12">
      <c r="A328" s="194" t="s">
        <v>602</v>
      </c>
      <c r="B328" s="195"/>
      <c r="C328" s="54"/>
      <c r="D328" s="54"/>
      <c r="E328" s="54"/>
      <c r="F328" s="54"/>
      <c r="G328" s="54"/>
      <c r="H328" s="54"/>
      <c r="I328" s="54"/>
      <c r="J328" s="54"/>
      <c r="K328" s="54"/>
      <c r="L328" s="54"/>
    </row>
    <row r="329" spans="1:12">
      <c r="A329" s="194"/>
      <c r="B329" s="196" t="s">
        <v>659</v>
      </c>
      <c r="C329" s="54"/>
      <c r="D329" s="54"/>
      <c r="E329" s="54"/>
      <c r="F329" s="54"/>
      <c r="G329" s="54"/>
      <c r="H329" s="54"/>
      <c r="I329" s="54"/>
      <c r="J329" s="54"/>
      <c r="K329" s="54"/>
      <c r="L329" s="54"/>
    </row>
    <row r="330" spans="1:12">
      <c r="A330" s="197"/>
      <c r="B330" s="195" t="s">
        <v>137</v>
      </c>
      <c r="C330" s="54">
        <v>5.4100000000000002E-2</v>
      </c>
      <c r="D330" s="54" t="s">
        <v>598</v>
      </c>
      <c r="E330" s="54" t="s">
        <v>598</v>
      </c>
      <c r="F330" s="54" t="s">
        <v>598</v>
      </c>
      <c r="G330" s="54" t="s">
        <v>598</v>
      </c>
      <c r="H330" s="54" t="s">
        <v>598</v>
      </c>
      <c r="I330" s="54">
        <v>0</v>
      </c>
      <c r="J330" s="54">
        <v>0.14879999999999999</v>
      </c>
      <c r="K330" s="54">
        <v>0</v>
      </c>
      <c r="L330" s="54">
        <v>0.10050000000000001</v>
      </c>
    </row>
    <row r="331" spans="1:12">
      <c r="A331" s="198" t="str">
        <f>IF(ISBLANK(B331),IF(ISBLANK(#REF!),#REF!,#REF!),"")</f>
        <v/>
      </c>
      <c r="B331" s="199" t="s">
        <v>549</v>
      </c>
      <c r="C331" s="55">
        <v>0.41570000000000001</v>
      </c>
      <c r="D331" s="55">
        <v>0.1096</v>
      </c>
      <c r="E331" s="55">
        <v>0.86060000000000003</v>
      </c>
      <c r="F331" s="55" t="s">
        <v>598</v>
      </c>
      <c r="G331" s="55" t="s">
        <v>598</v>
      </c>
      <c r="H331" s="55">
        <v>-0.79890000000000005</v>
      </c>
      <c r="I331" s="55">
        <v>0.68979999999999997</v>
      </c>
      <c r="J331" s="55">
        <v>0.2049</v>
      </c>
      <c r="K331" s="55">
        <v>0.44929999999999998</v>
      </c>
      <c r="L331" s="55">
        <v>0.1416</v>
      </c>
    </row>
    <row r="332" spans="1:12" s="170" customFormat="1">
      <c r="A332" s="169" t="s">
        <v>2</v>
      </c>
      <c r="B332" s="172"/>
      <c r="C332" s="173"/>
      <c r="D332" s="173"/>
      <c r="E332" s="173"/>
      <c r="F332" s="173"/>
      <c r="G332" s="173"/>
      <c r="H332" s="173"/>
      <c r="I332" s="173"/>
      <c r="J332" s="173"/>
    </row>
    <row r="333" spans="1:12">
      <c r="A333" s="27" t="s">
        <v>662</v>
      </c>
      <c r="B333" s="31"/>
      <c r="C333" s="148"/>
      <c r="D333" s="148"/>
      <c r="E333" s="148"/>
      <c r="F333" s="148"/>
      <c r="G333" s="148"/>
      <c r="H333" s="148"/>
      <c r="I333" s="148"/>
      <c r="J333" s="148"/>
    </row>
    <row r="334" spans="1:12">
      <c r="A334" s="44" t="s">
        <v>88</v>
      </c>
      <c r="B334" s="20"/>
      <c r="C334" s="16"/>
      <c r="D334" s="16"/>
      <c r="E334" s="16"/>
      <c r="F334" s="16"/>
      <c r="G334" s="16"/>
      <c r="H334" s="16"/>
      <c r="I334" s="16"/>
      <c r="J334" s="16"/>
    </row>
    <row r="335" spans="1:12">
      <c r="A335" s="44"/>
      <c r="B335" s="45" t="s">
        <v>659</v>
      </c>
      <c r="C335" s="16"/>
      <c r="D335" s="16"/>
      <c r="E335" s="16"/>
      <c r="F335" s="16"/>
      <c r="G335" s="16"/>
      <c r="H335" s="16"/>
      <c r="I335" s="16"/>
      <c r="J335" s="16"/>
    </row>
    <row r="336" spans="1:12">
      <c r="A336" s="43"/>
      <c r="B336" s="46" t="s">
        <v>137</v>
      </c>
      <c r="C336" s="19">
        <v>11.2174</v>
      </c>
      <c r="D336" s="19">
        <v>7.4619</v>
      </c>
      <c r="E336" s="19">
        <v>2.2239</v>
      </c>
      <c r="F336" s="19">
        <v>18.5245</v>
      </c>
      <c r="G336" s="19">
        <v>9.2730999999999995</v>
      </c>
      <c r="H336" s="19">
        <v>13.534599999999999</v>
      </c>
      <c r="I336" s="19">
        <v>13.193</v>
      </c>
      <c r="J336" s="19">
        <v>11.4336</v>
      </c>
      <c r="K336" s="19">
        <v>8.9327000000000005</v>
      </c>
      <c r="L336" s="19">
        <v>12.5341</v>
      </c>
    </row>
    <row r="337" spans="1:12">
      <c r="A337" s="43" t="str">
        <f>IF(ISBLANK(B337),IF(ISBLANK(#REF!),#REF!,#REF!),"")</f>
        <v/>
      </c>
      <c r="B337" s="46" t="s">
        <v>549</v>
      </c>
      <c r="C337" s="19">
        <v>6.1955999999999998</v>
      </c>
      <c r="D337" s="19">
        <v>4.5526999999999997</v>
      </c>
      <c r="E337" s="19">
        <v>1.4761</v>
      </c>
      <c r="F337" s="19">
        <v>8.3835999999999995</v>
      </c>
      <c r="G337" s="19">
        <v>4.4478999999999997</v>
      </c>
      <c r="H337" s="19">
        <v>4.6920000000000002</v>
      </c>
      <c r="I337" s="19">
        <v>9.1220999999999997</v>
      </c>
      <c r="J337" s="19">
        <v>7.3684000000000003</v>
      </c>
      <c r="K337" s="19">
        <v>6.2077</v>
      </c>
      <c r="L337" s="19">
        <v>6.1763000000000003</v>
      </c>
    </row>
    <row r="338" spans="1:12">
      <c r="A338" s="43"/>
      <c r="B338" s="45" t="s">
        <v>528</v>
      </c>
      <c r="C338" s="19"/>
      <c r="D338" s="19"/>
      <c r="E338" s="19"/>
      <c r="F338" s="19"/>
      <c r="G338" s="19"/>
      <c r="H338" s="19"/>
      <c r="I338" s="19"/>
      <c r="J338" s="19"/>
      <c r="K338" s="19"/>
      <c r="L338" s="19"/>
    </row>
    <row r="339" spans="1:12">
      <c r="A339" s="43"/>
      <c r="B339" s="46" t="s">
        <v>601</v>
      </c>
      <c r="C339" s="19">
        <v>9.0806000000000004</v>
      </c>
      <c r="D339" s="19">
        <v>6.2355999999999998</v>
      </c>
      <c r="E339" s="19">
        <v>1.9406000000000001</v>
      </c>
      <c r="F339" s="19">
        <v>15.0755</v>
      </c>
      <c r="G339" s="19">
        <v>6.5675999999999997</v>
      </c>
      <c r="H339" s="19">
        <v>9.4281000000000006</v>
      </c>
      <c r="I339" s="19">
        <v>10.312200000000001</v>
      </c>
      <c r="J339" s="19">
        <v>10.196899999999999</v>
      </c>
      <c r="K339" s="19">
        <v>7.2153999999999998</v>
      </c>
      <c r="L339" s="19">
        <v>10.2118</v>
      </c>
    </row>
    <row r="340" spans="1:12">
      <c r="A340" s="43" t="str">
        <f>IF(ISBLANK(B340),IF(ISBLANK(#REF!),#REF!,#REF!),"")</f>
        <v/>
      </c>
      <c r="B340" s="46" t="s">
        <v>602</v>
      </c>
      <c r="C340" s="19">
        <v>6.8461999999999996</v>
      </c>
      <c r="D340" s="19">
        <v>-5.0896999999999997</v>
      </c>
      <c r="E340" s="19" t="s">
        <v>598</v>
      </c>
      <c r="F340" s="19">
        <v>7.2477</v>
      </c>
      <c r="G340" s="19">
        <v>5.64</v>
      </c>
      <c r="H340" s="19">
        <v>6.2606000000000002</v>
      </c>
      <c r="I340" s="19">
        <v>9.5023</v>
      </c>
      <c r="J340" s="19">
        <v>8.1449999999999996</v>
      </c>
      <c r="K340" s="19">
        <v>7.3211000000000004</v>
      </c>
      <c r="L340" s="19">
        <v>6.6012000000000004</v>
      </c>
    </row>
    <row r="341" spans="1:12">
      <c r="A341" s="43"/>
      <c r="B341" s="45" t="s">
        <v>600</v>
      </c>
      <c r="C341" s="19"/>
      <c r="D341" s="19"/>
      <c r="E341" s="19"/>
      <c r="F341" s="19"/>
      <c r="G341" s="19"/>
      <c r="H341" s="19"/>
      <c r="I341" s="19"/>
      <c r="J341" s="19"/>
      <c r="K341" s="19"/>
      <c r="L341" s="19"/>
    </row>
    <row r="342" spans="1:12">
      <c r="A342" s="43"/>
      <c r="B342" s="46" t="s">
        <v>597</v>
      </c>
      <c r="C342" s="19">
        <v>8.2844999999999995</v>
      </c>
      <c r="D342" s="19">
        <v>7.4812000000000003</v>
      </c>
      <c r="E342" s="19">
        <v>1.9257</v>
      </c>
      <c r="F342" s="19">
        <v>12.4741</v>
      </c>
      <c r="G342" s="19" t="s">
        <v>598</v>
      </c>
      <c r="H342" s="19">
        <v>6.8597999999999999</v>
      </c>
      <c r="I342" s="19">
        <v>8.7271999999999998</v>
      </c>
      <c r="J342" s="19">
        <v>9.7165999999999997</v>
      </c>
      <c r="K342" s="19">
        <v>7.3426999999999998</v>
      </c>
      <c r="L342" s="19">
        <v>9.5792999999999999</v>
      </c>
    </row>
    <row r="343" spans="1:12">
      <c r="A343" s="43"/>
      <c r="B343" s="46" t="s">
        <v>91</v>
      </c>
      <c r="C343" s="19">
        <v>8.1382999999999992</v>
      </c>
      <c r="D343" s="19">
        <v>3.0707</v>
      </c>
      <c r="E343" s="19">
        <v>1.9959</v>
      </c>
      <c r="F343" s="19">
        <v>10.132999999999999</v>
      </c>
      <c r="G343" s="19">
        <v>6.2073</v>
      </c>
      <c r="H343" s="19">
        <v>10.1381</v>
      </c>
      <c r="I343" s="19">
        <v>10.6591</v>
      </c>
      <c r="J343" s="19">
        <v>9.4483999999999995</v>
      </c>
      <c r="K343" s="19">
        <v>7.1657000000000002</v>
      </c>
      <c r="L343" s="19">
        <v>8.4658999999999995</v>
      </c>
    </row>
    <row r="344" spans="1:12">
      <c r="A344" s="44" t="s">
        <v>140</v>
      </c>
      <c r="B344" s="20"/>
      <c r="C344" s="19"/>
      <c r="D344" s="19"/>
      <c r="E344" s="19"/>
      <c r="F344" s="19"/>
      <c r="G344" s="19"/>
      <c r="H344" s="19"/>
      <c r="I344" s="19"/>
      <c r="J344" s="19"/>
      <c r="K344" s="19"/>
      <c r="L344" s="19"/>
    </row>
    <row r="345" spans="1:12">
      <c r="A345" s="44"/>
      <c r="B345" s="45" t="s">
        <v>659</v>
      </c>
      <c r="C345" s="19"/>
      <c r="D345" s="19"/>
      <c r="E345" s="19"/>
      <c r="F345" s="19"/>
      <c r="G345" s="19"/>
      <c r="H345" s="19"/>
      <c r="I345" s="19"/>
      <c r="J345" s="19"/>
      <c r="K345" s="19"/>
      <c r="L345" s="19"/>
    </row>
    <row r="346" spans="1:12">
      <c r="A346" s="43"/>
      <c r="B346" s="46" t="s">
        <v>137</v>
      </c>
      <c r="C346" s="19">
        <v>7.4686000000000003</v>
      </c>
      <c r="D346" s="19">
        <v>2.7688999999999999</v>
      </c>
      <c r="E346" s="19">
        <v>1.1007</v>
      </c>
      <c r="F346" s="19">
        <v>12.910500000000001</v>
      </c>
      <c r="G346" s="19">
        <v>8.7995999999999999</v>
      </c>
      <c r="H346" s="19">
        <v>12.696</v>
      </c>
      <c r="I346" s="19">
        <v>14.499499999999999</v>
      </c>
      <c r="J346" s="19">
        <v>7.1379999999999999</v>
      </c>
      <c r="K346" s="19">
        <v>6.8346</v>
      </c>
      <c r="L346" s="19">
        <v>8.0677000000000003</v>
      </c>
    </row>
    <row r="347" spans="1:12">
      <c r="A347" s="43" t="str">
        <f>IF(ISBLANK(B347),IF(ISBLANK(#REF!),#REF!,#REF!),"")</f>
        <v/>
      </c>
      <c r="B347" s="46" t="s">
        <v>549</v>
      </c>
      <c r="C347" s="19">
        <v>4.9231999999999996</v>
      </c>
      <c r="D347" s="19">
        <v>2.0228999999999999</v>
      </c>
      <c r="E347" s="19">
        <v>4.1563999999999997</v>
      </c>
      <c r="F347" s="19">
        <v>5.7774000000000001</v>
      </c>
      <c r="G347" s="19">
        <v>7.2264999999999997</v>
      </c>
      <c r="H347" s="19">
        <v>4.4973999999999998</v>
      </c>
      <c r="I347" s="19">
        <v>6.0373999999999999</v>
      </c>
      <c r="J347" s="19">
        <v>2.8944999999999999</v>
      </c>
      <c r="K347" s="19">
        <v>5.0659999999999998</v>
      </c>
      <c r="L347" s="19">
        <v>4.8052000000000001</v>
      </c>
    </row>
    <row r="348" spans="1:12">
      <c r="A348" s="43"/>
      <c r="B348" s="45" t="s">
        <v>528</v>
      </c>
      <c r="C348" s="19"/>
      <c r="D348" s="19"/>
      <c r="E348" s="19"/>
      <c r="F348" s="19"/>
      <c r="G348" s="19"/>
      <c r="H348" s="19"/>
      <c r="I348" s="19"/>
      <c r="J348" s="19"/>
      <c r="K348" s="19"/>
      <c r="L348" s="19"/>
    </row>
    <row r="349" spans="1:12">
      <c r="A349" s="43"/>
      <c r="B349" s="46" t="s">
        <v>601</v>
      </c>
      <c r="C349" s="19">
        <v>6.2835000000000001</v>
      </c>
      <c r="D349" s="19">
        <v>2.2368999999999999</v>
      </c>
      <c r="E349" s="19">
        <v>2.3290999999999999</v>
      </c>
      <c r="F349" s="19">
        <v>7.0887000000000002</v>
      </c>
      <c r="G349" s="19">
        <v>9.1516000000000002</v>
      </c>
      <c r="H349" s="19">
        <v>8.2695000000000007</v>
      </c>
      <c r="I349" s="19">
        <v>10.4345</v>
      </c>
      <c r="J349" s="19">
        <v>5.5913000000000004</v>
      </c>
      <c r="K349" s="19">
        <v>6.3975</v>
      </c>
      <c r="L349" s="19">
        <v>6.1784999999999997</v>
      </c>
    </row>
    <row r="350" spans="1:12">
      <c r="A350" s="43" t="str">
        <f>IF(ISBLANK(B350),IF(ISBLANK(#REF!),#REF!,#REF!),"")</f>
        <v/>
      </c>
      <c r="B350" s="46" t="s">
        <v>602</v>
      </c>
      <c r="C350" s="19">
        <v>5.2283999999999997</v>
      </c>
      <c r="D350" s="19">
        <v>3.1585999999999999</v>
      </c>
      <c r="E350" s="19">
        <v>-2.3542000000000001</v>
      </c>
      <c r="F350" s="19">
        <v>7.0087999999999999</v>
      </c>
      <c r="G350" s="19">
        <v>5.9923000000000002</v>
      </c>
      <c r="H350" s="19">
        <v>5.6109999999999998</v>
      </c>
      <c r="I350" s="19">
        <v>4.0839999999999996</v>
      </c>
      <c r="J350" s="19">
        <v>2.3769</v>
      </c>
      <c r="K350" s="19">
        <v>4.3632999999999997</v>
      </c>
      <c r="L350" s="19">
        <v>5.7885</v>
      </c>
    </row>
    <row r="351" spans="1:12">
      <c r="A351" s="43"/>
      <c r="B351" s="45" t="s">
        <v>600</v>
      </c>
      <c r="C351" s="19"/>
      <c r="D351" s="19"/>
      <c r="E351" s="19"/>
      <c r="F351" s="19"/>
      <c r="G351" s="19"/>
      <c r="H351" s="19"/>
      <c r="I351" s="19"/>
      <c r="J351" s="19"/>
      <c r="K351" s="19"/>
      <c r="L351" s="19"/>
    </row>
    <row r="352" spans="1:12">
      <c r="A352" s="43"/>
      <c r="B352" s="46" t="s">
        <v>597</v>
      </c>
      <c r="C352" s="19">
        <v>4.1303000000000001</v>
      </c>
      <c r="D352" s="19">
        <v>2.8698999999999999</v>
      </c>
      <c r="E352" s="19">
        <v>1.9060999999999999</v>
      </c>
      <c r="F352" s="19">
        <v>5.6334999999999997</v>
      </c>
      <c r="G352" s="19" t="s">
        <v>598</v>
      </c>
      <c r="H352" s="19">
        <v>7.0754999999999999</v>
      </c>
      <c r="I352" s="19">
        <v>1.4138999999999999</v>
      </c>
      <c r="J352" s="19">
        <v>2.5834000000000001</v>
      </c>
      <c r="K352" s="19">
        <v>4.0296000000000003</v>
      </c>
      <c r="L352" s="19">
        <v>4.3528000000000002</v>
      </c>
    </row>
    <row r="353" spans="1:12">
      <c r="A353" s="43"/>
      <c r="B353" s="46" t="s">
        <v>91</v>
      </c>
      <c r="C353" s="19">
        <v>6.2527999999999997</v>
      </c>
      <c r="D353" s="19">
        <v>2.1444999999999999</v>
      </c>
      <c r="E353" s="19">
        <v>2.4901</v>
      </c>
      <c r="F353" s="19">
        <v>7.3388999999999998</v>
      </c>
      <c r="G353" s="19">
        <v>7.8902000000000001</v>
      </c>
      <c r="H353" s="19">
        <v>7.0785</v>
      </c>
      <c r="I353" s="19">
        <v>8.2100000000000009</v>
      </c>
      <c r="J353" s="19">
        <v>5.0608000000000004</v>
      </c>
      <c r="K353" s="19">
        <v>6.3243999999999998</v>
      </c>
      <c r="L353" s="19">
        <v>6.2070999999999996</v>
      </c>
    </row>
    <row r="354" spans="1:12">
      <c r="A354" s="27" t="s">
        <v>663</v>
      </c>
      <c r="B354" s="31"/>
      <c r="C354" s="19"/>
      <c r="D354" s="19"/>
      <c r="E354" s="19"/>
      <c r="F354" s="19"/>
      <c r="G354" s="19"/>
      <c r="H354" s="19"/>
      <c r="I354" s="19"/>
      <c r="J354" s="19"/>
      <c r="K354" s="19"/>
      <c r="L354" s="19"/>
    </row>
    <row r="355" spans="1:12">
      <c r="A355" s="44" t="s">
        <v>89</v>
      </c>
      <c r="B355" s="20"/>
      <c r="C355" s="19"/>
      <c r="D355" s="19"/>
      <c r="E355" s="19"/>
      <c r="F355" s="19"/>
      <c r="G355" s="19"/>
      <c r="H355" s="19"/>
      <c r="I355" s="19"/>
      <c r="J355" s="19"/>
      <c r="K355" s="19"/>
      <c r="L355" s="19"/>
    </row>
    <row r="356" spans="1:12">
      <c r="A356" s="44"/>
      <c r="B356" s="45" t="s">
        <v>659</v>
      </c>
      <c r="C356" s="19"/>
      <c r="D356" s="19"/>
      <c r="E356" s="19"/>
      <c r="F356" s="19"/>
      <c r="G356" s="19"/>
      <c r="H356" s="19"/>
      <c r="I356" s="19"/>
      <c r="J356" s="19"/>
      <c r="K356" s="19"/>
      <c r="L356" s="19"/>
    </row>
    <row r="357" spans="1:12">
      <c r="A357" s="43"/>
      <c r="B357" s="46" t="s">
        <v>137</v>
      </c>
      <c r="C357" s="19">
        <v>8.2474000000000007</v>
      </c>
      <c r="D357" s="19">
        <v>2.0286</v>
      </c>
      <c r="E357" s="19">
        <v>1.7736000000000001</v>
      </c>
      <c r="F357" s="19">
        <v>16.438300000000002</v>
      </c>
      <c r="G357" s="19">
        <v>8.0878999999999994</v>
      </c>
      <c r="H357" s="19">
        <v>13.591100000000001</v>
      </c>
      <c r="I357" s="19">
        <v>8.6072000000000006</v>
      </c>
      <c r="J357" s="19">
        <v>8.5030000000000001</v>
      </c>
      <c r="K357" s="19">
        <v>6.2569999999999997</v>
      </c>
      <c r="L357" s="19">
        <v>9.3276000000000003</v>
      </c>
    </row>
    <row r="358" spans="1:12">
      <c r="A358" s="43" t="str">
        <f>IF(ISBLANK(B358),IF(ISBLANK(#REF!),#REF!,#REF!),"")</f>
        <v/>
      </c>
      <c r="B358" s="46" t="s">
        <v>549</v>
      </c>
      <c r="C358" s="19">
        <v>5.4042000000000003</v>
      </c>
      <c r="D358" s="19">
        <v>1.7457</v>
      </c>
      <c r="E358" s="19">
        <v>3.4843999999999999</v>
      </c>
      <c r="F358" s="19">
        <v>6.5701000000000001</v>
      </c>
      <c r="G358" s="19">
        <v>6.4385000000000003</v>
      </c>
      <c r="H358" s="19">
        <v>5.1592000000000002</v>
      </c>
      <c r="I358" s="19">
        <v>6.3776000000000002</v>
      </c>
      <c r="J358" s="19">
        <v>4.2138999999999998</v>
      </c>
      <c r="K358" s="19">
        <v>5.6226000000000003</v>
      </c>
      <c r="L358" s="19">
        <v>5.2992999999999997</v>
      </c>
    </row>
    <row r="359" spans="1:12">
      <c r="A359" s="43"/>
      <c r="B359" s="45" t="s">
        <v>528</v>
      </c>
      <c r="C359" s="19"/>
      <c r="D359" s="19"/>
      <c r="E359" s="19"/>
      <c r="F359" s="19"/>
      <c r="G359" s="19"/>
      <c r="H359" s="19"/>
      <c r="I359" s="19"/>
      <c r="J359" s="19"/>
      <c r="K359" s="19"/>
      <c r="L359" s="19"/>
    </row>
    <row r="360" spans="1:12">
      <c r="A360" s="43"/>
      <c r="B360" s="46" t="s">
        <v>601</v>
      </c>
      <c r="C360" s="19">
        <v>6.9344999999999999</v>
      </c>
      <c r="D360" s="19">
        <v>1.8577999999999999</v>
      </c>
      <c r="E360" s="19">
        <v>2.6278000000000001</v>
      </c>
      <c r="F360" s="19">
        <v>10.3371</v>
      </c>
      <c r="G360" s="19">
        <v>7.6890000000000001</v>
      </c>
      <c r="H360" s="19">
        <v>8.4350000000000005</v>
      </c>
      <c r="I360" s="19">
        <v>9.6418999999999997</v>
      </c>
      <c r="J360" s="19">
        <v>6.8754</v>
      </c>
      <c r="K360" s="19">
        <v>6.2544000000000004</v>
      </c>
      <c r="L360" s="19">
        <v>7.3335999999999997</v>
      </c>
    </row>
    <row r="361" spans="1:12">
      <c r="A361" s="43" t="str">
        <f>IF(ISBLANK(B361),IF(ISBLANK(#REF!),#REF!,#REF!),"")</f>
        <v/>
      </c>
      <c r="B361" s="46" t="s">
        <v>602</v>
      </c>
      <c r="C361" s="19">
        <v>5.7977999999999996</v>
      </c>
      <c r="D361" s="19">
        <v>2.2301000000000002</v>
      </c>
      <c r="E361" s="19">
        <v>-0.4481</v>
      </c>
      <c r="F361" s="19">
        <v>6.8723000000000001</v>
      </c>
      <c r="G361" s="19">
        <v>6.2628000000000004</v>
      </c>
      <c r="H361" s="19">
        <v>6.6955</v>
      </c>
      <c r="I361" s="19">
        <v>3.0869</v>
      </c>
      <c r="J361" s="19">
        <v>4.6101000000000001</v>
      </c>
      <c r="K361" s="19">
        <v>4.9504000000000001</v>
      </c>
      <c r="L361" s="19">
        <v>6.1025</v>
      </c>
    </row>
    <row r="362" spans="1:12">
      <c r="A362" s="44" t="s">
        <v>90</v>
      </c>
      <c r="B362" s="20"/>
      <c r="C362" s="19"/>
      <c r="D362" s="19"/>
      <c r="E362" s="19"/>
      <c r="F362" s="19"/>
      <c r="G362" s="19"/>
      <c r="H362" s="19"/>
      <c r="I362" s="19"/>
      <c r="J362" s="19"/>
      <c r="K362" s="19"/>
      <c r="L362" s="19"/>
    </row>
    <row r="363" spans="1:12">
      <c r="A363" s="44"/>
      <c r="B363" s="45" t="s">
        <v>659</v>
      </c>
      <c r="C363" s="19"/>
      <c r="D363" s="19"/>
      <c r="E363" s="19"/>
      <c r="F363" s="19"/>
      <c r="G363" s="19"/>
      <c r="H363" s="19"/>
      <c r="I363" s="19"/>
      <c r="J363" s="19"/>
      <c r="K363" s="19"/>
      <c r="L363" s="19"/>
    </row>
    <row r="364" spans="1:12">
      <c r="A364" s="43"/>
      <c r="B364" s="46" t="s">
        <v>137</v>
      </c>
      <c r="C364" s="19">
        <v>10.3485</v>
      </c>
      <c r="D364" s="19">
        <v>6.8586999999999998</v>
      </c>
      <c r="E364" s="19">
        <v>0.44579999999999997</v>
      </c>
      <c r="F364" s="19">
        <v>-13.8347</v>
      </c>
      <c r="G364" s="19">
        <v>11.5352</v>
      </c>
      <c r="H364" s="19">
        <v>12.831799999999999</v>
      </c>
      <c r="I364" s="19">
        <v>16.195</v>
      </c>
      <c r="J364" s="19">
        <v>11.6767</v>
      </c>
      <c r="K364" s="19">
        <v>9.0172000000000008</v>
      </c>
      <c r="L364" s="19">
        <v>12.423500000000001</v>
      </c>
    </row>
    <row r="365" spans="1:12">
      <c r="A365" s="43" t="str">
        <f>IF(ISBLANK(B365),IF(ISBLANK(#REF!),#REF!,#REF!),"")</f>
        <v/>
      </c>
      <c r="B365" s="46" t="s">
        <v>549</v>
      </c>
      <c r="C365" s="19">
        <v>5.4161999999999999</v>
      </c>
      <c r="D365" s="19">
        <v>3.7341000000000002</v>
      </c>
      <c r="E365" s="19">
        <v>3.6288</v>
      </c>
      <c r="F365" s="19">
        <v>8.4977999999999998</v>
      </c>
      <c r="G365" s="19">
        <v>5.4991000000000003</v>
      </c>
      <c r="H365" s="19">
        <v>4.0483000000000002</v>
      </c>
      <c r="I365" s="19">
        <v>7.8570000000000002</v>
      </c>
      <c r="J365" s="19">
        <v>6.1351000000000004</v>
      </c>
      <c r="K365" s="19">
        <v>5.2659000000000002</v>
      </c>
      <c r="L365" s="19">
        <v>5.6109999999999998</v>
      </c>
    </row>
    <row r="366" spans="1:12">
      <c r="A366" s="43"/>
      <c r="B366" s="45" t="s">
        <v>528</v>
      </c>
      <c r="C366" s="19"/>
      <c r="D366" s="19"/>
      <c r="E366" s="19"/>
      <c r="F366" s="19"/>
      <c r="G366" s="19"/>
      <c r="H366" s="19"/>
      <c r="I366" s="19"/>
      <c r="J366" s="19"/>
      <c r="K366" s="19"/>
      <c r="L366" s="19"/>
    </row>
    <row r="367" spans="1:12">
      <c r="A367" s="43"/>
      <c r="B367" s="46" t="s">
        <v>601</v>
      </c>
      <c r="C367" s="19">
        <v>8.1280999999999999</v>
      </c>
      <c r="D367" s="19">
        <v>5.2624000000000004</v>
      </c>
      <c r="E367" s="19">
        <v>1.2486999999999999</v>
      </c>
      <c r="F367" s="19">
        <v>12.6372</v>
      </c>
      <c r="G367" s="19">
        <v>9.5097000000000005</v>
      </c>
      <c r="H367" s="19">
        <v>8.9543999999999997</v>
      </c>
      <c r="I367" s="19">
        <v>11.123900000000001</v>
      </c>
      <c r="J367" s="19">
        <v>9.7606999999999999</v>
      </c>
      <c r="K367" s="19">
        <v>7.1627999999999998</v>
      </c>
      <c r="L367" s="19">
        <v>9.7901000000000007</v>
      </c>
    </row>
    <row r="368" spans="1:12">
      <c r="A368" s="43" t="str">
        <f>IF(ISBLANK(B368),IF(ISBLANK(#REF!),#REF!,#REF!),"")</f>
        <v/>
      </c>
      <c r="B368" s="46" t="s">
        <v>602</v>
      </c>
      <c r="C368" s="19">
        <v>6.0815000000000001</v>
      </c>
      <c r="D368" s="19">
        <v>4.8226000000000004</v>
      </c>
      <c r="E368" s="19" t="s">
        <v>598</v>
      </c>
      <c r="F368" s="19">
        <v>8.0975999999999999</v>
      </c>
      <c r="G368" s="19">
        <v>5.1365999999999996</v>
      </c>
      <c r="H368" s="19">
        <v>5.2374999999999998</v>
      </c>
      <c r="I368" s="19">
        <v>8.3056999999999999</v>
      </c>
      <c r="J368" s="19">
        <v>6.9206000000000003</v>
      </c>
      <c r="K368" s="19">
        <v>5.9236000000000004</v>
      </c>
      <c r="L368" s="19">
        <v>6.2535999999999996</v>
      </c>
    </row>
    <row r="369" spans="1:12">
      <c r="A369" s="27" t="s">
        <v>600</v>
      </c>
      <c r="B369" s="31"/>
      <c r="C369" s="19"/>
      <c r="D369" s="19"/>
      <c r="E369" s="19"/>
      <c r="F369" s="19"/>
      <c r="G369" s="19"/>
      <c r="H369" s="19"/>
      <c r="I369" s="19"/>
      <c r="J369" s="19"/>
      <c r="K369" s="19"/>
      <c r="L369" s="19"/>
    </row>
    <row r="370" spans="1:12">
      <c r="A370" s="44" t="s">
        <v>597</v>
      </c>
      <c r="B370" s="20"/>
      <c r="C370" s="19"/>
      <c r="D370" s="19"/>
      <c r="E370" s="19"/>
      <c r="F370" s="19"/>
      <c r="G370" s="19"/>
      <c r="H370" s="19"/>
      <c r="I370" s="19"/>
      <c r="J370" s="19"/>
      <c r="K370" s="19"/>
      <c r="L370" s="19"/>
    </row>
    <row r="371" spans="1:12">
      <c r="A371" s="44"/>
      <c r="B371" s="45" t="s">
        <v>659</v>
      </c>
      <c r="C371" s="19"/>
      <c r="D371" s="19"/>
      <c r="E371" s="19"/>
      <c r="F371" s="19"/>
      <c r="G371" s="19"/>
      <c r="H371" s="19"/>
      <c r="I371" s="19"/>
      <c r="J371" s="19"/>
      <c r="K371" s="19"/>
      <c r="L371" s="19"/>
    </row>
    <row r="372" spans="1:12">
      <c r="A372" s="43"/>
      <c r="B372" s="46" t="s">
        <v>137</v>
      </c>
      <c r="C372" s="19">
        <v>8.2619000000000007</v>
      </c>
      <c r="D372" s="19">
        <v>5.9890999999999996</v>
      </c>
      <c r="E372" s="19">
        <v>1.7194</v>
      </c>
      <c r="F372" s="19">
        <v>15.1851</v>
      </c>
      <c r="G372" s="19" t="s">
        <v>598</v>
      </c>
      <c r="H372" s="19">
        <v>10.9841</v>
      </c>
      <c r="I372" s="19">
        <v>10.7971</v>
      </c>
      <c r="J372" s="19">
        <v>8.8596000000000004</v>
      </c>
      <c r="K372" s="19">
        <v>6.4386999999999999</v>
      </c>
      <c r="L372" s="19">
        <v>12.831099999999999</v>
      </c>
    </row>
    <row r="373" spans="1:12">
      <c r="A373" s="43" t="str">
        <f>IF(ISBLANK(B373),IF(ISBLANK(#REF!),#REF!,#REF!),"")</f>
        <v/>
      </c>
      <c r="B373" s="46" t="s">
        <v>549</v>
      </c>
      <c r="C373" s="19">
        <v>5.5773000000000001</v>
      </c>
      <c r="D373" s="19">
        <v>3.9405000000000001</v>
      </c>
      <c r="E373" s="19">
        <v>2.1274999999999999</v>
      </c>
      <c r="F373" s="19">
        <v>7.6379999999999999</v>
      </c>
      <c r="G373" s="19" t="s">
        <v>598</v>
      </c>
      <c r="H373" s="19">
        <v>5.5956000000000001</v>
      </c>
      <c r="I373" s="19">
        <v>5.3468999999999998</v>
      </c>
      <c r="J373" s="19">
        <v>6.3884999999999996</v>
      </c>
      <c r="K373" s="19">
        <v>5.3483000000000001</v>
      </c>
      <c r="L373" s="19">
        <v>5.8975</v>
      </c>
    </row>
    <row r="374" spans="1:12">
      <c r="A374" s="43"/>
      <c r="B374" s="45" t="s">
        <v>528</v>
      </c>
      <c r="C374" s="19"/>
      <c r="D374" s="19"/>
      <c r="E374" s="19"/>
      <c r="F374" s="19"/>
      <c r="G374" s="19"/>
      <c r="H374" s="19"/>
      <c r="I374" s="19"/>
      <c r="J374" s="19"/>
      <c r="K374" s="19"/>
      <c r="L374" s="19"/>
    </row>
    <row r="375" spans="1:12">
      <c r="A375" s="43"/>
      <c r="B375" s="46" t="s">
        <v>601</v>
      </c>
      <c r="C375" s="19">
        <v>6.4149000000000003</v>
      </c>
      <c r="D375" s="19">
        <v>4.8644999999999996</v>
      </c>
      <c r="E375" s="19">
        <v>2.0506000000000002</v>
      </c>
      <c r="F375" s="19">
        <v>14.8712</v>
      </c>
      <c r="G375" s="19" t="s">
        <v>598</v>
      </c>
      <c r="H375" s="19">
        <v>7.2743000000000002</v>
      </c>
      <c r="I375" s="19">
        <v>4.0111999999999997</v>
      </c>
      <c r="J375" s="19">
        <v>8.0206</v>
      </c>
      <c r="K375" s="19">
        <v>5.1519000000000004</v>
      </c>
      <c r="L375" s="19">
        <v>9.5489999999999995</v>
      </c>
    </row>
    <row r="376" spans="1:12">
      <c r="A376" s="43" t="str">
        <f>IF(ISBLANK(B376),IF(ISBLANK(#REF!),#REF!,#REF!),"")</f>
        <v/>
      </c>
      <c r="B376" s="46" t="s">
        <v>602</v>
      </c>
      <c r="C376" s="19">
        <v>6.5781999999999998</v>
      </c>
      <c r="D376" s="19">
        <v>4.9436</v>
      </c>
      <c r="E376" s="19" t="s">
        <v>598</v>
      </c>
      <c r="F376" s="19">
        <v>7.9039000000000001</v>
      </c>
      <c r="G376" s="19" t="s">
        <v>598</v>
      </c>
      <c r="H376" s="19">
        <v>6.6443000000000003</v>
      </c>
      <c r="I376" s="19">
        <v>7.3400999999999996</v>
      </c>
      <c r="J376" s="19">
        <v>6.4557000000000002</v>
      </c>
      <c r="K376" s="19">
        <v>6.6608999999999998</v>
      </c>
      <c r="L376" s="19">
        <v>6.4859</v>
      </c>
    </row>
    <row r="377" spans="1:12">
      <c r="A377" s="44" t="s">
        <v>91</v>
      </c>
      <c r="B377" s="20"/>
      <c r="C377" s="19"/>
      <c r="D377" s="19"/>
      <c r="E377" s="19"/>
      <c r="F377" s="19"/>
      <c r="G377" s="19"/>
      <c r="H377" s="19"/>
      <c r="I377" s="19"/>
      <c r="J377" s="19"/>
      <c r="K377" s="19"/>
      <c r="L377" s="19"/>
    </row>
    <row r="378" spans="1:12">
      <c r="A378" s="44"/>
      <c r="B378" s="45" t="s">
        <v>659</v>
      </c>
      <c r="C378" s="19"/>
      <c r="D378" s="19"/>
      <c r="E378" s="19"/>
      <c r="F378" s="19"/>
      <c r="G378" s="19"/>
      <c r="H378" s="19"/>
      <c r="I378" s="19"/>
      <c r="J378" s="19"/>
      <c r="K378" s="19"/>
      <c r="L378" s="19"/>
    </row>
    <row r="379" spans="1:12">
      <c r="A379" s="43"/>
      <c r="B379" s="46" t="s">
        <v>137</v>
      </c>
      <c r="C379" s="19">
        <v>9.0892999999999997</v>
      </c>
      <c r="D379" s="19">
        <v>2.8271000000000002</v>
      </c>
      <c r="E379" s="19">
        <v>1.2568999999999999</v>
      </c>
      <c r="F379" s="19">
        <v>16.130199999999999</v>
      </c>
      <c r="G379" s="19">
        <v>8.9875000000000007</v>
      </c>
      <c r="H379" s="19">
        <v>13.8535</v>
      </c>
      <c r="I379" s="19">
        <v>14.4512</v>
      </c>
      <c r="J379" s="19">
        <v>9.0526999999999997</v>
      </c>
      <c r="K379" s="19">
        <v>8.0068999999999999</v>
      </c>
      <c r="L379" s="19">
        <v>9.7192000000000007</v>
      </c>
    </row>
    <row r="380" spans="1:12">
      <c r="A380" s="43" t="str">
        <f>IF(ISBLANK(B380),IF(ISBLANK(#REF!),#REF!,#REF!),"")</f>
        <v/>
      </c>
      <c r="B380" s="46" t="s">
        <v>549</v>
      </c>
      <c r="C380" s="19">
        <v>5.3569000000000004</v>
      </c>
      <c r="D380" s="19">
        <v>1.6547000000000001</v>
      </c>
      <c r="E380" s="19">
        <v>4.4623999999999997</v>
      </c>
      <c r="F380" s="19">
        <v>6.7263000000000002</v>
      </c>
      <c r="G380" s="19">
        <v>6.1132999999999997</v>
      </c>
      <c r="H380" s="19">
        <v>3.7469999999999999</v>
      </c>
      <c r="I380" s="19">
        <v>7.7537000000000003</v>
      </c>
      <c r="J380" s="19">
        <v>3.9836</v>
      </c>
      <c r="K380" s="19">
        <v>5.5095999999999998</v>
      </c>
      <c r="L380" s="19">
        <v>5.2690000000000001</v>
      </c>
    </row>
    <row r="381" spans="1:12">
      <c r="A381" s="43"/>
      <c r="B381" s="45" t="s">
        <v>528</v>
      </c>
      <c r="C381" s="19"/>
      <c r="D381" s="19"/>
      <c r="E381" s="19"/>
      <c r="F381" s="19"/>
      <c r="G381" s="19"/>
      <c r="H381" s="19"/>
      <c r="I381" s="19"/>
      <c r="J381" s="19"/>
      <c r="K381" s="19"/>
      <c r="L381" s="19"/>
    </row>
    <row r="382" spans="1:12">
      <c r="A382" s="43"/>
      <c r="B382" s="46" t="s">
        <v>601</v>
      </c>
      <c r="C382" s="19">
        <v>7.5126999999999997</v>
      </c>
      <c r="D382" s="19">
        <v>2.3496000000000001</v>
      </c>
      <c r="E382" s="19">
        <v>2.3212000000000002</v>
      </c>
      <c r="F382" s="19">
        <v>10.1677</v>
      </c>
      <c r="G382" s="19">
        <v>8.1710999999999991</v>
      </c>
      <c r="H382" s="19">
        <v>9.3766999999999996</v>
      </c>
      <c r="I382" s="19">
        <v>11.7912</v>
      </c>
      <c r="J382" s="19">
        <v>7.2065000000000001</v>
      </c>
      <c r="K382" s="19">
        <v>7.2755000000000001</v>
      </c>
      <c r="L382" s="19">
        <v>7.6635999999999997</v>
      </c>
    </row>
    <row r="383" spans="1:12">
      <c r="A383" s="43" t="str">
        <f>IF(ISBLANK(B383),IF(ISBLANK(#REF!),#REF!,#REF!),"")</f>
        <v/>
      </c>
      <c r="B383" s="46" t="s">
        <v>602</v>
      </c>
      <c r="C383" s="19">
        <v>5.6402000000000001</v>
      </c>
      <c r="D383" s="19">
        <v>2.1331000000000002</v>
      </c>
      <c r="E383" s="19">
        <v>-4.1003999999999996</v>
      </c>
      <c r="F383" s="19">
        <v>6.7868000000000004</v>
      </c>
      <c r="G383" s="19">
        <v>5.8749000000000002</v>
      </c>
      <c r="H383" s="19">
        <v>5.0876999999999999</v>
      </c>
      <c r="I383" s="19">
        <v>6.1273999999999997</v>
      </c>
      <c r="J383" s="19">
        <v>4.4718</v>
      </c>
      <c r="K383" s="19">
        <v>4.6836000000000002</v>
      </c>
      <c r="L383" s="19">
        <v>6.0544000000000002</v>
      </c>
    </row>
    <row r="384" spans="1:12">
      <c r="A384" s="27" t="s">
        <v>661</v>
      </c>
      <c r="B384" s="31"/>
      <c r="C384" s="19"/>
      <c r="D384" s="19"/>
      <c r="E384" s="19"/>
      <c r="F384" s="19"/>
      <c r="G384" s="19"/>
      <c r="H384" s="19"/>
      <c r="I384" s="19"/>
      <c r="J384" s="19"/>
      <c r="K384" s="19"/>
      <c r="L384" s="19"/>
    </row>
    <row r="385" spans="1:12">
      <c r="A385" s="44" t="s">
        <v>550</v>
      </c>
      <c r="B385" s="20"/>
      <c r="C385" s="19"/>
      <c r="D385" s="19"/>
      <c r="E385" s="19"/>
      <c r="F385" s="19"/>
      <c r="G385" s="19"/>
      <c r="H385" s="19"/>
      <c r="I385" s="19"/>
      <c r="J385" s="19"/>
      <c r="K385" s="19"/>
      <c r="L385" s="19"/>
    </row>
    <row r="386" spans="1:12">
      <c r="A386" s="44"/>
      <c r="B386" s="45" t="s">
        <v>659</v>
      </c>
      <c r="C386" s="19"/>
      <c r="D386" s="19"/>
      <c r="E386" s="19"/>
      <c r="F386" s="19"/>
      <c r="G386" s="19"/>
      <c r="H386" s="19"/>
      <c r="I386" s="19"/>
      <c r="J386" s="19"/>
      <c r="K386" s="19"/>
      <c r="L386" s="19"/>
    </row>
    <row r="387" spans="1:12">
      <c r="A387" s="43"/>
      <c r="B387" s="46" t="s">
        <v>137</v>
      </c>
      <c r="C387" s="19">
        <v>8.7797000000000001</v>
      </c>
      <c r="D387" s="19">
        <v>3.8892000000000002</v>
      </c>
      <c r="E387" s="19">
        <v>1.349</v>
      </c>
      <c r="F387" s="19">
        <v>15.6942</v>
      </c>
      <c r="G387" s="19">
        <v>8.7378</v>
      </c>
      <c r="H387" s="19">
        <v>13.351000000000001</v>
      </c>
      <c r="I387" s="19">
        <v>14.035600000000001</v>
      </c>
      <c r="J387" s="19">
        <v>8.9269999999999996</v>
      </c>
      <c r="K387" s="19">
        <v>7.3536999999999999</v>
      </c>
      <c r="L387" s="19">
        <v>9.8641000000000005</v>
      </c>
    </row>
    <row r="388" spans="1:12">
      <c r="A388" s="43" t="str">
        <f>IF(ISBLANK(B388),IF(ISBLANK(#REF!),#REF!,#REF!),"")</f>
        <v/>
      </c>
      <c r="B388" s="46" t="s">
        <v>549</v>
      </c>
      <c r="C388" s="19">
        <v>5.2599</v>
      </c>
      <c r="D388" s="19">
        <v>2.3887999999999998</v>
      </c>
      <c r="E388" s="19">
        <v>3.6312000000000002</v>
      </c>
      <c r="F388" s="19">
        <v>7.7988999999999997</v>
      </c>
      <c r="G388" s="19">
        <v>5.9212999999999996</v>
      </c>
      <c r="H388" s="19">
        <v>2.9485000000000001</v>
      </c>
      <c r="I388" s="19">
        <v>6.6609999999999996</v>
      </c>
      <c r="J388" s="19">
        <v>4.2172000000000001</v>
      </c>
      <c r="K388" s="19">
        <v>4.9507000000000003</v>
      </c>
      <c r="L388" s="19">
        <v>5.4038000000000004</v>
      </c>
    </row>
    <row r="389" spans="1:12">
      <c r="A389" s="43"/>
      <c r="B389" s="45" t="s">
        <v>528</v>
      </c>
      <c r="C389" s="19"/>
      <c r="D389" s="19"/>
      <c r="E389" s="19"/>
      <c r="F389" s="19"/>
      <c r="G389" s="19"/>
      <c r="H389" s="19"/>
      <c r="I389" s="19"/>
      <c r="J389" s="19"/>
      <c r="K389" s="19"/>
      <c r="L389" s="19"/>
    </row>
    <row r="390" spans="1:12">
      <c r="A390" s="43"/>
      <c r="B390" s="46" t="s">
        <v>601</v>
      </c>
      <c r="C390" s="19">
        <v>7.3699000000000003</v>
      </c>
      <c r="D390" s="19">
        <v>3.3862999999999999</v>
      </c>
      <c r="E390" s="19">
        <v>1.9440999999999999</v>
      </c>
      <c r="F390" s="19">
        <v>10.6652</v>
      </c>
      <c r="G390" s="19">
        <v>8.0949000000000009</v>
      </c>
      <c r="H390" s="19">
        <v>9.3879000000000001</v>
      </c>
      <c r="I390" s="19">
        <v>10.5222</v>
      </c>
      <c r="J390" s="19">
        <v>7.3743999999999996</v>
      </c>
      <c r="K390" s="19">
        <v>6.7445000000000004</v>
      </c>
      <c r="L390" s="19">
        <v>7.8425000000000002</v>
      </c>
    </row>
    <row r="391" spans="1:12">
      <c r="A391" s="43" t="str">
        <f>IF(ISBLANK(B391),IF(ISBLANK(#REF!),#REF!,#REF!),"")</f>
        <v/>
      </c>
      <c r="B391" s="46" t="s">
        <v>602</v>
      </c>
      <c r="C391" s="19">
        <v>5.9740000000000002</v>
      </c>
      <c r="D391" s="19">
        <v>-3.8628</v>
      </c>
      <c r="E391" s="19" t="s">
        <v>598</v>
      </c>
      <c r="F391" s="19">
        <v>9.2522000000000002</v>
      </c>
      <c r="G391" s="19">
        <v>5.6656000000000004</v>
      </c>
      <c r="H391" s="19">
        <v>4.0038999999999998</v>
      </c>
      <c r="I391" s="19">
        <v>4.9753999999999996</v>
      </c>
      <c r="J391" s="19">
        <v>4.5461999999999998</v>
      </c>
      <c r="K391" s="19">
        <v>4.0655999999999999</v>
      </c>
      <c r="L391" s="19">
        <v>6.5644999999999998</v>
      </c>
    </row>
    <row r="392" spans="1:12">
      <c r="A392" s="43"/>
      <c r="B392" s="45" t="s">
        <v>600</v>
      </c>
      <c r="C392" s="19"/>
      <c r="D392" s="19"/>
      <c r="E392" s="19"/>
      <c r="F392" s="19"/>
      <c r="G392" s="19"/>
      <c r="H392" s="19"/>
      <c r="I392" s="19"/>
      <c r="J392" s="19"/>
      <c r="K392" s="19"/>
      <c r="L392" s="19"/>
    </row>
    <row r="393" spans="1:12">
      <c r="A393" s="43"/>
      <c r="B393" s="46" t="s">
        <v>597</v>
      </c>
      <c r="C393" s="19">
        <v>7.1323999999999996</v>
      </c>
      <c r="D393" s="19">
        <v>5.0148999999999999</v>
      </c>
      <c r="E393" s="19">
        <v>2.0028000000000001</v>
      </c>
      <c r="F393" s="19">
        <v>13.001799999999999</v>
      </c>
      <c r="G393" s="19" t="s">
        <v>598</v>
      </c>
      <c r="H393" s="19">
        <v>7.2477</v>
      </c>
      <c r="I393" s="19">
        <v>5.2827999999999999</v>
      </c>
      <c r="J393" s="19">
        <v>7.6227999999999998</v>
      </c>
      <c r="K393" s="19">
        <v>5.4488000000000003</v>
      </c>
      <c r="L393" s="19">
        <v>9.7727000000000004</v>
      </c>
    </row>
    <row r="394" spans="1:12">
      <c r="A394" s="43"/>
      <c r="B394" s="46" t="s">
        <v>91</v>
      </c>
      <c r="C394" s="19">
        <v>6.9858000000000002</v>
      </c>
      <c r="D394" s="19">
        <v>2.3426</v>
      </c>
      <c r="E394" s="19">
        <v>2.0024000000000002</v>
      </c>
      <c r="F394" s="19">
        <v>9.4295000000000009</v>
      </c>
      <c r="G394" s="19">
        <v>7.1858000000000004</v>
      </c>
      <c r="H394" s="19">
        <v>8.1042000000000005</v>
      </c>
      <c r="I394" s="19">
        <v>9.0344999999999995</v>
      </c>
      <c r="J394" s="19">
        <v>6.7378</v>
      </c>
      <c r="K394" s="19">
        <v>6.5834999999999999</v>
      </c>
      <c r="L394" s="19">
        <v>7.1905000000000001</v>
      </c>
    </row>
    <row r="395" spans="1:12">
      <c r="A395" s="44" t="s">
        <v>551</v>
      </c>
      <c r="B395" s="20"/>
      <c r="C395" s="19"/>
      <c r="D395" s="19"/>
      <c r="E395" s="19"/>
      <c r="F395" s="19"/>
      <c r="G395" s="19"/>
      <c r="H395" s="19"/>
      <c r="I395" s="19"/>
      <c r="J395" s="19"/>
      <c r="K395" s="19"/>
      <c r="L395" s="19"/>
    </row>
    <row r="396" spans="1:12">
      <c r="A396" s="44"/>
      <c r="B396" s="45" t="s">
        <v>659</v>
      </c>
      <c r="C396" s="19"/>
      <c r="D396" s="19"/>
      <c r="E396" s="19"/>
      <c r="F396" s="19"/>
      <c r="G396" s="19"/>
      <c r="H396" s="19"/>
      <c r="I396" s="19"/>
      <c r="J396" s="19"/>
      <c r="K396" s="19"/>
      <c r="L396" s="19"/>
    </row>
    <row r="397" spans="1:12">
      <c r="A397" s="43"/>
      <c r="B397" s="46" t="s">
        <v>137</v>
      </c>
      <c r="C397" s="19">
        <v>14.202500000000001</v>
      </c>
      <c r="D397" s="19" t="s">
        <v>598</v>
      </c>
      <c r="E397" s="19" t="s">
        <v>598</v>
      </c>
      <c r="F397" s="19" t="s">
        <v>598</v>
      </c>
      <c r="G397" s="19" t="s">
        <v>598</v>
      </c>
      <c r="H397" s="19">
        <v>9.0832999999999995</v>
      </c>
      <c r="I397" s="19" t="s">
        <v>598</v>
      </c>
      <c r="J397" s="19">
        <v>14.5053</v>
      </c>
      <c r="K397" s="19">
        <v>11.645799999999999</v>
      </c>
      <c r="L397" s="19">
        <v>18.763300000000001</v>
      </c>
    </row>
    <row r="398" spans="1:12">
      <c r="A398" s="43" t="str">
        <f>IF(ISBLANK(B398),IF(ISBLANK(#REF!),#REF!,#REF!),"")</f>
        <v/>
      </c>
      <c r="B398" s="46" t="s">
        <v>549</v>
      </c>
      <c r="C398" s="19">
        <v>5.6658999999999997</v>
      </c>
      <c r="D398" s="19">
        <v>3.2517</v>
      </c>
      <c r="E398" s="19">
        <v>3.3191999999999999</v>
      </c>
      <c r="F398" s="19">
        <v>5.6078999999999999</v>
      </c>
      <c r="G398" s="19">
        <v>6.8829000000000002</v>
      </c>
      <c r="H398" s="19">
        <v>6.3311999999999999</v>
      </c>
      <c r="I398" s="19">
        <v>8.0606000000000009</v>
      </c>
      <c r="J398" s="19">
        <v>5.3475000000000001</v>
      </c>
      <c r="K398" s="19">
        <v>5.9512999999999998</v>
      </c>
      <c r="L398" s="19">
        <v>5.2915999999999999</v>
      </c>
    </row>
    <row r="399" spans="1:12">
      <c r="A399" s="43"/>
      <c r="B399" s="45" t="s">
        <v>528</v>
      </c>
      <c r="C399" s="19"/>
      <c r="D399" s="19"/>
      <c r="E399" s="19"/>
      <c r="F399" s="19"/>
      <c r="G399" s="19"/>
      <c r="H399" s="19"/>
      <c r="I399" s="19"/>
      <c r="J399" s="19"/>
      <c r="K399" s="19"/>
      <c r="L399" s="19"/>
    </row>
    <row r="400" spans="1:12">
      <c r="A400" s="43"/>
      <c r="B400" s="46" t="s">
        <v>601</v>
      </c>
      <c r="C400" s="19">
        <v>6.6405000000000003</v>
      </c>
      <c r="D400" s="19">
        <v>3.8944999999999999</v>
      </c>
      <c r="E400" s="19">
        <v>4.2248000000000001</v>
      </c>
      <c r="F400" s="19">
        <v>10.5928</v>
      </c>
      <c r="G400" s="19">
        <v>-9.0030999999999999</v>
      </c>
      <c r="H400" s="19">
        <v>4.5618999999999996</v>
      </c>
      <c r="I400" s="19">
        <v>9.3571000000000009</v>
      </c>
      <c r="J400" s="19">
        <v>6.1623000000000001</v>
      </c>
      <c r="K400" s="19">
        <v>6.0892999999999997</v>
      </c>
      <c r="L400" s="19">
        <v>7.7583000000000002</v>
      </c>
    </row>
    <row r="401" spans="1:12">
      <c r="A401" s="43" t="str">
        <f>IF(ISBLANK(B401),IF(ISBLANK(#REF!),#REF!,#REF!),"")</f>
        <v/>
      </c>
      <c r="B401" s="46" t="s">
        <v>602</v>
      </c>
      <c r="C401" s="19">
        <v>5.8129999999999997</v>
      </c>
      <c r="D401" s="19">
        <v>3.7238000000000002</v>
      </c>
      <c r="E401" s="19">
        <v>-1.7318</v>
      </c>
      <c r="F401" s="19">
        <v>4.8705999999999996</v>
      </c>
      <c r="G401" s="19">
        <v>6.6081000000000003</v>
      </c>
      <c r="H401" s="19">
        <v>7.0833000000000004</v>
      </c>
      <c r="I401" s="19">
        <v>7.7591000000000001</v>
      </c>
      <c r="J401" s="19">
        <v>5.7571000000000003</v>
      </c>
      <c r="K401" s="19">
        <v>6.2460000000000004</v>
      </c>
      <c r="L401" s="19">
        <v>5.3232999999999997</v>
      </c>
    </row>
    <row r="402" spans="1:12">
      <c r="A402" s="43"/>
      <c r="B402" s="45" t="s">
        <v>600</v>
      </c>
      <c r="C402" s="19"/>
      <c r="D402" s="19"/>
      <c r="E402" s="19"/>
      <c r="F402" s="19"/>
      <c r="G402" s="19"/>
      <c r="H402" s="19"/>
      <c r="I402" s="19"/>
      <c r="J402" s="19"/>
      <c r="K402" s="19"/>
      <c r="L402" s="19"/>
    </row>
    <row r="403" spans="1:12">
      <c r="A403" s="43"/>
      <c r="B403" s="46" t="s">
        <v>597</v>
      </c>
      <c r="C403" s="19">
        <v>5.7362000000000002</v>
      </c>
      <c r="D403" s="19">
        <v>4.5903999999999998</v>
      </c>
      <c r="E403" s="19">
        <v>1.7696000000000001</v>
      </c>
      <c r="F403" s="19">
        <v>5.1750999999999996</v>
      </c>
      <c r="G403" s="19" t="s">
        <v>598</v>
      </c>
      <c r="H403" s="19">
        <v>6.6742999999999997</v>
      </c>
      <c r="I403" s="19">
        <v>6.7069000000000001</v>
      </c>
      <c r="J403" s="19">
        <v>6.7202000000000002</v>
      </c>
      <c r="K403" s="19">
        <v>6.0891999999999999</v>
      </c>
      <c r="L403" s="19">
        <v>5.0785</v>
      </c>
    </row>
    <row r="404" spans="1:12">
      <c r="A404" s="43"/>
      <c r="B404" s="46" t="s">
        <v>91</v>
      </c>
      <c r="C404" s="19">
        <v>6.2888000000000002</v>
      </c>
      <c r="D404" s="19">
        <v>2.1932</v>
      </c>
      <c r="E404" s="19">
        <v>5.8448000000000002</v>
      </c>
      <c r="F404" s="19">
        <v>6.4349999999999996</v>
      </c>
      <c r="G404" s="19">
        <v>7.665</v>
      </c>
      <c r="H404" s="19">
        <v>6.2458</v>
      </c>
      <c r="I404" s="19">
        <v>8.7776999999999994</v>
      </c>
      <c r="J404" s="19">
        <v>5.0538999999999996</v>
      </c>
      <c r="K404" s="19">
        <v>6.3185000000000002</v>
      </c>
      <c r="L404" s="19">
        <v>6.2565999999999997</v>
      </c>
    </row>
    <row r="405" spans="1:12">
      <c r="A405" s="43" t="s">
        <v>528</v>
      </c>
      <c r="B405" s="46"/>
      <c r="C405" s="19"/>
      <c r="D405" s="19"/>
      <c r="E405" s="19"/>
      <c r="F405" s="19"/>
      <c r="G405" s="19"/>
      <c r="H405" s="19"/>
      <c r="I405" s="19"/>
      <c r="J405" s="19"/>
      <c r="K405" s="19"/>
      <c r="L405" s="19"/>
    </row>
    <row r="406" spans="1:12">
      <c r="A406" s="44" t="s">
        <v>601</v>
      </c>
      <c r="B406" s="46"/>
      <c r="C406" s="19"/>
      <c r="D406" s="19"/>
      <c r="E406" s="19"/>
      <c r="F406" s="19"/>
      <c r="G406" s="19"/>
      <c r="H406" s="19"/>
      <c r="I406" s="19"/>
      <c r="J406" s="19"/>
      <c r="K406" s="19"/>
      <c r="L406" s="19"/>
    </row>
    <row r="407" spans="1:12">
      <c r="A407" s="44"/>
      <c r="B407" s="45" t="s">
        <v>659</v>
      </c>
      <c r="C407" s="19"/>
      <c r="D407" s="19"/>
      <c r="E407" s="19"/>
      <c r="F407" s="19"/>
      <c r="G407" s="19"/>
      <c r="H407" s="19"/>
      <c r="I407" s="19"/>
      <c r="J407" s="19"/>
      <c r="K407" s="19"/>
      <c r="L407" s="19"/>
    </row>
    <row r="408" spans="1:12">
      <c r="A408" s="43"/>
      <c r="B408" s="46" t="s">
        <v>137</v>
      </c>
      <c r="C408" s="19">
        <v>8.9565999999999999</v>
      </c>
      <c r="D408" s="19">
        <v>4.2664</v>
      </c>
      <c r="E408" s="19">
        <v>1.3920999999999999</v>
      </c>
      <c r="F408" s="19">
        <v>16.120999999999999</v>
      </c>
      <c r="G408" s="19">
        <v>9.5594000000000001</v>
      </c>
      <c r="H408" s="19">
        <v>14.1533</v>
      </c>
      <c r="I408" s="19">
        <v>15.6027</v>
      </c>
      <c r="J408" s="19">
        <v>9.2898999999999994</v>
      </c>
      <c r="K408" s="19">
        <v>7.7356999999999996</v>
      </c>
      <c r="L408" s="19">
        <v>10.0647</v>
      </c>
    </row>
    <row r="409" spans="1:12">
      <c r="A409" s="43" t="str">
        <f>IF(ISBLANK(B409),IF(ISBLANK(#REF!),#REF!,#REF!),"")</f>
        <v/>
      </c>
      <c r="B409" s="46" t="s">
        <v>549</v>
      </c>
      <c r="C409" s="19">
        <v>5.5079000000000002</v>
      </c>
      <c r="D409" s="19">
        <v>2.1537999999999999</v>
      </c>
      <c r="E409" s="19">
        <v>3.7563</v>
      </c>
      <c r="F409" s="19">
        <v>8.6219999999999999</v>
      </c>
      <c r="G409" s="19">
        <v>6.907</v>
      </c>
      <c r="H409" s="19">
        <v>3.3965000000000001</v>
      </c>
      <c r="I409" s="19">
        <v>7.9306999999999999</v>
      </c>
      <c r="J409" s="19">
        <v>4.4200999999999997</v>
      </c>
      <c r="K409" s="19">
        <v>5.3615000000000004</v>
      </c>
      <c r="L409" s="19">
        <v>5.6139999999999999</v>
      </c>
    </row>
    <row r="410" spans="1:12">
      <c r="A410" s="194" t="s">
        <v>602</v>
      </c>
      <c r="B410" s="195"/>
      <c r="C410" s="54"/>
      <c r="D410" s="54"/>
      <c r="E410" s="54"/>
      <c r="F410" s="54"/>
      <c r="G410" s="54"/>
      <c r="H410" s="54"/>
      <c r="I410" s="54"/>
      <c r="J410" s="54"/>
      <c r="K410" s="54"/>
      <c r="L410" s="54"/>
    </row>
    <row r="411" spans="1:12">
      <c r="A411" s="194"/>
      <c r="B411" s="196" t="s">
        <v>659</v>
      </c>
      <c r="C411" s="54"/>
      <c r="D411" s="54"/>
      <c r="E411" s="54"/>
      <c r="F411" s="54"/>
      <c r="G411" s="54"/>
      <c r="H411" s="54"/>
      <c r="I411" s="54"/>
      <c r="J411" s="54"/>
      <c r="K411" s="54"/>
      <c r="L411" s="54"/>
    </row>
    <row r="412" spans="1:12">
      <c r="A412" s="197"/>
      <c r="B412" s="195" t="s">
        <v>137</v>
      </c>
      <c r="C412" s="54">
        <v>8.7512000000000008</v>
      </c>
      <c r="D412" s="54" t="s">
        <v>598</v>
      </c>
      <c r="E412" s="54" t="s">
        <v>598</v>
      </c>
      <c r="F412" s="54">
        <v>15.492000000000001</v>
      </c>
      <c r="G412" s="54">
        <v>7.4583000000000004</v>
      </c>
      <c r="H412" s="54">
        <v>8.1624999999999996</v>
      </c>
      <c r="I412" s="54">
        <v>0</v>
      </c>
      <c r="J412" s="54">
        <v>6.8685</v>
      </c>
      <c r="K412" s="54">
        <v>5.0382999999999996</v>
      </c>
      <c r="L412" s="54">
        <v>9.8958999999999993</v>
      </c>
    </row>
    <row r="413" spans="1:12">
      <c r="A413" s="198" t="str">
        <f>IF(ISBLANK(B413),IF(ISBLANK(#REF!),#REF!,#REF!),"")</f>
        <v/>
      </c>
      <c r="B413" s="199" t="s">
        <v>549</v>
      </c>
      <c r="C413" s="55">
        <v>5.3036000000000003</v>
      </c>
      <c r="D413" s="55">
        <v>3.9636999999999998</v>
      </c>
      <c r="E413" s="55">
        <v>2.4571999999999998</v>
      </c>
      <c r="F413" s="55">
        <v>5.7191000000000001</v>
      </c>
      <c r="G413" s="55">
        <v>5.2714999999999996</v>
      </c>
      <c r="H413" s="55">
        <v>5.4127000000000001</v>
      </c>
      <c r="I413" s="55">
        <v>6.6971999999999996</v>
      </c>
      <c r="J413" s="55">
        <v>4.6893000000000002</v>
      </c>
      <c r="K413" s="55">
        <v>5.5416999999999996</v>
      </c>
      <c r="L413" s="55">
        <v>5.1382000000000003</v>
      </c>
    </row>
    <row r="414" spans="1:12" s="170" customFormat="1">
      <c r="A414" s="169" t="s">
        <v>67</v>
      </c>
      <c r="B414" s="172"/>
      <c r="C414" s="173"/>
      <c r="D414" s="173"/>
      <c r="E414" s="173"/>
      <c r="F414" s="173"/>
      <c r="G414" s="173"/>
      <c r="H414" s="173"/>
      <c r="I414" s="173"/>
      <c r="J414" s="173"/>
    </row>
    <row r="415" spans="1:12">
      <c r="A415" s="27" t="s">
        <v>662</v>
      </c>
      <c r="B415" s="31"/>
      <c r="C415" s="148"/>
      <c r="D415" s="148"/>
      <c r="E415" s="148"/>
      <c r="F415" s="148"/>
      <c r="G415" s="148"/>
      <c r="H415" s="148"/>
      <c r="I415" s="148"/>
      <c r="J415" s="148"/>
    </row>
    <row r="416" spans="1:12">
      <c r="A416" s="44" t="s">
        <v>88</v>
      </c>
      <c r="B416" s="20"/>
      <c r="C416" s="16"/>
      <c r="D416" s="16"/>
      <c r="E416" s="16"/>
      <c r="F416" s="16"/>
      <c r="G416" s="16"/>
      <c r="H416" s="16"/>
      <c r="I416" s="16"/>
      <c r="J416" s="16"/>
    </row>
    <row r="417" spans="1:12">
      <c r="A417" s="44"/>
      <c r="B417" s="45" t="s">
        <v>659</v>
      </c>
      <c r="C417" s="16"/>
      <c r="D417" s="16"/>
      <c r="E417" s="16"/>
      <c r="F417" s="16"/>
      <c r="G417" s="16"/>
      <c r="H417" s="16"/>
      <c r="I417" s="16"/>
      <c r="J417" s="16"/>
    </row>
    <row r="418" spans="1:12">
      <c r="A418" s="43"/>
      <c r="B418" s="46" t="s">
        <v>137</v>
      </c>
      <c r="C418" s="19">
        <v>27.3414</v>
      </c>
      <c r="D418" s="19">
        <v>26.0121</v>
      </c>
      <c r="E418" s="19">
        <v>-11.506399999999999</v>
      </c>
      <c r="F418" s="19">
        <v>-30.740500000000001</v>
      </c>
      <c r="G418" s="19" t="s">
        <v>598</v>
      </c>
      <c r="H418" s="19">
        <v>10.552</v>
      </c>
      <c r="I418" s="19">
        <v>34.875100000000003</v>
      </c>
      <c r="J418" s="19">
        <v>33.9437</v>
      </c>
      <c r="K418" s="19">
        <v>26.316199999999998</v>
      </c>
      <c r="L418" s="19">
        <v>28.848099999999999</v>
      </c>
    </row>
    <row r="419" spans="1:12">
      <c r="A419" s="43" t="str">
        <f>IF(ISBLANK(B419),IF(ISBLANK(#REF!),#REF!,#REF!),"")</f>
        <v/>
      </c>
      <c r="B419" s="46" t="s">
        <v>549</v>
      </c>
      <c r="C419" s="19">
        <v>14.488200000000001</v>
      </c>
      <c r="D419" s="19">
        <v>13.458500000000001</v>
      </c>
      <c r="E419" s="19">
        <v>10.6578</v>
      </c>
      <c r="F419" s="19">
        <v>18.715599999999998</v>
      </c>
      <c r="G419" s="19">
        <v>16.966799999999999</v>
      </c>
      <c r="H419" s="19">
        <v>4.5534999999999997</v>
      </c>
      <c r="I419" s="19">
        <v>12.857200000000001</v>
      </c>
      <c r="J419" s="19">
        <v>16.969899999999999</v>
      </c>
      <c r="K419" s="19">
        <v>13.191599999999999</v>
      </c>
      <c r="L419" s="19">
        <v>16.196400000000001</v>
      </c>
    </row>
    <row r="420" spans="1:12">
      <c r="A420" s="43"/>
      <c r="B420" s="45" t="s">
        <v>528</v>
      </c>
      <c r="C420" s="19"/>
      <c r="D420" s="19"/>
      <c r="E420" s="19"/>
      <c r="F420" s="19"/>
      <c r="G420" s="19"/>
      <c r="H420" s="19"/>
      <c r="I420" s="19"/>
      <c r="J420" s="19"/>
      <c r="K420" s="19"/>
      <c r="L420" s="19"/>
    </row>
    <row r="421" spans="1:12">
      <c r="A421" s="43"/>
      <c r="B421" s="46" t="s">
        <v>601</v>
      </c>
      <c r="C421" s="19">
        <v>20.982099999999999</v>
      </c>
      <c r="D421" s="19">
        <v>19.7958</v>
      </c>
      <c r="E421" s="19">
        <v>11.537599999999999</v>
      </c>
      <c r="F421" s="19">
        <v>24.6052</v>
      </c>
      <c r="G421" s="19">
        <v>-24.1693</v>
      </c>
      <c r="H421" s="19">
        <v>7.0617000000000001</v>
      </c>
      <c r="I421" s="19">
        <v>20.4313</v>
      </c>
      <c r="J421" s="19">
        <v>24.781300000000002</v>
      </c>
      <c r="K421" s="19">
        <v>19.472000000000001</v>
      </c>
      <c r="L421" s="19">
        <v>22.692299999999999</v>
      </c>
    </row>
    <row r="422" spans="1:12">
      <c r="A422" s="43" t="str">
        <f>IF(ISBLANK(B422),IF(ISBLANK(#REF!),#REF!,#REF!),"")</f>
        <v/>
      </c>
      <c r="B422" s="46" t="s">
        <v>602</v>
      </c>
      <c r="C422" s="19">
        <v>15.696999999999999</v>
      </c>
      <c r="D422" s="19">
        <v>13.706300000000001</v>
      </c>
      <c r="E422" s="19" t="s">
        <v>598</v>
      </c>
      <c r="F422" s="19">
        <v>17.772500000000001</v>
      </c>
      <c r="G422" s="19">
        <v>-12.205500000000001</v>
      </c>
      <c r="H422" s="19">
        <v>6.4814999999999996</v>
      </c>
      <c r="I422" s="19">
        <v>14.3446</v>
      </c>
      <c r="J422" s="19">
        <v>20.337499999999999</v>
      </c>
      <c r="K422" s="19">
        <v>15.3963</v>
      </c>
      <c r="L422" s="19">
        <v>16.192900000000002</v>
      </c>
    </row>
    <row r="423" spans="1:12">
      <c r="A423" s="43"/>
      <c r="B423" s="45" t="s">
        <v>600</v>
      </c>
      <c r="C423" s="19"/>
      <c r="D423" s="19"/>
      <c r="E423" s="19"/>
      <c r="F423" s="19"/>
      <c r="G423" s="19"/>
      <c r="H423" s="19"/>
      <c r="I423" s="19"/>
      <c r="J423" s="19"/>
      <c r="K423" s="19"/>
      <c r="L423" s="19"/>
    </row>
    <row r="424" spans="1:12">
      <c r="A424" s="43"/>
      <c r="B424" s="46" t="s">
        <v>597</v>
      </c>
      <c r="C424" s="19">
        <v>16.962800000000001</v>
      </c>
      <c r="D424" s="19">
        <v>16.750499999999999</v>
      </c>
      <c r="E424" s="19">
        <v>12.7271</v>
      </c>
      <c r="F424" s="19">
        <v>-15.642099999999999</v>
      </c>
      <c r="G424" s="19" t="s">
        <v>598</v>
      </c>
      <c r="H424" s="19">
        <v>5.8091999999999997</v>
      </c>
      <c r="I424" s="19">
        <v>17.1494</v>
      </c>
      <c r="J424" s="19">
        <v>21.859400000000001</v>
      </c>
      <c r="K424" s="19">
        <v>16.255500000000001</v>
      </c>
      <c r="L424" s="19">
        <v>18.899000000000001</v>
      </c>
    </row>
    <row r="425" spans="1:12">
      <c r="A425" s="43"/>
      <c r="B425" s="46" t="s">
        <v>91</v>
      </c>
      <c r="C425" s="19">
        <v>19.890499999999999</v>
      </c>
      <c r="D425" s="19">
        <v>-21.273599999999998</v>
      </c>
      <c r="E425" s="19">
        <v>-3.3658000000000001</v>
      </c>
      <c r="F425" s="19">
        <v>22.4222</v>
      </c>
      <c r="G425" s="19">
        <v>17.465499999999999</v>
      </c>
      <c r="H425" s="19">
        <v>9.4421999999999997</v>
      </c>
      <c r="I425" s="19">
        <v>16.165299999999998</v>
      </c>
      <c r="J425" s="19">
        <v>23.558399999999999</v>
      </c>
      <c r="K425" s="19">
        <v>19.338000000000001</v>
      </c>
      <c r="L425" s="19">
        <v>20.255600000000001</v>
      </c>
    </row>
    <row r="426" spans="1:12">
      <c r="A426" s="44" t="s">
        <v>140</v>
      </c>
      <c r="B426" s="20"/>
      <c r="C426" s="19"/>
      <c r="D426" s="19"/>
      <c r="E426" s="19"/>
      <c r="F426" s="19"/>
      <c r="G426" s="19"/>
      <c r="H426" s="19"/>
      <c r="I426" s="19"/>
      <c r="J426" s="19"/>
      <c r="K426" s="19"/>
      <c r="L426" s="19"/>
    </row>
    <row r="427" spans="1:12">
      <c r="A427" s="44"/>
      <c r="B427" s="45" t="s">
        <v>659</v>
      </c>
      <c r="C427" s="19"/>
      <c r="D427" s="19"/>
      <c r="E427" s="19"/>
      <c r="F427" s="19"/>
      <c r="G427" s="19"/>
      <c r="H427" s="19"/>
      <c r="I427" s="19"/>
      <c r="J427" s="19"/>
      <c r="K427" s="19"/>
      <c r="L427" s="19"/>
    </row>
    <row r="428" spans="1:12">
      <c r="A428" s="43"/>
      <c r="B428" s="46" t="s">
        <v>137</v>
      </c>
      <c r="C428" s="19">
        <v>21.5396</v>
      </c>
      <c r="D428" s="19">
        <v>11.9207</v>
      </c>
      <c r="E428" s="19">
        <v>5.4276999999999997</v>
      </c>
      <c r="F428" s="19">
        <v>-29.2135</v>
      </c>
      <c r="G428" s="19">
        <v>-20.387599999999999</v>
      </c>
      <c r="H428" s="19">
        <v>10.3703</v>
      </c>
      <c r="I428" s="19">
        <v>16.257400000000001</v>
      </c>
      <c r="J428" s="19">
        <v>29.550999999999998</v>
      </c>
      <c r="K428" s="19">
        <v>17.017600000000002</v>
      </c>
      <c r="L428" s="19">
        <v>27.302</v>
      </c>
    </row>
    <row r="429" spans="1:12">
      <c r="A429" s="43" t="str">
        <f>IF(ISBLANK(B429),IF(ISBLANK(#REF!),#REF!,#REF!),"")</f>
        <v/>
      </c>
      <c r="B429" s="46" t="s">
        <v>549</v>
      </c>
      <c r="C429" s="19">
        <v>12.3064</v>
      </c>
      <c r="D429" s="19">
        <v>7.5545</v>
      </c>
      <c r="E429" s="19">
        <v>7.3055000000000003</v>
      </c>
      <c r="F429" s="19">
        <v>17.5136</v>
      </c>
      <c r="G429" s="19">
        <v>13.5687</v>
      </c>
      <c r="H429" s="19">
        <v>2.8288000000000002</v>
      </c>
      <c r="I429" s="19">
        <v>9.3559999999999999</v>
      </c>
      <c r="J429" s="19">
        <v>15.2721</v>
      </c>
      <c r="K429" s="19">
        <v>8.6866000000000003</v>
      </c>
      <c r="L429" s="19">
        <v>15.9976</v>
      </c>
    </row>
    <row r="430" spans="1:12">
      <c r="A430" s="43"/>
      <c r="B430" s="45" t="s">
        <v>528</v>
      </c>
      <c r="C430" s="19"/>
      <c r="D430" s="19"/>
      <c r="E430" s="19"/>
      <c r="F430" s="19"/>
      <c r="G430" s="19"/>
      <c r="H430" s="19"/>
      <c r="I430" s="19"/>
      <c r="J430" s="19"/>
      <c r="K430" s="19"/>
      <c r="L430" s="19"/>
    </row>
    <row r="431" spans="1:12">
      <c r="A431" s="43"/>
      <c r="B431" s="46" t="s">
        <v>601</v>
      </c>
      <c r="C431" s="19">
        <v>15.912800000000001</v>
      </c>
      <c r="D431" s="19">
        <v>8.8102</v>
      </c>
      <c r="E431" s="19">
        <v>7.3498999999999999</v>
      </c>
      <c r="F431" s="19">
        <v>21.3995</v>
      </c>
      <c r="G431" s="19">
        <v>-19.6065</v>
      </c>
      <c r="H431" s="19">
        <v>7.0785999999999998</v>
      </c>
      <c r="I431" s="19">
        <v>10.582000000000001</v>
      </c>
      <c r="J431" s="19">
        <v>20.247699999999998</v>
      </c>
      <c r="K431" s="19">
        <v>11.8551</v>
      </c>
      <c r="L431" s="19">
        <v>20.033799999999999</v>
      </c>
    </row>
    <row r="432" spans="1:12">
      <c r="A432" s="43" t="str">
        <f>IF(ISBLANK(B432),IF(ISBLANK(#REF!),#REF!,#REF!),"")</f>
        <v/>
      </c>
      <c r="B432" s="46" t="s">
        <v>602</v>
      </c>
      <c r="C432" s="19">
        <v>12.462899999999999</v>
      </c>
      <c r="D432" s="19">
        <v>9.3689999999999998</v>
      </c>
      <c r="E432" s="19">
        <v>4.9978999999999996</v>
      </c>
      <c r="F432" s="19">
        <v>16.930399999999999</v>
      </c>
      <c r="G432" s="19">
        <v>9.2166999999999994</v>
      </c>
      <c r="H432" s="19">
        <v>2.9159000000000002</v>
      </c>
      <c r="I432" s="19">
        <v>9.4390999999999998</v>
      </c>
      <c r="J432" s="19">
        <v>17.4983</v>
      </c>
      <c r="K432" s="19">
        <v>9.5475999999999992</v>
      </c>
      <c r="L432" s="19">
        <v>15.9056</v>
      </c>
    </row>
    <row r="433" spans="1:12">
      <c r="A433" s="43"/>
      <c r="B433" s="45" t="s">
        <v>600</v>
      </c>
      <c r="C433" s="19"/>
      <c r="D433" s="19"/>
      <c r="E433" s="19"/>
      <c r="F433" s="19"/>
      <c r="G433" s="19"/>
      <c r="H433" s="19"/>
      <c r="I433" s="19"/>
      <c r="J433" s="19"/>
      <c r="K433" s="19"/>
      <c r="L433" s="19"/>
    </row>
    <row r="434" spans="1:12">
      <c r="A434" s="43"/>
      <c r="B434" s="46" t="s">
        <v>597</v>
      </c>
      <c r="C434" s="19">
        <v>11.252000000000001</v>
      </c>
      <c r="D434" s="19">
        <v>9.9678000000000004</v>
      </c>
      <c r="E434" s="19">
        <v>7.734</v>
      </c>
      <c r="F434" s="19">
        <v>-23.607600000000001</v>
      </c>
      <c r="G434" s="19" t="s">
        <v>598</v>
      </c>
      <c r="H434" s="19">
        <v>3.5236000000000001</v>
      </c>
      <c r="I434" s="19">
        <v>5.2106000000000003</v>
      </c>
      <c r="J434" s="19">
        <v>13.769399999999999</v>
      </c>
      <c r="K434" s="19">
        <v>9.5945</v>
      </c>
      <c r="L434" s="19">
        <v>15.490399999999999</v>
      </c>
    </row>
    <row r="435" spans="1:12">
      <c r="A435" s="43"/>
      <c r="B435" s="46" t="s">
        <v>91</v>
      </c>
      <c r="C435" s="19">
        <v>15.5047</v>
      </c>
      <c r="D435" s="19">
        <v>8.0841999999999992</v>
      </c>
      <c r="E435" s="19">
        <v>6.07</v>
      </c>
      <c r="F435" s="19">
        <v>18.847799999999999</v>
      </c>
      <c r="G435" s="19">
        <v>14.4589</v>
      </c>
      <c r="H435" s="19">
        <v>5.6601999999999997</v>
      </c>
      <c r="I435" s="19">
        <v>10.4617</v>
      </c>
      <c r="J435" s="19">
        <v>20.578199999999999</v>
      </c>
      <c r="K435" s="19">
        <v>11.502599999999999</v>
      </c>
      <c r="L435" s="19">
        <v>18.995200000000001</v>
      </c>
    </row>
    <row r="436" spans="1:12">
      <c r="A436" s="27" t="s">
        <v>663</v>
      </c>
      <c r="B436" s="31"/>
      <c r="C436" s="19"/>
      <c r="D436" s="19"/>
      <c r="E436" s="19"/>
      <c r="F436" s="19"/>
      <c r="G436" s="19"/>
      <c r="H436" s="19"/>
      <c r="I436" s="19"/>
      <c r="J436" s="19"/>
      <c r="K436" s="19"/>
      <c r="L436" s="19"/>
    </row>
    <row r="437" spans="1:12">
      <c r="A437" s="44" t="s">
        <v>89</v>
      </c>
      <c r="B437" s="20"/>
      <c r="C437" s="19"/>
      <c r="D437" s="19"/>
      <c r="E437" s="19"/>
      <c r="F437" s="19"/>
      <c r="G437" s="19"/>
      <c r="H437" s="19"/>
      <c r="I437" s="19"/>
      <c r="J437" s="19"/>
      <c r="K437" s="19"/>
      <c r="L437" s="19"/>
    </row>
    <row r="438" spans="1:12">
      <c r="A438" s="44"/>
      <c r="B438" s="45" t="s">
        <v>659</v>
      </c>
      <c r="C438" s="19"/>
      <c r="D438" s="19"/>
      <c r="E438" s="19"/>
      <c r="F438" s="19"/>
      <c r="G438" s="19"/>
      <c r="H438" s="19"/>
      <c r="I438" s="19"/>
      <c r="J438" s="19"/>
      <c r="K438" s="19"/>
      <c r="L438" s="19"/>
    </row>
    <row r="439" spans="1:12">
      <c r="A439" s="43"/>
      <c r="B439" s="46" t="s">
        <v>137</v>
      </c>
      <c r="C439" s="19">
        <v>24.071000000000002</v>
      </c>
      <c r="D439" s="19">
        <v>6.1375000000000002</v>
      </c>
      <c r="E439" s="19">
        <v>-7.6079999999999997</v>
      </c>
      <c r="F439" s="19">
        <v>-34.426699999999997</v>
      </c>
      <c r="G439" s="19">
        <v>-20.586300000000001</v>
      </c>
      <c r="H439" s="19">
        <v>8.4981000000000009</v>
      </c>
      <c r="I439" s="19">
        <v>30.325500000000002</v>
      </c>
      <c r="J439" s="19">
        <v>28.666599999999999</v>
      </c>
      <c r="K439" s="19">
        <v>21.281199999999998</v>
      </c>
      <c r="L439" s="19">
        <v>26.668800000000001</v>
      </c>
    </row>
    <row r="440" spans="1:12">
      <c r="A440" s="43" t="str">
        <f>IF(ISBLANK(B440),IF(ISBLANK(#REF!),#REF!,#REF!),"")</f>
        <v/>
      </c>
      <c r="B440" s="46" t="s">
        <v>549</v>
      </c>
      <c r="C440" s="19">
        <v>14.192500000000001</v>
      </c>
      <c r="D440" s="19">
        <v>4.6487999999999996</v>
      </c>
      <c r="E440" s="19">
        <v>7.3977000000000004</v>
      </c>
      <c r="F440" s="19">
        <v>18.616099999999999</v>
      </c>
      <c r="G440" s="19">
        <v>15.514200000000001</v>
      </c>
      <c r="H440" s="19">
        <v>4.1764000000000001</v>
      </c>
      <c r="I440" s="19">
        <v>11.1549</v>
      </c>
      <c r="J440" s="19">
        <v>16.006599999999999</v>
      </c>
      <c r="K440" s="19">
        <v>10.302199999999999</v>
      </c>
      <c r="L440" s="19">
        <v>17.0261</v>
      </c>
    </row>
    <row r="441" spans="1:12">
      <c r="A441" s="43"/>
      <c r="B441" s="45" t="s">
        <v>528</v>
      </c>
      <c r="C441" s="19"/>
      <c r="D441" s="19"/>
      <c r="E441" s="19"/>
      <c r="F441" s="19"/>
      <c r="G441" s="19"/>
      <c r="H441" s="19"/>
      <c r="I441" s="19"/>
      <c r="J441" s="19"/>
      <c r="K441" s="19"/>
      <c r="L441" s="19"/>
    </row>
    <row r="442" spans="1:12">
      <c r="A442" s="43"/>
      <c r="B442" s="46" t="s">
        <v>601</v>
      </c>
      <c r="C442" s="19">
        <v>17.832599999999999</v>
      </c>
      <c r="D442" s="19">
        <v>3.6171000000000002</v>
      </c>
      <c r="E442" s="19">
        <v>8.4901</v>
      </c>
      <c r="F442" s="19">
        <v>24.608000000000001</v>
      </c>
      <c r="G442" s="19">
        <v>20.734999999999999</v>
      </c>
      <c r="H442" s="19">
        <v>7.1071</v>
      </c>
      <c r="I442" s="19">
        <v>12.4406</v>
      </c>
      <c r="J442" s="19">
        <v>20.803100000000001</v>
      </c>
      <c r="K442" s="19">
        <v>13.0943</v>
      </c>
      <c r="L442" s="19">
        <v>21.284099999999999</v>
      </c>
    </row>
    <row r="443" spans="1:12">
      <c r="A443" s="43" t="str">
        <f>IF(ISBLANK(B443),IF(ISBLANK(#REF!),#REF!,#REF!),"")</f>
        <v/>
      </c>
      <c r="B443" s="46" t="s">
        <v>602</v>
      </c>
      <c r="C443" s="19">
        <v>15.1646</v>
      </c>
      <c r="D443" s="19">
        <v>-10.076599999999999</v>
      </c>
      <c r="E443" s="19">
        <v>-4.3521000000000001</v>
      </c>
      <c r="F443" s="19">
        <v>17.238499999999998</v>
      </c>
      <c r="G443" s="19">
        <v>11.154</v>
      </c>
      <c r="H443" s="19">
        <v>3.7578999999999998</v>
      </c>
      <c r="I443" s="19">
        <v>14.9756</v>
      </c>
      <c r="J443" s="19">
        <v>18.2927</v>
      </c>
      <c r="K443" s="19">
        <v>14.008100000000001</v>
      </c>
      <c r="L443" s="19">
        <v>16.163499999999999</v>
      </c>
    </row>
    <row r="444" spans="1:12">
      <c r="A444" s="44" t="s">
        <v>90</v>
      </c>
      <c r="B444" s="20"/>
      <c r="C444" s="19"/>
      <c r="D444" s="19"/>
      <c r="E444" s="19"/>
      <c r="F444" s="19"/>
      <c r="G444" s="19"/>
      <c r="H444" s="19"/>
      <c r="I444" s="19"/>
      <c r="J444" s="19"/>
      <c r="K444" s="19"/>
      <c r="L444" s="19"/>
    </row>
    <row r="445" spans="1:12">
      <c r="A445" s="44"/>
      <c r="B445" s="45" t="s">
        <v>659</v>
      </c>
      <c r="C445" s="19"/>
      <c r="D445" s="19"/>
      <c r="E445" s="19"/>
      <c r="F445" s="19"/>
      <c r="G445" s="19"/>
      <c r="H445" s="19"/>
      <c r="I445" s="19"/>
      <c r="J445" s="19"/>
      <c r="K445" s="19"/>
      <c r="L445" s="19"/>
    </row>
    <row r="446" spans="1:12">
      <c r="A446" s="43"/>
      <c r="B446" s="46" t="s">
        <v>137</v>
      </c>
      <c r="C446" s="19">
        <v>25.2073</v>
      </c>
      <c r="D446" s="19">
        <v>23.958100000000002</v>
      </c>
      <c r="E446" s="19">
        <v>-7.5346000000000002</v>
      </c>
      <c r="F446" s="19" t="s">
        <v>598</v>
      </c>
      <c r="G446" s="19" t="s">
        <v>598</v>
      </c>
      <c r="H446" s="19">
        <v>11.1646</v>
      </c>
      <c r="I446" s="19">
        <v>27.2425</v>
      </c>
      <c r="J446" s="19">
        <v>38.447000000000003</v>
      </c>
      <c r="K446" s="19">
        <v>22.715699999999998</v>
      </c>
      <c r="L446" s="19">
        <v>30.863900000000001</v>
      </c>
    </row>
    <row r="447" spans="1:12">
      <c r="A447" s="43" t="str">
        <f>IF(ISBLANK(B447),IF(ISBLANK(#REF!),#REF!,#REF!),"")</f>
        <v/>
      </c>
      <c r="B447" s="46" t="s">
        <v>549</v>
      </c>
      <c r="C447" s="19">
        <v>12.153700000000001</v>
      </c>
      <c r="D447" s="19">
        <v>12.7721</v>
      </c>
      <c r="E447" s="19">
        <v>9.7551000000000005</v>
      </c>
      <c r="F447" s="19">
        <v>15.860900000000001</v>
      </c>
      <c r="G447" s="19">
        <v>-13.715400000000001</v>
      </c>
      <c r="H447" s="19">
        <v>3.6817000000000002</v>
      </c>
      <c r="I447" s="19">
        <v>10.9321</v>
      </c>
      <c r="J447" s="19">
        <v>16.300899999999999</v>
      </c>
      <c r="K447" s="19">
        <v>11.410500000000001</v>
      </c>
      <c r="L447" s="19">
        <v>13.803699999999999</v>
      </c>
    </row>
    <row r="448" spans="1:12">
      <c r="A448" s="43"/>
      <c r="B448" s="45" t="s">
        <v>528</v>
      </c>
      <c r="C448" s="19"/>
      <c r="D448" s="19"/>
      <c r="E448" s="19"/>
      <c r="F448" s="19"/>
      <c r="G448" s="19"/>
      <c r="H448" s="19"/>
      <c r="I448" s="19"/>
      <c r="J448" s="19"/>
      <c r="K448" s="19"/>
      <c r="L448" s="19"/>
    </row>
    <row r="449" spans="1:12">
      <c r="A449" s="43"/>
      <c r="B449" s="46" t="s">
        <v>601</v>
      </c>
      <c r="C449" s="19">
        <v>18.448499999999999</v>
      </c>
      <c r="D449" s="19">
        <v>19.168500000000002</v>
      </c>
      <c r="E449" s="19">
        <v>8.8988999999999994</v>
      </c>
      <c r="F449" s="19">
        <v>-15.573399999999999</v>
      </c>
      <c r="G449" s="19">
        <v>-22.928899999999999</v>
      </c>
      <c r="H449" s="19">
        <v>7.0574000000000003</v>
      </c>
      <c r="I449" s="19">
        <v>16.7529</v>
      </c>
      <c r="J449" s="19">
        <v>26.002600000000001</v>
      </c>
      <c r="K449" s="19">
        <v>17.3003</v>
      </c>
      <c r="L449" s="19">
        <v>20.7546</v>
      </c>
    </row>
    <row r="450" spans="1:12">
      <c r="A450" s="43" t="str">
        <f>IF(ISBLANK(B450),IF(ISBLANK(#REF!),#REF!,#REF!),"")</f>
        <v/>
      </c>
      <c r="B450" s="46" t="s">
        <v>602</v>
      </c>
      <c r="C450" s="19">
        <v>13.313499999999999</v>
      </c>
      <c r="D450" s="19">
        <v>12.017799999999999</v>
      </c>
      <c r="E450" s="19">
        <v>-9.5617000000000001</v>
      </c>
      <c r="F450" s="19">
        <v>-17.911000000000001</v>
      </c>
      <c r="G450" s="19">
        <v>-9.4964999999999993</v>
      </c>
      <c r="H450" s="19">
        <v>5.7803000000000004</v>
      </c>
      <c r="I450" s="19">
        <v>10.8254</v>
      </c>
      <c r="J450" s="19">
        <v>20.664200000000001</v>
      </c>
      <c r="K450" s="19">
        <v>12.264699999999999</v>
      </c>
      <c r="L450" s="19">
        <v>15.928599999999999</v>
      </c>
    </row>
    <row r="451" spans="1:12">
      <c r="A451" s="27" t="s">
        <v>600</v>
      </c>
      <c r="B451" s="31"/>
      <c r="C451" s="19"/>
      <c r="D451" s="19"/>
      <c r="E451" s="19"/>
      <c r="F451" s="19"/>
      <c r="G451" s="19"/>
      <c r="H451" s="19"/>
      <c r="I451" s="19"/>
      <c r="J451" s="19"/>
      <c r="K451" s="19"/>
      <c r="L451" s="19"/>
    </row>
    <row r="452" spans="1:12">
      <c r="A452" s="44" t="s">
        <v>597</v>
      </c>
      <c r="B452" s="20"/>
      <c r="C452" s="19"/>
      <c r="D452" s="19"/>
      <c r="E452" s="19"/>
      <c r="F452" s="19"/>
      <c r="G452" s="19"/>
      <c r="H452" s="19"/>
      <c r="I452" s="19"/>
      <c r="J452" s="19"/>
      <c r="K452" s="19"/>
      <c r="L452" s="19"/>
    </row>
    <row r="453" spans="1:12">
      <c r="A453" s="44"/>
      <c r="B453" s="45" t="s">
        <v>659</v>
      </c>
      <c r="C453" s="19"/>
      <c r="D453" s="19"/>
      <c r="E453" s="19"/>
      <c r="F453" s="19"/>
      <c r="G453" s="19"/>
      <c r="H453" s="19"/>
      <c r="I453" s="19"/>
      <c r="J453" s="19"/>
      <c r="K453" s="19"/>
      <c r="L453" s="19"/>
    </row>
    <row r="454" spans="1:12">
      <c r="A454" s="43"/>
      <c r="B454" s="46" t="s">
        <v>137</v>
      </c>
      <c r="C454" s="19">
        <v>24.6953</v>
      </c>
      <c r="D454" s="19">
        <v>19.754799999999999</v>
      </c>
      <c r="E454" s="19">
        <v>-13.0966</v>
      </c>
      <c r="F454" s="19" t="s">
        <v>598</v>
      </c>
      <c r="G454" s="19" t="s">
        <v>598</v>
      </c>
      <c r="H454" s="19">
        <v>11.0364</v>
      </c>
      <c r="I454" s="19">
        <v>45.811999999999998</v>
      </c>
      <c r="J454" s="19">
        <v>34.287300000000002</v>
      </c>
      <c r="K454" s="19">
        <v>22.632300000000001</v>
      </c>
      <c r="L454" s="19">
        <v>31.959900000000001</v>
      </c>
    </row>
    <row r="455" spans="1:12">
      <c r="A455" s="43" t="str">
        <f>IF(ISBLANK(B455),IF(ISBLANK(#REF!),#REF!,#REF!),"")</f>
        <v/>
      </c>
      <c r="B455" s="46" t="s">
        <v>549</v>
      </c>
      <c r="C455" s="19">
        <v>11.973699999999999</v>
      </c>
      <c r="D455" s="19">
        <v>11.346</v>
      </c>
      <c r="E455" s="19">
        <v>8.8462999999999994</v>
      </c>
      <c r="F455" s="19">
        <v>16.849399999999999</v>
      </c>
      <c r="G455" s="19" t="s">
        <v>598</v>
      </c>
      <c r="H455" s="19">
        <v>3.1012</v>
      </c>
      <c r="I455" s="19">
        <v>9.9263999999999992</v>
      </c>
      <c r="J455" s="19">
        <v>15.4328</v>
      </c>
      <c r="K455" s="19">
        <v>11.151999999999999</v>
      </c>
      <c r="L455" s="19">
        <v>13.990600000000001</v>
      </c>
    </row>
    <row r="456" spans="1:12">
      <c r="A456" s="43"/>
      <c r="B456" s="45" t="s">
        <v>528</v>
      </c>
      <c r="C456" s="19"/>
      <c r="D456" s="19"/>
      <c r="E456" s="19"/>
      <c r="F456" s="19"/>
      <c r="G456" s="19"/>
      <c r="H456" s="19"/>
      <c r="I456" s="19"/>
      <c r="J456" s="19"/>
      <c r="K456" s="19"/>
      <c r="L456" s="19"/>
    </row>
    <row r="457" spans="1:12">
      <c r="A457" s="43"/>
      <c r="B457" s="46" t="s">
        <v>601</v>
      </c>
      <c r="C457" s="19">
        <v>17.5351</v>
      </c>
      <c r="D457" s="19">
        <v>16.406300000000002</v>
      </c>
      <c r="E457" s="19">
        <v>11.03</v>
      </c>
      <c r="F457" s="19">
        <v>-24.7056</v>
      </c>
      <c r="G457" s="19" t="s">
        <v>598</v>
      </c>
      <c r="H457" s="19">
        <v>5.7845000000000004</v>
      </c>
      <c r="I457" s="19">
        <v>18.505099999999999</v>
      </c>
      <c r="J457" s="19">
        <v>22.9542</v>
      </c>
      <c r="K457" s="19">
        <v>16.069800000000001</v>
      </c>
      <c r="L457" s="19">
        <v>21.369</v>
      </c>
    </row>
    <row r="458" spans="1:12">
      <c r="A458" s="43" t="str">
        <f>IF(ISBLANK(B458),IF(ISBLANK(#REF!),#REF!,#REF!),"")</f>
        <v/>
      </c>
      <c r="B458" s="46" t="s">
        <v>602</v>
      </c>
      <c r="C458" s="19">
        <v>13.2966</v>
      </c>
      <c r="D458" s="19">
        <v>10.2658</v>
      </c>
      <c r="E458" s="19">
        <v>-7.1017999999999999</v>
      </c>
      <c r="F458" s="19">
        <v>-16.375399999999999</v>
      </c>
      <c r="G458" s="19" t="s">
        <v>598</v>
      </c>
      <c r="H458" s="19">
        <v>5.1269999999999998</v>
      </c>
      <c r="I458" s="19">
        <v>13.583</v>
      </c>
      <c r="J458" s="19">
        <v>17.7349</v>
      </c>
      <c r="K458" s="19">
        <v>12.8368</v>
      </c>
      <c r="L458" s="19">
        <v>14.575699999999999</v>
      </c>
    </row>
    <row r="459" spans="1:12">
      <c r="A459" s="44" t="s">
        <v>91</v>
      </c>
      <c r="B459" s="20"/>
      <c r="C459" s="19"/>
      <c r="D459" s="19"/>
      <c r="E459" s="19"/>
      <c r="F459" s="19"/>
      <c r="G459" s="19"/>
      <c r="H459" s="19"/>
      <c r="I459" s="19"/>
      <c r="J459" s="19"/>
      <c r="K459" s="19"/>
      <c r="L459" s="19"/>
    </row>
    <row r="460" spans="1:12">
      <c r="A460" s="44"/>
      <c r="B460" s="45" t="s">
        <v>659</v>
      </c>
      <c r="C460" s="19"/>
      <c r="D460" s="19"/>
      <c r="E460" s="19"/>
      <c r="F460" s="19"/>
      <c r="G460" s="19"/>
      <c r="H460" s="19"/>
      <c r="I460" s="19"/>
      <c r="J460" s="19"/>
      <c r="K460" s="19"/>
      <c r="L460" s="19"/>
    </row>
    <row r="461" spans="1:12">
      <c r="A461" s="43"/>
      <c r="B461" s="46" t="s">
        <v>137</v>
      </c>
      <c r="C461" s="19">
        <v>24.449100000000001</v>
      </c>
      <c r="D461" s="19">
        <v>16.387799999999999</v>
      </c>
      <c r="E461" s="19">
        <v>2.1991999999999998</v>
      </c>
      <c r="F461" s="19">
        <v>-30.348700000000001</v>
      </c>
      <c r="G461" s="19">
        <v>-20.555900000000001</v>
      </c>
      <c r="H461" s="19">
        <v>9.8984000000000005</v>
      </c>
      <c r="I461" s="19">
        <v>21.908000000000001</v>
      </c>
      <c r="J461" s="19">
        <v>30.804400000000001</v>
      </c>
      <c r="K461" s="19">
        <v>21.3658</v>
      </c>
      <c r="L461" s="19">
        <v>27.214400000000001</v>
      </c>
    </row>
    <row r="462" spans="1:12">
      <c r="A462" s="43" t="str">
        <f>IF(ISBLANK(B462),IF(ISBLANK(#REF!),#REF!,#REF!),"")</f>
        <v/>
      </c>
      <c r="B462" s="46" t="s">
        <v>549</v>
      </c>
      <c r="C462" s="19">
        <v>14.1525</v>
      </c>
      <c r="D462" s="19">
        <v>8.4114000000000004</v>
      </c>
      <c r="E462" s="19">
        <v>7.4831000000000003</v>
      </c>
      <c r="F462" s="19">
        <v>18.284600000000001</v>
      </c>
      <c r="G462" s="19">
        <v>14.5235</v>
      </c>
      <c r="H462" s="19">
        <v>5.0328999999999997</v>
      </c>
      <c r="I462" s="19">
        <v>11.3825</v>
      </c>
      <c r="J462" s="19">
        <v>16.582100000000001</v>
      </c>
      <c r="K462" s="19">
        <v>10.660500000000001</v>
      </c>
      <c r="L462" s="19">
        <v>16.754799999999999</v>
      </c>
    </row>
    <row r="463" spans="1:12">
      <c r="A463" s="43"/>
      <c r="B463" s="45" t="s">
        <v>528</v>
      </c>
      <c r="C463" s="19"/>
      <c r="D463" s="19"/>
      <c r="E463" s="19"/>
      <c r="F463" s="19"/>
      <c r="G463" s="19"/>
      <c r="H463" s="19"/>
      <c r="I463" s="19"/>
      <c r="J463" s="19"/>
      <c r="K463" s="19"/>
      <c r="L463" s="19"/>
    </row>
    <row r="464" spans="1:12">
      <c r="A464" s="43"/>
      <c r="B464" s="46" t="s">
        <v>601</v>
      </c>
      <c r="C464" s="19">
        <v>18.290400000000002</v>
      </c>
      <c r="D464" s="19">
        <v>9.4344000000000001</v>
      </c>
      <c r="E464" s="19">
        <v>5.9999000000000002</v>
      </c>
      <c r="F464" s="19">
        <v>22.491099999999999</v>
      </c>
      <c r="G464" s="19">
        <v>20.939800000000002</v>
      </c>
      <c r="H464" s="19">
        <v>7.9863</v>
      </c>
      <c r="I464" s="19">
        <v>14.0345</v>
      </c>
      <c r="J464" s="19">
        <v>21.899699999999999</v>
      </c>
      <c r="K464" s="19">
        <v>14.4872</v>
      </c>
      <c r="L464" s="19">
        <v>21.1098</v>
      </c>
    </row>
    <row r="465" spans="1:12">
      <c r="A465" s="43" t="str">
        <f>IF(ISBLANK(B465),IF(ISBLANK(#REF!),#REF!,#REF!),"")</f>
        <v/>
      </c>
      <c r="B465" s="46" t="s">
        <v>602</v>
      </c>
      <c r="C465" s="19">
        <v>15.0419</v>
      </c>
      <c r="D465" s="19">
        <v>-15.278600000000001</v>
      </c>
      <c r="E465" s="19">
        <v>-4.5182000000000002</v>
      </c>
      <c r="F465" s="19">
        <v>17.667200000000001</v>
      </c>
      <c r="G465" s="19">
        <v>10.330399999999999</v>
      </c>
      <c r="H465" s="19">
        <v>5.5155000000000003</v>
      </c>
      <c r="I465" s="19">
        <v>11.6958</v>
      </c>
      <c r="J465" s="19">
        <v>20.890799999999999</v>
      </c>
      <c r="K465" s="19">
        <v>13.1313</v>
      </c>
      <c r="L465" s="19">
        <v>16.695399999999999</v>
      </c>
    </row>
    <row r="466" spans="1:12">
      <c r="A466" s="27" t="s">
        <v>661</v>
      </c>
      <c r="B466" s="31"/>
      <c r="C466" s="19"/>
      <c r="D466" s="19"/>
      <c r="E466" s="19"/>
      <c r="F466" s="19"/>
      <c r="G466" s="19"/>
      <c r="H466" s="19"/>
      <c r="I466" s="19"/>
      <c r="J466" s="19"/>
      <c r="K466" s="19"/>
      <c r="L466" s="19"/>
    </row>
    <row r="467" spans="1:12">
      <c r="A467" s="44" t="s">
        <v>550</v>
      </c>
      <c r="B467" s="20"/>
      <c r="C467" s="19"/>
      <c r="D467" s="19"/>
      <c r="E467" s="19"/>
      <c r="F467" s="19"/>
      <c r="G467" s="19"/>
      <c r="H467" s="19"/>
      <c r="I467" s="19"/>
      <c r="J467" s="19"/>
      <c r="K467" s="19"/>
      <c r="L467" s="19"/>
    </row>
    <row r="468" spans="1:12">
      <c r="A468" s="44"/>
      <c r="B468" s="45" t="s">
        <v>659</v>
      </c>
      <c r="C468" s="19"/>
      <c r="D468" s="19"/>
      <c r="E468" s="19"/>
      <c r="F468" s="19"/>
      <c r="G468" s="19"/>
      <c r="H468" s="19"/>
      <c r="I468" s="19"/>
      <c r="J468" s="19"/>
      <c r="K468" s="19"/>
      <c r="L468" s="19"/>
    </row>
    <row r="469" spans="1:12">
      <c r="A469" s="43"/>
      <c r="B469" s="46" t="s">
        <v>137</v>
      </c>
      <c r="C469" s="19">
        <v>24.531199999999998</v>
      </c>
      <c r="D469" s="19">
        <v>17.9846</v>
      </c>
      <c r="E469" s="19">
        <v>7.2096999999999998</v>
      </c>
      <c r="F469" s="19">
        <v>32.105699999999999</v>
      </c>
      <c r="G469" s="19">
        <v>-20.960699999999999</v>
      </c>
      <c r="H469" s="19">
        <v>10.097200000000001</v>
      </c>
      <c r="I469" s="19">
        <v>26.099699999999999</v>
      </c>
      <c r="J469" s="19">
        <v>32.142299999999999</v>
      </c>
      <c r="K469" s="19">
        <v>21.428799999999999</v>
      </c>
      <c r="L469" s="19">
        <v>28.560700000000001</v>
      </c>
    </row>
    <row r="470" spans="1:12">
      <c r="A470" s="43" t="str">
        <f>IF(ISBLANK(B470),IF(ISBLANK(#REF!),#REF!,#REF!),"")</f>
        <v/>
      </c>
      <c r="B470" s="46" t="s">
        <v>549</v>
      </c>
      <c r="C470" s="19">
        <v>14.7051</v>
      </c>
      <c r="D470" s="19">
        <v>11.1526</v>
      </c>
      <c r="E470" s="19">
        <v>8.6956000000000007</v>
      </c>
      <c r="F470" s="19">
        <v>22.1646</v>
      </c>
      <c r="G470" s="19">
        <v>15.326700000000001</v>
      </c>
      <c r="H470" s="19">
        <v>3.5922000000000001</v>
      </c>
      <c r="I470" s="19">
        <v>13.666</v>
      </c>
      <c r="J470" s="19">
        <v>16.0869</v>
      </c>
      <c r="K470" s="19">
        <v>11.5318</v>
      </c>
      <c r="L470" s="19">
        <v>16.972999999999999</v>
      </c>
    </row>
    <row r="471" spans="1:12">
      <c r="A471" s="43"/>
      <c r="B471" s="45" t="s">
        <v>528</v>
      </c>
      <c r="C471" s="19"/>
      <c r="D471" s="19"/>
      <c r="E471" s="19"/>
      <c r="F471" s="19"/>
      <c r="G471" s="19"/>
      <c r="H471" s="19"/>
      <c r="I471" s="19"/>
      <c r="J471" s="19"/>
      <c r="K471" s="19"/>
      <c r="L471" s="19"/>
    </row>
    <row r="472" spans="1:12">
      <c r="A472" s="43"/>
      <c r="B472" s="46" t="s">
        <v>601</v>
      </c>
      <c r="C472" s="19">
        <v>19.014600000000002</v>
      </c>
      <c r="D472" s="19">
        <v>14.2897</v>
      </c>
      <c r="E472" s="19">
        <v>7.9577</v>
      </c>
      <c r="F472" s="19">
        <v>24.648399999999999</v>
      </c>
      <c r="G472" s="19">
        <v>21.654399999999999</v>
      </c>
      <c r="H472" s="19">
        <v>7.5723000000000003</v>
      </c>
      <c r="I472" s="19">
        <v>15.021800000000001</v>
      </c>
      <c r="J472" s="19">
        <v>23.170300000000001</v>
      </c>
      <c r="K472" s="19">
        <v>15.9709</v>
      </c>
      <c r="L472" s="19">
        <v>21.920500000000001</v>
      </c>
    </row>
    <row r="473" spans="1:12">
      <c r="A473" s="43" t="str">
        <f>IF(ISBLANK(B473),IF(ISBLANK(#REF!),#REF!,#REF!),"")</f>
        <v/>
      </c>
      <c r="B473" s="46" t="s">
        <v>602</v>
      </c>
      <c r="C473" s="19">
        <v>17.784700000000001</v>
      </c>
      <c r="D473" s="19" t="s">
        <v>598</v>
      </c>
      <c r="E473" s="19" t="s">
        <v>598</v>
      </c>
      <c r="F473" s="19">
        <v>-26.061399999999999</v>
      </c>
      <c r="G473" s="19">
        <v>10.3391</v>
      </c>
      <c r="H473" s="19">
        <v>5.5159000000000002</v>
      </c>
      <c r="I473" s="19">
        <v>18.2606</v>
      </c>
      <c r="J473" s="19">
        <v>23.806000000000001</v>
      </c>
      <c r="K473" s="19">
        <v>17.477699999999999</v>
      </c>
      <c r="L473" s="19">
        <v>18.037500000000001</v>
      </c>
    </row>
    <row r="474" spans="1:12">
      <c r="A474" s="43"/>
      <c r="B474" s="45" t="s">
        <v>600</v>
      </c>
      <c r="C474" s="19"/>
      <c r="D474" s="19"/>
      <c r="E474" s="19"/>
      <c r="F474" s="19"/>
      <c r="G474" s="19"/>
      <c r="H474" s="19"/>
      <c r="I474" s="19"/>
      <c r="J474" s="19"/>
      <c r="K474" s="19"/>
      <c r="L474" s="19"/>
    </row>
    <row r="475" spans="1:12">
      <c r="A475" s="43"/>
      <c r="B475" s="46" t="s">
        <v>597</v>
      </c>
      <c r="C475" s="19">
        <v>19.435199999999998</v>
      </c>
      <c r="D475" s="19">
        <v>16.928899999999999</v>
      </c>
      <c r="E475" s="19">
        <v>10.8804</v>
      </c>
      <c r="F475" s="19">
        <v>-28.105899999999998</v>
      </c>
      <c r="G475" s="19" t="s">
        <v>598</v>
      </c>
      <c r="H475" s="19">
        <v>6.9763999999999999</v>
      </c>
      <c r="I475" s="19">
        <v>25.7988</v>
      </c>
      <c r="J475" s="19">
        <v>25.944500000000001</v>
      </c>
      <c r="K475" s="19">
        <v>17.925999999999998</v>
      </c>
      <c r="L475" s="19">
        <v>23.2685</v>
      </c>
    </row>
    <row r="476" spans="1:12">
      <c r="A476" s="43"/>
      <c r="B476" s="46" t="s">
        <v>91</v>
      </c>
      <c r="C476" s="19">
        <v>18.456600000000002</v>
      </c>
      <c r="D476" s="19">
        <v>12.7943</v>
      </c>
      <c r="E476" s="19">
        <v>5.2565999999999997</v>
      </c>
      <c r="F476" s="19">
        <v>24.755500000000001</v>
      </c>
      <c r="G476" s="19">
        <v>16.159600000000001</v>
      </c>
      <c r="H476" s="19">
        <v>6.9028999999999998</v>
      </c>
      <c r="I476" s="19">
        <v>14.8315</v>
      </c>
      <c r="J476" s="19">
        <v>22.5459</v>
      </c>
      <c r="K476" s="19">
        <v>15.436500000000001</v>
      </c>
      <c r="L476" s="19">
        <v>20.515899999999998</v>
      </c>
    </row>
    <row r="477" spans="1:12">
      <c r="A477" s="44" t="s">
        <v>551</v>
      </c>
      <c r="B477" s="20"/>
      <c r="C477" s="19"/>
      <c r="D477" s="19"/>
      <c r="E477" s="19"/>
      <c r="F477" s="19"/>
      <c r="G477" s="19"/>
      <c r="H477" s="19"/>
      <c r="I477" s="19"/>
      <c r="J477" s="19"/>
      <c r="K477" s="19"/>
      <c r="L477" s="19"/>
    </row>
    <row r="478" spans="1:12">
      <c r="A478" s="44"/>
      <c r="B478" s="45" t="s">
        <v>659</v>
      </c>
      <c r="C478" s="19"/>
      <c r="D478" s="19"/>
      <c r="E478" s="19"/>
      <c r="F478" s="19"/>
      <c r="G478" s="19"/>
      <c r="H478" s="19"/>
      <c r="I478" s="19"/>
      <c r="J478" s="19"/>
      <c r="K478" s="19"/>
      <c r="L478" s="19"/>
    </row>
    <row r="479" spans="1:12">
      <c r="A479" s="43"/>
      <c r="B479" s="46" t="s">
        <v>137</v>
      </c>
      <c r="C479" s="19">
        <v>25.454499999999999</v>
      </c>
      <c r="D479" s="19" t="s">
        <v>598</v>
      </c>
      <c r="E479" s="19" t="s">
        <v>598</v>
      </c>
      <c r="F479" s="19" t="s">
        <v>598</v>
      </c>
      <c r="G479" s="19" t="s">
        <v>598</v>
      </c>
      <c r="H479" s="19">
        <v>14.384499999999999</v>
      </c>
      <c r="I479" s="19">
        <v>62.994199999999999</v>
      </c>
      <c r="J479" s="19">
        <v>29.159600000000001</v>
      </c>
      <c r="K479" s="19">
        <v>27.9374</v>
      </c>
      <c r="L479" s="19">
        <v>18.1219</v>
      </c>
    </row>
    <row r="480" spans="1:12">
      <c r="A480" s="43" t="str">
        <f>IF(ISBLANK(B480),IF(ISBLANK(#REF!),#REF!,#REF!),"")</f>
        <v/>
      </c>
      <c r="B480" s="46" t="s">
        <v>549</v>
      </c>
      <c r="C480" s="19">
        <v>11.950699999999999</v>
      </c>
      <c r="D480" s="19">
        <v>9.9545999999999992</v>
      </c>
      <c r="E480" s="19">
        <v>8.0756999999999994</v>
      </c>
      <c r="F480" s="19">
        <v>14.0258</v>
      </c>
      <c r="G480" s="19" t="s">
        <v>598</v>
      </c>
      <c r="H480" s="19">
        <v>4.0404999999999998</v>
      </c>
      <c r="I480" s="19">
        <v>8.0227000000000004</v>
      </c>
      <c r="J480" s="19">
        <v>16.064900000000002</v>
      </c>
      <c r="K480" s="19">
        <v>10.5084</v>
      </c>
      <c r="L480" s="19">
        <v>14.626899999999999</v>
      </c>
    </row>
    <row r="481" spans="1:12">
      <c r="A481" s="43"/>
      <c r="B481" s="45" t="s">
        <v>528</v>
      </c>
      <c r="C481" s="19"/>
      <c r="D481" s="19"/>
      <c r="E481" s="19"/>
      <c r="F481" s="19"/>
      <c r="G481" s="19"/>
      <c r="H481" s="19"/>
      <c r="I481" s="19"/>
      <c r="J481" s="19"/>
      <c r="K481" s="19"/>
      <c r="L481" s="19"/>
    </row>
    <row r="482" spans="1:12">
      <c r="A482" s="43"/>
      <c r="B482" s="46" t="s">
        <v>601</v>
      </c>
      <c r="C482" s="19">
        <v>13.75</v>
      </c>
      <c r="D482" s="19">
        <v>12.3111</v>
      </c>
      <c r="E482" s="19">
        <v>9.9751999999999992</v>
      </c>
      <c r="F482" s="19">
        <v>-16.767399999999999</v>
      </c>
      <c r="G482" s="19" t="s">
        <v>598</v>
      </c>
      <c r="H482" s="19">
        <v>-2.7075</v>
      </c>
      <c r="I482" s="19">
        <v>13.8856</v>
      </c>
      <c r="J482" s="19">
        <v>16.465499999999999</v>
      </c>
      <c r="K482" s="19">
        <v>12.3682</v>
      </c>
      <c r="L482" s="19">
        <v>16.121200000000002</v>
      </c>
    </row>
    <row r="483" spans="1:12">
      <c r="A483" s="43" t="str">
        <f>IF(ISBLANK(B483),IF(ISBLANK(#REF!),#REF!,#REF!),"")</f>
        <v/>
      </c>
      <c r="B483" s="46" t="s">
        <v>602</v>
      </c>
      <c r="C483" s="19">
        <v>12.313599999999999</v>
      </c>
      <c r="D483" s="19">
        <v>9.9754000000000005</v>
      </c>
      <c r="E483" s="19">
        <v>6.0647000000000002</v>
      </c>
      <c r="F483" s="19">
        <v>12.431100000000001</v>
      </c>
      <c r="G483" s="19" t="s">
        <v>598</v>
      </c>
      <c r="H483" s="19">
        <v>5.0952999999999999</v>
      </c>
      <c r="I483" s="19">
        <v>8.2174999999999994</v>
      </c>
      <c r="J483" s="19">
        <v>17.136299999999999</v>
      </c>
      <c r="K483" s="19">
        <v>11.302300000000001</v>
      </c>
      <c r="L483" s="19">
        <v>14.3017</v>
      </c>
    </row>
    <row r="484" spans="1:12">
      <c r="A484" s="43"/>
      <c r="B484" s="45" t="s">
        <v>600</v>
      </c>
      <c r="C484" s="19"/>
      <c r="D484" s="19"/>
      <c r="E484" s="19"/>
      <c r="F484" s="19"/>
      <c r="G484" s="19"/>
      <c r="H484" s="19"/>
      <c r="I484" s="19"/>
      <c r="J484" s="19"/>
      <c r="K484" s="19"/>
      <c r="L484" s="19"/>
    </row>
    <row r="485" spans="1:12">
      <c r="A485" s="43"/>
      <c r="B485" s="46" t="s">
        <v>597</v>
      </c>
      <c r="C485" s="19">
        <v>12.5756</v>
      </c>
      <c r="D485" s="19">
        <v>11.825900000000001</v>
      </c>
      <c r="E485" s="19">
        <v>9.3210999999999995</v>
      </c>
      <c r="F485" s="19">
        <v>-14.299099999999999</v>
      </c>
      <c r="G485" s="19" t="s">
        <v>598</v>
      </c>
      <c r="H485" s="19">
        <v>4.1973000000000003</v>
      </c>
      <c r="I485" s="19">
        <v>9.9387000000000008</v>
      </c>
      <c r="J485" s="19">
        <v>16.530200000000001</v>
      </c>
      <c r="K485" s="19">
        <v>12.0503</v>
      </c>
      <c r="L485" s="19">
        <v>14.0625</v>
      </c>
    </row>
    <row r="486" spans="1:12">
      <c r="A486" s="43"/>
      <c r="B486" s="46" t="s">
        <v>91</v>
      </c>
      <c r="C486" s="19">
        <v>12.834300000000001</v>
      </c>
      <c r="D486" s="19">
        <v>7.6971999999999996</v>
      </c>
      <c r="E486" s="19">
        <v>6.5164</v>
      </c>
      <c r="F486" s="19">
        <v>13.6181</v>
      </c>
      <c r="G486" s="19" t="s">
        <v>598</v>
      </c>
      <c r="H486" s="19">
        <v>7.4284999999999997</v>
      </c>
      <c r="I486" s="19">
        <v>8.7087000000000003</v>
      </c>
      <c r="J486" s="19">
        <v>17.902200000000001</v>
      </c>
      <c r="K486" s="19">
        <v>10.6088</v>
      </c>
      <c r="L486" s="19">
        <v>15.4641</v>
      </c>
    </row>
    <row r="487" spans="1:12">
      <c r="A487" s="43" t="s">
        <v>528</v>
      </c>
      <c r="B487" s="46"/>
      <c r="C487" s="19"/>
      <c r="D487" s="19"/>
      <c r="E487" s="19"/>
      <c r="F487" s="19"/>
      <c r="G487" s="19"/>
      <c r="H487" s="19"/>
      <c r="I487" s="19"/>
      <c r="J487" s="19"/>
      <c r="K487" s="19"/>
      <c r="L487" s="19"/>
    </row>
    <row r="488" spans="1:12">
      <c r="A488" s="44" t="s">
        <v>601</v>
      </c>
      <c r="B488" s="46"/>
      <c r="C488" s="19"/>
      <c r="D488" s="19"/>
      <c r="E488" s="19"/>
      <c r="F488" s="19"/>
      <c r="G488" s="19"/>
      <c r="H488" s="19"/>
      <c r="I488" s="19"/>
      <c r="J488" s="19"/>
      <c r="K488" s="19"/>
      <c r="L488" s="19"/>
    </row>
    <row r="489" spans="1:12">
      <c r="A489" s="44"/>
      <c r="B489" s="45" t="s">
        <v>659</v>
      </c>
      <c r="C489" s="19"/>
      <c r="D489" s="19"/>
      <c r="E489" s="19"/>
      <c r="F489" s="19"/>
      <c r="G489" s="19"/>
      <c r="H489" s="19"/>
      <c r="I489" s="19"/>
      <c r="J489" s="19"/>
      <c r="K489" s="19"/>
      <c r="L489" s="19"/>
    </row>
    <row r="490" spans="1:12">
      <c r="A490" s="43"/>
      <c r="B490" s="46" t="s">
        <v>137</v>
      </c>
      <c r="C490" s="19">
        <v>23.310300000000002</v>
      </c>
      <c r="D490" s="19">
        <v>17.943000000000001</v>
      </c>
      <c r="E490" s="19">
        <v>7.4977</v>
      </c>
      <c r="F490" s="19">
        <v>-27.345199999999998</v>
      </c>
      <c r="G490" s="19">
        <v>-22.903600000000001</v>
      </c>
      <c r="H490" s="19">
        <v>9.0932999999999993</v>
      </c>
      <c r="I490" s="19">
        <v>25.170400000000001</v>
      </c>
      <c r="J490" s="19">
        <v>30.513100000000001</v>
      </c>
      <c r="K490" s="19">
        <v>20.1722</v>
      </c>
      <c r="L490" s="19">
        <v>27.577500000000001</v>
      </c>
    </row>
    <row r="491" spans="1:12">
      <c r="A491" s="43" t="str">
        <f>IF(ISBLANK(B491),IF(ISBLANK(#REF!),#REF!,#REF!),"")</f>
        <v/>
      </c>
      <c r="B491" s="46" t="s">
        <v>549</v>
      </c>
      <c r="C491" s="19">
        <v>14.5421</v>
      </c>
      <c r="D491" s="19">
        <v>10.2385</v>
      </c>
      <c r="E491" s="19">
        <v>9.3321000000000005</v>
      </c>
      <c r="F491" s="19">
        <v>21.0322</v>
      </c>
      <c r="G491" s="19">
        <v>21.084</v>
      </c>
      <c r="H491" s="19">
        <v>4.5762</v>
      </c>
      <c r="I491" s="19">
        <v>11.029500000000001</v>
      </c>
      <c r="J491" s="19">
        <v>15.8102</v>
      </c>
      <c r="K491" s="19">
        <v>11.0221</v>
      </c>
      <c r="L491" s="19">
        <v>17.680199999999999</v>
      </c>
    </row>
    <row r="492" spans="1:12">
      <c r="A492" s="194" t="s">
        <v>186</v>
      </c>
      <c r="B492" s="195"/>
      <c r="C492" s="54"/>
      <c r="D492" s="54"/>
      <c r="E492" s="54"/>
      <c r="F492" s="54"/>
      <c r="G492" s="54"/>
      <c r="H492" s="54"/>
      <c r="I492" s="54"/>
      <c r="J492" s="54"/>
      <c r="K492" s="54"/>
      <c r="L492" s="54"/>
    </row>
    <row r="493" spans="1:12">
      <c r="A493" s="194"/>
      <c r="B493" s="196" t="s">
        <v>659</v>
      </c>
      <c r="C493" s="54"/>
      <c r="D493" s="54"/>
      <c r="E493" s="54"/>
      <c r="F493" s="54"/>
      <c r="G493" s="54"/>
      <c r="H493" s="54"/>
      <c r="I493" s="54"/>
      <c r="J493" s="54"/>
      <c r="K493" s="54"/>
      <c r="L493" s="54"/>
    </row>
    <row r="494" spans="1:12">
      <c r="A494" s="197"/>
      <c r="B494" s="195" t="s">
        <v>137</v>
      </c>
      <c r="C494" s="54">
        <v>30.624600000000001</v>
      </c>
      <c r="D494" s="54" t="s">
        <v>598</v>
      </c>
      <c r="E494" s="54" t="s">
        <v>598</v>
      </c>
      <c r="F494" s="54" t="s">
        <v>598</v>
      </c>
      <c r="G494" s="54" t="s">
        <v>598</v>
      </c>
      <c r="H494" s="54">
        <v>14.902900000000001</v>
      </c>
      <c r="I494" s="54">
        <v>50.857799999999997</v>
      </c>
      <c r="J494" s="54">
        <v>37.209099999999999</v>
      </c>
      <c r="K494" s="54">
        <v>30.960999999999999</v>
      </c>
      <c r="L494" s="54">
        <v>30.312799999999999</v>
      </c>
    </row>
    <row r="495" spans="1:12">
      <c r="A495" s="198" t="str">
        <f>IF(ISBLANK(B495),IF(ISBLANK(#REF!),#REF!,#REF!),"")</f>
        <v/>
      </c>
      <c r="B495" s="199" t="s">
        <v>549</v>
      </c>
      <c r="C495" s="55">
        <v>12.301500000000001</v>
      </c>
      <c r="D495" s="55">
        <v>10.4374</v>
      </c>
      <c r="E495" s="55">
        <v>5.9364999999999997</v>
      </c>
      <c r="F495" s="55">
        <v>15.2599</v>
      </c>
      <c r="G495" s="55">
        <v>9.9917999999999996</v>
      </c>
      <c r="H495" s="55">
        <v>3.5579000000000001</v>
      </c>
      <c r="I495" s="55">
        <v>11.057600000000001</v>
      </c>
      <c r="J495" s="55">
        <v>16.337299999999999</v>
      </c>
      <c r="K495" s="55">
        <v>10.834099999999999</v>
      </c>
      <c r="L495" s="55">
        <v>14.389099999999999</v>
      </c>
    </row>
    <row r="496" spans="1:12" s="170" customFormat="1">
      <c r="A496" s="169" t="s">
        <v>4</v>
      </c>
      <c r="B496" s="172"/>
      <c r="C496" s="173"/>
      <c r="D496" s="173"/>
      <c r="E496" s="173"/>
      <c r="F496" s="173"/>
      <c r="G496" s="173"/>
      <c r="H496" s="173"/>
      <c r="I496" s="173"/>
      <c r="J496" s="173"/>
    </row>
    <row r="497" spans="1:12">
      <c r="A497" s="27" t="s">
        <v>662</v>
      </c>
      <c r="B497" s="31"/>
      <c r="C497" s="148"/>
      <c r="D497" s="148"/>
      <c r="E497" s="148"/>
      <c r="F497" s="148"/>
      <c r="G497" s="148"/>
      <c r="H497" s="148"/>
      <c r="I497" s="148"/>
      <c r="J497" s="148"/>
    </row>
    <row r="498" spans="1:12">
      <c r="A498" s="44" t="s">
        <v>88</v>
      </c>
      <c r="B498" s="20"/>
      <c r="C498" s="16"/>
      <c r="D498" s="16"/>
      <c r="E498" s="16"/>
      <c r="F498" s="16"/>
      <c r="G498" s="16"/>
      <c r="H498" s="16"/>
      <c r="I498" s="16"/>
      <c r="J498" s="16"/>
    </row>
    <row r="499" spans="1:12">
      <c r="A499" s="44"/>
      <c r="B499" s="45" t="s">
        <v>659</v>
      </c>
      <c r="C499" s="16"/>
      <c r="D499" s="16"/>
      <c r="E499" s="16"/>
      <c r="F499" s="16"/>
      <c r="G499" s="16"/>
      <c r="H499" s="16"/>
      <c r="I499" s="16"/>
      <c r="J499" s="16"/>
    </row>
    <row r="500" spans="1:12">
      <c r="A500" s="43"/>
      <c r="B500" s="46" t="s">
        <v>137</v>
      </c>
      <c r="C500" s="19">
        <v>23.604700000000001</v>
      </c>
      <c r="D500" s="19">
        <v>18.498899999999999</v>
      </c>
      <c r="E500" s="19">
        <v>-16.3809</v>
      </c>
      <c r="F500" s="19">
        <v>26.525099999999998</v>
      </c>
      <c r="G500" s="19">
        <v>19.549900000000001</v>
      </c>
      <c r="H500" s="19">
        <v>14.702500000000001</v>
      </c>
      <c r="I500" s="19">
        <v>27.277699999999999</v>
      </c>
      <c r="J500" s="19">
        <v>25.7148</v>
      </c>
      <c r="K500" s="19">
        <v>20.7684</v>
      </c>
      <c r="L500" s="19">
        <v>24.950500000000002</v>
      </c>
    </row>
    <row r="501" spans="1:12">
      <c r="A501" s="43" t="str">
        <f>IF(ISBLANK(B501),IF(ISBLANK(#REF!),#REF!,#REF!),"")</f>
        <v/>
      </c>
      <c r="B501" s="46" t="s">
        <v>549</v>
      </c>
      <c r="C501" s="19">
        <v>12.772600000000001</v>
      </c>
      <c r="D501" s="19">
        <v>14.311999999999999</v>
      </c>
      <c r="E501" s="19">
        <v>10.013299999999999</v>
      </c>
      <c r="F501" s="19">
        <v>14.086600000000001</v>
      </c>
      <c r="G501" s="19">
        <v>11.402699999999999</v>
      </c>
      <c r="H501" s="19">
        <v>7.7651000000000003</v>
      </c>
      <c r="I501" s="19">
        <v>12.946899999999999</v>
      </c>
      <c r="J501" s="19">
        <v>12.003500000000001</v>
      </c>
      <c r="K501" s="19">
        <v>11.751200000000001</v>
      </c>
      <c r="L501" s="19">
        <v>13.302300000000001</v>
      </c>
    </row>
    <row r="502" spans="1:12">
      <c r="A502" s="43"/>
      <c r="B502" s="45" t="s">
        <v>528</v>
      </c>
      <c r="C502" s="19"/>
      <c r="D502" s="19"/>
      <c r="E502" s="19"/>
      <c r="F502" s="19"/>
      <c r="G502" s="19"/>
      <c r="H502" s="19"/>
      <c r="I502" s="19"/>
      <c r="J502" s="19"/>
      <c r="K502" s="19"/>
      <c r="L502" s="19"/>
    </row>
    <row r="503" spans="1:12">
      <c r="A503" s="43"/>
      <c r="B503" s="46" t="s">
        <v>601</v>
      </c>
      <c r="C503" s="19">
        <v>17.701899999999998</v>
      </c>
      <c r="D503" s="19">
        <v>15.1958</v>
      </c>
      <c r="E503" s="19">
        <v>12.081799999999999</v>
      </c>
      <c r="F503" s="19">
        <v>18.533799999999999</v>
      </c>
      <c r="G503" s="19">
        <v>16.8659</v>
      </c>
      <c r="H503" s="19">
        <v>12.560700000000001</v>
      </c>
      <c r="I503" s="19">
        <v>17.502400000000002</v>
      </c>
      <c r="J503" s="19">
        <v>20.874199999999998</v>
      </c>
      <c r="K503" s="19">
        <v>15.764900000000001</v>
      </c>
      <c r="L503" s="19">
        <v>18.940300000000001</v>
      </c>
    </row>
    <row r="504" spans="1:12">
      <c r="A504" s="43" t="str">
        <f>IF(ISBLANK(B504),IF(ISBLANK(#REF!),#REF!,#REF!),"")</f>
        <v/>
      </c>
      <c r="B504" s="46" t="s">
        <v>602</v>
      </c>
      <c r="C504" s="19">
        <v>14.621499999999999</v>
      </c>
      <c r="D504" s="19">
        <v>16.788499999999999</v>
      </c>
      <c r="E504" s="19" t="s">
        <v>598</v>
      </c>
      <c r="F504" s="19">
        <v>16.571899999999999</v>
      </c>
      <c r="G504" s="19">
        <v>12.980600000000001</v>
      </c>
      <c r="H504" s="19">
        <v>7.3914</v>
      </c>
      <c r="I504" s="19">
        <v>14.9254</v>
      </c>
      <c r="J504" s="19">
        <v>12.926299999999999</v>
      </c>
      <c r="K504" s="19">
        <v>12.7155</v>
      </c>
      <c r="L504" s="19">
        <v>15.4056</v>
      </c>
    </row>
    <row r="505" spans="1:12">
      <c r="A505" s="43"/>
      <c r="B505" s="45" t="s">
        <v>600</v>
      </c>
      <c r="C505" s="19"/>
      <c r="D505" s="19"/>
      <c r="E505" s="19"/>
      <c r="F505" s="19"/>
      <c r="G505" s="19"/>
      <c r="H505" s="19"/>
      <c r="I505" s="19"/>
      <c r="J505" s="19"/>
      <c r="K505" s="19"/>
      <c r="L505" s="19"/>
    </row>
    <row r="506" spans="1:12">
      <c r="A506" s="43"/>
      <c r="B506" s="46" t="s">
        <v>597</v>
      </c>
      <c r="C506" s="19">
        <v>14.317500000000001</v>
      </c>
      <c r="D506" s="19">
        <v>16.443200000000001</v>
      </c>
      <c r="E506" s="19">
        <v>11.6889</v>
      </c>
      <c r="F506" s="19">
        <v>15.335599999999999</v>
      </c>
      <c r="G506" s="19" t="s">
        <v>598</v>
      </c>
      <c r="H506" s="19">
        <v>9.1041000000000007</v>
      </c>
      <c r="I506" s="19">
        <v>12.532299999999999</v>
      </c>
      <c r="J506" s="19">
        <v>16.2346</v>
      </c>
      <c r="K506" s="19">
        <v>13.3247</v>
      </c>
      <c r="L506" s="19">
        <v>15.375</v>
      </c>
    </row>
    <row r="507" spans="1:12">
      <c r="A507" s="43"/>
      <c r="B507" s="46" t="s">
        <v>91</v>
      </c>
      <c r="C507" s="19">
        <v>17.176300000000001</v>
      </c>
      <c r="D507" s="19" t="s">
        <v>598</v>
      </c>
      <c r="E507" s="19">
        <v>-12.983499999999999</v>
      </c>
      <c r="F507" s="19">
        <v>18.3384</v>
      </c>
      <c r="G507" s="19">
        <v>14.033799999999999</v>
      </c>
      <c r="H507" s="19">
        <v>12.378</v>
      </c>
      <c r="I507" s="19">
        <v>18.8858</v>
      </c>
      <c r="J507" s="19">
        <v>19.621099999999998</v>
      </c>
      <c r="K507" s="19">
        <v>15.944599999999999</v>
      </c>
      <c r="L507" s="19">
        <v>17.504799999999999</v>
      </c>
    </row>
    <row r="508" spans="1:12">
      <c r="A508" s="44" t="s">
        <v>140</v>
      </c>
      <c r="B508" s="20"/>
      <c r="C508" s="19"/>
      <c r="D508" s="19"/>
      <c r="E508" s="19"/>
      <c r="F508" s="19"/>
      <c r="G508" s="19"/>
      <c r="H508" s="19"/>
      <c r="I508" s="19"/>
      <c r="J508" s="19"/>
      <c r="K508" s="19"/>
      <c r="L508" s="19"/>
    </row>
    <row r="509" spans="1:12">
      <c r="A509" s="44"/>
      <c r="B509" s="45" t="s">
        <v>659</v>
      </c>
      <c r="C509" s="19"/>
      <c r="D509" s="19"/>
      <c r="E509" s="19"/>
      <c r="F509" s="19"/>
      <c r="G509" s="19"/>
      <c r="H509" s="19"/>
      <c r="I509" s="19"/>
      <c r="J509" s="19"/>
      <c r="K509" s="19"/>
      <c r="L509" s="19"/>
    </row>
    <row r="510" spans="1:12">
      <c r="A510" s="43"/>
      <c r="B510" s="46" t="s">
        <v>137</v>
      </c>
      <c r="C510" s="19">
        <v>21.247599999999998</v>
      </c>
      <c r="D510" s="19">
        <v>16.852</v>
      </c>
      <c r="E510" s="19">
        <v>7.3056000000000001</v>
      </c>
      <c r="F510" s="19">
        <v>26.816500000000001</v>
      </c>
      <c r="G510" s="19">
        <v>17.990600000000001</v>
      </c>
      <c r="H510" s="19">
        <v>12.467499999999999</v>
      </c>
      <c r="I510" s="19">
        <v>18.239999999999998</v>
      </c>
      <c r="J510" s="19">
        <v>25.044</v>
      </c>
      <c r="K510" s="19">
        <v>15.582700000000001</v>
      </c>
      <c r="L510" s="19">
        <v>24.635400000000001</v>
      </c>
    </row>
    <row r="511" spans="1:12">
      <c r="A511" s="43" t="str">
        <f>IF(ISBLANK(B511),IF(ISBLANK(#REF!),#REF!,#REF!),"")</f>
        <v/>
      </c>
      <c r="B511" s="46" t="s">
        <v>549</v>
      </c>
      <c r="C511" s="19">
        <v>10.1365</v>
      </c>
      <c r="D511" s="19">
        <v>11.623799999999999</v>
      </c>
      <c r="E511" s="19">
        <v>5.4946000000000002</v>
      </c>
      <c r="F511" s="19">
        <v>11.3062</v>
      </c>
      <c r="G511" s="19">
        <v>9.9018999999999995</v>
      </c>
      <c r="H511" s="19">
        <v>7.5656999999999996</v>
      </c>
      <c r="I511" s="19">
        <v>9.9253999999999998</v>
      </c>
      <c r="J511" s="19">
        <v>9.4376999999999995</v>
      </c>
      <c r="K511" s="19">
        <v>9.1465999999999994</v>
      </c>
      <c r="L511" s="19">
        <v>10.8714</v>
      </c>
    </row>
    <row r="512" spans="1:12">
      <c r="A512" s="43"/>
      <c r="B512" s="45" t="s">
        <v>528</v>
      </c>
      <c r="C512" s="19"/>
      <c r="D512" s="19"/>
      <c r="E512" s="19"/>
      <c r="F512" s="19"/>
      <c r="G512" s="19"/>
      <c r="H512" s="19"/>
      <c r="I512" s="19"/>
      <c r="J512" s="19"/>
      <c r="K512" s="19"/>
      <c r="L512" s="19"/>
    </row>
    <row r="513" spans="1:12">
      <c r="A513" s="43"/>
      <c r="B513" s="46" t="s">
        <v>601</v>
      </c>
      <c r="C513" s="19">
        <v>15.5047</v>
      </c>
      <c r="D513" s="19">
        <v>14.071099999999999</v>
      </c>
      <c r="E513" s="19">
        <v>6.2929000000000004</v>
      </c>
      <c r="F513" s="19">
        <v>17.684699999999999</v>
      </c>
      <c r="G513" s="19">
        <v>14.0723</v>
      </c>
      <c r="H513" s="19">
        <v>12.2371</v>
      </c>
      <c r="I513" s="19">
        <v>13.4335</v>
      </c>
      <c r="J513" s="19">
        <v>18.440300000000001</v>
      </c>
      <c r="K513" s="19">
        <v>12.767099999999999</v>
      </c>
      <c r="L513" s="19">
        <v>17.6921</v>
      </c>
    </row>
    <row r="514" spans="1:12">
      <c r="A514" s="43" t="str">
        <f>IF(ISBLANK(B514),IF(ISBLANK(#REF!),#REF!,#REF!),"")</f>
        <v/>
      </c>
      <c r="B514" s="46" t="s">
        <v>602</v>
      </c>
      <c r="C514" s="19">
        <v>10.4975</v>
      </c>
      <c r="D514" s="19">
        <v>11.2569</v>
      </c>
      <c r="E514" s="19">
        <v>-4.6344000000000003</v>
      </c>
      <c r="F514" s="19">
        <v>11.9772</v>
      </c>
      <c r="G514" s="19">
        <v>12.000299999999999</v>
      </c>
      <c r="H514" s="19">
        <v>5.3689999999999998</v>
      </c>
      <c r="I514" s="19">
        <v>9.1714000000000002</v>
      </c>
      <c r="J514" s="19">
        <v>9.7969000000000008</v>
      </c>
      <c r="K514" s="19">
        <v>8.0547000000000004</v>
      </c>
      <c r="L514" s="19">
        <v>11.875</v>
      </c>
    </row>
    <row r="515" spans="1:12">
      <c r="A515" s="43"/>
      <c r="B515" s="45" t="s">
        <v>600</v>
      </c>
      <c r="C515" s="19"/>
      <c r="D515" s="19"/>
      <c r="E515" s="19"/>
      <c r="F515" s="19"/>
      <c r="G515" s="19"/>
      <c r="H515" s="19"/>
      <c r="I515" s="19"/>
      <c r="J515" s="19"/>
      <c r="K515" s="19"/>
      <c r="L515" s="19"/>
    </row>
    <row r="516" spans="1:12">
      <c r="A516" s="43"/>
      <c r="B516" s="46" t="s">
        <v>597</v>
      </c>
      <c r="C516" s="19">
        <v>11.6876</v>
      </c>
      <c r="D516" s="19">
        <v>12.668699999999999</v>
      </c>
      <c r="E516" s="19">
        <v>-7.6246</v>
      </c>
      <c r="F516" s="19">
        <v>13.5732</v>
      </c>
      <c r="G516" s="19" t="s">
        <v>598</v>
      </c>
      <c r="H516" s="19">
        <v>7.2373000000000003</v>
      </c>
      <c r="I516" s="19">
        <v>10.5692</v>
      </c>
      <c r="J516" s="19">
        <v>11.4299</v>
      </c>
      <c r="K516" s="19">
        <v>10.6769</v>
      </c>
      <c r="L516" s="19">
        <v>13.075699999999999</v>
      </c>
    </row>
    <row r="517" spans="1:12">
      <c r="A517" s="43"/>
      <c r="B517" s="46" t="s">
        <v>91</v>
      </c>
      <c r="C517" s="19">
        <v>13.754899999999999</v>
      </c>
      <c r="D517" s="19">
        <v>14.389799999999999</v>
      </c>
      <c r="E517" s="19">
        <v>5.3536999999999999</v>
      </c>
      <c r="F517" s="19">
        <v>15.151999999999999</v>
      </c>
      <c r="G517" s="19">
        <v>12.8902</v>
      </c>
      <c r="H517" s="19">
        <v>9.5254999999999992</v>
      </c>
      <c r="I517" s="19">
        <v>11.739599999999999</v>
      </c>
      <c r="J517" s="19">
        <v>17.6325</v>
      </c>
      <c r="K517" s="19">
        <v>10.9709</v>
      </c>
      <c r="L517" s="19">
        <v>15.2818</v>
      </c>
    </row>
    <row r="518" spans="1:12">
      <c r="A518" s="27" t="s">
        <v>663</v>
      </c>
      <c r="B518" s="31"/>
      <c r="C518" s="19"/>
      <c r="D518" s="19"/>
      <c r="E518" s="19"/>
      <c r="F518" s="19"/>
      <c r="G518" s="19"/>
      <c r="H518" s="19"/>
      <c r="I518" s="19"/>
      <c r="J518" s="19"/>
      <c r="K518" s="19"/>
      <c r="L518" s="19"/>
    </row>
    <row r="519" spans="1:12">
      <c r="A519" s="44" t="s">
        <v>89</v>
      </c>
      <c r="B519" s="20"/>
      <c r="C519" s="19"/>
      <c r="D519" s="19"/>
      <c r="E519" s="19"/>
      <c r="F519" s="19"/>
      <c r="G519" s="19"/>
      <c r="H519" s="19"/>
      <c r="I519" s="19"/>
      <c r="J519" s="19"/>
      <c r="K519" s="19"/>
      <c r="L519" s="19"/>
    </row>
    <row r="520" spans="1:12">
      <c r="A520" s="44"/>
      <c r="B520" s="45" t="s">
        <v>659</v>
      </c>
      <c r="C520" s="19"/>
      <c r="D520" s="19"/>
      <c r="E520" s="19"/>
      <c r="F520" s="19"/>
      <c r="G520" s="19"/>
      <c r="H520" s="19"/>
      <c r="I520" s="19"/>
      <c r="J520" s="19"/>
      <c r="K520" s="19"/>
      <c r="L520" s="19"/>
    </row>
    <row r="521" spans="1:12">
      <c r="A521" s="43"/>
      <c r="B521" s="46" t="s">
        <v>137</v>
      </c>
      <c r="C521" s="19">
        <v>23.8155</v>
      </c>
      <c r="D521" s="19">
        <v>-10.686</v>
      </c>
      <c r="E521" s="19">
        <v>6.8788</v>
      </c>
      <c r="F521" s="19">
        <v>28.965399999999999</v>
      </c>
      <c r="G521" s="19">
        <v>17.419799999999999</v>
      </c>
      <c r="H521" s="19">
        <v>8.8407999999999998</v>
      </c>
      <c r="I521" s="19">
        <v>22.238099999999999</v>
      </c>
      <c r="J521" s="19">
        <v>25.051400000000001</v>
      </c>
      <c r="K521" s="19">
        <v>15.6165</v>
      </c>
      <c r="L521" s="19">
        <v>26.400500000000001</v>
      </c>
    </row>
    <row r="522" spans="1:12">
      <c r="A522" s="43" t="str">
        <f>IF(ISBLANK(B522),IF(ISBLANK(#REF!),#REF!,#REF!),"")</f>
        <v/>
      </c>
      <c r="B522" s="46" t="s">
        <v>549</v>
      </c>
      <c r="C522" s="19">
        <v>11.555999999999999</v>
      </c>
      <c r="D522" s="19">
        <v>12.195</v>
      </c>
      <c r="E522" s="19">
        <v>6.7576999999999998</v>
      </c>
      <c r="F522" s="19">
        <v>12.416499999999999</v>
      </c>
      <c r="G522" s="19">
        <v>10.8925</v>
      </c>
      <c r="H522" s="19">
        <v>7.4614000000000003</v>
      </c>
      <c r="I522" s="19">
        <v>11.9993</v>
      </c>
      <c r="J522" s="19">
        <v>11.1639</v>
      </c>
      <c r="K522" s="19">
        <v>10.243</v>
      </c>
      <c r="L522" s="19">
        <v>11.995699999999999</v>
      </c>
    </row>
    <row r="523" spans="1:12">
      <c r="A523" s="43"/>
      <c r="B523" s="45" t="s">
        <v>528</v>
      </c>
      <c r="C523" s="19"/>
      <c r="D523" s="19"/>
      <c r="E523" s="19"/>
      <c r="F523" s="19"/>
      <c r="G523" s="19"/>
      <c r="H523" s="19"/>
      <c r="I523" s="19"/>
      <c r="J523" s="19"/>
      <c r="K523" s="19"/>
      <c r="L523" s="19"/>
    </row>
    <row r="524" spans="1:12">
      <c r="A524" s="43"/>
      <c r="B524" s="46" t="s">
        <v>601</v>
      </c>
      <c r="C524" s="19">
        <v>17.284700000000001</v>
      </c>
      <c r="D524" s="19">
        <v>12.587</v>
      </c>
      <c r="E524" s="19">
        <v>6.6969000000000003</v>
      </c>
      <c r="F524" s="19">
        <v>18.4207</v>
      </c>
      <c r="G524" s="19">
        <v>15.3888</v>
      </c>
      <c r="H524" s="19">
        <v>11.1995</v>
      </c>
      <c r="I524" s="19">
        <v>17.213999999999999</v>
      </c>
      <c r="J524" s="19">
        <v>19.781099999999999</v>
      </c>
      <c r="K524" s="19">
        <v>14.0923</v>
      </c>
      <c r="L524" s="19">
        <v>18.577500000000001</v>
      </c>
    </row>
    <row r="525" spans="1:12">
      <c r="A525" s="43" t="str">
        <f>IF(ISBLANK(B525),IF(ISBLANK(#REF!),#REF!,#REF!),"")</f>
        <v/>
      </c>
      <c r="B525" s="46" t="s">
        <v>602</v>
      </c>
      <c r="C525" s="19">
        <v>12.6799</v>
      </c>
      <c r="D525" s="19" t="s">
        <v>598</v>
      </c>
      <c r="E525" s="19">
        <v>-7.1797000000000004</v>
      </c>
      <c r="F525" s="19">
        <v>14.5898</v>
      </c>
      <c r="G525" s="19">
        <v>11.3565</v>
      </c>
      <c r="H525" s="19">
        <v>4.1447000000000003</v>
      </c>
      <c r="I525" s="19">
        <v>10.2658</v>
      </c>
      <c r="J525" s="19">
        <v>12.099600000000001</v>
      </c>
      <c r="K525" s="19">
        <v>8.1074000000000002</v>
      </c>
      <c r="L525" s="19">
        <v>13.792</v>
      </c>
    </row>
    <row r="526" spans="1:12">
      <c r="A526" s="44" t="s">
        <v>90</v>
      </c>
      <c r="B526" s="20"/>
      <c r="C526" s="19"/>
      <c r="D526" s="19"/>
      <c r="E526" s="19"/>
      <c r="F526" s="19"/>
      <c r="G526" s="19"/>
      <c r="H526" s="19"/>
      <c r="I526" s="19"/>
      <c r="J526" s="19"/>
      <c r="K526" s="19"/>
      <c r="L526" s="19"/>
    </row>
    <row r="527" spans="1:12">
      <c r="A527" s="44"/>
      <c r="B527" s="45" t="s">
        <v>659</v>
      </c>
      <c r="C527" s="19"/>
      <c r="D527" s="19"/>
      <c r="E527" s="19"/>
      <c r="F527" s="19"/>
      <c r="G527" s="19"/>
      <c r="H527" s="19"/>
      <c r="I527" s="19"/>
      <c r="J527" s="19"/>
      <c r="K527" s="19"/>
      <c r="L527" s="19"/>
    </row>
    <row r="528" spans="1:12">
      <c r="A528" s="43"/>
      <c r="B528" s="46" t="s">
        <v>137</v>
      </c>
      <c r="C528" s="19">
        <v>21.454899999999999</v>
      </c>
      <c r="D528" s="19">
        <v>19.903199999999998</v>
      </c>
      <c r="E528" s="19">
        <v>-17.0154</v>
      </c>
      <c r="F528" s="19">
        <v>22.672599999999999</v>
      </c>
      <c r="G528" s="19">
        <v>20.303799999999999</v>
      </c>
      <c r="H528" s="19">
        <v>15.6098</v>
      </c>
      <c r="I528" s="19">
        <v>24.844100000000001</v>
      </c>
      <c r="J528" s="19">
        <v>26.016500000000001</v>
      </c>
      <c r="K528" s="19">
        <v>20.115500000000001</v>
      </c>
      <c r="L528" s="19">
        <v>22.6052</v>
      </c>
    </row>
    <row r="529" spans="1:12">
      <c r="A529" s="43" t="str">
        <f>IF(ISBLANK(B529),IF(ISBLANK(#REF!),#REF!,#REF!),"")</f>
        <v/>
      </c>
      <c r="B529" s="46" t="s">
        <v>549</v>
      </c>
      <c r="C529" s="19">
        <v>11.767899999999999</v>
      </c>
      <c r="D529" s="19">
        <v>13.2051</v>
      </c>
      <c r="E529" s="19">
        <v>6.8472</v>
      </c>
      <c r="F529" s="19">
        <v>14.065</v>
      </c>
      <c r="G529" s="19">
        <v>10.71</v>
      </c>
      <c r="H529" s="19">
        <v>7.7907999999999999</v>
      </c>
      <c r="I529" s="19">
        <v>11.557600000000001</v>
      </c>
      <c r="J529" s="19">
        <v>10.745900000000001</v>
      </c>
      <c r="K529" s="19">
        <v>10.6592</v>
      </c>
      <c r="L529" s="19">
        <v>12.894600000000001</v>
      </c>
    </row>
    <row r="530" spans="1:12">
      <c r="A530" s="43"/>
      <c r="B530" s="45" t="s">
        <v>528</v>
      </c>
      <c r="C530" s="19"/>
      <c r="D530" s="19"/>
      <c r="E530" s="19"/>
      <c r="F530" s="19"/>
      <c r="G530" s="19"/>
      <c r="H530" s="19"/>
      <c r="I530" s="19"/>
      <c r="J530" s="19"/>
      <c r="K530" s="19"/>
      <c r="L530" s="19"/>
    </row>
    <row r="531" spans="1:12">
      <c r="A531" s="43"/>
      <c r="B531" s="46" t="s">
        <v>601</v>
      </c>
      <c r="C531" s="19">
        <v>15.9277</v>
      </c>
      <c r="D531" s="19">
        <v>15.3432</v>
      </c>
      <c r="E531" s="19">
        <v>10.7461</v>
      </c>
      <c r="F531" s="19">
        <v>17.569500000000001</v>
      </c>
      <c r="G531" s="19">
        <v>15.769500000000001</v>
      </c>
      <c r="H531" s="19">
        <v>13.0585</v>
      </c>
      <c r="I531" s="19">
        <v>14.6685</v>
      </c>
      <c r="J531" s="19">
        <v>19.515000000000001</v>
      </c>
      <c r="K531" s="19">
        <v>14.3765</v>
      </c>
      <c r="L531" s="19">
        <v>18.010200000000001</v>
      </c>
    </row>
    <row r="532" spans="1:12">
      <c r="A532" s="43" t="str">
        <f>IF(ISBLANK(B532),IF(ISBLANK(#REF!),#REF!,#REF!),"")</f>
        <v/>
      </c>
      <c r="B532" s="46" t="s">
        <v>602</v>
      </c>
      <c r="C532" s="19">
        <v>13.482200000000001</v>
      </c>
      <c r="D532" s="19">
        <v>15.176399999999999</v>
      </c>
      <c r="E532" s="19" t="s">
        <v>598</v>
      </c>
      <c r="F532" s="19">
        <v>15.646000000000001</v>
      </c>
      <c r="G532" s="19">
        <v>13.4146</v>
      </c>
      <c r="H532" s="19">
        <v>7.5308999999999999</v>
      </c>
      <c r="I532" s="19">
        <v>13.7196</v>
      </c>
      <c r="J532" s="19">
        <v>12.0227</v>
      </c>
      <c r="K532" s="19">
        <v>11.838100000000001</v>
      </c>
      <c r="L532" s="19">
        <v>14.6937</v>
      </c>
    </row>
    <row r="533" spans="1:12">
      <c r="A533" s="27" t="s">
        <v>600</v>
      </c>
      <c r="B533" s="31"/>
      <c r="C533" s="19"/>
      <c r="D533" s="19"/>
      <c r="E533" s="19"/>
      <c r="F533" s="19"/>
      <c r="G533" s="19"/>
      <c r="H533" s="19"/>
      <c r="I533" s="19"/>
      <c r="J533" s="19"/>
      <c r="K533" s="19"/>
      <c r="L533" s="19"/>
    </row>
    <row r="534" spans="1:12">
      <c r="A534" s="44" t="s">
        <v>597</v>
      </c>
      <c r="B534" s="20"/>
      <c r="C534" s="19"/>
      <c r="D534" s="19"/>
      <c r="E534" s="19"/>
      <c r="F534" s="19"/>
      <c r="G534" s="19"/>
      <c r="H534" s="19"/>
      <c r="I534" s="19"/>
      <c r="J534" s="19"/>
      <c r="K534" s="19"/>
      <c r="L534" s="19"/>
    </row>
    <row r="535" spans="1:12">
      <c r="A535" s="44"/>
      <c r="B535" s="45" t="s">
        <v>659</v>
      </c>
      <c r="C535" s="19"/>
      <c r="D535" s="19"/>
      <c r="E535" s="19"/>
      <c r="F535" s="19"/>
      <c r="G535" s="19"/>
      <c r="H535" s="19"/>
      <c r="I535" s="19"/>
      <c r="J535" s="19"/>
      <c r="K535" s="19"/>
      <c r="L535" s="19"/>
    </row>
    <row r="536" spans="1:12">
      <c r="A536" s="43"/>
      <c r="B536" s="46" t="s">
        <v>137</v>
      </c>
      <c r="C536" s="19">
        <v>20.521000000000001</v>
      </c>
      <c r="D536" s="19">
        <v>18.850300000000001</v>
      </c>
      <c r="E536" s="19" t="s">
        <v>598</v>
      </c>
      <c r="F536" s="19">
        <v>22.223600000000001</v>
      </c>
      <c r="G536" s="19" t="s">
        <v>598</v>
      </c>
      <c r="H536" s="19">
        <v>15.415900000000001</v>
      </c>
      <c r="I536" s="19">
        <v>19.345700000000001</v>
      </c>
      <c r="J536" s="19">
        <v>24.515799999999999</v>
      </c>
      <c r="K536" s="19">
        <v>17.900700000000001</v>
      </c>
      <c r="L536" s="19">
        <v>23.419599999999999</v>
      </c>
    </row>
    <row r="537" spans="1:12">
      <c r="A537" s="43" t="str">
        <f>IF(ISBLANK(B537),IF(ISBLANK(#REF!),#REF!,#REF!),"")</f>
        <v/>
      </c>
      <c r="B537" s="46" t="s">
        <v>549</v>
      </c>
      <c r="C537" s="19">
        <v>10.871700000000001</v>
      </c>
      <c r="D537" s="19">
        <v>13.1271</v>
      </c>
      <c r="E537" s="19">
        <v>8.4108000000000001</v>
      </c>
      <c r="F537" s="19">
        <v>11.9146</v>
      </c>
      <c r="G537" s="19" t="s">
        <v>598</v>
      </c>
      <c r="H537" s="19">
        <v>6.3380999999999998</v>
      </c>
      <c r="I537" s="19">
        <v>10.154999999999999</v>
      </c>
      <c r="J537" s="19">
        <v>11.088800000000001</v>
      </c>
      <c r="K537" s="19">
        <v>10.4282</v>
      </c>
      <c r="L537" s="19">
        <v>11.399699999999999</v>
      </c>
    </row>
    <row r="538" spans="1:12">
      <c r="A538" s="43"/>
      <c r="B538" s="45" t="s">
        <v>528</v>
      </c>
      <c r="C538" s="19"/>
      <c r="D538" s="19"/>
      <c r="E538" s="19"/>
      <c r="F538" s="19"/>
      <c r="G538" s="19"/>
      <c r="H538" s="19"/>
      <c r="I538" s="19"/>
      <c r="J538" s="19"/>
      <c r="K538" s="19"/>
      <c r="L538" s="19"/>
    </row>
    <row r="539" spans="1:12">
      <c r="A539" s="43"/>
      <c r="B539" s="46" t="s">
        <v>601</v>
      </c>
      <c r="C539" s="19">
        <v>14.879799999999999</v>
      </c>
      <c r="D539" s="19">
        <v>14.7021</v>
      </c>
      <c r="E539" s="19">
        <v>9.6021999999999998</v>
      </c>
      <c r="F539" s="19">
        <v>16.0474</v>
      </c>
      <c r="G539" s="19" t="s">
        <v>598</v>
      </c>
      <c r="H539" s="19">
        <v>12.0098</v>
      </c>
      <c r="I539" s="19">
        <v>13.023899999999999</v>
      </c>
      <c r="J539" s="19">
        <v>18.0669</v>
      </c>
      <c r="K539" s="19">
        <v>14.194800000000001</v>
      </c>
      <c r="L539" s="19">
        <v>16.194400000000002</v>
      </c>
    </row>
    <row r="540" spans="1:12">
      <c r="A540" s="43" t="str">
        <f>IF(ISBLANK(B540),IF(ISBLANK(#REF!),#REF!,#REF!),"")</f>
        <v/>
      </c>
      <c r="B540" s="46" t="s">
        <v>602</v>
      </c>
      <c r="C540" s="19">
        <v>12.511799999999999</v>
      </c>
      <c r="D540" s="19">
        <v>15.190899999999999</v>
      </c>
      <c r="E540" s="19">
        <v>-10.1031</v>
      </c>
      <c r="F540" s="19">
        <v>14.4041</v>
      </c>
      <c r="G540" s="19" t="s">
        <v>598</v>
      </c>
      <c r="H540" s="19">
        <v>6.2469999999999999</v>
      </c>
      <c r="I540" s="19">
        <v>11.2174</v>
      </c>
      <c r="J540" s="19">
        <v>12.198700000000001</v>
      </c>
      <c r="K540" s="19">
        <v>10.5434</v>
      </c>
      <c r="L540" s="19">
        <v>14.0649</v>
      </c>
    </row>
    <row r="541" spans="1:12">
      <c r="A541" s="44" t="s">
        <v>91</v>
      </c>
      <c r="B541" s="20"/>
      <c r="C541" s="19"/>
      <c r="D541" s="19"/>
      <c r="E541" s="19"/>
      <c r="F541" s="19"/>
      <c r="G541" s="19"/>
      <c r="H541" s="19"/>
      <c r="I541" s="19"/>
      <c r="J541" s="19"/>
      <c r="K541" s="19"/>
      <c r="L541" s="19"/>
    </row>
    <row r="542" spans="1:12">
      <c r="A542" s="44"/>
      <c r="B542" s="45" t="s">
        <v>659</v>
      </c>
      <c r="C542" s="19"/>
      <c r="D542" s="19"/>
      <c r="E542" s="19"/>
      <c r="F542" s="19"/>
      <c r="G542" s="19"/>
      <c r="H542" s="19"/>
      <c r="I542" s="19"/>
      <c r="J542" s="19"/>
      <c r="K542" s="19"/>
      <c r="L542" s="19"/>
    </row>
    <row r="543" spans="1:12">
      <c r="A543" s="43"/>
      <c r="B543" s="46" t="s">
        <v>137</v>
      </c>
      <c r="C543" s="19">
        <v>23.661799999999999</v>
      </c>
      <c r="D543" s="19">
        <v>-14.863</v>
      </c>
      <c r="E543" s="19">
        <v>8.7689000000000004</v>
      </c>
      <c r="F543" s="19">
        <v>28.6891</v>
      </c>
      <c r="G543" s="19">
        <v>19.0151</v>
      </c>
      <c r="H543" s="19">
        <v>12.328900000000001</v>
      </c>
      <c r="I543" s="19">
        <v>26.553699999999999</v>
      </c>
      <c r="J543" s="19">
        <v>25.8674</v>
      </c>
      <c r="K543" s="19">
        <v>19.045100000000001</v>
      </c>
      <c r="L543" s="19">
        <v>25.246200000000002</v>
      </c>
    </row>
    <row r="544" spans="1:12">
      <c r="A544" s="43" t="str">
        <f>IF(ISBLANK(B544),IF(ISBLANK(#REF!),#REF!,#REF!),"")</f>
        <v/>
      </c>
      <c r="B544" s="46" t="s">
        <v>549</v>
      </c>
      <c r="C544" s="19">
        <v>12.0814</v>
      </c>
      <c r="D544" s="19">
        <v>12.5463</v>
      </c>
      <c r="E544" s="19">
        <v>5.6683000000000003</v>
      </c>
      <c r="F544" s="19">
        <v>13.416600000000001</v>
      </c>
      <c r="G544" s="19">
        <v>10.5944</v>
      </c>
      <c r="H544" s="19">
        <v>9.2187000000000001</v>
      </c>
      <c r="I544" s="19">
        <v>12.5382</v>
      </c>
      <c r="J544" s="19">
        <v>10.869300000000001</v>
      </c>
      <c r="K544" s="19">
        <v>10.6251</v>
      </c>
      <c r="L544" s="19">
        <v>12.676600000000001</v>
      </c>
    </row>
    <row r="545" spans="1:12">
      <c r="A545" s="43"/>
      <c r="B545" s="45" t="s">
        <v>528</v>
      </c>
      <c r="C545" s="19"/>
      <c r="D545" s="19"/>
      <c r="E545" s="19"/>
      <c r="F545" s="19"/>
      <c r="G545" s="19"/>
      <c r="H545" s="19"/>
      <c r="I545" s="19"/>
      <c r="J545" s="19"/>
      <c r="K545" s="19"/>
      <c r="L545" s="19"/>
    </row>
    <row r="546" spans="1:12">
      <c r="A546" s="43"/>
      <c r="B546" s="46" t="s">
        <v>601</v>
      </c>
      <c r="C546" s="19">
        <v>17.440899999999999</v>
      </c>
      <c r="D546" s="19">
        <v>14.5655</v>
      </c>
      <c r="E546" s="19">
        <v>7.0819000000000001</v>
      </c>
      <c r="F546" s="19">
        <v>18.593599999999999</v>
      </c>
      <c r="G546" s="19">
        <v>15.5304</v>
      </c>
      <c r="H546" s="19">
        <v>12.701000000000001</v>
      </c>
      <c r="I546" s="19">
        <v>16.963200000000001</v>
      </c>
      <c r="J546" s="19">
        <v>20.6313</v>
      </c>
      <c r="K546" s="19">
        <v>14.345800000000001</v>
      </c>
      <c r="L546" s="19">
        <v>18.8734</v>
      </c>
    </row>
    <row r="547" spans="1:12">
      <c r="A547" s="43" t="str">
        <f>IF(ISBLANK(B547),IF(ISBLANK(#REF!),#REF!,#REF!),"")</f>
        <v/>
      </c>
      <c r="B547" s="46" t="s">
        <v>602</v>
      </c>
      <c r="C547" s="19">
        <v>13.471399999999999</v>
      </c>
      <c r="D547" s="19" t="s">
        <v>598</v>
      </c>
      <c r="E547" s="19">
        <v>-4.1852</v>
      </c>
      <c r="F547" s="19">
        <v>15.3772</v>
      </c>
      <c r="G547" s="19">
        <v>12.4682</v>
      </c>
      <c r="H547" s="19">
        <v>6.6449999999999996</v>
      </c>
      <c r="I547" s="19">
        <v>13.8363</v>
      </c>
      <c r="J547" s="19">
        <v>11.799200000000001</v>
      </c>
      <c r="K547" s="19">
        <v>11.0281</v>
      </c>
      <c r="L547" s="19">
        <v>14.251300000000001</v>
      </c>
    </row>
    <row r="548" spans="1:12">
      <c r="A548" s="27" t="s">
        <v>661</v>
      </c>
      <c r="B548" s="31"/>
      <c r="C548" s="19"/>
      <c r="D548" s="19"/>
      <c r="E548" s="19"/>
      <c r="F548" s="19"/>
      <c r="G548" s="19"/>
      <c r="H548" s="19"/>
      <c r="I548" s="19"/>
      <c r="J548" s="19"/>
      <c r="K548" s="19"/>
      <c r="L548" s="19"/>
    </row>
    <row r="549" spans="1:12">
      <c r="A549" s="44" t="s">
        <v>550</v>
      </c>
      <c r="B549" s="20"/>
      <c r="C549" s="19"/>
      <c r="D549" s="19"/>
      <c r="E549" s="19"/>
      <c r="F549" s="19"/>
      <c r="G549" s="19"/>
      <c r="H549" s="19"/>
      <c r="I549" s="19"/>
      <c r="J549" s="19"/>
      <c r="K549" s="19"/>
      <c r="L549" s="19"/>
    </row>
    <row r="550" spans="1:12">
      <c r="A550" s="44"/>
      <c r="B550" s="45" t="s">
        <v>659</v>
      </c>
      <c r="C550" s="19"/>
      <c r="D550" s="19"/>
      <c r="E550" s="19"/>
      <c r="F550" s="19"/>
      <c r="G550" s="19"/>
      <c r="H550" s="19"/>
      <c r="I550" s="19"/>
      <c r="J550" s="19"/>
      <c r="K550" s="19"/>
      <c r="L550" s="19"/>
    </row>
    <row r="551" spans="1:12">
      <c r="A551" s="43"/>
      <c r="B551" s="46" t="s">
        <v>137</v>
      </c>
      <c r="C551" s="19">
        <v>22.3096</v>
      </c>
      <c r="D551" s="19">
        <v>16.8444</v>
      </c>
      <c r="E551" s="19">
        <v>7.8920000000000003</v>
      </c>
      <c r="F551" s="19">
        <v>26.0623</v>
      </c>
      <c r="G551" s="19">
        <v>18.557099999999998</v>
      </c>
      <c r="H551" s="19">
        <v>13.94</v>
      </c>
      <c r="I551" s="19">
        <v>23.4724</v>
      </c>
      <c r="J551" s="19">
        <v>25.288499999999999</v>
      </c>
      <c r="K551" s="19">
        <v>18.259499999999999</v>
      </c>
      <c r="L551" s="19">
        <v>24.310500000000001</v>
      </c>
    </row>
    <row r="552" spans="1:12">
      <c r="A552" s="43" t="str">
        <f>IF(ISBLANK(B552),IF(ISBLANK(#REF!),#REF!,#REF!),"")</f>
        <v/>
      </c>
      <c r="B552" s="46" t="s">
        <v>549</v>
      </c>
      <c r="C552" s="19">
        <v>11.8384</v>
      </c>
      <c r="D552" s="19">
        <v>11.019299999999999</v>
      </c>
      <c r="E552" s="19">
        <v>6.5769000000000002</v>
      </c>
      <c r="F552" s="19">
        <v>13.0771</v>
      </c>
      <c r="G552" s="19">
        <v>11.239699999999999</v>
      </c>
      <c r="H552" s="19">
        <v>8.6418999999999997</v>
      </c>
      <c r="I552" s="19">
        <v>11.918799999999999</v>
      </c>
      <c r="J552" s="19">
        <v>11.332599999999999</v>
      </c>
      <c r="K552" s="19">
        <v>10.795299999999999</v>
      </c>
      <c r="L552" s="19">
        <v>12.290100000000001</v>
      </c>
    </row>
    <row r="553" spans="1:12">
      <c r="A553" s="43"/>
      <c r="B553" s="45" t="s">
        <v>528</v>
      </c>
      <c r="C553" s="19"/>
      <c r="D553" s="19"/>
      <c r="E553" s="19"/>
      <c r="F553" s="19"/>
      <c r="G553" s="19"/>
      <c r="H553" s="19"/>
      <c r="I553" s="19"/>
      <c r="J553" s="19"/>
      <c r="K553" s="19"/>
      <c r="L553" s="19"/>
    </row>
    <row r="554" spans="1:12">
      <c r="A554" s="43"/>
      <c r="B554" s="46" t="s">
        <v>601</v>
      </c>
      <c r="C554" s="19">
        <v>17.633299999999998</v>
      </c>
      <c r="D554" s="19">
        <v>14.9396</v>
      </c>
      <c r="E554" s="19">
        <v>7.1994999999999996</v>
      </c>
      <c r="F554" s="19">
        <v>19.6629</v>
      </c>
      <c r="G554" s="19">
        <v>15.7836</v>
      </c>
      <c r="H554" s="19">
        <v>12.754899999999999</v>
      </c>
      <c r="I554" s="19">
        <v>15.794600000000001</v>
      </c>
      <c r="J554" s="19">
        <v>20.7485</v>
      </c>
      <c r="K554" s="19">
        <v>14.746</v>
      </c>
      <c r="L554" s="19">
        <v>19.446000000000002</v>
      </c>
    </row>
    <row r="555" spans="1:12">
      <c r="A555" s="43" t="str">
        <f>IF(ISBLANK(B555),IF(ISBLANK(#REF!),#REF!,#REF!),"")</f>
        <v/>
      </c>
      <c r="B555" s="46" t="s">
        <v>602</v>
      </c>
      <c r="C555" s="19">
        <v>14.2186</v>
      </c>
      <c r="D555" s="19" t="s">
        <v>598</v>
      </c>
      <c r="E555" s="19" t="s">
        <v>598</v>
      </c>
      <c r="F555" s="19">
        <v>15.908300000000001</v>
      </c>
      <c r="G555" s="19">
        <v>13.2964</v>
      </c>
      <c r="H555" s="19">
        <v>6.8281999999999998</v>
      </c>
      <c r="I555" s="19">
        <v>15.3908</v>
      </c>
      <c r="J555" s="19">
        <v>12.858499999999999</v>
      </c>
      <c r="K555" s="19">
        <v>12.537800000000001</v>
      </c>
      <c r="L555" s="19">
        <v>14.6273</v>
      </c>
    </row>
    <row r="556" spans="1:12">
      <c r="A556" s="43"/>
      <c r="B556" s="45" t="s">
        <v>600</v>
      </c>
      <c r="C556" s="19"/>
      <c r="D556" s="19"/>
      <c r="E556" s="19"/>
      <c r="F556" s="19"/>
      <c r="G556" s="19"/>
      <c r="H556" s="19"/>
      <c r="I556" s="19"/>
      <c r="J556" s="19"/>
      <c r="K556" s="19"/>
      <c r="L556" s="19"/>
    </row>
    <row r="557" spans="1:12">
      <c r="A557" s="43"/>
      <c r="B557" s="46" t="s">
        <v>597</v>
      </c>
      <c r="C557" s="19">
        <v>15.4381</v>
      </c>
      <c r="D557" s="19">
        <v>16.559100000000001</v>
      </c>
      <c r="E557" s="19">
        <v>-8.2712000000000003</v>
      </c>
      <c r="F557" s="19">
        <v>15.966100000000001</v>
      </c>
      <c r="G557" s="19" t="s">
        <v>598</v>
      </c>
      <c r="H557" s="19">
        <v>10.962999999999999</v>
      </c>
      <c r="I557" s="19">
        <v>13.2889</v>
      </c>
      <c r="J557" s="19">
        <v>18.419699999999999</v>
      </c>
      <c r="K557" s="19">
        <v>14.2377</v>
      </c>
      <c r="L557" s="19">
        <v>16.522200000000002</v>
      </c>
    </row>
    <row r="558" spans="1:12">
      <c r="A558" s="43"/>
      <c r="B558" s="46" t="s">
        <v>91</v>
      </c>
      <c r="C558" s="19">
        <v>16.639700000000001</v>
      </c>
      <c r="D558" s="19">
        <v>11.4421</v>
      </c>
      <c r="E558" s="19">
        <v>6.9301000000000004</v>
      </c>
      <c r="F558" s="19">
        <v>18.761900000000001</v>
      </c>
      <c r="G558" s="19">
        <v>14.1707</v>
      </c>
      <c r="H558" s="19">
        <v>11.151899999999999</v>
      </c>
      <c r="I558" s="19">
        <v>16.573699999999999</v>
      </c>
      <c r="J558" s="19">
        <v>19.726299999999998</v>
      </c>
      <c r="K558" s="19">
        <v>14.204800000000001</v>
      </c>
      <c r="L558" s="19">
        <v>17.505800000000001</v>
      </c>
    </row>
    <row r="559" spans="1:12">
      <c r="A559" s="44" t="s">
        <v>551</v>
      </c>
      <c r="B559" s="20"/>
      <c r="C559" s="19"/>
      <c r="D559" s="19"/>
      <c r="E559" s="19"/>
      <c r="F559" s="19"/>
      <c r="G559" s="19"/>
      <c r="H559" s="19"/>
      <c r="I559" s="19"/>
      <c r="J559" s="19"/>
      <c r="K559" s="19"/>
      <c r="L559" s="19"/>
    </row>
    <row r="560" spans="1:12">
      <c r="A560" s="44"/>
      <c r="B560" s="45" t="s">
        <v>659</v>
      </c>
      <c r="C560" s="19"/>
      <c r="D560" s="19"/>
      <c r="E560" s="19"/>
      <c r="F560" s="19"/>
      <c r="G560" s="19"/>
      <c r="H560" s="19"/>
      <c r="I560" s="19"/>
      <c r="J560" s="19"/>
      <c r="K560" s="19"/>
      <c r="L560" s="19"/>
    </row>
    <row r="561" spans="1:12">
      <c r="A561" s="43"/>
      <c r="B561" s="46" t="s">
        <v>137</v>
      </c>
      <c r="C561" s="19">
        <v>28.256499999999999</v>
      </c>
      <c r="D561" s="19" t="s">
        <v>598</v>
      </c>
      <c r="E561" s="19" t="s">
        <v>598</v>
      </c>
      <c r="F561" s="19">
        <v>-34.708399999999997</v>
      </c>
      <c r="G561" s="19" t="s">
        <v>598</v>
      </c>
      <c r="H561" s="19">
        <v>-10.795500000000001</v>
      </c>
      <c r="I561" s="19">
        <v>37.186199999999999</v>
      </c>
      <c r="J561" s="19">
        <v>27.5334</v>
      </c>
      <c r="K561" s="19">
        <v>20.729099999999999</v>
      </c>
      <c r="L561" s="19">
        <v>35.518300000000004</v>
      </c>
    </row>
    <row r="562" spans="1:12">
      <c r="A562" s="43" t="str">
        <f>IF(ISBLANK(B562),IF(ISBLANK(#REF!),#REF!,#REF!),"")</f>
        <v/>
      </c>
      <c r="B562" s="46" t="s">
        <v>549</v>
      </c>
      <c r="C562" s="19">
        <v>11.4726</v>
      </c>
      <c r="D562" s="19">
        <v>13.5746</v>
      </c>
      <c r="E562" s="19">
        <v>6.8856000000000002</v>
      </c>
      <c r="F562" s="19">
        <v>12.9247</v>
      </c>
      <c r="G562" s="19">
        <v>9.2789999999999999</v>
      </c>
      <c r="H562" s="19">
        <v>6.8930999999999996</v>
      </c>
      <c r="I562" s="19">
        <v>11.445</v>
      </c>
      <c r="J562" s="19">
        <v>10.597</v>
      </c>
      <c r="K562" s="19">
        <v>10.324199999999999</v>
      </c>
      <c r="L562" s="19">
        <v>12.4191</v>
      </c>
    </row>
    <row r="563" spans="1:12">
      <c r="A563" s="43"/>
      <c r="B563" s="45" t="s">
        <v>528</v>
      </c>
      <c r="C563" s="19"/>
      <c r="D563" s="19"/>
      <c r="E563" s="19"/>
      <c r="F563" s="19"/>
      <c r="G563" s="19"/>
      <c r="H563" s="19"/>
      <c r="I563" s="19"/>
      <c r="J563" s="19"/>
      <c r="K563" s="19"/>
      <c r="L563" s="19"/>
    </row>
    <row r="564" spans="1:12">
      <c r="A564" s="43"/>
      <c r="B564" s="46" t="s">
        <v>601</v>
      </c>
      <c r="C564" s="19">
        <v>12.6538</v>
      </c>
      <c r="D564" s="19">
        <v>14.2502</v>
      </c>
      <c r="E564" s="19">
        <v>9.1929999999999996</v>
      </c>
      <c r="F564" s="19">
        <v>12.0968</v>
      </c>
      <c r="G564" s="19" t="s">
        <v>598</v>
      </c>
      <c r="H564" s="19">
        <v>10.9352</v>
      </c>
      <c r="I564" s="19">
        <v>14.5593</v>
      </c>
      <c r="J564" s="19">
        <v>12.9008</v>
      </c>
      <c r="K564" s="19">
        <v>12.793699999999999</v>
      </c>
      <c r="L564" s="19">
        <v>12.512700000000001</v>
      </c>
    </row>
    <row r="565" spans="1:12">
      <c r="A565" s="43" t="str">
        <f>IF(ISBLANK(B565),IF(ISBLANK(#REF!),#REF!,#REF!),"")</f>
        <v/>
      </c>
      <c r="B565" s="46" t="s">
        <v>602</v>
      </c>
      <c r="C565" s="19">
        <v>12.102499999999999</v>
      </c>
      <c r="D565" s="19">
        <v>14.455399999999999</v>
      </c>
      <c r="E565" s="19">
        <v>6.9268999999999998</v>
      </c>
      <c r="F565" s="19">
        <v>14.215400000000001</v>
      </c>
      <c r="G565" s="19">
        <v>9.6685999999999996</v>
      </c>
      <c r="H565" s="19">
        <v>6.2104999999999997</v>
      </c>
      <c r="I565" s="19">
        <v>11.317600000000001</v>
      </c>
      <c r="J565" s="19">
        <v>11.5352</v>
      </c>
      <c r="K565" s="19">
        <v>10.030200000000001</v>
      </c>
      <c r="L565" s="19">
        <v>13.6286</v>
      </c>
    </row>
    <row r="566" spans="1:12">
      <c r="A566" s="43"/>
      <c r="B566" s="45" t="s">
        <v>600</v>
      </c>
      <c r="C566" s="19"/>
      <c r="D566" s="19"/>
      <c r="E566" s="19"/>
      <c r="F566" s="19"/>
      <c r="G566" s="19"/>
      <c r="H566" s="19"/>
      <c r="I566" s="19"/>
      <c r="J566" s="19"/>
      <c r="K566" s="19"/>
      <c r="L566" s="19"/>
    </row>
    <row r="567" spans="1:12">
      <c r="A567" s="43"/>
      <c r="B567" s="46" t="s">
        <v>597</v>
      </c>
      <c r="C567" s="19">
        <v>11.8809</v>
      </c>
      <c r="D567" s="19">
        <v>13.870100000000001</v>
      </c>
      <c r="E567" s="19">
        <v>10.3322</v>
      </c>
      <c r="F567" s="19">
        <v>13.529199999999999</v>
      </c>
      <c r="G567" s="19" t="s">
        <v>598</v>
      </c>
      <c r="H567" s="19">
        <v>7.1612999999999998</v>
      </c>
      <c r="I567" s="19">
        <v>10.805</v>
      </c>
      <c r="J567" s="19">
        <v>12.301600000000001</v>
      </c>
      <c r="K567" s="19">
        <v>11.2256</v>
      </c>
      <c r="L567" s="19">
        <v>12.812200000000001</v>
      </c>
    </row>
    <row r="568" spans="1:12">
      <c r="A568" s="43"/>
      <c r="B568" s="46" t="s">
        <v>91</v>
      </c>
      <c r="C568" s="19">
        <v>12.62</v>
      </c>
      <c r="D568" s="19">
        <v>-17.189599999999999</v>
      </c>
      <c r="E568" s="19">
        <v>6.0822000000000003</v>
      </c>
      <c r="F568" s="19">
        <v>13.8995</v>
      </c>
      <c r="G568" s="19">
        <v>10.083500000000001</v>
      </c>
      <c r="H568" s="19">
        <v>7.4043000000000001</v>
      </c>
      <c r="I568" s="19">
        <v>12.8706</v>
      </c>
      <c r="J568" s="19">
        <v>10.7545</v>
      </c>
      <c r="K568" s="19">
        <v>10.285500000000001</v>
      </c>
      <c r="L568" s="19">
        <v>13.751799999999999</v>
      </c>
    </row>
    <row r="569" spans="1:12">
      <c r="A569" s="43" t="s">
        <v>528</v>
      </c>
      <c r="B569" s="46"/>
      <c r="C569" s="19"/>
      <c r="D569" s="19"/>
      <c r="E569" s="19"/>
      <c r="F569" s="19"/>
      <c r="G569" s="19"/>
      <c r="H569" s="19"/>
      <c r="I569" s="19"/>
      <c r="J569" s="19"/>
      <c r="K569" s="19"/>
      <c r="L569" s="19"/>
    </row>
    <row r="570" spans="1:12">
      <c r="A570" s="44" t="s">
        <v>601</v>
      </c>
      <c r="B570" s="46"/>
      <c r="C570" s="19"/>
      <c r="D570" s="19"/>
      <c r="E570" s="19"/>
      <c r="F570" s="19"/>
      <c r="G570" s="19"/>
      <c r="H570" s="19"/>
      <c r="I570" s="19"/>
      <c r="J570" s="19"/>
      <c r="K570" s="19"/>
      <c r="L570" s="19"/>
    </row>
    <row r="571" spans="1:12">
      <c r="A571" s="44"/>
      <c r="B571" s="45" t="s">
        <v>659</v>
      </c>
      <c r="C571" s="19"/>
      <c r="D571" s="19"/>
      <c r="E571" s="19"/>
      <c r="F571" s="19"/>
      <c r="G571" s="19"/>
      <c r="H571" s="19"/>
      <c r="I571" s="19"/>
      <c r="J571" s="19"/>
      <c r="K571" s="19"/>
      <c r="L571" s="19"/>
    </row>
    <row r="572" spans="1:12">
      <c r="A572" s="43"/>
      <c r="B572" s="46" t="s">
        <v>137</v>
      </c>
      <c r="C572" s="19">
        <v>22.674099999999999</v>
      </c>
      <c r="D572" s="19">
        <v>17.551200000000001</v>
      </c>
      <c r="E572" s="19">
        <v>9.77</v>
      </c>
      <c r="F572" s="19">
        <v>26.0746</v>
      </c>
      <c r="G572" s="19">
        <v>20.866700000000002</v>
      </c>
      <c r="H572" s="19">
        <v>14.182399999999999</v>
      </c>
      <c r="I572" s="19">
        <v>22.619499999999999</v>
      </c>
      <c r="J572" s="19">
        <v>25.980899999999998</v>
      </c>
      <c r="K572" s="19">
        <v>18.349</v>
      </c>
      <c r="L572" s="19">
        <v>25.799299999999999</v>
      </c>
    </row>
    <row r="573" spans="1:12">
      <c r="A573" s="43" t="str">
        <f>IF(ISBLANK(B573),IF(ISBLANK(#REF!),#REF!,#REF!),"")</f>
        <v/>
      </c>
      <c r="B573" s="46" t="s">
        <v>549</v>
      </c>
      <c r="C573" s="19">
        <v>12.3561</v>
      </c>
      <c r="D573" s="19">
        <v>12.3172</v>
      </c>
      <c r="E573" s="19">
        <v>7.0410000000000004</v>
      </c>
      <c r="F573" s="19">
        <v>13.598800000000001</v>
      </c>
      <c r="G573" s="19">
        <v>12.3752</v>
      </c>
      <c r="H573" s="19">
        <v>10.853400000000001</v>
      </c>
      <c r="I573" s="19">
        <v>11.8071</v>
      </c>
      <c r="J573" s="19">
        <v>11.745799999999999</v>
      </c>
      <c r="K573" s="19">
        <v>11.1768</v>
      </c>
      <c r="L573" s="19">
        <v>13.1913</v>
      </c>
    </row>
    <row r="574" spans="1:12">
      <c r="A574" s="44" t="s">
        <v>602</v>
      </c>
      <c r="B574" s="46"/>
      <c r="C574" s="19"/>
      <c r="D574" s="19"/>
      <c r="E574" s="19"/>
      <c r="F574" s="19"/>
      <c r="G574" s="19"/>
      <c r="H574" s="19"/>
      <c r="I574" s="19"/>
      <c r="J574" s="19"/>
      <c r="K574" s="19"/>
      <c r="L574" s="19"/>
    </row>
    <row r="575" spans="1:12">
      <c r="A575" s="44"/>
      <c r="B575" s="45" t="s">
        <v>659</v>
      </c>
      <c r="C575" s="19"/>
      <c r="D575" s="19"/>
      <c r="E575" s="19"/>
      <c r="F575" s="19"/>
      <c r="G575" s="19"/>
      <c r="H575" s="19"/>
      <c r="I575" s="19"/>
      <c r="J575" s="19"/>
      <c r="K575" s="19"/>
      <c r="L575" s="19"/>
    </row>
    <row r="576" spans="1:12">
      <c r="A576" s="43"/>
      <c r="B576" s="46" t="s">
        <v>137</v>
      </c>
      <c r="C576" s="19">
        <v>22.5961</v>
      </c>
      <c r="D576" s="19" t="s">
        <v>598</v>
      </c>
      <c r="E576" s="19" t="s">
        <v>598</v>
      </c>
      <c r="F576" s="19">
        <v>27.427</v>
      </c>
      <c r="G576" s="19">
        <v>17.7425</v>
      </c>
      <c r="H576" s="19">
        <v>11.5189</v>
      </c>
      <c r="I576" s="19">
        <v>30.0443</v>
      </c>
      <c r="J576" s="19">
        <v>21.740400000000001</v>
      </c>
      <c r="K576" s="19">
        <v>19.386399999999998</v>
      </c>
      <c r="L576" s="19">
        <v>23.1936</v>
      </c>
    </row>
    <row r="577" spans="1:12">
      <c r="A577" s="43" t="str">
        <f>IF(ISBLANK(B577),IF(ISBLANK(#REF!),#REF!,#REF!),"")</f>
        <v/>
      </c>
      <c r="B577" s="46" t="s">
        <v>549</v>
      </c>
      <c r="C577" s="19">
        <v>11.1928</v>
      </c>
      <c r="D577" s="19">
        <v>13.930099999999999</v>
      </c>
      <c r="E577" s="19">
        <v>6.0576999999999996</v>
      </c>
      <c r="F577" s="19">
        <v>12.6441</v>
      </c>
      <c r="G577" s="19">
        <v>9.9968000000000004</v>
      </c>
      <c r="H577" s="19">
        <v>5.7274000000000003</v>
      </c>
      <c r="I577" s="19">
        <v>11.6236</v>
      </c>
      <c r="J577" s="19">
        <v>10.287599999999999</v>
      </c>
      <c r="K577" s="19">
        <v>10.0063</v>
      </c>
      <c r="L577" s="19">
        <v>11.830299999999999</v>
      </c>
    </row>
    <row r="578" spans="1:12" ht="53.25" customHeight="1">
      <c r="A578" s="249" t="s">
        <v>667</v>
      </c>
      <c r="B578" s="249"/>
      <c r="C578" s="249"/>
      <c r="D578" s="249"/>
      <c r="E578" s="249"/>
      <c r="F578" s="249"/>
      <c r="G578" s="249"/>
      <c r="H578" s="249"/>
      <c r="I578" s="249"/>
      <c r="J578" s="249"/>
      <c r="K578" s="249"/>
      <c r="L578" s="249"/>
    </row>
  </sheetData>
  <mergeCells count="5">
    <mergeCell ref="A578:L578"/>
    <mergeCell ref="C2:C3"/>
    <mergeCell ref="K2:L2"/>
    <mergeCell ref="D2:J2"/>
    <mergeCell ref="A2:B3"/>
  </mergeCells>
  <pageMargins left="0.5" right="0.5" top="0.5" bottom="0.75" header="0.3" footer="0.3"/>
  <pageSetup scale="52" firstPageNumber="13" fitToHeight="7" orientation="portrait" useFirstPageNumber="1" r:id="rId1"/>
  <headerFooter differentOddEven="1">
    <oddFooter>&amp;LGuttmacher Institute&amp;R&amp;P</oddFooter>
    <evenFooter>&amp;L&amp;P&amp;RGuttmacher Institute</evenFooter>
  </headerFooter>
  <rowBreaks count="6" manualBreakCount="6">
    <brk id="85" max="16383" man="1"/>
    <brk id="167" max="16383" man="1"/>
    <brk id="249" max="16383" man="1"/>
    <brk id="331" max="16383" man="1"/>
    <brk id="413" max="16383" man="1"/>
    <brk id="495" max="16383"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enableFormatConditionsCalculation="0">
    <pageSetUpPr autoPageBreaks="0"/>
  </sheetPr>
  <dimension ref="A1:H78"/>
  <sheetViews>
    <sheetView zoomScaleNormal="100" zoomScaleSheetLayoutView="100" zoomScalePageLayoutView="115" workbookViewId="0">
      <selection activeCell="B72" sqref="B72"/>
    </sheetView>
  </sheetViews>
  <sheetFormatPr defaultColWidth="8.85546875" defaultRowHeight="15"/>
  <cols>
    <col min="1" max="1" width="60" customWidth="1"/>
    <col min="2" max="2" width="22.28515625" customWidth="1"/>
    <col min="3" max="3" width="17.28515625" customWidth="1"/>
    <col min="4" max="4" width="22.28515625" customWidth="1"/>
    <col min="5" max="5" width="16.7109375" customWidth="1"/>
    <col min="6" max="6" width="18.42578125" customWidth="1"/>
    <col min="7" max="7" width="22.7109375" customWidth="1"/>
    <col min="8" max="8" width="21" customWidth="1"/>
  </cols>
  <sheetData>
    <row r="1" spans="1:8" s="10" customFormat="1" ht="33" customHeight="1">
      <c r="A1" s="253" t="s">
        <v>668</v>
      </c>
      <c r="B1" s="254"/>
      <c r="C1" s="15"/>
      <c r="D1" s="15"/>
      <c r="E1" s="15"/>
      <c r="F1" s="15"/>
      <c r="G1" s="15"/>
      <c r="H1" s="15"/>
    </row>
    <row r="2" spans="1:8" s="15" customFormat="1" ht="30">
      <c r="A2" s="176" t="s">
        <v>613</v>
      </c>
      <c r="B2" s="177" t="s">
        <v>669</v>
      </c>
    </row>
    <row r="3" spans="1:8" s="11" customFormat="1">
      <c r="A3" s="52" t="s">
        <v>171</v>
      </c>
      <c r="B3" s="83">
        <v>93569.428</v>
      </c>
      <c r="C3" s="53"/>
      <c r="D3" s="52"/>
      <c r="E3" s="52"/>
      <c r="F3" s="52"/>
      <c r="G3" s="52"/>
    </row>
    <row r="4" spans="1:8">
      <c r="A4" s="25" t="s">
        <v>98</v>
      </c>
      <c r="B4" s="200">
        <v>2556.5429999999997</v>
      </c>
      <c r="C4" s="25"/>
      <c r="D4" s="25"/>
      <c r="E4" s="25"/>
      <c r="F4" s="25"/>
      <c r="G4" s="25"/>
    </row>
    <row r="5" spans="1:8">
      <c r="A5" s="25" t="s">
        <v>538</v>
      </c>
      <c r="B5" s="81">
        <v>182.708</v>
      </c>
      <c r="C5" s="25"/>
      <c r="D5" s="25"/>
      <c r="E5" s="25"/>
      <c r="F5" s="25"/>
      <c r="G5" s="25"/>
    </row>
    <row r="6" spans="1:8">
      <c r="A6" s="25" t="s">
        <v>99</v>
      </c>
      <c r="B6" s="81">
        <v>23971.941999999999</v>
      </c>
      <c r="C6" s="25"/>
      <c r="D6" s="25"/>
      <c r="E6" s="25"/>
      <c r="F6" s="25"/>
      <c r="G6" s="25"/>
    </row>
    <row r="7" spans="1:8">
      <c r="A7" s="25" t="s">
        <v>100</v>
      </c>
      <c r="B7" s="81">
        <v>11405.181</v>
      </c>
      <c r="C7" s="25"/>
      <c r="D7" s="25"/>
      <c r="E7" s="25"/>
      <c r="F7" s="25"/>
      <c r="G7" s="25"/>
    </row>
    <row r="8" spans="1:8">
      <c r="A8" s="25" t="s">
        <v>101</v>
      </c>
      <c r="B8" s="81">
        <v>3926.6079999999997</v>
      </c>
      <c r="C8" s="25"/>
      <c r="D8" s="25"/>
      <c r="E8" s="25"/>
      <c r="F8" s="25"/>
      <c r="G8" s="25"/>
    </row>
    <row r="9" spans="1:8">
      <c r="A9" s="25" t="s">
        <v>102</v>
      </c>
      <c r="B9" s="81">
        <v>6237.3359999999993</v>
      </c>
      <c r="C9" s="25"/>
      <c r="D9" s="25"/>
      <c r="E9" s="25"/>
      <c r="F9" s="13"/>
      <c r="G9" s="25"/>
    </row>
    <row r="10" spans="1:8">
      <c r="A10" s="25" t="s">
        <v>103</v>
      </c>
      <c r="B10" s="81">
        <v>3157.4090000000001</v>
      </c>
      <c r="C10" s="25"/>
      <c r="D10" s="13"/>
      <c r="E10" s="13"/>
      <c r="F10" s="13"/>
      <c r="G10" s="25"/>
    </row>
    <row r="11" spans="1:8">
      <c r="A11" s="25" t="s">
        <v>104</v>
      </c>
      <c r="B11" s="81">
        <v>11930.424999999999</v>
      </c>
      <c r="C11" s="13"/>
      <c r="D11" s="13"/>
      <c r="E11" s="13"/>
      <c r="F11" s="13"/>
      <c r="G11" s="25"/>
    </row>
    <row r="12" spans="1:8">
      <c r="A12" s="25" t="s">
        <v>105</v>
      </c>
      <c r="B12" s="81">
        <v>8933.9479999999985</v>
      </c>
      <c r="C12" s="13"/>
      <c r="D12" s="13"/>
      <c r="E12" s="13"/>
      <c r="F12" s="13"/>
      <c r="G12" s="25"/>
    </row>
    <row r="13" spans="1:8">
      <c r="A13" s="25" t="s">
        <v>106</v>
      </c>
      <c r="B13" s="81">
        <v>3904.8829999999998</v>
      </c>
      <c r="C13" s="13"/>
      <c r="D13" s="13"/>
      <c r="E13" s="13"/>
      <c r="F13" s="13"/>
      <c r="G13" s="13"/>
    </row>
    <row r="14" spans="1:8">
      <c r="A14" s="41" t="s">
        <v>623</v>
      </c>
      <c r="B14" s="80">
        <f>SUM(B4:B13)</f>
        <v>76206.983000000007</v>
      </c>
      <c r="C14" s="13"/>
      <c r="D14" s="13"/>
      <c r="E14" s="13"/>
      <c r="F14" s="13"/>
      <c r="G14" s="13"/>
    </row>
    <row r="15" spans="1:8">
      <c r="A15" s="41" t="s">
        <v>614</v>
      </c>
      <c r="B15" s="80">
        <f>(B14/B3)*100</f>
        <v>81.444318543873123</v>
      </c>
      <c r="C15" s="13"/>
      <c r="D15" s="13"/>
      <c r="E15" s="13"/>
      <c r="F15" s="13"/>
      <c r="G15" s="13"/>
    </row>
    <row r="16" spans="1:8">
      <c r="A16" s="13"/>
      <c r="B16" s="78"/>
      <c r="C16" s="13"/>
      <c r="D16" s="13"/>
      <c r="E16" s="13"/>
      <c r="F16" s="13"/>
      <c r="G16" s="13"/>
    </row>
    <row r="17" spans="1:7">
      <c r="A17" s="52" t="s">
        <v>172</v>
      </c>
      <c r="B17" s="83">
        <v>80710.334000000003</v>
      </c>
      <c r="C17" s="13"/>
      <c r="D17" s="13"/>
      <c r="E17" s="13"/>
      <c r="F17" s="13"/>
      <c r="G17" s="13"/>
    </row>
    <row r="18" spans="1:7">
      <c r="A18" s="25" t="s">
        <v>170</v>
      </c>
      <c r="B18" s="83">
        <v>2611.7599999999998</v>
      </c>
      <c r="C18" s="13"/>
      <c r="D18" s="13"/>
      <c r="E18" s="13"/>
      <c r="F18" s="13"/>
      <c r="G18" s="13"/>
    </row>
    <row r="19" spans="1:7">
      <c r="A19" s="25" t="s">
        <v>131</v>
      </c>
      <c r="B19" s="80">
        <v>4176.5420000000004</v>
      </c>
      <c r="C19" s="13"/>
      <c r="D19" s="13"/>
      <c r="E19" s="13"/>
      <c r="F19" s="13"/>
      <c r="G19" s="13"/>
    </row>
    <row r="20" spans="1:7">
      <c r="A20" s="25" t="s">
        <v>133</v>
      </c>
      <c r="B20" s="80">
        <v>3996.3170000000005</v>
      </c>
      <c r="C20" s="13"/>
      <c r="D20" s="13"/>
      <c r="E20" s="13"/>
      <c r="F20" s="13"/>
      <c r="G20" s="13"/>
    </row>
    <row r="21" spans="1:7">
      <c r="A21" s="25" t="s">
        <v>539</v>
      </c>
      <c r="B21" s="81">
        <v>41362.595000000001</v>
      </c>
      <c r="C21" s="13"/>
      <c r="D21" s="13"/>
      <c r="E21" s="13"/>
      <c r="F21" s="13"/>
      <c r="G21" s="13"/>
    </row>
    <row r="22" spans="1:7">
      <c r="A22" s="25" t="s">
        <v>107</v>
      </c>
      <c r="B22" s="80">
        <v>3643.846</v>
      </c>
      <c r="C22" s="13"/>
      <c r="D22" s="13"/>
      <c r="E22" s="13"/>
      <c r="F22" s="13"/>
      <c r="G22" s="13"/>
    </row>
    <row r="23" spans="1:7">
      <c r="A23" s="41" t="s">
        <v>623</v>
      </c>
      <c r="B23" s="50">
        <f>SUM(B18:B22)</f>
        <v>55791.06</v>
      </c>
      <c r="C23" s="13"/>
      <c r="D23" s="13"/>
      <c r="E23" s="13"/>
      <c r="F23" s="13"/>
      <c r="G23" s="13"/>
    </row>
    <row r="24" spans="1:7">
      <c r="A24" s="41" t="s">
        <v>614</v>
      </c>
      <c r="B24" s="80">
        <f>B23/B17*100</f>
        <v>69.125051570223945</v>
      </c>
      <c r="C24" s="13"/>
      <c r="D24" s="13"/>
      <c r="E24" s="13"/>
      <c r="F24" s="13"/>
      <c r="G24" s="13"/>
    </row>
    <row r="25" spans="1:7">
      <c r="A25" s="13"/>
      <c r="B25" s="78"/>
      <c r="C25" s="13"/>
      <c r="D25" s="13"/>
      <c r="E25" s="13"/>
      <c r="F25" s="13"/>
      <c r="G25" s="13"/>
    </row>
    <row r="26" spans="1:7">
      <c r="A26" s="53" t="s">
        <v>173</v>
      </c>
      <c r="B26" s="80">
        <v>120955.91099999999</v>
      </c>
      <c r="C26" s="13"/>
      <c r="D26" s="13"/>
      <c r="E26" s="13"/>
      <c r="F26" s="13"/>
      <c r="G26" s="13"/>
    </row>
    <row r="27" spans="1:7">
      <c r="A27" s="25" t="s">
        <v>111</v>
      </c>
      <c r="B27" s="80">
        <v>721.44899999999996</v>
      </c>
      <c r="C27" s="13"/>
      <c r="D27" s="13"/>
      <c r="E27" s="13"/>
      <c r="F27" s="13"/>
      <c r="G27" s="13"/>
    </row>
    <row r="28" spans="1:7">
      <c r="A28" s="25" t="s">
        <v>112</v>
      </c>
      <c r="B28" s="80">
        <v>2689.7780000000002</v>
      </c>
      <c r="C28" s="13"/>
      <c r="D28" s="13"/>
      <c r="E28" s="13"/>
      <c r="F28" s="13"/>
      <c r="G28" s="13"/>
    </row>
    <row r="29" spans="1:7">
      <c r="A29" s="25" t="s">
        <v>108</v>
      </c>
      <c r="B29" s="80">
        <v>21659.404999999999</v>
      </c>
      <c r="C29" s="13"/>
      <c r="D29" s="13"/>
      <c r="E29" s="13"/>
      <c r="F29" s="13"/>
      <c r="G29" s="13"/>
    </row>
    <row r="30" spans="1:7">
      <c r="A30" s="25" t="s">
        <v>109</v>
      </c>
      <c r="B30" s="80">
        <v>2068.6750000000002</v>
      </c>
      <c r="C30" s="13"/>
      <c r="D30" s="13"/>
      <c r="E30" s="13"/>
      <c r="F30" s="13"/>
      <c r="G30" s="13"/>
    </row>
    <row r="31" spans="1:7">
      <c r="A31" s="25" t="s">
        <v>110</v>
      </c>
      <c r="B31" s="80">
        <v>9254.4639999999999</v>
      </c>
      <c r="C31" s="13"/>
      <c r="D31" s="13"/>
      <c r="E31" s="13"/>
      <c r="F31" s="13"/>
      <c r="G31" s="13"/>
    </row>
    <row r="32" spans="1:7">
      <c r="A32" s="25" t="s">
        <v>116</v>
      </c>
      <c r="B32" s="80">
        <v>20663.308999999997</v>
      </c>
      <c r="C32" s="13"/>
      <c r="D32" s="13"/>
      <c r="E32" s="13"/>
      <c r="F32" s="13"/>
      <c r="G32" s="13"/>
    </row>
    <row r="33" spans="1:7">
      <c r="A33" s="41" t="s">
        <v>623</v>
      </c>
      <c r="B33" s="80">
        <f>SUM(B27:B32)</f>
        <v>57057.079999999987</v>
      </c>
      <c r="C33" s="13"/>
      <c r="D33" s="13"/>
      <c r="E33" s="13"/>
      <c r="F33" s="13"/>
      <c r="G33" s="13"/>
    </row>
    <row r="34" spans="1:7">
      <c r="A34" s="41" t="s">
        <v>614</v>
      </c>
      <c r="B34" s="80">
        <f>B33/B26*100</f>
        <v>47.171799648551271</v>
      </c>
      <c r="C34" s="13"/>
      <c r="D34" s="13"/>
      <c r="E34" s="13"/>
      <c r="F34" s="13"/>
      <c r="G34" s="13"/>
    </row>
    <row r="35" spans="1:7">
      <c r="A35" s="13"/>
      <c r="B35" s="13"/>
      <c r="C35" s="13"/>
      <c r="D35" s="13"/>
      <c r="E35" s="13"/>
      <c r="F35" s="13"/>
      <c r="G35" s="13"/>
    </row>
    <row r="36" spans="1:7">
      <c r="A36" s="52" t="s">
        <v>174</v>
      </c>
      <c r="B36" s="82">
        <v>89394.521000000008</v>
      </c>
      <c r="C36" s="79"/>
      <c r="D36" s="13"/>
      <c r="E36" s="13"/>
      <c r="F36" s="13"/>
      <c r="G36" s="13"/>
    </row>
    <row r="37" spans="1:7">
      <c r="A37" s="25" t="s">
        <v>113</v>
      </c>
      <c r="B37" s="82">
        <v>4433.2999999999993</v>
      </c>
      <c r="C37" s="13"/>
      <c r="D37" s="13"/>
      <c r="E37" s="13"/>
      <c r="F37" s="13"/>
      <c r="G37" s="13"/>
    </row>
    <row r="38" spans="1:7">
      <c r="A38" s="25" t="s">
        <v>177</v>
      </c>
      <c r="B38" s="82">
        <v>1527.7429999999999</v>
      </c>
      <c r="C38" s="13"/>
      <c r="D38" s="13"/>
      <c r="E38" s="13"/>
      <c r="F38" s="13"/>
      <c r="G38" s="13"/>
    </row>
    <row r="39" spans="1:7">
      <c r="A39" s="25" t="s">
        <v>114</v>
      </c>
      <c r="B39" s="82">
        <v>879.13</v>
      </c>
      <c r="C39" s="13"/>
      <c r="D39" s="13"/>
      <c r="E39" s="13"/>
      <c r="F39" s="13"/>
      <c r="G39" s="13"/>
    </row>
    <row r="40" spans="1:7">
      <c r="A40" s="25" t="s">
        <v>115</v>
      </c>
      <c r="B40" s="82">
        <v>2226.4209999999998</v>
      </c>
      <c r="C40" s="13"/>
      <c r="D40" s="13"/>
      <c r="E40" s="13"/>
      <c r="F40" s="13"/>
      <c r="G40" s="13"/>
    </row>
    <row r="41" spans="1:7">
      <c r="A41" s="25" t="s">
        <v>117</v>
      </c>
      <c r="B41" s="82">
        <v>10873.09</v>
      </c>
      <c r="C41" s="13"/>
      <c r="D41" s="13"/>
      <c r="E41" s="13"/>
      <c r="F41" s="13"/>
      <c r="G41" s="13"/>
    </row>
    <row r="42" spans="1:7">
      <c r="A42" s="41" t="s">
        <v>623</v>
      </c>
      <c r="B42" s="82">
        <f>SUM(B37:B41)</f>
        <v>19939.684000000001</v>
      </c>
      <c r="C42" s="13"/>
      <c r="D42" s="13"/>
      <c r="E42" s="13"/>
      <c r="F42" s="13"/>
      <c r="G42" s="13"/>
    </row>
    <row r="43" spans="1:7">
      <c r="A43" s="119" t="s">
        <v>614</v>
      </c>
      <c r="B43" s="201">
        <f>B42/B36*100</f>
        <v>22.305264100022416</v>
      </c>
      <c r="C43" s="13"/>
      <c r="D43" s="13"/>
      <c r="E43" s="13"/>
      <c r="F43" s="13"/>
      <c r="G43" s="13"/>
    </row>
    <row r="44" spans="1:7">
      <c r="A44" s="13"/>
      <c r="B44" s="82"/>
      <c r="C44" s="13"/>
      <c r="D44" s="13"/>
      <c r="E44" s="13"/>
      <c r="F44" s="13"/>
      <c r="G44" s="13"/>
    </row>
    <row r="45" spans="1:7">
      <c r="A45" s="52" t="s">
        <v>175</v>
      </c>
      <c r="B45" s="82">
        <v>470589.49099999992</v>
      </c>
      <c r="C45" s="13"/>
      <c r="D45" s="13"/>
      <c r="E45" s="13"/>
      <c r="F45" s="13"/>
      <c r="G45" s="13"/>
    </row>
    <row r="46" spans="1:7">
      <c r="A46" s="25" t="s">
        <v>118</v>
      </c>
      <c r="B46" s="82">
        <v>45234.728000000003</v>
      </c>
      <c r="C46" s="13"/>
      <c r="D46" s="13"/>
      <c r="E46" s="13"/>
      <c r="F46" s="13"/>
      <c r="G46" s="13"/>
    </row>
    <row r="47" spans="1:7">
      <c r="A47" s="25" t="s">
        <v>119</v>
      </c>
      <c r="B47" s="82">
        <v>331934.272</v>
      </c>
      <c r="C47" s="13"/>
      <c r="D47" s="13"/>
      <c r="E47" s="13"/>
      <c r="F47" s="13"/>
      <c r="G47" s="13"/>
    </row>
    <row r="48" spans="1:7">
      <c r="A48" s="25" t="s">
        <v>120</v>
      </c>
      <c r="B48" s="82">
        <v>103.202</v>
      </c>
      <c r="C48" s="13"/>
      <c r="D48" s="13"/>
      <c r="E48" s="13"/>
      <c r="F48" s="13"/>
      <c r="G48" s="13"/>
    </row>
    <row r="49" spans="1:7">
      <c r="A49" s="25" t="s">
        <v>121</v>
      </c>
      <c r="B49" s="82">
        <v>7928.2129999999997</v>
      </c>
      <c r="C49" s="13"/>
      <c r="D49" s="13"/>
      <c r="E49" s="13"/>
      <c r="F49" s="13"/>
      <c r="G49" s="13"/>
    </row>
    <row r="50" spans="1:7">
      <c r="A50" s="25" t="s">
        <v>169</v>
      </c>
      <c r="B50" s="82">
        <v>49268.703000000009</v>
      </c>
      <c r="C50" s="13"/>
      <c r="D50" s="13"/>
      <c r="E50" s="13"/>
      <c r="F50" s="13"/>
      <c r="G50" s="13"/>
    </row>
    <row r="51" spans="1:7">
      <c r="A51" s="41" t="s">
        <v>623</v>
      </c>
      <c r="B51" s="82">
        <f>SUM(B46:B50)</f>
        <v>434469.11800000002</v>
      </c>
      <c r="C51" s="13"/>
      <c r="D51" s="13"/>
      <c r="E51" s="13"/>
      <c r="F51" s="13"/>
      <c r="G51" s="13"/>
    </row>
    <row r="52" spans="1:7">
      <c r="A52" s="41" t="s">
        <v>614</v>
      </c>
      <c r="B52" s="82">
        <f>B51/B45*100</f>
        <v>92.324441218769181</v>
      </c>
      <c r="C52" s="13"/>
      <c r="D52" s="13"/>
      <c r="E52" s="13"/>
      <c r="F52" s="13"/>
      <c r="G52" s="13"/>
    </row>
    <row r="53" spans="1:7">
      <c r="A53" s="13"/>
      <c r="B53" s="13"/>
      <c r="C53" s="13"/>
      <c r="D53" s="13"/>
      <c r="E53" s="13"/>
      <c r="F53" s="13"/>
      <c r="G53" s="13"/>
    </row>
    <row r="54" spans="1:7">
      <c r="A54" s="52" t="s">
        <v>176</v>
      </c>
      <c r="B54" s="82">
        <v>170976.171</v>
      </c>
      <c r="C54" s="13"/>
      <c r="D54" s="13"/>
      <c r="E54" s="13"/>
      <c r="F54" s="13"/>
      <c r="G54" s="13"/>
    </row>
    <row r="55" spans="1:7">
      <c r="A55" s="25" t="s">
        <v>122</v>
      </c>
      <c r="B55" s="82">
        <v>4203.674</v>
      </c>
      <c r="C55" s="13"/>
      <c r="D55" s="13"/>
      <c r="E55" s="13"/>
      <c r="F55" s="13"/>
      <c r="G55" s="13"/>
    </row>
    <row r="56" spans="1:7">
      <c r="A56" s="25" t="s">
        <v>123</v>
      </c>
      <c r="B56" s="82">
        <v>68145.082999999999</v>
      </c>
      <c r="C56" s="13"/>
      <c r="D56" s="13"/>
      <c r="E56" s="13"/>
      <c r="F56" s="13"/>
      <c r="G56" s="13"/>
    </row>
    <row r="57" spans="1:7">
      <c r="A57" s="25" t="s">
        <v>124</v>
      </c>
      <c r="B57" s="82">
        <v>26314.484999999997</v>
      </c>
      <c r="C57" s="13"/>
      <c r="D57" s="13"/>
      <c r="E57" s="13"/>
      <c r="F57" s="13"/>
      <c r="G57" s="13"/>
    </row>
    <row r="58" spans="1:7">
      <c r="A58" s="25" t="s">
        <v>607</v>
      </c>
      <c r="B58" s="82">
        <v>26073.559000000001</v>
      </c>
      <c r="C58" s="13"/>
      <c r="D58" s="13"/>
      <c r="E58" s="13"/>
      <c r="F58" s="13"/>
      <c r="G58" s="13"/>
    </row>
    <row r="59" spans="1:7">
      <c r="A59" s="41" t="s">
        <v>623</v>
      </c>
      <c r="B59" s="82">
        <f>SUM(B55:B58)</f>
        <v>124736.80100000001</v>
      </c>
      <c r="C59" s="13"/>
      <c r="D59" s="13"/>
      <c r="E59" s="13"/>
      <c r="F59" s="13"/>
      <c r="G59" s="13"/>
    </row>
    <row r="60" spans="1:7">
      <c r="A60" s="41" t="s">
        <v>614</v>
      </c>
      <c r="B60" s="82">
        <f>B59/B54*100</f>
        <v>72.955664096606782</v>
      </c>
      <c r="C60" s="13"/>
      <c r="D60" s="13"/>
      <c r="E60" s="13"/>
      <c r="F60" s="13"/>
      <c r="G60" s="13"/>
    </row>
    <row r="61" spans="1:7">
      <c r="A61" s="13"/>
      <c r="B61" s="13"/>
      <c r="C61" s="13"/>
      <c r="D61" s="13"/>
      <c r="E61" s="13"/>
      <c r="F61" s="13"/>
      <c r="G61" s="13"/>
    </row>
    <row r="62" spans="1:7">
      <c r="A62" s="52" t="s">
        <v>12</v>
      </c>
      <c r="B62" s="82">
        <v>168715.598</v>
      </c>
      <c r="C62" s="13"/>
      <c r="D62" s="13"/>
      <c r="E62" s="13"/>
      <c r="F62" s="13"/>
      <c r="G62" s="13"/>
    </row>
    <row r="63" spans="1:7">
      <c r="A63" s="25" t="s">
        <v>125</v>
      </c>
      <c r="B63" s="82">
        <v>2817.2380000000003</v>
      </c>
      <c r="C63" s="13"/>
      <c r="D63" s="13"/>
      <c r="E63" s="13"/>
      <c r="F63" s="13"/>
      <c r="G63" s="13"/>
    </row>
    <row r="64" spans="1:7">
      <c r="A64" s="25" t="s">
        <v>126</v>
      </c>
      <c r="B64" s="82">
        <v>55547.671999999999</v>
      </c>
      <c r="C64" s="13"/>
      <c r="D64" s="13"/>
      <c r="E64" s="13"/>
      <c r="F64" s="13"/>
      <c r="G64" s="13"/>
    </row>
    <row r="65" spans="1:7">
      <c r="A65" s="25" t="s">
        <v>127</v>
      </c>
      <c r="B65" s="82">
        <v>13254.312000000002</v>
      </c>
      <c r="C65" s="13"/>
      <c r="D65" s="13"/>
      <c r="E65" s="13"/>
      <c r="F65" s="13"/>
      <c r="G65" s="13"/>
    </row>
    <row r="66" spans="1:7">
      <c r="A66" s="25" t="s">
        <v>132</v>
      </c>
      <c r="B66" s="82">
        <v>2766.2560000000003</v>
      </c>
      <c r="C66" s="13"/>
      <c r="D66" s="13"/>
      <c r="E66" s="13"/>
      <c r="F66" s="13"/>
      <c r="G66" s="13"/>
    </row>
    <row r="67" spans="1:7">
      <c r="A67" s="25" t="s">
        <v>128</v>
      </c>
      <c r="B67" s="82">
        <v>4111.6840000000002</v>
      </c>
      <c r="C67" s="13"/>
      <c r="D67" s="13"/>
      <c r="E67" s="13"/>
      <c r="F67" s="13"/>
      <c r="G67" s="13"/>
    </row>
    <row r="68" spans="1:7">
      <c r="A68" s="25" t="s">
        <v>141</v>
      </c>
      <c r="B68" s="82">
        <v>2227.1030000000001</v>
      </c>
      <c r="C68" s="13"/>
      <c r="D68" s="13"/>
      <c r="E68" s="13"/>
      <c r="F68" s="13"/>
      <c r="G68" s="13"/>
    </row>
    <row r="69" spans="1:7">
      <c r="A69" s="25" t="s">
        <v>129</v>
      </c>
      <c r="B69" s="82">
        <v>1821.0439999999999</v>
      </c>
      <c r="C69" s="13"/>
      <c r="D69" s="13"/>
      <c r="E69" s="13"/>
      <c r="F69" s="13"/>
      <c r="G69" s="13"/>
    </row>
    <row r="70" spans="1:7">
      <c r="A70" s="25" t="s">
        <v>130</v>
      </c>
      <c r="B70" s="82">
        <v>8278.9480000000003</v>
      </c>
      <c r="C70" s="13"/>
      <c r="D70" s="13"/>
      <c r="E70" s="13"/>
      <c r="F70" s="13"/>
      <c r="G70" s="13"/>
    </row>
    <row r="71" spans="1:7">
      <c r="A71" s="41" t="s">
        <v>623</v>
      </c>
      <c r="B71" s="82">
        <f>SUM(B63:B70)</f>
        <v>90824.256999999983</v>
      </c>
      <c r="C71" s="13"/>
      <c r="D71" s="13"/>
      <c r="E71" s="13"/>
      <c r="F71" s="13"/>
      <c r="G71" s="13"/>
    </row>
    <row r="72" spans="1:7">
      <c r="A72" s="119" t="s">
        <v>614</v>
      </c>
      <c r="B72" s="201">
        <f>B71/B62*100</f>
        <v>53.832756471040675</v>
      </c>
      <c r="C72" s="13"/>
      <c r="D72" s="13"/>
      <c r="E72" s="13"/>
      <c r="F72" s="13"/>
      <c r="G72" s="13"/>
    </row>
    <row r="73" spans="1:7">
      <c r="A73" s="13"/>
      <c r="B73" s="13"/>
      <c r="C73" s="13"/>
      <c r="D73" s="13"/>
      <c r="E73" s="13"/>
      <c r="F73" s="13"/>
      <c r="G73" s="13"/>
    </row>
    <row r="74" spans="1:7">
      <c r="A74" s="13"/>
      <c r="B74" s="13"/>
      <c r="C74" s="13"/>
      <c r="D74" s="13"/>
      <c r="E74" s="13"/>
      <c r="F74" s="13"/>
      <c r="G74" s="13"/>
    </row>
    <row r="75" spans="1:7">
      <c r="A75" s="13"/>
      <c r="B75" s="13"/>
      <c r="C75" s="13"/>
      <c r="D75" s="13"/>
      <c r="E75" s="13"/>
      <c r="F75" s="13"/>
      <c r="G75" s="13"/>
    </row>
    <row r="76" spans="1:7">
      <c r="A76" s="13"/>
      <c r="B76" s="13"/>
      <c r="C76" s="13"/>
      <c r="D76" s="13"/>
      <c r="E76" s="13"/>
      <c r="F76" s="13"/>
      <c r="G76" s="13"/>
    </row>
    <row r="77" spans="1:7">
      <c r="A77" s="13"/>
      <c r="B77" s="13"/>
      <c r="C77" s="13"/>
      <c r="D77" s="13"/>
      <c r="E77" s="13"/>
      <c r="F77" s="13"/>
      <c r="G77" s="13"/>
    </row>
    <row r="78" spans="1:7">
      <c r="A78" s="13"/>
      <c r="B78" s="13"/>
      <c r="C78" s="13"/>
      <c r="D78" s="13"/>
      <c r="E78" s="13"/>
      <c r="F78" s="13"/>
      <c r="G78" s="13"/>
    </row>
  </sheetData>
  <mergeCells count="1">
    <mergeCell ref="A1:B1"/>
  </mergeCells>
  <pageMargins left="0.7" right="0.7" top="0.75" bottom="0.75" header="0.3" footer="0.3"/>
  <pageSetup scale="103" fitToHeight="2" orientation="portrait" r:id="rId1"/>
  <headerFooter differentOddEven="1">
    <oddFooter>&amp;L20&amp;RGuttmacher Institute</oddFooter>
    <evenFooter>&amp;LGuttmacher Institute&amp;R21</evenFooter>
  </headerFooter>
  <rowBreaks count="1" manualBreakCount="1">
    <brk id="44" max="1" man="1"/>
  </rowBreaks>
  <ignoredErrors>
    <ignoredError sqref="B51 B59 B71" formulaRange="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dimension ref="A1:I66"/>
  <sheetViews>
    <sheetView zoomScaleNormal="100" zoomScaleSheetLayoutView="100" zoomScalePageLayoutView="85" workbookViewId="0">
      <selection activeCell="A3" sqref="A3"/>
    </sheetView>
  </sheetViews>
  <sheetFormatPr defaultColWidth="8.85546875" defaultRowHeight="15"/>
  <cols>
    <col min="1" max="1" width="30.85546875" customWidth="1"/>
    <col min="2" max="2" width="13" customWidth="1"/>
    <col min="5" max="5" width="12.140625" bestFit="1" customWidth="1"/>
    <col min="6" max="7" width="11" customWidth="1"/>
    <col min="8" max="8" width="12.140625" bestFit="1" customWidth="1"/>
    <col min="9" max="9" width="12.7109375" bestFit="1" customWidth="1"/>
  </cols>
  <sheetData>
    <row r="1" spans="1:9" ht="19.5" customHeight="1">
      <c r="A1" s="257" t="s">
        <v>670</v>
      </c>
      <c r="B1" s="257"/>
      <c r="C1" s="257"/>
      <c r="D1" s="257"/>
      <c r="E1" s="257"/>
      <c r="F1" s="257"/>
      <c r="G1" s="257"/>
      <c r="H1" s="257"/>
      <c r="I1" s="257"/>
    </row>
    <row r="2" spans="1:9" s="5" customFormat="1">
      <c r="C2" s="225" t="s">
        <v>672</v>
      </c>
      <c r="D2" s="223"/>
      <c r="E2" s="223"/>
      <c r="F2" s="223"/>
      <c r="G2" s="223"/>
      <c r="H2" s="223"/>
      <c r="I2" s="223"/>
    </row>
    <row r="3" spans="1:9" s="110" customFormat="1" ht="29.1" customHeight="1">
      <c r="A3" s="26" t="s">
        <v>636</v>
      </c>
      <c r="B3" s="160" t="s">
        <v>671</v>
      </c>
      <c r="C3" s="142" t="s">
        <v>0</v>
      </c>
      <c r="D3" s="145" t="s">
        <v>1</v>
      </c>
      <c r="E3" s="145" t="s">
        <v>75</v>
      </c>
      <c r="F3" s="145" t="s">
        <v>64</v>
      </c>
      <c r="G3" s="145" t="s">
        <v>2</v>
      </c>
      <c r="H3" s="145" t="s">
        <v>67</v>
      </c>
      <c r="I3" s="145" t="s">
        <v>4</v>
      </c>
    </row>
    <row r="4" spans="1:9">
      <c r="A4" s="17" t="s">
        <v>171</v>
      </c>
    </row>
    <row r="5" spans="1:9">
      <c r="A5" s="20" t="s">
        <v>16</v>
      </c>
      <c r="B5" s="60">
        <v>9389</v>
      </c>
      <c r="C5" s="60">
        <v>328</v>
      </c>
      <c r="D5" s="60">
        <v>139</v>
      </c>
      <c r="E5" s="60">
        <v>1112</v>
      </c>
      <c r="F5" s="60">
        <v>42</v>
      </c>
      <c r="G5" s="60">
        <v>140</v>
      </c>
      <c r="H5" s="60">
        <v>173</v>
      </c>
      <c r="I5" s="60">
        <v>195</v>
      </c>
    </row>
    <row r="6" spans="1:9">
      <c r="A6" s="20" t="s">
        <v>540</v>
      </c>
      <c r="B6" s="60">
        <v>5329</v>
      </c>
      <c r="C6" s="60">
        <v>131</v>
      </c>
      <c r="D6" s="60">
        <v>4</v>
      </c>
      <c r="E6" s="60">
        <v>249</v>
      </c>
      <c r="F6" s="60">
        <v>64</v>
      </c>
      <c r="G6" s="60">
        <v>123</v>
      </c>
      <c r="H6" s="60">
        <v>141</v>
      </c>
      <c r="I6" s="60">
        <v>112</v>
      </c>
    </row>
    <row r="7" spans="1:9">
      <c r="A7" s="20" t="s">
        <v>24</v>
      </c>
      <c r="B7" s="60">
        <v>14070</v>
      </c>
      <c r="C7" s="60">
        <v>748</v>
      </c>
      <c r="D7" s="60">
        <v>30</v>
      </c>
      <c r="E7" s="60">
        <v>1486</v>
      </c>
      <c r="F7" s="60">
        <v>26</v>
      </c>
      <c r="G7" s="60">
        <v>148</v>
      </c>
      <c r="H7" s="60">
        <v>191</v>
      </c>
      <c r="I7" s="60">
        <v>46</v>
      </c>
    </row>
    <row r="8" spans="1:9">
      <c r="A8" s="20" t="s">
        <v>30</v>
      </c>
      <c r="B8" s="60">
        <v>8195</v>
      </c>
      <c r="C8" s="60">
        <v>953</v>
      </c>
      <c r="D8" s="60">
        <v>113</v>
      </c>
      <c r="E8" s="60">
        <v>1193</v>
      </c>
      <c r="F8" s="60">
        <v>86</v>
      </c>
      <c r="G8" s="60">
        <v>355</v>
      </c>
      <c r="H8" s="60">
        <v>656</v>
      </c>
      <c r="I8" s="60">
        <v>81</v>
      </c>
    </row>
    <row r="9" spans="1:9">
      <c r="A9" s="20" t="s">
        <v>31</v>
      </c>
      <c r="B9" s="60">
        <v>11698</v>
      </c>
      <c r="C9" s="60">
        <v>468</v>
      </c>
      <c r="D9" s="60">
        <v>10</v>
      </c>
      <c r="E9" s="60">
        <v>2985</v>
      </c>
      <c r="F9" s="60">
        <v>43</v>
      </c>
      <c r="G9" s="60">
        <v>511</v>
      </c>
      <c r="H9" s="60">
        <v>93</v>
      </c>
      <c r="I9" s="60">
        <v>514</v>
      </c>
    </row>
    <row r="10" spans="1:9">
      <c r="A10" s="20" t="s">
        <v>35</v>
      </c>
      <c r="B10" s="60">
        <v>13745</v>
      </c>
      <c r="C10" s="60">
        <v>1225</v>
      </c>
      <c r="D10" s="60">
        <v>24</v>
      </c>
      <c r="E10" s="60">
        <v>959</v>
      </c>
      <c r="F10" s="60">
        <v>4</v>
      </c>
      <c r="G10" s="60">
        <v>792</v>
      </c>
      <c r="H10" s="60">
        <v>20</v>
      </c>
      <c r="I10" s="60">
        <v>13</v>
      </c>
    </row>
    <row r="11" spans="1:9">
      <c r="A11" s="20" t="s">
        <v>41</v>
      </c>
      <c r="B11" s="60">
        <v>13671</v>
      </c>
      <c r="C11" s="60">
        <v>1038</v>
      </c>
      <c r="D11" s="60">
        <v>37</v>
      </c>
      <c r="E11" s="60">
        <v>3068</v>
      </c>
      <c r="F11" s="60">
        <v>539</v>
      </c>
      <c r="G11" s="60">
        <v>270</v>
      </c>
      <c r="H11" s="60">
        <v>298</v>
      </c>
      <c r="I11" s="60">
        <v>334</v>
      </c>
    </row>
    <row r="12" spans="1:9">
      <c r="A12" s="20" t="s">
        <v>555</v>
      </c>
      <c r="B12" s="60">
        <v>10329</v>
      </c>
      <c r="C12" s="60">
        <v>1226</v>
      </c>
      <c r="D12" s="60">
        <v>16</v>
      </c>
      <c r="E12" s="60">
        <v>1362</v>
      </c>
      <c r="F12" s="60">
        <v>31</v>
      </c>
      <c r="G12" s="60">
        <v>514</v>
      </c>
      <c r="H12" s="60">
        <v>328</v>
      </c>
      <c r="I12" s="60">
        <v>482</v>
      </c>
    </row>
    <row r="13" spans="1:9">
      <c r="A13" s="20" t="s">
        <v>47</v>
      </c>
      <c r="B13" s="60">
        <v>8674</v>
      </c>
      <c r="C13" s="60">
        <v>498</v>
      </c>
      <c r="D13" s="60">
        <v>42</v>
      </c>
      <c r="E13" s="60">
        <v>1747</v>
      </c>
      <c r="F13" s="60">
        <v>179</v>
      </c>
      <c r="G13" s="60">
        <v>439</v>
      </c>
      <c r="H13" s="60">
        <v>144</v>
      </c>
      <c r="I13" s="60">
        <v>225</v>
      </c>
    </row>
    <row r="14" spans="1:9">
      <c r="A14" s="20" t="s">
        <v>556</v>
      </c>
      <c r="B14" s="60">
        <v>9171</v>
      </c>
      <c r="C14" s="60">
        <v>3369</v>
      </c>
      <c r="D14" s="60">
        <v>13</v>
      </c>
      <c r="E14" s="60">
        <v>852</v>
      </c>
      <c r="F14" s="60">
        <v>196</v>
      </c>
      <c r="G14" s="60">
        <v>536</v>
      </c>
      <c r="H14" s="60">
        <v>6</v>
      </c>
      <c r="I14" s="60">
        <v>103</v>
      </c>
    </row>
    <row r="15" spans="1:9">
      <c r="A15" s="5" t="s">
        <v>172</v>
      </c>
      <c r="B15" s="64"/>
      <c r="C15" s="64"/>
      <c r="D15" s="64"/>
      <c r="E15" s="64"/>
      <c r="F15" s="64"/>
      <c r="G15" s="64"/>
      <c r="H15" s="64"/>
      <c r="I15" s="64"/>
    </row>
    <row r="16" spans="1:9">
      <c r="A16" s="20" t="s">
        <v>557</v>
      </c>
      <c r="B16" s="64">
        <v>16599</v>
      </c>
      <c r="C16" s="64">
        <v>394</v>
      </c>
      <c r="D16" s="64">
        <v>72</v>
      </c>
      <c r="E16" s="64">
        <v>418</v>
      </c>
      <c r="F16" s="64">
        <v>157</v>
      </c>
      <c r="G16" s="64">
        <v>611</v>
      </c>
      <c r="H16" s="64">
        <v>475</v>
      </c>
      <c r="I16" s="64">
        <v>183</v>
      </c>
    </row>
    <row r="17" spans="1:9">
      <c r="A17" s="20" t="s">
        <v>14</v>
      </c>
      <c r="B17" s="60">
        <v>17087</v>
      </c>
      <c r="C17" s="60">
        <v>786</v>
      </c>
      <c r="D17" s="60">
        <v>36</v>
      </c>
      <c r="E17" s="60">
        <v>1325</v>
      </c>
      <c r="F17" s="60">
        <v>547</v>
      </c>
      <c r="G17" s="60">
        <v>588</v>
      </c>
      <c r="H17" s="60">
        <v>202</v>
      </c>
      <c r="I17" s="60">
        <v>12</v>
      </c>
    </row>
    <row r="18" spans="1:9">
      <c r="A18" s="20" t="s">
        <v>134</v>
      </c>
      <c r="B18" s="64">
        <v>11160</v>
      </c>
      <c r="C18" s="64">
        <v>1626</v>
      </c>
      <c r="D18" s="64">
        <v>18</v>
      </c>
      <c r="E18" s="64">
        <v>531</v>
      </c>
      <c r="F18" s="64">
        <v>46</v>
      </c>
      <c r="G18" s="64">
        <v>19</v>
      </c>
      <c r="H18" s="64">
        <v>22</v>
      </c>
      <c r="I18" s="64">
        <v>10</v>
      </c>
    </row>
    <row r="19" spans="1:9">
      <c r="A19" s="20" t="s">
        <v>541</v>
      </c>
      <c r="B19" s="64">
        <v>38948</v>
      </c>
      <c r="C19" s="64">
        <v>1087</v>
      </c>
      <c r="D19" s="64">
        <v>276</v>
      </c>
      <c r="E19" s="64">
        <v>1281</v>
      </c>
      <c r="F19" s="64">
        <v>78</v>
      </c>
      <c r="G19" s="64">
        <v>2178</v>
      </c>
      <c r="H19" s="64">
        <v>868</v>
      </c>
      <c r="I19" s="64">
        <v>1216</v>
      </c>
    </row>
    <row r="20" spans="1:9">
      <c r="A20" s="20" t="s">
        <v>558</v>
      </c>
      <c r="B20" s="60">
        <v>15688</v>
      </c>
      <c r="C20" s="60">
        <v>688</v>
      </c>
      <c r="D20" s="60">
        <v>54</v>
      </c>
      <c r="E20" s="60">
        <v>982</v>
      </c>
      <c r="F20" s="60">
        <v>137</v>
      </c>
      <c r="G20" s="60">
        <v>182</v>
      </c>
      <c r="H20" s="60">
        <v>67</v>
      </c>
      <c r="I20" s="60">
        <v>24</v>
      </c>
    </row>
    <row r="21" spans="1:9">
      <c r="A21" s="28" t="s">
        <v>173</v>
      </c>
      <c r="B21" s="64"/>
      <c r="C21" s="64"/>
      <c r="D21" s="64"/>
      <c r="E21" s="64"/>
      <c r="F21" s="64"/>
      <c r="G21" s="64"/>
      <c r="H21" s="64"/>
      <c r="I21" s="64"/>
    </row>
    <row r="22" spans="1:9">
      <c r="A22" s="20" t="s">
        <v>135</v>
      </c>
      <c r="B22" s="60">
        <v>5922</v>
      </c>
      <c r="C22" s="60">
        <v>69</v>
      </c>
      <c r="D22" s="60">
        <v>207</v>
      </c>
      <c r="E22" s="60">
        <v>0</v>
      </c>
      <c r="F22" s="60">
        <v>0</v>
      </c>
      <c r="G22" s="60">
        <v>410</v>
      </c>
      <c r="H22" s="60">
        <v>104</v>
      </c>
      <c r="I22" s="60">
        <v>841</v>
      </c>
    </row>
    <row r="23" spans="1:9">
      <c r="A23" s="20" t="s">
        <v>8</v>
      </c>
      <c r="B23" s="60">
        <v>8444</v>
      </c>
      <c r="C23" s="60">
        <v>104</v>
      </c>
      <c r="D23" s="60">
        <v>352</v>
      </c>
      <c r="E23" s="60">
        <v>3</v>
      </c>
      <c r="F23" s="60">
        <v>0</v>
      </c>
      <c r="G23" s="60">
        <v>187</v>
      </c>
      <c r="H23" s="60">
        <v>178</v>
      </c>
      <c r="I23" s="60">
        <v>1795</v>
      </c>
    </row>
    <row r="24" spans="1:9">
      <c r="A24" s="20" t="s">
        <v>23</v>
      </c>
      <c r="B24" s="60">
        <v>16527</v>
      </c>
      <c r="C24" s="60">
        <v>3161</v>
      </c>
      <c r="D24" s="60">
        <v>4726</v>
      </c>
      <c r="E24" s="60">
        <v>1753</v>
      </c>
      <c r="F24" s="60">
        <v>144</v>
      </c>
      <c r="G24" s="60">
        <v>130</v>
      </c>
      <c r="H24" s="60">
        <v>67</v>
      </c>
      <c r="I24" s="60">
        <v>41</v>
      </c>
    </row>
    <row r="25" spans="1:9">
      <c r="A25" s="20" t="s">
        <v>136</v>
      </c>
      <c r="B25" s="60">
        <v>11352</v>
      </c>
      <c r="C25" s="60">
        <v>2402</v>
      </c>
      <c r="D25" s="60">
        <v>2438</v>
      </c>
      <c r="E25" s="60">
        <v>328</v>
      </c>
      <c r="F25" s="60">
        <v>56</v>
      </c>
      <c r="G25" s="60">
        <v>1243</v>
      </c>
      <c r="H25" s="60">
        <v>555</v>
      </c>
      <c r="I25" s="60">
        <v>3210</v>
      </c>
    </row>
    <row r="26" spans="1:9">
      <c r="A26" s="20" t="s">
        <v>559</v>
      </c>
      <c r="B26" s="60">
        <v>16798</v>
      </c>
      <c r="C26" s="60">
        <v>6144</v>
      </c>
      <c r="D26" s="60">
        <v>493</v>
      </c>
      <c r="E26" s="60">
        <v>428</v>
      </c>
      <c r="F26" s="60">
        <v>0</v>
      </c>
      <c r="G26" s="60">
        <v>244</v>
      </c>
      <c r="H26" s="60">
        <v>597</v>
      </c>
      <c r="I26" s="60">
        <v>670</v>
      </c>
    </row>
    <row r="27" spans="1:9">
      <c r="A27" s="20" t="s">
        <v>46</v>
      </c>
      <c r="B27" s="60">
        <v>8075</v>
      </c>
      <c r="C27" s="60">
        <v>888</v>
      </c>
      <c r="D27" s="60">
        <v>1200</v>
      </c>
      <c r="E27" s="60">
        <v>173</v>
      </c>
      <c r="F27" s="60">
        <v>0</v>
      </c>
      <c r="G27" s="60">
        <v>1240</v>
      </c>
      <c r="H27" s="60">
        <v>139</v>
      </c>
      <c r="I27" s="60">
        <v>2931</v>
      </c>
    </row>
    <row r="28" spans="1:9">
      <c r="A28" s="5" t="s">
        <v>174</v>
      </c>
      <c r="B28" s="60"/>
      <c r="C28" s="60"/>
      <c r="D28" s="60"/>
      <c r="E28" s="60"/>
      <c r="F28" s="60"/>
      <c r="G28" s="60"/>
      <c r="H28" s="60"/>
      <c r="I28" s="60"/>
    </row>
    <row r="29" spans="1:9">
      <c r="A29" s="20" t="s">
        <v>29</v>
      </c>
      <c r="B29" s="60">
        <v>4800</v>
      </c>
      <c r="C29" s="60">
        <v>380</v>
      </c>
      <c r="D29" s="60">
        <v>1075</v>
      </c>
      <c r="E29" s="60">
        <v>57</v>
      </c>
      <c r="F29" s="60">
        <v>0</v>
      </c>
      <c r="G29" s="60">
        <v>581</v>
      </c>
      <c r="H29" s="60">
        <v>294</v>
      </c>
      <c r="I29" s="60">
        <v>231</v>
      </c>
    </row>
    <row r="30" spans="1:9">
      <c r="A30" s="20" t="s">
        <v>179</v>
      </c>
      <c r="B30" s="64">
        <v>8208</v>
      </c>
      <c r="C30" s="64">
        <v>191</v>
      </c>
      <c r="D30" s="64">
        <v>1144</v>
      </c>
      <c r="E30" s="64">
        <v>53</v>
      </c>
      <c r="F30" s="64">
        <v>0</v>
      </c>
      <c r="G30" s="64">
        <v>614</v>
      </c>
      <c r="H30" s="64">
        <v>23</v>
      </c>
      <c r="I30" s="64">
        <v>162</v>
      </c>
    </row>
    <row r="31" spans="1:9">
      <c r="A31" s="20" t="s">
        <v>33</v>
      </c>
      <c r="B31" s="60">
        <v>7440</v>
      </c>
      <c r="C31" s="60">
        <v>452</v>
      </c>
      <c r="D31" s="60">
        <v>905</v>
      </c>
      <c r="E31" s="60">
        <v>9</v>
      </c>
      <c r="F31" s="60">
        <v>2</v>
      </c>
      <c r="G31" s="60">
        <v>925</v>
      </c>
      <c r="H31" s="60">
        <v>244</v>
      </c>
      <c r="I31" s="60">
        <v>1258</v>
      </c>
    </row>
    <row r="32" spans="1:9">
      <c r="A32" s="20" t="s">
        <v>43</v>
      </c>
      <c r="B32" s="60">
        <v>9656</v>
      </c>
      <c r="C32" s="60">
        <v>237</v>
      </c>
      <c r="D32" s="60">
        <v>1037</v>
      </c>
      <c r="E32" s="60">
        <v>165</v>
      </c>
      <c r="F32" s="60">
        <v>4</v>
      </c>
      <c r="G32" s="60">
        <v>257</v>
      </c>
      <c r="H32" s="60">
        <v>5</v>
      </c>
      <c r="I32" s="60">
        <v>144</v>
      </c>
    </row>
    <row r="33" spans="1:9">
      <c r="A33" s="20" t="s">
        <v>48</v>
      </c>
      <c r="B33" s="60">
        <v>6841</v>
      </c>
      <c r="C33" s="60">
        <v>348</v>
      </c>
      <c r="D33" s="60">
        <v>553</v>
      </c>
      <c r="E33" s="60">
        <v>5</v>
      </c>
      <c r="F33" s="60">
        <v>0</v>
      </c>
      <c r="G33" s="60">
        <v>1559</v>
      </c>
      <c r="H33" s="60">
        <v>405</v>
      </c>
      <c r="I33" s="60">
        <v>646</v>
      </c>
    </row>
    <row r="34" spans="1:9">
      <c r="A34" s="5" t="s">
        <v>175</v>
      </c>
      <c r="B34" s="60"/>
      <c r="C34" s="60"/>
      <c r="D34" s="60"/>
      <c r="E34" s="60"/>
      <c r="F34" s="60"/>
      <c r="G34" s="60"/>
      <c r="H34" s="60"/>
      <c r="I34" s="60"/>
    </row>
    <row r="35" spans="1:9">
      <c r="A35" s="20" t="s">
        <v>10</v>
      </c>
      <c r="B35" s="60">
        <v>17749</v>
      </c>
      <c r="C35" s="60">
        <v>6755</v>
      </c>
      <c r="D35" s="60">
        <v>138</v>
      </c>
      <c r="E35" s="60">
        <v>2588</v>
      </c>
      <c r="F35" s="60">
        <v>189</v>
      </c>
      <c r="G35" s="60">
        <v>1578</v>
      </c>
      <c r="H35" s="60">
        <v>1101</v>
      </c>
      <c r="I35" s="60">
        <v>350</v>
      </c>
    </row>
    <row r="36" spans="1:9">
      <c r="A36" s="20" t="s">
        <v>560</v>
      </c>
      <c r="B36" s="60">
        <v>124385</v>
      </c>
      <c r="C36" s="60">
        <v>6142</v>
      </c>
      <c r="D36" s="60">
        <v>2716</v>
      </c>
      <c r="E36" s="60">
        <v>227</v>
      </c>
      <c r="F36" s="60">
        <v>2</v>
      </c>
      <c r="G36" s="60">
        <v>7872</v>
      </c>
      <c r="H36" s="60">
        <v>5228</v>
      </c>
      <c r="I36" s="60">
        <v>3734</v>
      </c>
    </row>
    <row r="37" spans="1:9">
      <c r="A37" s="20" t="s">
        <v>32</v>
      </c>
      <c r="B37" s="60">
        <v>7131</v>
      </c>
      <c r="C37" s="60">
        <v>511</v>
      </c>
      <c r="D37" s="60">
        <v>40</v>
      </c>
      <c r="E37" s="60">
        <v>157</v>
      </c>
      <c r="F37" s="60">
        <v>23</v>
      </c>
      <c r="G37" s="60">
        <v>1051</v>
      </c>
      <c r="H37" s="60">
        <v>211</v>
      </c>
      <c r="I37" s="60">
        <v>406</v>
      </c>
    </row>
    <row r="38" spans="1:9">
      <c r="A38" s="20" t="s">
        <v>37</v>
      </c>
      <c r="B38" s="60">
        <v>12674</v>
      </c>
      <c r="C38" s="60">
        <v>1165</v>
      </c>
      <c r="D38" s="60">
        <v>122</v>
      </c>
      <c r="E38" s="60">
        <v>1800</v>
      </c>
      <c r="F38" s="60">
        <v>108</v>
      </c>
      <c r="G38" s="60">
        <v>1131</v>
      </c>
      <c r="H38" s="60">
        <v>119</v>
      </c>
      <c r="I38" s="60">
        <v>903</v>
      </c>
    </row>
    <row r="39" spans="1:9">
      <c r="A39" s="20" t="s">
        <v>585</v>
      </c>
      <c r="B39" s="60">
        <v>13557</v>
      </c>
      <c r="C39" s="60">
        <v>627</v>
      </c>
      <c r="D39" s="60">
        <v>467</v>
      </c>
      <c r="E39" s="60">
        <v>968</v>
      </c>
      <c r="F39" s="60">
        <v>16</v>
      </c>
      <c r="G39" s="60">
        <v>1973</v>
      </c>
      <c r="H39" s="60">
        <v>123</v>
      </c>
      <c r="I39" s="60">
        <v>1370</v>
      </c>
    </row>
    <row r="40" spans="1:9">
      <c r="A40" s="5" t="s">
        <v>176</v>
      </c>
      <c r="B40" s="60"/>
      <c r="C40" s="60"/>
      <c r="D40" s="60"/>
      <c r="E40" s="60"/>
      <c r="F40" s="60"/>
      <c r="G40" s="60"/>
      <c r="H40" s="60"/>
      <c r="I40" s="60"/>
    </row>
    <row r="41" spans="1:9">
      <c r="A41" s="20" t="s">
        <v>18</v>
      </c>
      <c r="B41" s="60">
        <v>18754</v>
      </c>
      <c r="C41" s="60">
        <v>2264</v>
      </c>
      <c r="D41" s="60">
        <v>289</v>
      </c>
      <c r="E41" s="60">
        <v>1440</v>
      </c>
      <c r="F41" s="60">
        <v>68</v>
      </c>
      <c r="G41" s="60">
        <v>346</v>
      </c>
      <c r="H41" s="60">
        <v>407</v>
      </c>
      <c r="I41" s="60">
        <v>1350</v>
      </c>
    </row>
    <row r="42" spans="1:9">
      <c r="A42" s="20" t="s">
        <v>27</v>
      </c>
      <c r="B42" s="60">
        <v>45607</v>
      </c>
      <c r="C42" s="60">
        <v>6145</v>
      </c>
      <c r="D42" s="60">
        <v>791</v>
      </c>
      <c r="E42" s="60">
        <v>11975</v>
      </c>
      <c r="F42" s="60">
        <v>1256</v>
      </c>
      <c r="G42" s="60">
        <v>608</v>
      </c>
      <c r="H42" s="60">
        <v>514</v>
      </c>
      <c r="I42" s="60">
        <v>852</v>
      </c>
    </row>
    <row r="43" spans="1:9">
      <c r="A43" s="20" t="s">
        <v>40</v>
      </c>
      <c r="B43" s="60">
        <v>13633</v>
      </c>
      <c r="C43" s="60">
        <v>1998</v>
      </c>
      <c r="D43" s="60">
        <v>315</v>
      </c>
      <c r="E43" s="60">
        <v>698</v>
      </c>
      <c r="F43" s="60">
        <v>1</v>
      </c>
      <c r="G43" s="60">
        <v>366</v>
      </c>
      <c r="H43" s="60">
        <v>819</v>
      </c>
      <c r="I43" s="60">
        <v>1258</v>
      </c>
    </row>
    <row r="44" spans="1:9">
      <c r="A44" s="20" t="s">
        <v>606</v>
      </c>
      <c r="B44" s="60">
        <v>5665</v>
      </c>
      <c r="C44" s="60">
        <v>502</v>
      </c>
      <c r="D44" s="60">
        <v>1211</v>
      </c>
      <c r="E44" s="60">
        <v>22</v>
      </c>
      <c r="F44" s="60">
        <v>0</v>
      </c>
      <c r="G44" s="60">
        <v>409</v>
      </c>
      <c r="H44" s="60">
        <v>411</v>
      </c>
      <c r="I44" s="60">
        <v>868</v>
      </c>
    </row>
    <row r="45" spans="1:9">
      <c r="A45" s="5" t="s">
        <v>12</v>
      </c>
      <c r="B45" s="60"/>
      <c r="C45" s="60"/>
      <c r="D45" s="60"/>
      <c r="E45" s="60"/>
      <c r="F45" s="60"/>
      <c r="G45" s="60"/>
      <c r="H45" s="60"/>
      <c r="I45" s="60"/>
    </row>
    <row r="46" spans="1:9">
      <c r="A46" s="20" t="s">
        <v>11</v>
      </c>
      <c r="B46" s="65">
        <v>8603</v>
      </c>
      <c r="C46" s="65">
        <v>544</v>
      </c>
      <c r="D46" s="65">
        <v>451</v>
      </c>
      <c r="E46" s="65">
        <v>192</v>
      </c>
      <c r="F46" s="65">
        <v>2</v>
      </c>
      <c r="G46" s="65">
        <v>209</v>
      </c>
      <c r="H46" s="65">
        <v>2181</v>
      </c>
      <c r="I46" s="65">
        <v>258</v>
      </c>
    </row>
    <row r="47" spans="1:9">
      <c r="A47" s="20" t="s">
        <v>13</v>
      </c>
      <c r="B47" s="60">
        <v>12612</v>
      </c>
      <c r="C47" s="60">
        <v>3713</v>
      </c>
      <c r="D47" s="60">
        <v>118</v>
      </c>
      <c r="E47" s="60">
        <v>393</v>
      </c>
      <c r="F47" s="60">
        <v>0</v>
      </c>
      <c r="G47" s="60">
        <v>1196</v>
      </c>
      <c r="H47" s="60">
        <v>575</v>
      </c>
      <c r="I47" s="60">
        <v>637</v>
      </c>
    </row>
    <row r="48" spans="1:9">
      <c r="A48" s="20" t="s">
        <v>20</v>
      </c>
      <c r="B48" s="60">
        <v>49562</v>
      </c>
      <c r="C48" s="60">
        <v>6569</v>
      </c>
      <c r="D48" s="60">
        <v>2171</v>
      </c>
      <c r="E48" s="60">
        <v>9500</v>
      </c>
      <c r="F48" s="60">
        <v>1137</v>
      </c>
      <c r="G48" s="60">
        <v>8353</v>
      </c>
      <c r="H48" s="60">
        <v>1414</v>
      </c>
      <c r="I48" s="60">
        <v>2690</v>
      </c>
    </row>
    <row r="49" spans="1:9" ht="16.350000000000001" customHeight="1">
      <c r="A49" s="20" t="s">
        <v>21</v>
      </c>
      <c r="B49" s="60">
        <v>23384</v>
      </c>
      <c r="C49" s="60">
        <v>6622</v>
      </c>
      <c r="D49" s="60">
        <v>491</v>
      </c>
      <c r="E49" s="60">
        <v>1050</v>
      </c>
      <c r="F49" s="60">
        <v>107</v>
      </c>
      <c r="G49" s="60">
        <v>1033</v>
      </c>
      <c r="H49" s="60">
        <v>656</v>
      </c>
      <c r="I49" s="60">
        <v>931</v>
      </c>
    </row>
    <row r="50" spans="1:9">
      <c r="A50" s="20" t="s">
        <v>561</v>
      </c>
      <c r="B50" s="60">
        <v>6021</v>
      </c>
      <c r="C50" s="60">
        <v>422</v>
      </c>
      <c r="D50" s="60">
        <v>77</v>
      </c>
      <c r="E50" s="60">
        <v>312</v>
      </c>
      <c r="F50" s="60">
        <v>0</v>
      </c>
      <c r="G50" s="60">
        <v>136</v>
      </c>
      <c r="H50" s="60">
        <v>298</v>
      </c>
      <c r="I50" s="60">
        <v>90</v>
      </c>
    </row>
    <row r="51" spans="1:9">
      <c r="A51" s="20" t="s">
        <v>562</v>
      </c>
      <c r="B51" s="60">
        <v>22757</v>
      </c>
      <c r="C51" s="60">
        <v>4590</v>
      </c>
      <c r="D51" s="60">
        <v>1048</v>
      </c>
      <c r="E51" s="60">
        <v>6497</v>
      </c>
      <c r="F51" s="60">
        <v>4</v>
      </c>
      <c r="G51" s="60">
        <v>3343</v>
      </c>
      <c r="H51" s="60">
        <v>990</v>
      </c>
      <c r="I51" s="60">
        <v>2683</v>
      </c>
    </row>
    <row r="52" spans="1:9">
      <c r="A52" s="25" t="s">
        <v>38</v>
      </c>
      <c r="B52" s="64">
        <v>5827</v>
      </c>
      <c r="C52" s="64">
        <v>1392</v>
      </c>
      <c r="D52" s="64">
        <v>224</v>
      </c>
      <c r="E52" s="64">
        <v>740</v>
      </c>
      <c r="F52" s="64">
        <v>0</v>
      </c>
      <c r="G52" s="64">
        <v>271</v>
      </c>
      <c r="H52" s="64">
        <v>499</v>
      </c>
      <c r="I52" s="64">
        <v>179</v>
      </c>
    </row>
    <row r="53" spans="1:9">
      <c r="A53" s="24" t="s">
        <v>39</v>
      </c>
      <c r="B53" s="61">
        <v>23888</v>
      </c>
      <c r="C53" s="61">
        <v>4091</v>
      </c>
      <c r="D53" s="61">
        <v>287</v>
      </c>
      <c r="E53" s="61">
        <v>6835</v>
      </c>
      <c r="F53" s="61">
        <v>11</v>
      </c>
      <c r="G53" s="61">
        <v>5148</v>
      </c>
      <c r="H53" s="61">
        <v>4252</v>
      </c>
      <c r="I53" s="61">
        <v>2404</v>
      </c>
    </row>
    <row r="54" spans="1:9" ht="24" customHeight="1">
      <c r="A54" s="255" t="s">
        <v>673</v>
      </c>
      <c r="B54" s="256"/>
      <c r="C54" s="256"/>
      <c r="D54" s="256"/>
      <c r="E54" s="256"/>
      <c r="F54" s="256"/>
      <c r="G54" s="256"/>
      <c r="H54" s="256"/>
      <c r="I54" s="256"/>
    </row>
    <row r="66" spans="8:8">
      <c r="H66" s="3"/>
    </row>
  </sheetData>
  <mergeCells count="3">
    <mergeCell ref="C2:I2"/>
    <mergeCell ref="A54:I54"/>
    <mergeCell ref="A1:I1"/>
  </mergeCells>
  <pageMargins left="0.7" right="0.7" top="0.75" bottom="0.75" header="0.3" footer="0.3"/>
  <pageSetup scale="76" orientation="portrait" r:id="rId1"/>
  <headerFooter>
    <oddFooter>&amp;L22&amp;RGuttmacher Institute</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dimension ref="A1:W384"/>
  <sheetViews>
    <sheetView tabSelected="1" zoomScaleNormal="100" zoomScaleSheetLayoutView="100" workbookViewId="0">
      <selection activeCell="C12" sqref="C12"/>
    </sheetView>
  </sheetViews>
  <sheetFormatPr defaultColWidth="8.85546875" defaultRowHeight="15"/>
  <cols>
    <col min="1" max="1" width="3.7109375" customWidth="1"/>
    <col min="2" max="2" width="28.85546875" customWidth="1"/>
    <col min="3" max="3" width="6.7109375" customWidth="1"/>
    <col min="4" max="4" width="9.140625" customWidth="1"/>
    <col min="5" max="7" width="6.7109375" customWidth="1"/>
    <col min="8" max="8" width="2.7109375" hidden="1" customWidth="1"/>
    <col min="9" max="9" width="6.7109375" customWidth="1"/>
    <col min="10" max="10" width="9.5703125" customWidth="1"/>
    <col min="11" max="13" width="6.7109375" customWidth="1"/>
    <col min="14" max="14" width="2.7109375" hidden="1" customWidth="1"/>
    <col min="15" max="15" width="6.7109375" customWidth="1"/>
    <col min="16" max="16" width="10" customWidth="1"/>
    <col min="17" max="19" width="6.7109375" customWidth="1"/>
  </cols>
  <sheetData>
    <row r="1" spans="1:23" ht="36.75" customHeight="1">
      <c r="A1" s="260" t="s">
        <v>674</v>
      </c>
      <c r="B1" s="261"/>
      <c r="C1" s="261"/>
      <c r="D1" s="261"/>
      <c r="E1" s="261"/>
      <c r="F1" s="261"/>
      <c r="G1" s="261"/>
      <c r="H1" s="261"/>
      <c r="I1" s="261"/>
      <c r="J1" s="261"/>
      <c r="K1" s="261"/>
      <c r="L1" s="261"/>
      <c r="M1" s="261"/>
      <c r="N1" s="261"/>
      <c r="O1" s="261"/>
      <c r="P1" s="261"/>
      <c r="Q1" s="261"/>
      <c r="R1" s="261"/>
      <c r="S1" s="261"/>
    </row>
    <row r="2" spans="1:23">
      <c r="A2" s="120"/>
      <c r="B2" s="120"/>
      <c r="C2" s="122" t="s">
        <v>615</v>
      </c>
      <c r="D2" s="122"/>
      <c r="E2" s="122"/>
      <c r="F2" s="122"/>
      <c r="G2" s="122"/>
      <c r="H2" s="120"/>
      <c r="I2" s="158" t="s">
        <v>616</v>
      </c>
      <c r="J2" s="122"/>
      <c r="K2" s="122"/>
      <c r="L2" s="122"/>
      <c r="M2" s="122"/>
      <c r="N2" s="120"/>
      <c r="O2" s="158" t="s">
        <v>617</v>
      </c>
      <c r="P2" s="122"/>
      <c r="Q2" s="122"/>
      <c r="R2" s="122"/>
      <c r="S2" s="122"/>
    </row>
    <row r="3" spans="1:23" ht="29.25" customHeight="1">
      <c r="A3" s="262" t="s">
        <v>676</v>
      </c>
      <c r="B3" s="262"/>
      <c r="C3" s="17"/>
      <c r="D3" s="17"/>
      <c r="E3" s="17"/>
      <c r="F3" s="218" t="s">
        <v>533</v>
      </c>
      <c r="G3" s="220"/>
      <c r="H3" s="17"/>
      <c r="I3" s="159"/>
      <c r="J3" s="17"/>
      <c r="K3" s="17"/>
      <c r="L3" s="218" t="s">
        <v>533</v>
      </c>
      <c r="M3" s="220"/>
      <c r="N3" s="17"/>
      <c r="O3" s="159"/>
      <c r="P3" s="17"/>
      <c r="Q3" s="17"/>
      <c r="R3" s="218" t="s">
        <v>533</v>
      </c>
      <c r="S3" s="220"/>
    </row>
    <row r="4" spans="1:23">
      <c r="A4" s="222"/>
      <c r="B4" s="222"/>
      <c r="C4" s="145" t="s">
        <v>529</v>
      </c>
      <c r="D4" s="145" t="s">
        <v>624</v>
      </c>
      <c r="E4" s="145" t="s">
        <v>530</v>
      </c>
      <c r="F4" s="142" t="s">
        <v>529</v>
      </c>
      <c r="G4" s="145" t="s">
        <v>530</v>
      </c>
      <c r="H4" s="145"/>
      <c r="I4" s="142" t="s">
        <v>529</v>
      </c>
      <c r="J4" s="145" t="s">
        <v>624</v>
      </c>
      <c r="K4" s="145" t="s">
        <v>530</v>
      </c>
      <c r="L4" s="142" t="s">
        <v>529</v>
      </c>
      <c r="M4" s="145" t="s">
        <v>530</v>
      </c>
      <c r="N4" s="145"/>
      <c r="O4" s="142" t="s">
        <v>529</v>
      </c>
      <c r="P4" s="145" t="s">
        <v>624</v>
      </c>
      <c r="Q4" s="145" t="s">
        <v>530</v>
      </c>
      <c r="R4" s="142" t="s">
        <v>529</v>
      </c>
      <c r="S4" s="145" t="s">
        <v>530</v>
      </c>
    </row>
    <row r="5" spans="1:23" s="170" customFormat="1">
      <c r="A5" s="169" t="s">
        <v>0</v>
      </c>
    </row>
    <row r="6" spans="1:23">
      <c r="A6" s="41" t="s">
        <v>171</v>
      </c>
      <c r="C6" s="6" t="s">
        <v>187</v>
      </c>
      <c r="D6" s="6" t="s">
        <v>187</v>
      </c>
      <c r="E6" s="6" t="s">
        <v>187</v>
      </c>
      <c r="F6" s="6" t="s">
        <v>187</v>
      </c>
      <c r="G6" s="6" t="s">
        <v>187</v>
      </c>
      <c r="I6" s="6" t="s">
        <v>187</v>
      </c>
      <c r="J6" s="6" t="s">
        <v>187</v>
      </c>
      <c r="K6" s="6" t="s">
        <v>187</v>
      </c>
      <c r="L6" s="6" t="s">
        <v>187</v>
      </c>
      <c r="M6" s="6" t="s">
        <v>187</v>
      </c>
      <c r="O6" s="6" t="s">
        <v>187</v>
      </c>
      <c r="P6" s="6" t="s">
        <v>187</v>
      </c>
      <c r="Q6" s="6" t="s">
        <v>187</v>
      </c>
      <c r="R6" s="6" t="s">
        <v>187</v>
      </c>
      <c r="S6" s="6" t="s">
        <v>187</v>
      </c>
    </row>
    <row r="7" spans="1:23">
      <c r="A7" s="27" t="s">
        <v>187</v>
      </c>
      <c r="B7" s="31" t="s">
        <v>16</v>
      </c>
      <c r="C7" s="6">
        <v>7.3207000000000004</v>
      </c>
      <c r="D7" s="6">
        <v>7.5618999999999996</v>
      </c>
      <c r="E7" s="6">
        <v>7.5618999999999996</v>
      </c>
      <c r="F7" s="6">
        <v>-0.24119999999999919</v>
      </c>
      <c r="G7" s="6">
        <v>0</v>
      </c>
      <c r="I7" s="6">
        <v>11.1317</v>
      </c>
      <c r="J7" s="6">
        <v>11.8954</v>
      </c>
      <c r="K7" s="6">
        <v>11.8954</v>
      </c>
      <c r="L7" s="6">
        <v>-0.76370000000000005</v>
      </c>
      <c r="M7" s="6">
        <v>0</v>
      </c>
      <c r="O7" s="6">
        <v>12.924799999999999</v>
      </c>
      <c r="P7" s="6">
        <v>14.629899999999999</v>
      </c>
      <c r="Q7" s="6">
        <v>14.629899999999999</v>
      </c>
      <c r="R7" s="6">
        <v>-1.7050999999999998</v>
      </c>
      <c r="S7" s="6">
        <v>0</v>
      </c>
      <c r="U7" s="6"/>
      <c r="V7" s="6"/>
      <c r="W7" s="6"/>
    </row>
    <row r="8" spans="1:23">
      <c r="A8" s="27"/>
      <c r="B8" s="31" t="s">
        <v>540</v>
      </c>
      <c r="C8" s="6">
        <v>1.8357000000000001</v>
      </c>
      <c r="D8" s="6">
        <v>1.9044000000000001</v>
      </c>
      <c r="E8" s="6">
        <v>2.0813000000000001</v>
      </c>
      <c r="F8" s="6">
        <v>-6.8699999999999983E-2</v>
      </c>
      <c r="G8" s="6">
        <v>0.17690000000000006</v>
      </c>
      <c r="I8" s="6">
        <v>6.3507999999999996</v>
      </c>
      <c r="J8" s="6">
        <v>7.9805999999999999</v>
      </c>
      <c r="K8" s="6">
        <v>7.9805999999999999</v>
      </c>
      <c r="L8" s="6">
        <v>-1.6298000000000004</v>
      </c>
      <c r="M8" s="6">
        <v>0</v>
      </c>
      <c r="O8" s="6">
        <v>8.6519999999999992</v>
      </c>
      <c r="P8" s="6">
        <v>11.4063</v>
      </c>
      <c r="Q8" s="6">
        <v>11.8779</v>
      </c>
      <c r="R8" s="6">
        <v>-2.7543000000000006</v>
      </c>
      <c r="S8" s="6">
        <v>0.47160000000000046</v>
      </c>
    </row>
    <row r="9" spans="1:23">
      <c r="A9" s="27" t="s">
        <v>187</v>
      </c>
      <c r="B9" s="31" t="s">
        <v>24</v>
      </c>
      <c r="C9" s="6">
        <v>2.5840000000000001</v>
      </c>
      <c r="D9" s="6">
        <v>2.7871999999999999</v>
      </c>
      <c r="E9" s="6">
        <v>2.8142999999999998</v>
      </c>
      <c r="F9" s="6">
        <v>-0.20319999999999983</v>
      </c>
      <c r="G9" s="6">
        <v>2.7099999999999902E-2</v>
      </c>
      <c r="I9" s="6">
        <v>4.0945</v>
      </c>
      <c r="J9" s="6">
        <v>4.4009999999999998</v>
      </c>
      <c r="K9" s="6">
        <v>4.5236999999999998</v>
      </c>
      <c r="L9" s="6">
        <v>-0.30649999999999977</v>
      </c>
      <c r="M9" s="6">
        <v>0.12270000000000003</v>
      </c>
      <c r="O9" s="6">
        <v>4.8574000000000002</v>
      </c>
      <c r="P9" s="6">
        <v>5.5198</v>
      </c>
      <c r="Q9" s="6">
        <v>5.5198</v>
      </c>
      <c r="R9" s="6">
        <v>-0.66239999999999988</v>
      </c>
      <c r="S9" s="6">
        <v>0</v>
      </c>
    </row>
    <row r="10" spans="1:23">
      <c r="A10" s="27" t="s">
        <v>187</v>
      </c>
      <c r="B10" s="31" t="s">
        <v>30</v>
      </c>
      <c r="C10" s="6">
        <v>3.8411</v>
      </c>
      <c r="D10" s="6">
        <v>4.0427</v>
      </c>
      <c r="E10" s="6">
        <v>4.2483000000000004</v>
      </c>
      <c r="F10" s="6">
        <v>-0.2016</v>
      </c>
      <c r="G10" s="6">
        <v>0.20560000000000045</v>
      </c>
      <c r="I10" s="6">
        <v>6.9215999999999998</v>
      </c>
      <c r="J10" s="6">
        <v>6.9584000000000001</v>
      </c>
      <c r="K10" s="6">
        <v>7.2739000000000003</v>
      </c>
      <c r="L10" s="6">
        <v>-3.6800000000000388E-2</v>
      </c>
      <c r="M10" s="6">
        <v>0.31550000000000011</v>
      </c>
      <c r="O10" s="6">
        <v>7.9443999999999999</v>
      </c>
      <c r="P10" s="6">
        <v>8.1452000000000009</v>
      </c>
      <c r="Q10" s="6">
        <v>8.9747000000000003</v>
      </c>
      <c r="R10" s="6">
        <v>-0.20080000000000098</v>
      </c>
      <c r="S10" s="6">
        <v>0.82949999999999946</v>
      </c>
    </row>
    <row r="11" spans="1:23">
      <c r="A11" s="27" t="s">
        <v>187</v>
      </c>
      <c r="B11" s="31" t="s">
        <v>31</v>
      </c>
      <c r="C11" s="6">
        <v>6.7613000000000003</v>
      </c>
      <c r="D11" s="6">
        <v>6.7613000000000003</v>
      </c>
      <c r="E11" s="6">
        <v>6.8114999999999997</v>
      </c>
      <c r="F11" s="6">
        <v>0</v>
      </c>
      <c r="G11" s="6">
        <v>5.0199999999999356E-2</v>
      </c>
      <c r="I11" s="6">
        <v>8.3778000000000006</v>
      </c>
      <c r="J11" s="6">
        <v>8.6066000000000003</v>
      </c>
      <c r="K11" s="6">
        <v>8.8439999999999994</v>
      </c>
      <c r="L11" s="6">
        <v>-0.22879999999999967</v>
      </c>
      <c r="M11" s="6">
        <v>0.23739999999999917</v>
      </c>
      <c r="O11" s="6">
        <v>8.9191000000000003</v>
      </c>
      <c r="P11" s="6">
        <v>9.0149000000000008</v>
      </c>
      <c r="Q11" s="6">
        <v>9.6069999999999993</v>
      </c>
      <c r="R11" s="6">
        <v>-9.5800000000000551E-2</v>
      </c>
      <c r="S11" s="6">
        <v>0.59209999999999852</v>
      </c>
    </row>
    <row r="12" spans="1:23">
      <c r="A12" s="27" t="s">
        <v>187</v>
      </c>
      <c r="B12" s="31" t="s">
        <v>35</v>
      </c>
      <c r="C12" s="6">
        <v>3.1335000000000002</v>
      </c>
      <c r="D12" s="6">
        <v>3.2688000000000001</v>
      </c>
      <c r="E12" s="6">
        <v>3.2688000000000001</v>
      </c>
      <c r="F12" s="6">
        <v>-0.13529999999999998</v>
      </c>
      <c r="G12" s="6">
        <v>0</v>
      </c>
      <c r="I12" s="6">
        <v>4.5495000000000001</v>
      </c>
      <c r="J12" s="6">
        <v>4.8301999999999996</v>
      </c>
      <c r="K12" s="6">
        <v>4.8301999999999996</v>
      </c>
      <c r="L12" s="6">
        <v>-0.28069999999999951</v>
      </c>
      <c r="M12" s="6">
        <v>0</v>
      </c>
      <c r="O12" s="6">
        <v>6.3223000000000003</v>
      </c>
      <c r="P12" s="6">
        <v>7.1607000000000003</v>
      </c>
      <c r="Q12" s="6">
        <v>7.1607000000000003</v>
      </c>
      <c r="R12" s="6">
        <v>-0.83840000000000003</v>
      </c>
      <c r="S12" s="6">
        <v>0</v>
      </c>
    </row>
    <row r="13" spans="1:23">
      <c r="A13" s="27" t="s">
        <v>187</v>
      </c>
      <c r="B13" s="31" t="s">
        <v>41</v>
      </c>
      <c r="C13" s="6">
        <v>3.7608999999999999</v>
      </c>
      <c r="D13" s="6">
        <v>3.7837000000000001</v>
      </c>
      <c r="E13" s="6">
        <v>3.7837000000000001</v>
      </c>
      <c r="F13" s="6">
        <v>-2.2800000000000153E-2</v>
      </c>
      <c r="G13" s="6">
        <v>0</v>
      </c>
      <c r="I13" s="6">
        <v>7.1745999999999999</v>
      </c>
      <c r="J13" s="6">
        <v>7.4440999999999997</v>
      </c>
      <c r="K13" s="6">
        <v>7.4752000000000001</v>
      </c>
      <c r="L13" s="6">
        <v>-0.26949999999999985</v>
      </c>
      <c r="M13" s="6">
        <v>3.110000000000035E-2</v>
      </c>
      <c r="O13" s="6">
        <v>9.3134999999999994</v>
      </c>
      <c r="P13" s="6">
        <v>9.6936</v>
      </c>
      <c r="Q13" s="6">
        <v>9.7886000000000006</v>
      </c>
      <c r="R13" s="6">
        <v>-0.38010000000000055</v>
      </c>
      <c r="S13" s="6">
        <v>9.5000000000000639E-2</v>
      </c>
    </row>
    <row r="14" spans="1:23">
      <c r="A14" s="27" t="s">
        <v>187</v>
      </c>
      <c r="B14" s="31" t="s">
        <v>555</v>
      </c>
      <c r="C14" s="6" t="s">
        <v>187</v>
      </c>
      <c r="D14" s="6" t="s">
        <v>187</v>
      </c>
      <c r="E14" s="6" t="s">
        <v>187</v>
      </c>
      <c r="F14" s="6" t="s">
        <v>187</v>
      </c>
      <c r="G14" s="6" t="s">
        <v>187</v>
      </c>
      <c r="I14" s="6" t="s">
        <v>187</v>
      </c>
      <c r="J14" s="6" t="s">
        <v>187</v>
      </c>
      <c r="K14" s="6" t="s">
        <v>187</v>
      </c>
      <c r="L14" s="6" t="s">
        <v>187</v>
      </c>
      <c r="M14" s="6" t="s">
        <v>187</v>
      </c>
      <c r="O14" s="6" t="s">
        <v>187</v>
      </c>
      <c r="P14" s="6" t="s">
        <v>187</v>
      </c>
      <c r="Q14" s="6" t="s">
        <v>187</v>
      </c>
      <c r="R14" s="6" t="s">
        <v>187</v>
      </c>
      <c r="S14" s="6" t="s">
        <v>187</v>
      </c>
    </row>
    <row r="15" spans="1:23">
      <c r="A15" s="27" t="s">
        <v>187</v>
      </c>
      <c r="B15" s="31" t="s">
        <v>47</v>
      </c>
      <c r="C15" s="6">
        <v>8.8379999999999992</v>
      </c>
      <c r="D15" s="6">
        <v>9.4262999999999995</v>
      </c>
      <c r="E15" s="6">
        <v>9.4262999999999995</v>
      </c>
      <c r="F15" s="6">
        <v>-0.58830000000000027</v>
      </c>
      <c r="G15" s="6">
        <v>0</v>
      </c>
      <c r="I15" s="6">
        <v>11.0387</v>
      </c>
      <c r="J15" s="6">
        <v>11.784700000000001</v>
      </c>
      <c r="K15" s="6">
        <v>11.784700000000001</v>
      </c>
      <c r="L15" s="6">
        <v>-0.74600000000000044</v>
      </c>
      <c r="M15" s="6">
        <v>0</v>
      </c>
      <c r="O15" s="6">
        <v>12.2094</v>
      </c>
      <c r="P15" s="6">
        <v>12.4854</v>
      </c>
      <c r="Q15" s="6">
        <v>12.930300000000001</v>
      </c>
      <c r="R15" s="6">
        <v>-0.2759999999999998</v>
      </c>
      <c r="S15" s="6">
        <v>0.44490000000000052</v>
      </c>
    </row>
    <row r="16" spans="1:23">
      <c r="A16" s="27" t="s">
        <v>187</v>
      </c>
      <c r="B16" s="31" t="s">
        <v>556</v>
      </c>
      <c r="C16" s="6" t="s">
        <v>187</v>
      </c>
      <c r="D16" s="6" t="s">
        <v>187</v>
      </c>
      <c r="E16" s="6" t="s">
        <v>187</v>
      </c>
      <c r="F16" s="6" t="s">
        <v>187</v>
      </c>
      <c r="G16" s="6" t="s">
        <v>187</v>
      </c>
      <c r="I16" s="6" t="s">
        <v>187</v>
      </c>
      <c r="J16" s="6" t="s">
        <v>187</v>
      </c>
      <c r="K16" s="6" t="s">
        <v>187</v>
      </c>
      <c r="L16" s="6" t="s">
        <v>187</v>
      </c>
      <c r="M16" s="6" t="s">
        <v>187</v>
      </c>
      <c r="O16" s="6" t="s">
        <v>187</v>
      </c>
      <c r="P16" s="6" t="s">
        <v>187</v>
      </c>
      <c r="Q16" s="6" t="s">
        <v>187</v>
      </c>
      <c r="R16" s="6" t="s">
        <v>187</v>
      </c>
      <c r="S16" s="6" t="s">
        <v>187</v>
      </c>
    </row>
    <row r="17" spans="1:19">
      <c r="A17" s="27" t="s">
        <v>172</v>
      </c>
      <c r="B17" s="28"/>
      <c r="C17" s="6" t="s">
        <v>187</v>
      </c>
      <c r="D17" s="6" t="s">
        <v>187</v>
      </c>
      <c r="E17" s="6" t="s">
        <v>187</v>
      </c>
      <c r="F17" s="6" t="s">
        <v>187</v>
      </c>
      <c r="G17" s="6" t="s">
        <v>187</v>
      </c>
      <c r="I17" s="6" t="s">
        <v>187</v>
      </c>
      <c r="J17" s="6" t="s">
        <v>187</v>
      </c>
      <c r="K17" s="6" t="s">
        <v>187</v>
      </c>
      <c r="L17" s="6" t="s">
        <v>187</v>
      </c>
      <c r="M17" s="6" t="s">
        <v>187</v>
      </c>
      <c r="O17" s="6" t="s">
        <v>187</v>
      </c>
      <c r="P17" s="6" t="s">
        <v>187</v>
      </c>
      <c r="Q17" s="6" t="s">
        <v>187</v>
      </c>
      <c r="R17" s="6" t="s">
        <v>187</v>
      </c>
      <c r="S17" s="6" t="s">
        <v>187</v>
      </c>
    </row>
    <row r="18" spans="1:19">
      <c r="A18" s="27"/>
      <c r="B18" t="s">
        <v>557</v>
      </c>
      <c r="C18" s="6" t="s">
        <v>187</v>
      </c>
      <c r="D18" s="6" t="s">
        <v>187</v>
      </c>
      <c r="E18" s="6" t="s">
        <v>187</v>
      </c>
      <c r="F18" s="6" t="s">
        <v>187</v>
      </c>
      <c r="G18" s="6" t="s">
        <v>187</v>
      </c>
      <c r="I18" s="6" t="s">
        <v>187</v>
      </c>
      <c r="J18" s="6" t="s">
        <v>187</v>
      </c>
      <c r="K18" s="6" t="s">
        <v>187</v>
      </c>
      <c r="L18" s="6" t="s">
        <v>187</v>
      </c>
      <c r="M18" s="6" t="s">
        <v>187</v>
      </c>
      <c r="O18" s="6" t="s">
        <v>187</v>
      </c>
      <c r="P18" s="6" t="s">
        <v>187</v>
      </c>
      <c r="Q18" s="6" t="s">
        <v>187</v>
      </c>
      <c r="R18" s="6" t="s">
        <v>187</v>
      </c>
      <c r="S18" s="6" t="s">
        <v>187</v>
      </c>
    </row>
    <row r="19" spans="1:19">
      <c r="A19" s="27" t="s">
        <v>187</v>
      </c>
      <c r="B19" s="31" t="s">
        <v>14</v>
      </c>
      <c r="C19" s="6">
        <v>1.9155</v>
      </c>
      <c r="D19" s="6">
        <v>1.92</v>
      </c>
      <c r="E19" s="6">
        <v>2.2284000000000002</v>
      </c>
      <c r="F19" s="6">
        <v>-4.4999999999999485E-3</v>
      </c>
      <c r="G19" s="6">
        <v>0.30840000000000023</v>
      </c>
      <c r="I19" s="6">
        <v>3.0693999999999999</v>
      </c>
      <c r="J19" s="6">
        <v>3.2385000000000002</v>
      </c>
      <c r="K19" s="6">
        <v>3.6067999999999998</v>
      </c>
      <c r="L19" s="6">
        <v>-0.16910000000000025</v>
      </c>
      <c r="M19" s="6">
        <v>0.36829999999999963</v>
      </c>
      <c r="O19" s="6">
        <v>4.0956999999999999</v>
      </c>
      <c r="P19" s="6">
        <v>4.7053000000000003</v>
      </c>
      <c r="Q19" s="6">
        <v>5.1094999999999997</v>
      </c>
      <c r="R19" s="6">
        <v>-0.60960000000000036</v>
      </c>
      <c r="S19" s="6">
        <v>0.40419999999999945</v>
      </c>
    </row>
    <row r="20" spans="1:19">
      <c r="A20" s="27"/>
      <c r="B20" s="31" t="s">
        <v>134</v>
      </c>
      <c r="C20" s="6">
        <v>0.876</v>
      </c>
      <c r="D20" s="6">
        <v>0.92820000000000003</v>
      </c>
      <c r="E20" s="6">
        <v>0.92820000000000003</v>
      </c>
      <c r="F20" s="6">
        <v>-5.2200000000000024E-2</v>
      </c>
      <c r="G20" s="6">
        <v>0</v>
      </c>
      <c r="I20" s="6">
        <v>2.0186000000000002</v>
      </c>
      <c r="J20" s="6">
        <v>2.3056000000000001</v>
      </c>
      <c r="K20" s="6">
        <v>2.3056000000000001</v>
      </c>
      <c r="L20" s="6">
        <v>-0.28699999999999992</v>
      </c>
      <c r="M20" s="6">
        <v>0</v>
      </c>
      <c r="O20" s="6">
        <v>2.3157999999999999</v>
      </c>
      <c r="P20" s="6">
        <v>2.6964999999999999</v>
      </c>
      <c r="Q20" s="6">
        <v>2.6964999999999999</v>
      </c>
      <c r="R20" s="6">
        <v>-0.38070000000000004</v>
      </c>
      <c r="S20" s="6">
        <v>0</v>
      </c>
    </row>
    <row r="21" spans="1:19">
      <c r="A21" s="27"/>
      <c r="B21" s="31" t="s">
        <v>541</v>
      </c>
      <c r="C21" s="6">
        <v>2.5840000000000001</v>
      </c>
      <c r="D21" s="6">
        <v>2.7871999999999999</v>
      </c>
      <c r="E21" s="6">
        <v>2.8142999999999998</v>
      </c>
      <c r="F21" s="6">
        <v>-0.20319999999999983</v>
      </c>
      <c r="G21" s="6">
        <v>2.7099999999999902E-2</v>
      </c>
      <c r="I21" s="6">
        <v>6.4355000000000002</v>
      </c>
      <c r="J21" s="6">
        <v>7.9118000000000004</v>
      </c>
      <c r="K21" s="6">
        <v>8.0014000000000003</v>
      </c>
      <c r="L21" s="6">
        <v>-1.4763000000000002</v>
      </c>
      <c r="M21" s="6">
        <v>8.9599999999999902E-2</v>
      </c>
      <c r="O21" s="6">
        <v>8.8574000000000002</v>
      </c>
      <c r="P21" s="6">
        <v>10.580500000000001</v>
      </c>
      <c r="Q21" s="6">
        <v>10.696400000000001</v>
      </c>
      <c r="R21" s="6">
        <v>-1.7231000000000005</v>
      </c>
      <c r="S21" s="6">
        <v>0.11589999999999989</v>
      </c>
    </row>
    <row r="22" spans="1:19">
      <c r="A22" s="27" t="s">
        <v>187</v>
      </c>
      <c r="B22" s="31" t="s">
        <v>558</v>
      </c>
      <c r="C22" s="6" t="s">
        <v>187</v>
      </c>
      <c r="D22" s="6" t="s">
        <v>187</v>
      </c>
      <c r="E22" s="6" t="s">
        <v>187</v>
      </c>
      <c r="F22" s="6" t="s">
        <v>187</v>
      </c>
      <c r="G22" s="6" t="s">
        <v>187</v>
      </c>
      <c r="I22" s="6" t="s">
        <v>187</v>
      </c>
      <c r="J22" s="6" t="s">
        <v>187</v>
      </c>
      <c r="K22" s="6" t="s">
        <v>187</v>
      </c>
      <c r="L22" s="6" t="s">
        <v>187</v>
      </c>
      <c r="M22" s="6" t="s">
        <v>187</v>
      </c>
      <c r="O22" s="6" t="s">
        <v>187</v>
      </c>
      <c r="P22" s="6" t="s">
        <v>187</v>
      </c>
      <c r="Q22" s="6" t="s">
        <v>187</v>
      </c>
      <c r="R22" s="6" t="s">
        <v>187</v>
      </c>
      <c r="S22" s="6" t="s">
        <v>187</v>
      </c>
    </row>
    <row r="23" spans="1:19">
      <c r="A23" s="27" t="s">
        <v>173</v>
      </c>
      <c r="B23" s="31"/>
      <c r="C23" s="6" t="s">
        <v>187</v>
      </c>
      <c r="D23" s="6" t="s">
        <v>187</v>
      </c>
      <c r="E23" s="6" t="s">
        <v>187</v>
      </c>
      <c r="F23" s="6" t="s">
        <v>187</v>
      </c>
      <c r="G23" s="6" t="s">
        <v>187</v>
      </c>
      <c r="I23" s="6" t="s">
        <v>187</v>
      </c>
      <c r="J23" s="6" t="s">
        <v>187</v>
      </c>
      <c r="K23" s="6" t="s">
        <v>187</v>
      </c>
      <c r="L23" s="6" t="s">
        <v>187</v>
      </c>
      <c r="M23" s="6" t="s">
        <v>187</v>
      </c>
      <c r="O23" s="6" t="s">
        <v>187</v>
      </c>
      <c r="P23" s="6" t="s">
        <v>187</v>
      </c>
      <c r="Q23" s="6" t="s">
        <v>187</v>
      </c>
      <c r="R23" s="6" t="s">
        <v>187</v>
      </c>
      <c r="S23" s="6" t="s">
        <v>187</v>
      </c>
    </row>
    <row r="24" spans="1:19">
      <c r="A24" s="27"/>
      <c r="B24" s="31" t="s">
        <v>135</v>
      </c>
      <c r="C24" s="6" t="s">
        <v>187</v>
      </c>
      <c r="D24" s="6" t="s">
        <v>187</v>
      </c>
      <c r="E24" s="6" t="s">
        <v>187</v>
      </c>
      <c r="F24" s="6" t="s">
        <v>187</v>
      </c>
      <c r="G24" s="6" t="s">
        <v>187</v>
      </c>
      <c r="I24" s="6" t="s">
        <v>187</v>
      </c>
      <c r="J24" s="6" t="s">
        <v>187</v>
      </c>
      <c r="K24" s="6" t="s">
        <v>187</v>
      </c>
      <c r="L24" s="6" t="s">
        <v>187</v>
      </c>
      <c r="M24" s="6" t="s">
        <v>187</v>
      </c>
      <c r="O24" s="6" t="s">
        <v>187</v>
      </c>
      <c r="P24" s="6" t="s">
        <v>187</v>
      </c>
      <c r="Q24" s="6" t="s">
        <v>187</v>
      </c>
      <c r="R24" s="6" t="s">
        <v>187</v>
      </c>
      <c r="S24" s="6" t="s">
        <v>187</v>
      </c>
    </row>
    <row r="25" spans="1:19">
      <c r="A25" s="27"/>
      <c r="B25" s="31" t="s">
        <v>8</v>
      </c>
      <c r="C25" s="6" t="s">
        <v>187</v>
      </c>
      <c r="D25" s="6" t="s">
        <v>187</v>
      </c>
      <c r="E25" s="6" t="s">
        <v>187</v>
      </c>
      <c r="F25" s="6" t="s">
        <v>187</v>
      </c>
      <c r="G25" s="6" t="s">
        <v>187</v>
      </c>
      <c r="I25" s="6" t="s">
        <v>187</v>
      </c>
      <c r="J25" s="6" t="s">
        <v>187</v>
      </c>
      <c r="K25" s="6" t="s">
        <v>187</v>
      </c>
      <c r="L25" s="6" t="s">
        <v>187</v>
      </c>
      <c r="M25" s="6" t="s">
        <v>187</v>
      </c>
      <c r="O25" s="6" t="s">
        <v>187</v>
      </c>
      <c r="P25" s="6" t="s">
        <v>187</v>
      </c>
      <c r="Q25" s="6" t="s">
        <v>187</v>
      </c>
      <c r="R25" s="6" t="s">
        <v>187</v>
      </c>
      <c r="S25" s="6" t="s">
        <v>187</v>
      </c>
    </row>
    <row r="26" spans="1:19">
      <c r="A26" s="27" t="s">
        <v>187</v>
      </c>
      <c r="B26" s="31" t="s">
        <v>23</v>
      </c>
      <c r="C26" s="6">
        <v>5.0719000000000003</v>
      </c>
      <c r="D26" s="6">
        <v>6.1715999999999998</v>
      </c>
      <c r="E26" s="6">
        <v>6.1715999999999998</v>
      </c>
      <c r="F26" s="6">
        <v>-1.0996999999999995</v>
      </c>
      <c r="G26" s="6">
        <v>0</v>
      </c>
      <c r="I26" s="6">
        <v>8.3140000000000001</v>
      </c>
      <c r="J26" s="6">
        <v>10.103400000000001</v>
      </c>
      <c r="K26" s="6">
        <v>10.103400000000001</v>
      </c>
      <c r="L26" s="6">
        <v>-1.7894000000000005</v>
      </c>
      <c r="M26" s="6">
        <v>0</v>
      </c>
      <c r="O26" s="6">
        <v>9.8597000000000001</v>
      </c>
      <c r="P26" s="6">
        <v>11.6031</v>
      </c>
      <c r="Q26" s="6">
        <v>11.6031</v>
      </c>
      <c r="R26" s="6">
        <v>-1.7433999999999994</v>
      </c>
      <c r="S26" s="6">
        <v>0</v>
      </c>
    </row>
    <row r="27" spans="1:19">
      <c r="A27" s="27" t="s">
        <v>187</v>
      </c>
      <c r="B27" s="31" t="s">
        <v>136</v>
      </c>
      <c r="C27" s="6">
        <v>5.7769000000000004</v>
      </c>
      <c r="D27" s="6">
        <v>6.1281999999999996</v>
      </c>
      <c r="E27" s="6">
        <v>6.4493</v>
      </c>
      <c r="F27" s="6">
        <v>-0.35129999999999928</v>
      </c>
      <c r="G27" s="6">
        <v>0.32110000000000039</v>
      </c>
      <c r="I27" s="6">
        <v>10.005100000000001</v>
      </c>
      <c r="J27" s="6">
        <v>10.332100000000001</v>
      </c>
      <c r="K27" s="6">
        <v>10.6233</v>
      </c>
      <c r="L27" s="6">
        <v>-0.32699999999999996</v>
      </c>
      <c r="M27" s="6">
        <v>0.2911999999999999</v>
      </c>
      <c r="O27" s="6">
        <v>11.4909</v>
      </c>
      <c r="P27" s="6">
        <v>11.841100000000001</v>
      </c>
      <c r="Q27" s="6">
        <v>12.284000000000001</v>
      </c>
      <c r="R27" s="6">
        <v>-0.35020000000000095</v>
      </c>
      <c r="S27" s="6">
        <v>0.44289999999999985</v>
      </c>
    </row>
    <row r="28" spans="1:19">
      <c r="A28" s="27" t="s">
        <v>187</v>
      </c>
      <c r="B28" s="31" t="s">
        <v>559</v>
      </c>
      <c r="C28" s="6" t="s">
        <v>187</v>
      </c>
      <c r="D28" s="6" t="s">
        <v>187</v>
      </c>
      <c r="E28" s="6" t="s">
        <v>187</v>
      </c>
      <c r="F28" s="6" t="s">
        <v>187</v>
      </c>
      <c r="G28" s="6" t="s">
        <v>187</v>
      </c>
      <c r="I28" s="6" t="s">
        <v>187</v>
      </c>
      <c r="J28" s="6" t="s">
        <v>187</v>
      </c>
      <c r="K28" s="6" t="s">
        <v>187</v>
      </c>
      <c r="L28" s="6" t="s">
        <v>187</v>
      </c>
      <c r="M28" s="6" t="s">
        <v>187</v>
      </c>
      <c r="O28" s="6" t="s">
        <v>187</v>
      </c>
      <c r="P28" s="6" t="s">
        <v>187</v>
      </c>
      <c r="Q28" s="6" t="s">
        <v>187</v>
      </c>
      <c r="R28" s="6" t="s">
        <v>187</v>
      </c>
      <c r="S28" s="6" t="s">
        <v>187</v>
      </c>
    </row>
    <row r="29" spans="1:19">
      <c r="A29" s="27" t="s">
        <v>187</v>
      </c>
      <c r="B29" s="31" t="s">
        <v>46</v>
      </c>
      <c r="C29" s="6">
        <v>5.5278999999999998</v>
      </c>
      <c r="D29" s="6">
        <v>5.5278999999999998</v>
      </c>
      <c r="E29" s="6">
        <v>5.7942</v>
      </c>
      <c r="F29" s="6">
        <v>0</v>
      </c>
      <c r="G29" s="6">
        <v>0.2663000000000002</v>
      </c>
      <c r="I29" s="6">
        <v>7.7454999999999998</v>
      </c>
      <c r="J29" s="6">
        <v>7.7454999999999998</v>
      </c>
      <c r="K29" s="6">
        <v>8.4933999999999994</v>
      </c>
      <c r="L29" s="6">
        <v>0</v>
      </c>
      <c r="M29" s="6">
        <v>0.74789999999999957</v>
      </c>
      <c r="O29" s="6">
        <v>8.4778000000000002</v>
      </c>
      <c r="P29" s="6">
        <v>8.4778000000000002</v>
      </c>
      <c r="Q29" s="6">
        <v>10.0299</v>
      </c>
      <c r="R29" s="6">
        <v>0</v>
      </c>
      <c r="S29" s="6">
        <v>1.5520999999999994</v>
      </c>
    </row>
    <row r="30" spans="1:19">
      <c r="A30" s="27" t="s">
        <v>174</v>
      </c>
      <c r="B30" s="31"/>
      <c r="C30" s="6" t="s">
        <v>187</v>
      </c>
      <c r="D30" s="6" t="s">
        <v>187</v>
      </c>
      <c r="E30" s="6" t="s">
        <v>187</v>
      </c>
      <c r="F30" s="6" t="s">
        <v>187</v>
      </c>
      <c r="G30" s="6" t="s">
        <v>187</v>
      </c>
      <c r="I30" s="6" t="s">
        <v>187</v>
      </c>
      <c r="J30" s="6" t="s">
        <v>187</v>
      </c>
      <c r="K30" s="6" t="s">
        <v>187</v>
      </c>
      <c r="L30" s="6" t="s">
        <v>187</v>
      </c>
      <c r="M30" s="6" t="s">
        <v>187</v>
      </c>
      <c r="O30" s="6" t="s">
        <v>187</v>
      </c>
      <c r="P30" s="6" t="s">
        <v>187</v>
      </c>
      <c r="Q30" s="6" t="s">
        <v>187</v>
      </c>
      <c r="R30" s="6" t="s">
        <v>187</v>
      </c>
      <c r="S30" s="6" t="s">
        <v>187</v>
      </c>
    </row>
    <row r="31" spans="1:19">
      <c r="A31" s="27" t="s">
        <v>187</v>
      </c>
      <c r="B31" s="31" t="s">
        <v>29</v>
      </c>
      <c r="C31" s="6">
        <v>9.3364999999999991</v>
      </c>
      <c r="D31" s="6">
        <v>9.8519000000000005</v>
      </c>
      <c r="E31" s="6">
        <v>9.8519000000000005</v>
      </c>
      <c r="F31" s="6">
        <v>-0.51540000000000141</v>
      </c>
      <c r="G31" s="6">
        <v>0</v>
      </c>
      <c r="I31" s="6">
        <v>11.677099999999999</v>
      </c>
      <c r="J31" s="6">
        <v>12.6999</v>
      </c>
      <c r="K31" s="6">
        <v>13.1197</v>
      </c>
      <c r="L31" s="6">
        <v>-1.0228000000000002</v>
      </c>
      <c r="M31" s="6">
        <v>0.4198000000000004</v>
      </c>
      <c r="O31" s="6">
        <v>12.4992</v>
      </c>
      <c r="P31" s="6">
        <v>13.1828</v>
      </c>
      <c r="Q31" s="6">
        <v>13.726800000000001</v>
      </c>
      <c r="R31" s="6">
        <v>-0.68360000000000021</v>
      </c>
      <c r="S31" s="6">
        <v>0.54400000000000048</v>
      </c>
    </row>
    <row r="32" spans="1:19">
      <c r="A32" s="27"/>
      <c r="B32" s="31" t="s">
        <v>179</v>
      </c>
      <c r="C32" s="6">
        <v>8.3820999999999994</v>
      </c>
      <c r="D32" s="6">
        <v>9.7677999999999994</v>
      </c>
      <c r="E32" s="6">
        <v>9.8096999999999994</v>
      </c>
      <c r="F32" s="6">
        <v>-1.3856999999999999</v>
      </c>
      <c r="G32" s="6">
        <v>4.1900000000000048E-2</v>
      </c>
      <c r="I32" s="6">
        <v>12.412000000000001</v>
      </c>
      <c r="J32" s="6">
        <v>13.0794</v>
      </c>
      <c r="K32" s="6">
        <v>14.161799999999999</v>
      </c>
      <c r="L32" s="6">
        <v>-0.66739999999999888</v>
      </c>
      <c r="M32" s="6">
        <v>1.0823999999999998</v>
      </c>
      <c r="O32" s="6">
        <v>13.3012</v>
      </c>
      <c r="P32" s="6">
        <v>13.6935</v>
      </c>
      <c r="Q32" s="6">
        <v>15.911</v>
      </c>
      <c r="R32" s="6">
        <v>-0.39230000000000054</v>
      </c>
      <c r="S32" s="6">
        <v>2.2174999999999994</v>
      </c>
    </row>
    <row r="33" spans="1:19">
      <c r="A33" s="27" t="s">
        <v>187</v>
      </c>
      <c r="B33" s="31" t="s">
        <v>33</v>
      </c>
      <c r="C33" s="6">
        <v>4.7906000000000004</v>
      </c>
      <c r="D33" s="6">
        <v>5.1184000000000003</v>
      </c>
      <c r="E33" s="6">
        <v>5.3078000000000003</v>
      </c>
      <c r="F33" s="6">
        <v>-0.32779999999999987</v>
      </c>
      <c r="G33" s="6">
        <v>0.18940000000000001</v>
      </c>
      <c r="I33" s="6">
        <v>7.6672000000000002</v>
      </c>
      <c r="J33" s="6">
        <v>8.875</v>
      </c>
      <c r="K33" s="6">
        <v>8.9969999999999999</v>
      </c>
      <c r="L33" s="6">
        <v>-1.2077999999999998</v>
      </c>
      <c r="M33" s="6">
        <v>0.12199999999999989</v>
      </c>
      <c r="O33" s="6">
        <v>9.5231999999999992</v>
      </c>
      <c r="P33" s="6">
        <v>10.2065</v>
      </c>
      <c r="Q33" s="6">
        <v>10.361800000000001</v>
      </c>
      <c r="R33" s="6">
        <v>-0.68330000000000091</v>
      </c>
      <c r="S33" s="6">
        <v>0.15530000000000044</v>
      </c>
    </row>
    <row r="34" spans="1:19">
      <c r="A34" s="27" t="s">
        <v>187</v>
      </c>
      <c r="B34" s="31" t="s">
        <v>43</v>
      </c>
      <c r="C34" s="6">
        <v>4.8499999999999996</v>
      </c>
      <c r="D34" s="6">
        <v>5.3055000000000003</v>
      </c>
      <c r="E34" s="6">
        <v>5.3691000000000004</v>
      </c>
      <c r="F34" s="6">
        <v>-0.45550000000000068</v>
      </c>
      <c r="G34" s="6">
        <v>6.3600000000000101E-2</v>
      </c>
      <c r="I34" s="6">
        <v>7.2789000000000001</v>
      </c>
      <c r="J34" s="6">
        <v>7.3281999999999998</v>
      </c>
      <c r="K34" s="6">
        <v>8.843</v>
      </c>
      <c r="L34" s="6">
        <v>-4.9299999999999677E-2</v>
      </c>
      <c r="M34" s="6">
        <v>1.5148000000000001</v>
      </c>
      <c r="O34" s="6">
        <v>8.9232999999999993</v>
      </c>
      <c r="P34" s="6">
        <v>8.9232999999999993</v>
      </c>
      <c r="Q34" s="6">
        <v>10.5472</v>
      </c>
      <c r="R34" s="6">
        <v>0</v>
      </c>
      <c r="S34" s="6">
        <v>1.6239000000000008</v>
      </c>
    </row>
    <row r="35" spans="1:19">
      <c r="A35" s="27" t="s">
        <v>187</v>
      </c>
      <c r="B35" s="31" t="s">
        <v>48</v>
      </c>
      <c r="C35" s="6">
        <v>2.3157000000000001</v>
      </c>
      <c r="D35" s="6">
        <v>2.4047000000000001</v>
      </c>
      <c r="E35" s="6">
        <v>2.7225999999999999</v>
      </c>
      <c r="F35" s="6">
        <v>-8.8999999999999968E-2</v>
      </c>
      <c r="G35" s="6">
        <v>0.31789999999999985</v>
      </c>
      <c r="I35" s="6">
        <v>3.1467000000000001</v>
      </c>
      <c r="J35" s="6">
        <v>3.3589000000000002</v>
      </c>
      <c r="K35" s="6">
        <v>3.6109</v>
      </c>
      <c r="L35" s="6">
        <v>-0.21220000000000017</v>
      </c>
      <c r="M35" s="6">
        <v>0.25199999999999978</v>
      </c>
      <c r="O35" s="6">
        <v>3.5596999999999999</v>
      </c>
      <c r="P35" s="6">
        <v>3.7724000000000002</v>
      </c>
      <c r="Q35" s="6">
        <v>4.4255000000000004</v>
      </c>
      <c r="R35" s="6">
        <v>-0.21270000000000033</v>
      </c>
      <c r="S35" s="6">
        <v>0.65310000000000024</v>
      </c>
    </row>
    <row r="36" spans="1:19">
      <c r="A36" s="27" t="s">
        <v>175</v>
      </c>
      <c r="B36" s="31"/>
      <c r="C36" s="6" t="s">
        <v>187</v>
      </c>
      <c r="D36" s="6" t="s">
        <v>187</v>
      </c>
      <c r="E36" s="6" t="s">
        <v>187</v>
      </c>
      <c r="F36" s="6" t="s">
        <v>187</v>
      </c>
      <c r="G36" s="6" t="s">
        <v>187</v>
      </c>
      <c r="I36" s="6" t="s">
        <v>187</v>
      </c>
      <c r="J36" s="6" t="s">
        <v>187</v>
      </c>
      <c r="K36" s="6" t="s">
        <v>187</v>
      </c>
      <c r="L36" s="6" t="s">
        <v>187</v>
      </c>
      <c r="M36" s="6" t="s">
        <v>187</v>
      </c>
      <c r="O36" s="6" t="s">
        <v>187</v>
      </c>
      <c r="P36" s="6" t="s">
        <v>187</v>
      </c>
      <c r="Q36" s="6" t="s">
        <v>187</v>
      </c>
      <c r="R36" s="6" t="s">
        <v>187</v>
      </c>
      <c r="S36" s="6" t="s">
        <v>187</v>
      </c>
    </row>
    <row r="37" spans="1:19">
      <c r="A37" s="27" t="s">
        <v>187</v>
      </c>
      <c r="B37" s="31" t="s">
        <v>10</v>
      </c>
      <c r="C37" s="6">
        <v>3.9235000000000002</v>
      </c>
      <c r="D37" s="6">
        <v>4.2526000000000002</v>
      </c>
      <c r="E37" s="6">
        <v>4.2526000000000002</v>
      </c>
      <c r="F37" s="6">
        <v>-0.32909999999999995</v>
      </c>
      <c r="G37" s="6">
        <v>0</v>
      </c>
      <c r="I37" s="6">
        <v>6.8560999999999996</v>
      </c>
      <c r="J37" s="6">
        <v>7.1177000000000001</v>
      </c>
      <c r="K37" s="6">
        <v>7.1303999999999998</v>
      </c>
      <c r="L37" s="6">
        <v>-0.2616000000000005</v>
      </c>
      <c r="M37" s="6">
        <v>1.2699999999999712E-2</v>
      </c>
      <c r="O37" s="6">
        <v>9.0337999999999994</v>
      </c>
      <c r="P37" s="6">
        <v>9.5487000000000002</v>
      </c>
      <c r="Q37" s="6">
        <v>9.5799000000000003</v>
      </c>
      <c r="R37" s="6">
        <v>-0.5149000000000008</v>
      </c>
      <c r="S37" s="6">
        <v>3.1200000000000117E-2</v>
      </c>
    </row>
    <row r="38" spans="1:19">
      <c r="A38" s="27" t="s">
        <v>187</v>
      </c>
      <c r="B38" s="31" t="s">
        <v>560</v>
      </c>
      <c r="C38" s="6" t="s">
        <v>187</v>
      </c>
      <c r="D38" s="6" t="s">
        <v>187</v>
      </c>
      <c r="E38" s="6" t="s">
        <v>187</v>
      </c>
      <c r="F38" s="6" t="s">
        <v>187</v>
      </c>
      <c r="G38" s="6" t="s">
        <v>187</v>
      </c>
      <c r="I38" s="6" t="s">
        <v>187</v>
      </c>
      <c r="J38" s="6" t="s">
        <v>187</v>
      </c>
      <c r="K38" s="6" t="s">
        <v>187</v>
      </c>
      <c r="L38" s="6" t="s">
        <v>187</v>
      </c>
      <c r="M38" s="6" t="s">
        <v>187</v>
      </c>
      <c r="O38" s="6" t="s">
        <v>187</v>
      </c>
      <c r="P38" s="6" t="s">
        <v>187</v>
      </c>
      <c r="Q38" s="6" t="s">
        <v>187</v>
      </c>
      <c r="R38" s="6" t="s">
        <v>187</v>
      </c>
      <c r="S38" s="6" t="s">
        <v>187</v>
      </c>
    </row>
    <row r="39" spans="1:19">
      <c r="A39" s="27" t="s">
        <v>187</v>
      </c>
      <c r="B39" s="31" t="s">
        <v>32</v>
      </c>
      <c r="C39" s="6">
        <v>2.5133999999999999</v>
      </c>
      <c r="D39" s="6">
        <v>2.7004000000000001</v>
      </c>
      <c r="E39" s="6">
        <v>2.7004000000000001</v>
      </c>
      <c r="F39" s="6">
        <v>-0.18700000000000028</v>
      </c>
      <c r="G39" s="6">
        <v>0</v>
      </c>
      <c r="I39" s="6">
        <v>4.2327000000000004</v>
      </c>
      <c r="J39" s="6">
        <v>4.8396999999999997</v>
      </c>
      <c r="K39" s="6">
        <v>4.8396999999999997</v>
      </c>
      <c r="L39" s="6">
        <v>-0.60699999999999932</v>
      </c>
      <c r="M39" s="6">
        <v>0</v>
      </c>
      <c r="O39" s="6">
        <v>5.2538999999999998</v>
      </c>
      <c r="P39" s="6">
        <v>6.5021000000000004</v>
      </c>
      <c r="Q39" s="6">
        <v>6.5021000000000004</v>
      </c>
      <c r="R39" s="6">
        <v>-1.2482000000000006</v>
      </c>
      <c r="S39" s="6">
        <v>0</v>
      </c>
    </row>
    <row r="40" spans="1:19">
      <c r="A40" s="27" t="s">
        <v>187</v>
      </c>
      <c r="B40" s="31" t="s">
        <v>37</v>
      </c>
      <c r="C40" s="6">
        <v>2.9306999999999999</v>
      </c>
      <c r="D40" s="6">
        <v>3.0074999999999998</v>
      </c>
      <c r="E40" s="6">
        <v>3.0074999999999998</v>
      </c>
      <c r="F40" s="6">
        <v>-7.6799999999999979E-2</v>
      </c>
      <c r="G40" s="6">
        <v>0</v>
      </c>
      <c r="I40" s="6">
        <v>4.3045999999999998</v>
      </c>
      <c r="J40" s="6">
        <v>4.3471000000000002</v>
      </c>
      <c r="K40" s="6">
        <v>4.4734999999999996</v>
      </c>
      <c r="L40" s="6">
        <v>-4.2500000000000426E-2</v>
      </c>
      <c r="M40" s="6">
        <v>0.1263999999999994</v>
      </c>
      <c r="O40" s="6">
        <v>5.1414</v>
      </c>
      <c r="P40" s="6">
        <v>5.4055999999999997</v>
      </c>
      <c r="Q40" s="6">
        <v>5.5259999999999998</v>
      </c>
      <c r="R40" s="6">
        <v>-0.26419999999999977</v>
      </c>
      <c r="S40" s="6">
        <v>0.12040000000000006</v>
      </c>
    </row>
    <row r="41" spans="1:19">
      <c r="A41" s="27"/>
      <c r="B41" s="31" t="s">
        <v>585</v>
      </c>
      <c r="C41" s="6" t="s">
        <v>187</v>
      </c>
      <c r="D41" s="6" t="s">
        <v>187</v>
      </c>
      <c r="E41" s="6" t="s">
        <v>187</v>
      </c>
      <c r="F41" s="6" t="s">
        <v>187</v>
      </c>
      <c r="G41" s="6" t="s">
        <v>187</v>
      </c>
      <c r="I41" s="6" t="s">
        <v>187</v>
      </c>
      <c r="J41" s="6" t="s">
        <v>187</v>
      </c>
      <c r="K41" s="6" t="s">
        <v>187</v>
      </c>
      <c r="L41" s="6" t="s">
        <v>187</v>
      </c>
      <c r="M41" s="6" t="s">
        <v>187</v>
      </c>
      <c r="O41" s="6" t="s">
        <v>187</v>
      </c>
      <c r="P41" s="6" t="s">
        <v>187</v>
      </c>
      <c r="Q41" s="6" t="s">
        <v>187</v>
      </c>
      <c r="R41" s="6" t="s">
        <v>187</v>
      </c>
      <c r="S41" s="6" t="s">
        <v>187</v>
      </c>
    </row>
    <row r="42" spans="1:19">
      <c r="A42" s="27" t="s">
        <v>176</v>
      </c>
      <c r="B42" s="31"/>
      <c r="C42" s="6" t="s">
        <v>187</v>
      </c>
      <c r="D42" s="6" t="s">
        <v>187</v>
      </c>
      <c r="E42" s="6" t="s">
        <v>187</v>
      </c>
      <c r="F42" s="6" t="s">
        <v>187</v>
      </c>
      <c r="G42" s="6" t="s">
        <v>187</v>
      </c>
      <c r="I42" s="6" t="s">
        <v>187</v>
      </c>
      <c r="J42" s="6" t="s">
        <v>187</v>
      </c>
      <c r="K42" s="6" t="s">
        <v>187</v>
      </c>
      <c r="L42" s="6" t="s">
        <v>187</v>
      </c>
      <c r="M42" s="6" t="s">
        <v>187</v>
      </c>
      <c r="O42" s="6" t="s">
        <v>187</v>
      </c>
      <c r="P42" s="6" t="s">
        <v>187</v>
      </c>
      <c r="Q42" s="6" t="s">
        <v>187</v>
      </c>
      <c r="R42" s="6" t="s">
        <v>187</v>
      </c>
      <c r="S42" s="6" t="s">
        <v>187</v>
      </c>
    </row>
    <row r="43" spans="1:19">
      <c r="A43" s="27" t="s">
        <v>187</v>
      </c>
      <c r="B43" s="31" t="s">
        <v>18</v>
      </c>
      <c r="C43" s="6">
        <v>1.9127000000000001</v>
      </c>
      <c r="D43" s="6">
        <v>2.1625999999999999</v>
      </c>
      <c r="E43" s="6">
        <v>2.1625999999999999</v>
      </c>
      <c r="F43" s="6">
        <v>-0.24989999999999979</v>
      </c>
      <c r="G43" s="6">
        <v>0</v>
      </c>
      <c r="I43" s="6">
        <v>3.1177999999999999</v>
      </c>
      <c r="J43" s="6">
        <v>3.1911</v>
      </c>
      <c r="K43" s="6">
        <v>3.2709000000000001</v>
      </c>
      <c r="L43" s="6">
        <v>-7.3300000000000143E-2</v>
      </c>
      <c r="M43" s="6">
        <v>7.9800000000000093E-2</v>
      </c>
      <c r="O43" s="6">
        <v>4.1036000000000001</v>
      </c>
      <c r="P43" s="6">
        <v>4.5350000000000001</v>
      </c>
      <c r="Q43" s="6">
        <v>4.5350000000000001</v>
      </c>
      <c r="R43" s="6">
        <v>-0.43140000000000001</v>
      </c>
      <c r="S43" s="6">
        <v>0</v>
      </c>
    </row>
    <row r="44" spans="1:19">
      <c r="A44" s="27" t="s">
        <v>187</v>
      </c>
      <c r="B44" s="31" t="s">
        <v>27</v>
      </c>
      <c r="C44" s="6">
        <v>2.9998999999999998</v>
      </c>
      <c r="D44" s="6">
        <v>3.2149000000000001</v>
      </c>
      <c r="E44" s="6">
        <v>3.2149000000000001</v>
      </c>
      <c r="F44" s="6">
        <v>-0.2150000000000003</v>
      </c>
      <c r="G44" s="6">
        <v>0</v>
      </c>
      <c r="I44" s="6">
        <v>4.7766000000000002</v>
      </c>
      <c r="J44" s="6">
        <v>4.8795999999999999</v>
      </c>
      <c r="K44" s="6">
        <v>5.1059999999999999</v>
      </c>
      <c r="L44" s="6">
        <v>-0.10299999999999976</v>
      </c>
      <c r="M44" s="6">
        <v>0.22639999999999993</v>
      </c>
      <c r="O44" s="6">
        <v>6.1365999999999996</v>
      </c>
      <c r="P44" s="6">
        <v>6.1494</v>
      </c>
      <c r="Q44" s="6">
        <v>6.4736000000000002</v>
      </c>
      <c r="R44" s="6">
        <v>-1.2800000000000367E-2</v>
      </c>
      <c r="S44" s="6">
        <v>0.32420000000000027</v>
      </c>
    </row>
    <row r="45" spans="1:19">
      <c r="A45" s="27" t="s">
        <v>187</v>
      </c>
      <c r="B45" s="31" t="s">
        <v>40</v>
      </c>
      <c r="C45" s="6">
        <v>3.5415999999999999</v>
      </c>
      <c r="D45" s="6">
        <v>3.6949999999999998</v>
      </c>
      <c r="E45" s="6">
        <v>3.6949999999999998</v>
      </c>
      <c r="F45" s="6">
        <v>-0.15339999999999998</v>
      </c>
      <c r="G45" s="6">
        <v>0</v>
      </c>
      <c r="I45" s="6">
        <v>5.7286000000000001</v>
      </c>
      <c r="J45" s="6">
        <v>6.0697000000000001</v>
      </c>
      <c r="K45" s="6">
        <v>6.1555</v>
      </c>
      <c r="L45" s="6">
        <v>-0.34109999999999996</v>
      </c>
      <c r="M45" s="6">
        <v>8.5799999999999876E-2</v>
      </c>
      <c r="O45" s="6">
        <v>7.0583999999999998</v>
      </c>
      <c r="P45" s="6">
        <v>7.3612000000000002</v>
      </c>
      <c r="Q45" s="6">
        <v>7.6242000000000001</v>
      </c>
      <c r="R45" s="6">
        <v>-0.3028000000000004</v>
      </c>
      <c r="S45" s="6">
        <v>0.2629999999999999</v>
      </c>
    </row>
    <row r="46" spans="1:19">
      <c r="A46" s="27" t="s">
        <v>187</v>
      </c>
      <c r="B46" s="31" t="s">
        <v>606</v>
      </c>
      <c r="C46" s="6" t="s">
        <v>187</v>
      </c>
      <c r="D46" s="6" t="s">
        <v>187</v>
      </c>
      <c r="E46" s="6" t="s">
        <v>187</v>
      </c>
      <c r="F46" s="6" t="s">
        <v>187</v>
      </c>
      <c r="G46" s="6" t="s">
        <v>187</v>
      </c>
      <c r="I46" s="6" t="s">
        <v>187</v>
      </c>
      <c r="J46" s="6" t="s">
        <v>187</v>
      </c>
      <c r="K46" s="6" t="s">
        <v>187</v>
      </c>
      <c r="L46" s="6" t="s">
        <v>187</v>
      </c>
      <c r="M46" s="6" t="s">
        <v>187</v>
      </c>
      <c r="O46" s="6" t="s">
        <v>187</v>
      </c>
      <c r="P46" s="6" t="s">
        <v>187</v>
      </c>
      <c r="Q46" s="6" t="s">
        <v>187</v>
      </c>
      <c r="R46" s="6" t="s">
        <v>187</v>
      </c>
      <c r="S46" s="6" t="s">
        <v>187</v>
      </c>
    </row>
    <row r="47" spans="1:19">
      <c r="A47" s="27" t="s">
        <v>12</v>
      </c>
      <c r="B47" s="31"/>
      <c r="C47" s="6" t="s">
        <v>187</v>
      </c>
      <c r="D47" s="6" t="s">
        <v>187</v>
      </c>
      <c r="E47" s="6" t="s">
        <v>187</v>
      </c>
      <c r="F47" s="6" t="s">
        <v>187</v>
      </c>
      <c r="G47" s="6" t="s">
        <v>187</v>
      </c>
      <c r="I47" s="6" t="s">
        <v>187</v>
      </c>
      <c r="J47" s="6" t="s">
        <v>187</v>
      </c>
      <c r="K47" s="6" t="s">
        <v>187</v>
      </c>
      <c r="L47" s="6" t="s">
        <v>187</v>
      </c>
      <c r="M47" s="6" t="s">
        <v>187</v>
      </c>
      <c r="O47" s="6" t="s">
        <v>187</v>
      </c>
      <c r="P47" s="6" t="s">
        <v>187</v>
      </c>
      <c r="Q47" s="6" t="s">
        <v>187</v>
      </c>
      <c r="R47" s="6" t="s">
        <v>187</v>
      </c>
      <c r="S47" s="6" t="s">
        <v>187</v>
      </c>
    </row>
    <row r="48" spans="1:19">
      <c r="A48" s="27" t="s">
        <v>187</v>
      </c>
      <c r="B48" s="31" t="s">
        <v>11</v>
      </c>
      <c r="C48" s="6">
        <v>5.1383000000000001</v>
      </c>
      <c r="D48" s="6">
        <v>5.1383000000000001</v>
      </c>
      <c r="E48" s="6">
        <v>5.7591999999999999</v>
      </c>
      <c r="F48" s="6">
        <v>0</v>
      </c>
      <c r="G48" s="6">
        <v>0.62089999999999979</v>
      </c>
      <c r="I48" s="6">
        <v>8.1616999999999997</v>
      </c>
      <c r="J48" s="6">
        <v>8.3186</v>
      </c>
      <c r="K48" s="6">
        <v>9.5359999999999996</v>
      </c>
      <c r="L48" s="6">
        <v>-0.15690000000000026</v>
      </c>
      <c r="M48" s="6">
        <v>1.2173999999999996</v>
      </c>
      <c r="O48" s="6">
        <v>9.6292000000000009</v>
      </c>
      <c r="P48" s="6">
        <v>9.8187999999999995</v>
      </c>
      <c r="Q48" s="6">
        <v>10.770799999999999</v>
      </c>
      <c r="R48" s="6">
        <v>-0.18959999999999866</v>
      </c>
      <c r="S48" s="6">
        <v>0.95199999999999996</v>
      </c>
    </row>
    <row r="49" spans="1:19">
      <c r="A49" s="27" t="s">
        <v>187</v>
      </c>
      <c r="B49" s="31" t="s">
        <v>13</v>
      </c>
      <c r="C49" s="6">
        <v>4.2089999999999996</v>
      </c>
      <c r="D49" s="6">
        <v>4.7915999999999999</v>
      </c>
      <c r="E49" s="6">
        <v>4.7915999999999999</v>
      </c>
      <c r="F49" s="6">
        <v>-0.58260000000000023</v>
      </c>
      <c r="G49" s="6">
        <v>0</v>
      </c>
      <c r="I49" s="6">
        <v>6.9443999999999999</v>
      </c>
      <c r="J49" s="6">
        <v>7.6360000000000001</v>
      </c>
      <c r="K49" s="6">
        <v>7.6360000000000001</v>
      </c>
      <c r="L49" s="6">
        <v>-0.69160000000000021</v>
      </c>
      <c r="M49" s="6">
        <v>0</v>
      </c>
      <c r="O49" s="6">
        <v>8.4685000000000006</v>
      </c>
      <c r="P49" s="6">
        <v>8.9178999999999995</v>
      </c>
      <c r="Q49" s="6">
        <v>9.0882000000000005</v>
      </c>
      <c r="R49" s="6">
        <v>-0.44939999999999891</v>
      </c>
      <c r="S49" s="6">
        <v>0.17030000000000101</v>
      </c>
    </row>
    <row r="50" spans="1:19">
      <c r="A50" s="27" t="s">
        <v>187</v>
      </c>
      <c r="B50" s="31" t="s">
        <v>20</v>
      </c>
      <c r="C50" s="6">
        <v>4.7953000000000001</v>
      </c>
      <c r="D50" s="6">
        <v>5.0049999999999999</v>
      </c>
      <c r="E50" s="6">
        <v>5.0201000000000002</v>
      </c>
      <c r="F50" s="6">
        <v>-0.20969999999999978</v>
      </c>
      <c r="G50" s="6">
        <v>1.5100000000000335E-2</v>
      </c>
      <c r="I50" s="6">
        <v>7.1382000000000003</v>
      </c>
      <c r="J50" s="6">
        <v>7.1382000000000003</v>
      </c>
      <c r="K50" s="6">
        <v>7.2516999999999996</v>
      </c>
      <c r="L50" s="6">
        <v>0</v>
      </c>
      <c r="M50" s="6">
        <v>0.11349999999999927</v>
      </c>
      <c r="O50" s="6">
        <v>8.2879000000000005</v>
      </c>
      <c r="P50" s="6">
        <v>8.2879000000000005</v>
      </c>
      <c r="Q50" s="6">
        <v>8.6654999999999998</v>
      </c>
      <c r="R50" s="6">
        <v>0</v>
      </c>
      <c r="S50" s="6">
        <v>0.37759999999999927</v>
      </c>
    </row>
    <row r="51" spans="1:19">
      <c r="A51" s="27" t="s">
        <v>187</v>
      </c>
      <c r="B51" s="31" t="s">
        <v>21</v>
      </c>
      <c r="C51" s="6">
        <v>6.7972999999999999</v>
      </c>
      <c r="D51" s="6">
        <v>6.9352999999999998</v>
      </c>
      <c r="E51" s="6">
        <v>6.9523000000000001</v>
      </c>
      <c r="F51" s="6">
        <v>-0.1379999999999999</v>
      </c>
      <c r="G51" s="6">
        <v>1.7000000000000348E-2</v>
      </c>
      <c r="I51" s="6">
        <v>10.3527</v>
      </c>
      <c r="J51" s="6">
        <v>10.946300000000001</v>
      </c>
      <c r="K51" s="6">
        <v>10.946300000000001</v>
      </c>
      <c r="L51" s="6">
        <v>-0.59360000000000035</v>
      </c>
      <c r="M51" s="6">
        <v>0</v>
      </c>
      <c r="O51" s="6">
        <v>11.741300000000001</v>
      </c>
      <c r="P51" s="6">
        <v>12.4069</v>
      </c>
      <c r="Q51" s="6">
        <v>12.5258</v>
      </c>
      <c r="R51" s="6">
        <v>-0.66559999999999953</v>
      </c>
      <c r="S51" s="6">
        <v>0.11890000000000001</v>
      </c>
    </row>
    <row r="52" spans="1:19">
      <c r="A52" s="27" t="s">
        <v>187</v>
      </c>
      <c r="B52" s="31" t="s">
        <v>561</v>
      </c>
      <c r="C52" s="6" t="s">
        <v>187</v>
      </c>
      <c r="D52" s="6" t="s">
        <v>187</v>
      </c>
      <c r="E52" s="6" t="s">
        <v>187</v>
      </c>
      <c r="F52" s="6" t="s">
        <v>187</v>
      </c>
      <c r="G52" s="6" t="s">
        <v>187</v>
      </c>
      <c r="I52" s="6" t="s">
        <v>187</v>
      </c>
      <c r="J52" s="6" t="s">
        <v>187</v>
      </c>
      <c r="K52" s="6" t="s">
        <v>187</v>
      </c>
      <c r="L52" s="6" t="s">
        <v>187</v>
      </c>
      <c r="M52" s="6" t="s">
        <v>187</v>
      </c>
      <c r="O52" s="6" t="s">
        <v>187</v>
      </c>
      <c r="P52" s="6" t="s">
        <v>187</v>
      </c>
      <c r="Q52" s="6" t="s">
        <v>187</v>
      </c>
      <c r="R52" s="6" t="s">
        <v>187</v>
      </c>
      <c r="S52" s="6" t="s">
        <v>187</v>
      </c>
    </row>
    <row r="53" spans="1:19">
      <c r="A53" s="27" t="s">
        <v>187</v>
      </c>
      <c r="B53" s="31" t="s">
        <v>562</v>
      </c>
      <c r="C53" s="6" t="s">
        <v>187</v>
      </c>
      <c r="D53" s="6" t="s">
        <v>187</v>
      </c>
      <c r="E53" s="6" t="s">
        <v>187</v>
      </c>
      <c r="F53" s="6" t="s">
        <v>187</v>
      </c>
      <c r="G53" s="6" t="s">
        <v>187</v>
      </c>
      <c r="I53" s="6" t="s">
        <v>187</v>
      </c>
      <c r="J53" s="6" t="s">
        <v>187</v>
      </c>
      <c r="K53" s="6" t="s">
        <v>187</v>
      </c>
      <c r="L53" s="6" t="s">
        <v>187</v>
      </c>
      <c r="M53" s="6" t="s">
        <v>187</v>
      </c>
      <c r="O53" s="6" t="s">
        <v>187</v>
      </c>
      <c r="P53" s="6" t="s">
        <v>187</v>
      </c>
      <c r="Q53" s="6" t="s">
        <v>187</v>
      </c>
      <c r="R53" s="6" t="s">
        <v>187</v>
      </c>
      <c r="S53" s="6" t="s">
        <v>187</v>
      </c>
    </row>
    <row r="54" spans="1:19">
      <c r="A54" s="27" t="s">
        <v>187</v>
      </c>
      <c r="B54" s="31" t="s">
        <v>38</v>
      </c>
      <c r="C54" s="6">
        <v>2.5123000000000002</v>
      </c>
      <c r="D54" s="6">
        <v>2.7101999999999999</v>
      </c>
      <c r="E54" s="6">
        <v>2.8031000000000001</v>
      </c>
      <c r="F54" s="6">
        <v>-0.19789999999999974</v>
      </c>
      <c r="G54" s="6">
        <v>9.2900000000000205E-2</v>
      </c>
      <c r="I54" s="6">
        <v>3.7359</v>
      </c>
      <c r="J54" s="6">
        <v>4.1712999999999996</v>
      </c>
      <c r="K54" s="6">
        <v>4.26</v>
      </c>
      <c r="L54" s="6">
        <v>-0.43539999999999957</v>
      </c>
      <c r="M54" s="6">
        <v>8.8700000000000223E-2</v>
      </c>
      <c r="O54" s="6">
        <v>4.4211999999999998</v>
      </c>
      <c r="P54" s="6">
        <v>5.1966999999999999</v>
      </c>
      <c r="Q54" s="6">
        <v>5.1966999999999999</v>
      </c>
      <c r="R54" s="6">
        <v>-0.77550000000000008</v>
      </c>
      <c r="S54" s="6">
        <v>0</v>
      </c>
    </row>
    <row r="55" spans="1:19">
      <c r="A55" s="27" t="s">
        <v>187</v>
      </c>
      <c r="B55" s="31" t="s">
        <v>39</v>
      </c>
      <c r="C55" s="6">
        <v>2.7629000000000001</v>
      </c>
      <c r="D55" s="6">
        <v>2.7858999999999998</v>
      </c>
      <c r="E55" s="6">
        <v>2.8601999999999999</v>
      </c>
      <c r="F55" s="6">
        <v>-2.2999999999999687E-2</v>
      </c>
      <c r="G55" s="6">
        <v>7.4300000000000033E-2</v>
      </c>
      <c r="I55" s="6">
        <v>3.7241</v>
      </c>
      <c r="J55" s="6">
        <v>3.7241</v>
      </c>
      <c r="K55" s="6">
        <v>4.0033000000000003</v>
      </c>
      <c r="L55" s="6">
        <v>0</v>
      </c>
      <c r="M55" s="6">
        <v>0.27920000000000034</v>
      </c>
      <c r="O55" s="6">
        <v>4.3155999999999999</v>
      </c>
      <c r="P55" s="6">
        <v>4.3155999999999999</v>
      </c>
      <c r="Q55" s="6">
        <v>4.6311</v>
      </c>
      <c r="R55" s="6">
        <v>0</v>
      </c>
      <c r="S55" s="6">
        <v>0.31550000000000011</v>
      </c>
    </row>
    <row r="56" spans="1:19">
      <c r="A56" s="27"/>
      <c r="B56" s="31"/>
      <c r="C56" s="6"/>
      <c r="D56" s="6"/>
      <c r="E56" s="6"/>
      <c r="F56" s="75"/>
      <c r="G56" s="75"/>
      <c r="I56" s="6"/>
      <c r="J56" s="6"/>
      <c r="K56" s="6"/>
      <c r="L56" s="75"/>
      <c r="M56" s="75"/>
      <c r="O56" s="6"/>
      <c r="P56" s="6"/>
      <c r="Q56" s="6"/>
      <c r="R56" s="75"/>
      <c r="S56" s="75"/>
    </row>
    <row r="57" spans="1:19">
      <c r="A57" s="92" t="s">
        <v>531</v>
      </c>
      <c r="B57" s="93"/>
      <c r="C57" s="6"/>
      <c r="D57" s="6"/>
      <c r="E57" s="6"/>
      <c r="F57" s="6">
        <v>-0.26799354838709677</v>
      </c>
      <c r="G57" s="6">
        <v>9.082903225806456E-2</v>
      </c>
      <c r="H57" s="6"/>
      <c r="I57" s="6"/>
      <c r="J57" s="6"/>
      <c r="K57" s="6"/>
      <c r="L57" s="6">
        <v>-0.47664838709677421</v>
      </c>
      <c r="M57" s="6">
        <v>0.25240645161290309</v>
      </c>
      <c r="N57" s="6"/>
      <c r="O57" s="6"/>
      <c r="P57" s="6"/>
      <c r="Q57" s="6"/>
      <c r="R57" s="6">
        <v>-0.59826451612903242</v>
      </c>
      <c r="S57" s="6">
        <v>0.41339032258064512</v>
      </c>
    </row>
    <row r="58" spans="1:19">
      <c r="A58" s="202" t="s">
        <v>532</v>
      </c>
      <c r="B58" s="203"/>
      <c r="C58" s="59"/>
      <c r="D58" s="59"/>
      <c r="E58" s="59"/>
      <c r="F58" s="59">
        <v>-1.3856999999999999</v>
      </c>
      <c r="G58" s="59">
        <v>0.62089999999999979</v>
      </c>
      <c r="H58" s="59"/>
      <c r="I58" s="59"/>
      <c r="J58" s="59"/>
      <c r="K58" s="59"/>
      <c r="L58" s="59">
        <v>-1.7894000000000005</v>
      </c>
      <c r="M58" s="59">
        <v>1.5148000000000001</v>
      </c>
      <c r="N58" s="59"/>
      <c r="O58" s="59"/>
      <c r="P58" s="59"/>
      <c r="Q58" s="59"/>
      <c r="R58" s="59">
        <v>-2.7543000000000006</v>
      </c>
      <c r="S58" s="59">
        <v>2.2174999999999994</v>
      </c>
    </row>
    <row r="59" spans="1:19" s="170" customFormat="1">
      <c r="A59" s="169" t="s">
        <v>1</v>
      </c>
    </row>
    <row r="60" spans="1:19">
      <c r="A60" s="41" t="s">
        <v>171</v>
      </c>
      <c r="C60" s="6" t="s">
        <v>187</v>
      </c>
      <c r="D60" s="6" t="s">
        <v>187</v>
      </c>
      <c r="E60" s="6" t="s">
        <v>187</v>
      </c>
      <c r="F60" s="6" t="s">
        <v>187</v>
      </c>
      <c r="G60" s="6" t="s">
        <v>187</v>
      </c>
      <c r="I60" s="6" t="s">
        <v>187</v>
      </c>
      <c r="J60" s="6" t="s">
        <v>187</v>
      </c>
      <c r="K60" s="6" t="s">
        <v>187</v>
      </c>
      <c r="L60" s="6" t="s">
        <v>187</v>
      </c>
      <c r="M60" s="6" t="s">
        <v>187</v>
      </c>
      <c r="O60" s="6" t="s">
        <v>187</v>
      </c>
      <c r="P60" s="6" t="s">
        <v>187</v>
      </c>
      <c r="Q60" s="6" t="s">
        <v>187</v>
      </c>
      <c r="R60" s="6" t="s">
        <v>187</v>
      </c>
      <c r="S60" s="6" t="s">
        <v>187</v>
      </c>
    </row>
    <row r="61" spans="1:19">
      <c r="A61" s="27" t="s">
        <v>187</v>
      </c>
      <c r="B61" s="31" t="s">
        <v>16</v>
      </c>
      <c r="C61" s="6">
        <v>3.1160000000000001</v>
      </c>
      <c r="D61" s="6">
        <v>3.6905000000000001</v>
      </c>
      <c r="E61" s="6">
        <v>3.6905000000000001</v>
      </c>
      <c r="F61" s="6">
        <v>-0.57450000000000001</v>
      </c>
      <c r="G61" s="6">
        <v>0</v>
      </c>
      <c r="I61" s="6">
        <v>6.5951000000000004</v>
      </c>
      <c r="J61" s="6">
        <v>7.6912000000000003</v>
      </c>
      <c r="K61" s="6">
        <v>7.6912000000000003</v>
      </c>
      <c r="L61" s="6">
        <v>-1.0960999999999999</v>
      </c>
      <c r="M61" s="6">
        <v>0</v>
      </c>
      <c r="O61" s="6">
        <v>7.1163999999999996</v>
      </c>
      <c r="P61" s="6">
        <v>7.6912000000000003</v>
      </c>
      <c r="Q61" s="6">
        <v>8.1856000000000009</v>
      </c>
      <c r="R61" s="6">
        <v>-0.57480000000000064</v>
      </c>
      <c r="S61" s="6">
        <v>0.49440000000000062</v>
      </c>
    </row>
    <row r="62" spans="1:19">
      <c r="A62" s="27"/>
      <c r="B62" s="31" t="s">
        <v>540</v>
      </c>
      <c r="C62" s="6"/>
      <c r="D62" s="6"/>
      <c r="E62" s="6"/>
      <c r="F62" s="6"/>
      <c r="G62" s="6"/>
      <c r="I62" s="6"/>
      <c r="J62" s="6"/>
      <c r="K62" s="6"/>
      <c r="L62" s="6"/>
      <c r="M62" s="6"/>
      <c r="O62" s="6"/>
      <c r="P62" s="6"/>
      <c r="Q62" s="6"/>
      <c r="R62" s="6"/>
      <c r="S62" s="6"/>
    </row>
    <row r="63" spans="1:19">
      <c r="A63" s="27"/>
      <c r="B63" s="31" t="s">
        <v>24</v>
      </c>
      <c r="C63" s="6"/>
      <c r="D63" s="6"/>
      <c r="E63" s="6"/>
      <c r="F63" s="6"/>
      <c r="G63" s="6"/>
      <c r="I63" s="6"/>
      <c r="J63" s="6"/>
      <c r="K63" s="6"/>
      <c r="L63" s="6"/>
      <c r="M63" s="6"/>
      <c r="O63" s="6"/>
      <c r="P63" s="6"/>
      <c r="Q63" s="6"/>
      <c r="R63" s="6"/>
      <c r="S63" s="6"/>
    </row>
    <row r="64" spans="1:19">
      <c r="A64" s="27" t="s">
        <v>187</v>
      </c>
      <c r="B64" s="31" t="s">
        <v>30</v>
      </c>
      <c r="C64" s="6" t="s">
        <v>187</v>
      </c>
      <c r="D64" s="6" t="s">
        <v>187</v>
      </c>
      <c r="E64" s="6" t="s">
        <v>187</v>
      </c>
      <c r="F64" s="6" t="s">
        <v>187</v>
      </c>
      <c r="G64" s="6" t="s">
        <v>187</v>
      </c>
      <c r="I64" s="6" t="s">
        <v>187</v>
      </c>
      <c r="J64" s="6" t="s">
        <v>187</v>
      </c>
      <c r="K64" s="6" t="s">
        <v>187</v>
      </c>
      <c r="L64" s="6" t="s">
        <v>187</v>
      </c>
      <c r="M64" s="6" t="s">
        <v>187</v>
      </c>
      <c r="O64" s="6" t="s">
        <v>187</v>
      </c>
      <c r="P64" s="6" t="s">
        <v>187</v>
      </c>
      <c r="Q64" s="6" t="s">
        <v>187</v>
      </c>
      <c r="R64" s="6" t="s">
        <v>187</v>
      </c>
      <c r="S64" s="6" t="s">
        <v>187</v>
      </c>
    </row>
    <row r="65" spans="1:19">
      <c r="A65" s="27" t="s">
        <v>187</v>
      </c>
      <c r="B65" s="31" t="s">
        <v>31</v>
      </c>
      <c r="C65" s="6" t="s">
        <v>187</v>
      </c>
      <c r="D65" s="6" t="s">
        <v>187</v>
      </c>
      <c r="E65" s="6" t="s">
        <v>187</v>
      </c>
      <c r="F65" s="6" t="s">
        <v>187</v>
      </c>
      <c r="G65" s="6" t="s">
        <v>187</v>
      </c>
      <c r="I65" s="6" t="s">
        <v>187</v>
      </c>
      <c r="J65" s="6" t="s">
        <v>187</v>
      </c>
      <c r="K65" s="6" t="s">
        <v>187</v>
      </c>
      <c r="L65" s="6" t="s">
        <v>187</v>
      </c>
      <c r="M65" s="6" t="s">
        <v>187</v>
      </c>
      <c r="O65" s="6" t="s">
        <v>187</v>
      </c>
      <c r="P65" s="6" t="s">
        <v>187</v>
      </c>
      <c r="Q65" s="6" t="s">
        <v>187</v>
      </c>
      <c r="R65" s="6" t="s">
        <v>187</v>
      </c>
      <c r="S65" s="6" t="s">
        <v>187</v>
      </c>
    </row>
    <row r="66" spans="1:19">
      <c r="A66" s="27" t="s">
        <v>187</v>
      </c>
      <c r="B66" s="31" t="s">
        <v>35</v>
      </c>
      <c r="C66" s="6" t="s">
        <v>187</v>
      </c>
      <c r="D66" s="6" t="s">
        <v>187</v>
      </c>
      <c r="E66" s="6" t="s">
        <v>187</v>
      </c>
      <c r="F66" s="6" t="s">
        <v>187</v>
      </c>
      <c r="G66" s="6" t="s">
        <v>187</v>
      </c>
      <c r="I66" s="6" t="s">
        <v>187</v>
      </c>
      <c r="J66" s="6" t="s">
        <v>187</v>
      </c>
      <c r="K66" s="6" t="s">
        <v>187</v>
      </c>
      <c r="L66" s="6" t="s">
        <v>187</v>
      </c>
      <c r="M66" s="6" t="s">
        <v>187</v>
      </c>
      <c r="O66" s="6" t="s">
        <v>187</v>
      </c>
      <c r="P66" s="6" t="s">
        <v>187</v>
      </c>
      <c r="Q66" s="6" t="s">
        <v>187</v>
      </c>
      <c r="R66" s="6" t="s">
        <v>187</v>
      </c>
      <c r="S66" s="6" t="s">
        <v>187</v>
      </c>
    </row>
    <row r="67" spans="1:19">
      <c r="A67" s="27" t="s">
        <v>187</v>
      </c>
      <c r="B67" s="31" t="s">
        <v>41</v>
      </c>
      <c r="C67" s="6" t="s">
        <v>187</v>
      </c>
      <c r="D67" s="6" t="s">
        <v>187</v>
      </c>
      <c r="E67" s="6" t="s">
        <v>187</v>
      </c>
      <c r="F67" s="6" t="s">
        <v>187</v>
      </c>
      <c r="G67" s="6" t="s">
        <v>187</v>
      </c>
      <c r="I67" s="6" t="s">
        <v>187</v>
      </c>
      <c r="J67" s="6" t="s">
        <v>187</v>
      </c>
      <c r="K67" s="6" t="s">
        <v>187</v>
      </c>
      <c r="L67" s="6" t="s">
        <v>187</v>
      </c>
      <c r="M67" s="6" t="s">
        <v>187</v>
      </c>
      <c r="O67" s="6" t="s">
        <v>187</v>
      </c>
      <c r="P67" s="6" t="s">
        <v>187</v>
      </c>
      <c r="Q67" s="6" t="s">
        <v>187</v>
      </c>
      <c r="R67" s="6" t="s">
        <v>187</v>
      </c>
      <c r="S67" s="6" t="s">
        <v>187</v>
      </c>
    </row>
    <row r="68" spans="1:19">
      <c r="A68" s="27" t="s">
        <v>187</v>
      </c>
      <c r="B68" s="31" t="s">
        <v>555</v>
      </c>
      <c r="C68" s="6" t="s">
        <v>187</v>
      </c>
      <c r="D68" s="6" t="s">
        <v>187</v>
      </c>
      <c r="E68" s="6" t="s">
        <v>187</v>
      </c>
      <c r="F68" s="6" t="s">
        <v>187</v>
      </c>
      <c r="G68" s="6" t="s">
        <v>187</v>
      </c>
      <c r="I68" s="6" t="s">
        <v>187</v>
      </c>
      <c r="J68" s="6" t="s">
        <v>187</v>
      </c>
      <c r="K68" s="6" t="s">
        <v>187</v>
      </c>
      <c r="L68" s="6" t="s">
        <v>187</v>
      </c>
      <c r="M68" s="6" t="s">
        <v>187</v>
      </c>
      <c r="O68" s="6" t="s">
        <v>187</v>
      </c>
      <c r="P68" s="6" t="s">
        <v>187</v>
      </c>
      <c r="Q68" s="6" t="s">
        <v>187</v>
      </c>
      <c r="R68" s="6" t="s">
        <v>187</v>
      </c>
      <c r="S68" s="6" t="s">
        <v>187</v>
      </c>
    </row>
    <row r="69" spans="1:19">
      <c r="A69" s="27" t="s">
        <v>187</v>
      </c>
      <c r="B69" s="31" t="s">
        <v>47</v>
      </c>
      <c r="C69" s="6" t="s">
        <v>187</v>
      </c>
      <c r="D69" s="6" t="s">
        <v>187</v>
      </c>
      <c r="E69" s="6" t="s">
        <v>187</v>
      </c>
      <c r="F69" s="6" t="s">
        <v>187</v>
      </c>
      <c r="G69" s="6" t="s">
        <v>187</v>
      </c>
      <c r="I69" s="6" t="s">
        <v>187</v>
      </c>
      <c r="J69" s="6" t="s">
        <v>187</v>
      </c>
      <c r="K69" s="6" t="s">
        <v>187</v>
      </c>
      <c r="L69" s="6" t="s">
        <v>187</v>
      </c>
      <c r="M69" s="6" t="s">
        <v>187</v>
      </c>
      <c r="O69" s="6" t="s">
        <v>187</v>
      </c>
      <c r="P69" s="6" t="s">
        <v>187</v>
      </c>
      <c r="Q69" s="6" t="s">
        <v>187</v>
      </c>
      <c r="R69" s="6" t="s">
        <v>187</v>
      </c>
      <c r="S69" s="6" t="s">
        <v>187</v>
      </c>
    </row>
    <row r="70" spans="1:19">
      <c r="A70" s="27" t="s">
        <v>187</v>
      </c>
      <c r="B70" s="31" t="s">
        <v>556</v>
      </c>
      <c r="C70" s="6" t="s">
        <v>187</v>
      </c>
      <c r="D70" s="6" t="s">
        <v>187</v>
      </c>
      <c r="E70" s="6" t="s">
        <v>187</v>
      </c>
      <c r="F70" s="6" t="s">
        <v>187</v>
      </c>
      <c r="G70" s="6" t="s">
        <v>187</v>
      </c>
      <c r="I70" s="6" t="s">
        <v>187</v>
      </c>
      <c r="J70" s="6" t="s">
        <v>187</v>
      </c>
      <c r="K70" s="6" t="s">
        <v>187</v>
      </c>
      <c r="L70" s="6" t="s">
        <v>187</v>
      </c>
      <c r="M70" s="6" t="s">
        <v>187</v>
      </c>
      <c r="O70" s="6" t="s">
        <v>187</v>
      </c>
      <c r="P70" s="6" t="s">
        <v>187</v>
      </c>
      <c r="Q70" s="6" t="s">
        <v>187</v>
      </c>
      <c r="R70" s="6" t="s">
        <v>187</v>
      </c>
      <c r="S70" s="6" t="s">
        <v>187</v>
      </c>
    </row>
    <row r="71" spans="1:19">
      <c r="A71" s="27" t="s">
        <v>172</v>
      </c>
      <c r="B71" s="28"/>
      <c r="C71" s="6" t="s">
        <v>187</v>
      </c>
      <c r="D71" s="6" t="s">
        <v>187</v>
      </c>
      <c r="E71" s="6" t="s">
        <v>187</v>
      </c>
      <c r="F71" s="6" t="s">
        <v>187</v>
      </c>
      <c r="G71" s="6" t="s">
        <v>187</v>
      </c>
      <c r="I71" s="6" t="s">
        <v>187</v>
      </c>
      <c r="J71" s="6" t="s">
        <v>187</v>
      </c>
      <c r="K71" s="6" t="s">
        <v>187</v>
      </c>
      <c r="L71" s="6" t="s">
        <v>187</v>
      </c>
      <c r="M71" s="6" t="s">
        <v>187</v>
      </c>
      <c r="O71" s="6" t="s">
        <v>187</v>
      </c>
      <c r="P71" s="6" t="s">
        <v>187</v>
      </c>
      <c r="Q71" s="6" t="s">
        <v>187</v>
      </c>
      <c r="R71" s="6" t="s">
        <v>187</v>
      </c>
      <c r="S71" s="6" t="s">
        <v>187</v>
      </c>
    </row>
    <row r="72" spans="1:19">
      <c r="A72" s="27"/>
      <c r="B72" t="s">
        <v>557</v>
      </c>
      <c r="C72" s="6" t="s">
        <v>187</v>
      </c>
      <c r="D72" s="6" t="s">
        <v>187</v>
      </c>
      <c r="E72" s="6" t="s">
        <v>187</v>
      </c>
      <c r="F72" s="6" t="s">
        <v>187</v>
      </c>
      <c r="G72" s="6" t="s">
        <v>187</v>
      </c>
      <c r="I72" s="6" t="s">
        <v>187</v>
      </c>
      <c r="J72" s="6" t="s">
        <v>187</v>
      </c>
      <c r="K72" s="6" t="s">
        <v>187</v>
      </c>
      <c r="L72" s="6" t="s">
        <v>187</v>
      </c>
      <c r="M72" s="6" t="s">
        <v>187</v>
      </c>
      <c r="O72" s="6" t="s">
        <v>187</v>
      </c>
      <c r="P72" s="6" t="s">
        <v>187</v>
      </c>
      <c r="Q72" s="6" t="s">
        <v>187</v>
      </c>
      <c r="R72" s="6" t="s">
        <v>187</v>
      </c>
      <c r="S72" s="6" t="s">
        <v>187</v>
      </c>
    </row>
    <row r="73" spans="1:19">
      <c r="A73" s="27" t="s">
        <v>187</v>
      </c>
      <c r="B73" s="31" t="s">
        <v>14</v>
      </c>
      <c r="C73" s="6" t="s">
        <v>187</v>
      </c>
      <c r="D73" s="6" t="s">
        <v>187</v>
      </c>
      <c r="E73" s="6" t="s">
        <v>187</v>
      </c>
      <c r="F73" s="6" t="s">
        <v>187</v>
      </c>
      <c r="G73" s="6" t="s">
        <v>187</v>
      </c>
      <c r="I73" s="6" t="s">
        <v>187</v>
      </c>
      <c r="J73" s="6" t="s">
        <v>187</v>
      </c>
      <c r="K73" s="6" t="s">
        <v>187</v>
      </c>
      <c r="L73" s="6" t="s">
        <v>187</v>
      </c>
      <c r="M73" s="6" t="s">
        <v>187</v>
      </c>
      <c r="O73" s="6" t="s">
        <v>187</v>
      </c>
      <c r="P73" s="6" t="s">
        <v>187</v>
      </c>
      <c r="Q73" s="6" t="s">
        <v>187</v>
      </c>
      <c r="R73" s="6" t="s">
        <v>187</v>
      </c>
      <c r="S73" s="6" t="s">
        <v>187</v>
      </c>
    </row>
    <row r="74" spans="1:19">
      <c r="A74" s="27"/>
      <c r="B74" s="31" t="s">
        <v>134</v>
      </c>
      <c r="C74" s="6" t="s">
        <v>187</v>
      </c>
      <c r="D74" s="6" t="s">
        <v>187</v>
      </c>
      <c r="E74" s="6" t="s">
        <v>187</v>
      </c>
      <c r="F74" s="6" t="s">
        <v>187</v>
      </c>
      <c r="G74" s="6" t="s">
        <v>187</v>
      </c>
      <c r="I74" s="6" t="s">
        <v>187</v>
      </c>
      <c r="J74" s="6" t="s">
        <v>187</v>
      </c>
      <c r="K74" s="6" t="s">
        <v>187</v>
      </c>
      <c r="L74" s="6" t="s">
        <v>187</v>
      </c>
      <c r="M74" s="6" t="s">
        <v>187</v>
      </c>
      <c r="O74" s="6" t="s">
        <v>187</v>
      </c>
      <c r="P74" s="6" t="s">
        <v>187</v>
      </c>
      <c r="Q74" s="6" t="s">
        <v>187</v>
      </c>
      <c r="R74" s="6" t="s">
        <v>187</v>
      </c>
      <c r="S74" s="6" t="s">
        <v>187</v>
      </c>
    </row>
    <row r="75" spans="1:19">
      <c r="A75" s="27"/>
      <c r="B75" s="93" t="s">
        <v>541</v>
      </c>
      <c r="C75" s="6">
        <v>0.872</v>
      </c>
      <c r="D75" s="6">
        <v>0.97529999999999994</v>
      </c>
      <c r="E75" s="6">
        <v>1.1388</v>
      </c>
      <c r="F75" s="6">
        <v>-0.10329999999999995</v>
      </c>
      <c r="G75" s="6">
        <v>0.16350000000000009</v>
      </c>
      <c r="I75" s="6">
        <v>0.97529999999999994</v>
      </c>
      <c r="J75" s="6">
        <v>0.97529999999999994</v>
      </c>
      <c r="K75" s="6">
        <v>1.4792000000000001</v>
      </c>
      <c r="L75" s="6">
        <v>0</v>
      </c>
      <c r="M75" s="6">
        <v>0.50390000000000013</v>
      </c>
      <c r="O75" s="6">
        <v>0.97529999999999994</v>
      </c>
      <c r="P75" s="6">
        <v>0.97529999999999994</v>
      </c>
      <c r="Q75" s="6">
        <v>1.5126999999999999</v>
      </c>
      <c r="R75" s="6">
        <v>0</v>
      </c>
      <c r="S75" s="6">
        <v>0.53739999999999999</v>
      </c>
    </row>
    <row r="76" spans="1:19">
      <c r="A76" s="27" t="s">
        <v>187</v>
      </c>
      <c r="B76" s="31" t="s">
        <v>558</v>
      </c>
      <c r="C76" s="6" t="s">
        <v>187</v>
      </c>
      <c r="D76" s="6" t="s">
        <v>187</v>
      </c>
      <c r="E76" s="6" t="s">
        <v>187</v>
      </c>
      <c r="F76" s="6" t="s">
        <v>187</v>
      </c>
      <c r="G76" s="6" t="s">
        <v>187</v>
      </c>
      <c r="I76" s="6" t="s">
        <v>187</v>
      </c>
      <c r="J76" s="6" t="s">
        <v>187</v>
      </c>
      <c r="K76" s="6" t="s">
        <v>187</v>
      </c>
      <c r="L76" s="6" t="s">
        <v>187</v>
      </c>
      <c r="M76" s="6" t="s">
        <v>187</v>
      </c>
      <c r="O76" s="6" t="s">
        <v>187</v>
      </c>
      <c r="P76" s="6" t="s">
        <v>187</v>
      </c>
      <c r="Q76" s="6" t="s">
        <v>187</v>
      </c>
      <c r="R76" s="6" t="s">
        <v>187</v>
      </c>
      <c r="S76" s="6" t="s">
        <v>187</v>
      </c>
    </row>
    <row r="77" spans="1:19">
      <c r="A77" s="27" t="s">
        <v>173</v>
      </c>
      <c r="B77" s="31"/>
      <c r="C77" s="6" t="s">
        <v>187</v>
      </c>
      <c r="D77" s="6" t="s">
        <v>187</v>
      </c>
      <c r="E77" s="6" t="s">
        <v>187</v>
      </c>
      <c r="F77" s="6" t="s">
        <v>187</v>
      </c>
      <c r="G77" s="6" t="s">
        <v>187</v>
      </c>
      <c r="I77" s="6" t="s">
        <v>187</v>
      </c>
      <c r="J77" s="6" t="s">
        <v>187</v>
      </c>
      <c r="K77" s="6" t="s">
        <v>187</v>
      </c>
      <c r="L77" s="6" t="s">
        <v>187</v>
      </c>
      <c r="M77" s="6" t="s">
        <v>187</v>
      </c>
      <c r="O77" s="6" t="s">
        <v>187</v>
      </c>
      <c r="P77" s="6" t="s">
        <v>187</v>
      </c>
      <c r="Q77" s="6" t="s">
        <v>187</v>
      </c>
      <c r="R77" s="6" t="s">
        <v>187</v>
      </c>
      <c r="S77" s="6" t="s">
        <v>187</v>
      </c>
    </row>
    <row r="78" spans="1:19">
      <c r="A78" s="27"/>
      <c r="B78" s="31" t="s">
        <v>135</v>
      </c>
      <c r="C78" s="6">
        <v>1E-4</v>
      </c>
      <c r="D78" s="6">
        <v>1E-4</v>
      </c>
      <c r="E78" s="6">
        <v>0.5151</v>
      </c>
      <c r="F78" s="6">
        <v>0</v>
      </c>
      <c r="G78" s="6">
        <v>0.51500000000000001</v>
      </c>
      <c r="I78" s="6">
        <v>1E-4</v>
      </c>
      <c r="J78" s="6">
        <v>1E-4</v>
      </c>
      <c r="K78" s="6">
        <v>0.53010000000000002</v>
      </c>
      <c r="L78" s="6">
        <v>0</v>
      </c>
      <c r="M78" s="6">
        <v>0.53</v>
      </c>
      <c r="O78" s="6">
        <v>0.69069999999999998</v>
      </c>
      <c r="P78" s="6">
        <v>0.69069999999999998</v>
      </c>
      <c r="Q78" s="6">
        <v>1.2138</v>
      </c>
      <c r="R78" s="6">
        <v>0</v>
      </c>
      <c r="S78" s="6">
        <v>0.52310000000000001</v>
      </c>
    </row>
    <row r="79" spans="1:19">
      <c r="A79" s="27"/>
      <c r="B79" s="31" t="s">
        <v>8</v>
      </c>
      <c r="C79" s="6">
        <v>0.88070000000000004</v>
      </c>
      <c r="D79" s="6">
        <v>0.88070000000000004</v>
      </c>
      <c r="E79" s="6">
        <v>1.1029</v>
      </c>
      <c r="F79" s="6">
        <v>0</v>
      </c>
      <c r="G79" s="6">
        <v>0.22219999999999995</v>
      </c>
      <c r="I79" s="6">
        <v>1.1335999999999999</v>
      </c>
      <c r="J79" s="6">
        <v>1.2565999999999999</v>
      </c>
      <c r="K79" s="6">
        <v>1.6214999999999999</v>
      </c>
      <c r="L79" s="6">
        <v>-0.123</v>
      </c>
      <c r="M79" s="6">
        <v>0.3649</v>
      </c>
      <c r="O79" s="6">
        <v>1.4361999999999999</v>
      </c>
      <c r="P79" s="6">
        <v>1.4361999999999999</v>
      </c>
      <c r="Q79" s="6">
        <v>1.8738999999999999</v>
      </c>
      <c r="R79" s="6">
        <v>0</v>
      </c>
      <c r="S79" s="6">
        <v>0.43769999999999998</v>
      </c>
    </row>
    <row r="80" spans="1:19">
      <c r="A80" s="27" t="s">
        <v>187</v>
      </c>
      <c r="B80" s="31" t="s">
        <v>23</v>
      </c>
      <c r="C80" s="6">
        <v>0.64339999999999997</v>
      </c>
      <c r="D80" s="6">
        <v>0.93489999999999995</v>
      </c>
      <c r="E80" s="6">
        <v>0.93489999999999995</v>
      </c>
      <c r="F80" s="6">
        <v>-0.29149999999999998</v>
      </c>
      <c r="G80" s="6">
        <v>0</v>
      </c>
      <c r="I80" s="6">
        <v>1.3636999999999999</v>
      </c>
      <c r="J80" s="6">
        <v>2.0939000000000001</v>
      </c>
      <c r="K80" s="6">
        <v>2.0939000000000001</v>
      </c>
      <c r="L80" s="6">
        <v>-0.73020000000000018</v>
      </c>
      <c r="M80" s="6">
        <v>0</v>
      </c>
      <c r="O80" s="6">
        <v>1.9276</v>
      </c>
      <c r="P80" s="6">
        <v>2.7507999999999999</v>
      </c>
      <c r="Q80" s="6">
        <v>2.7726000000000002</v>
      </c>
      <c r="R80" s="6">
        <v>-0.82319999999999993</v>
      </c>
      <c r="S80" s="6">
        <v>2.1800000000000264E-2</v>
      </c>
    </row>
    <row r="81" spans="1:19">
      <c r="A81" s="27" t="s">
        <v>187</v>
      </c>
      <c r="B81" s="31" t="s">
        <v>136</v>
      </c>
      <c r="C81" s="6">
        <v>1.5196000000000001</v>
      </c>
      <c r="D81" s="6">
        <v>1.5196000000000001</v>
      </c>
      <c r="E81" s="6">
        <v>1.6854</v>
      </c>
      <c r="F81" s="6">
        <v>0</v>
      </c>
      <c r="G81" s="6">
        <v>0.16579999999999995</v>
      </c>
      <c r="I81" s="6">
        <v>2.5529999999999999</v>
      </c>
      <c r="J81" s="6">
        <v>2.8635999999999999</v>
      </c>
      <c r="K81" s="6">
        <v>2.9590000000000001</v>
      </c>
      <c r="L81" s="6">
        <v>-0.31059999999999999</v>
      </c>
      <c r="M81" s="6">
        <v>9.5400000000000151E-2</v>
      </c>
      <c r="O81" s="6">
        <v>3.3437000000000001</v>
      </c>
      <c r="P81" s="6">
        <v>3.7305999999999999</v>
      </c>
      <c r="Q81" s="6">
        <v>3.8908</v>
      </c>
      <c r="R81" s="6">
        <v>-0.3868999999999998</v>
      </c>
      <c r="S81" s="6">
        <v>0.16020000000000012</v>
      </c>
    </row>
    <row r="82" spans="1:19">
      <c r="A82" s="27" t="s">
        <v>187</v>
      </c>
      <c r="B82" s="31" t="s">
        <v>559</v>
      </c>
      <c r="C82" s="6" t="s">
        <v>187</v>
      </c>
      <c r="D82" s="6" t="s">
        <v>187</v>
      </c>
      <c r="E82" s="6" t="s">
        <v>187</v>
      </c>
      <c r="F82" s="6" t="s">
        <v>187</v>
      </c>
      <c r="G82" s="6" t="s">
        <v>187</v>
      </c>
      <c r="I82" s="6" t="s">
        <v>187</v>
      </c>
      <c r="J82" s="6" t="s">
        <v>187</v>
      </c>
      <c r="K82" s="6" t="s">
        <v>187</v>
      </c>
      <c r="L82" s="6" t="s">
        <v>187</v>
      </c>
      <c r="M82" s="6" t="s">
        <v>187</v>
      </c>
      <c r="O82" s="6" t="s">
        <v>187</v>
      </c>
      <c r="P82" s="6" t="s">
        <v>187</v>
      </c>
      <c r="Q82" s="6" t="s">
        <v>187</v>
      </c>
      <c r="R82" s="6" t="s">
        <v>187</v>
      </c>
      <c r="S82" s="6" t="s">
        <v>187</v>
      </c>
    </row>
    <row r="83" spans="1:19">
      <c r="A83" s="27" t="s">
        <v>187</v>
      </c>
      <c r="B83" s="31" t="s">
        <v>46</v>
      </c>
      <c r="C83" s="6">
        <v>1.1288</v>
      </c>
      <c r="D83" s="6">
        <v>1.4596</v>
      </c>
      <c r="E83" s="6">
        <v>1.4596</v>
      </c>
      <c r="F83" s="6">
        <v>-0.33079999999999998</v>
      </c>
      <c r="G83" s="6">
        <v>0</v>
      </c>
      <c r="I83" s="6">
        <v>1.744</v>
      </c>
      <c r="J83" s="6">
        <v>2.0539999999999998</v>
      </c>
      <c r="K83" s="6">
        <v>2.0693000000000001</v>
      </c>
      <c r="L83" s="6">
        <v>-0.30999999999999983</v>
      </c>
      <c r="M83" s="6">
        <v>1.5300000000000313E-2</v>
      </c>
      <c r="O83" s="6">
        <v>2.0339999999999998</v>
      </c>
      <c r="P83" s="6">
        <v>2.1375999999999999</v>
      </c>
      <c r="Q83" s="6">
        <v>2.4773000000000001</v>
      </c>
      <c r="R83" s="6">
        <v>-0.10360000000000014</v>
      </c>
      <c r="S83" s="6">
        <v>0.33970000000000011</v>
      </c>
    </row>
    <row r="84" spans="1:19">
      <c r="A84" s="27" t="s">
        <v>6</v>
      </c>
      <c r="B84" s="31"/>
      <c r="C84" s="6" t="s">
        <v>187</v>
      </c>
      <c r="D84" s="6" t="s">
        <v>187</v>
      </c>
      <c r="E84" s="6" t="s">
        <v>187</v>
      </c>
      <c r="F84" s="6" t="s">
        <v>187</v>
      </c>
      <c r="G84" s="6" t="s">
        <v>187</v>
      </c>
      <c r="I84" s="6" t="s">
        <v>187</v>
      </c>
      <c r="J84" s="6" t="s">
        <v>187</v>
      </c>
      <c r="K84" s="6" t="s">
        <v>187</v>
      </c>
      <c r="L84" s="6" t="s">
        <v>187</v>
      </c>
      <c r="M84" s="6" t="s">
        <v>187</v>
      </c>
      <c r="O84" s="6" t="s">
        <v>187</v>
      </c>
      <c r="P84" s="6" t="s">
        <v>187</v>
      </c>
      <c r="Q84" s="6" t="s">
        <v>187</v>
      </c>
      <c r="R84" s="6" t="s">
        <v>187</v>
      </c>
      <c r="S84" s="6" t="s">
        <v>187</v>
      </c>
    </row>
    <row r="85" spans="1:19">
      <c r="A85" s="27" t="s">
        <v>187</v>
      </c>
      <c r="B85" s="31" t="s">
        <v>29</v>
      </c>
      <c r="C85" s="6">
        <v>2.8090000000000002</v>
      </c>
      <c r="D85" s="6">
        <v>3.0623</v>
      </c>
      <c r="E85" s="6">
        <v>3.0623</v>
      </c>
      <c r="F85" s="6">
        <v>-0.25329999999999986</v>
      </c>
      <c r="G85" s="6">
        <v>0</v>
      </c>
      <c r="I85" s="6">
        <v>4.4192</v>
      </c>
      <c r="J85" s="6">
        <v>5.1492000000000004</v>
      </c>
      <c r="K85" s="6">
        <v>5.1839000000000004</v>
      </c>
      <c r="L85" s="6">
        <v>-0.73000000000000043</v>
      </c>
      <c r="M85" s="6">
        <v>3.4699999999999953E-2</v>
      </c>
      <c r="O85" s="6">
        <v>5.1731999999999996</v>
      </c>
      <c r="P85" s="6">
        <v>5.5750000000000002</v>
      </c>
      <c r="Q85" s="6">
        <v>6.3221999999999996</v>
      </c>
      <c r="R85" s="6">
        <v>-0.4018000000000006</v>
      </c>
      <c r="S85" s="6">
        <v>0.74719999999999942</v>
      </c>
    </row>
    <row r="86" spans="1:19">
      <c r="A86" s="27"/>
      <c r="B86" s="31" t="s">
        <v>179</v>
      </c>
      <c r="C86" s="6">
        <v>0.30980000000000002</v>
      </c>
      <c r="D86" s="6">
        <v>0.32340000000000002</v>
      </c>
      <c r="E86" s="6">
        <v>0.52239999999999998</v>
      </c>
      <c r="F86" s="6">
        <v>-1.3600000000000001E-2</v>
      </c>
      <c r="G86" s="6">
        <v>0.19899999999999995</v>
      </c>
      <c r="I86" s="6">
        <v>1.3303</v>
      </c>
      <c r="J86" s="6">
        <v>1.6372</v>
      </c>
      <c r="K86" s="6">
        <v>1.96</v>
      </c>
      <c r="L86" s="6">
        <v>-0.30689999999999995</v>
      </c>
      <c r="M86" s="6">
        <v>0.32279999999999998</v>
      </c>
      <c r="O86" s="6">
        <v>2.4167999999999998</v>
      </c>
      <c r="P86" s="6">
        <v>2.7946</v>
      </c>
      <c r="Q86" s="6">
        <v>2.8959999999999999</v>
      </c>
      <c r="R86" s="6">
        <v>-0.37780000000000014</v>
      </c>
      <c r="S86" s="6">
        <v>0.10139999999999993</v>
      </c>
    </row>
    <row r="87" spans="1:19">
      <c r="A87" s="27" t="s">
        <v>187</v>
      </c>
      <c r="B87" s="31" t="s">
        <v>33</v>
      </c>
      <c r="C87" s="6">
        <v>1.165</v>
      </c>
      <c r="D87" s="6">
        <v>1.2782</v>
      </c>
      <c r="E87" s="6">
        <v>1.2782</v>
      </c>
      <c r="F87" s="6">
        <v>-0.11319999999999997</v>
      </c>
      <c r="G87" s="6">
        <v>0</v>
      </c>
      <c r="I87" s="6">
        <v>1.7702</v>
      </c>
      <c r="J87" s="6">
        <v>2.4340999999999999</v>
      </c>
      <c r="K87" s="6">
        <v>2.5486</v>
      </c>
      <c r="L87" s="6">
        <v>-0.66389999999999993</v>
      </c>
      <c r="M87" s="6">
        <v>0.11450000000000005</v>
      </c>
      <c r="O87" s="6">
        <v>2.6469999999999998</v>
      </c>
      <c r="P87" s="6">
        <v>3.7006999999999999</v>
      </c>
      <c r="Q87" s="6">
        <v>3.8060999999999998</v>
      </c>
      <c r="R87" s="6">
        <v>-1.0537000000000001</v>
      </c>
      <c r="S87" s="6">
        <v>0.10539999999999994</v>
      </c>
    </row>
    <row r="88" spans="1:19">
      <c r="A88" s="27" t="s">
        <v>187</v>
      </c>
      <c r="B88" s="31" t="s">
        <v>43</v>
      </c>
      <c r="C88" s="6">
        <v>0.21779999999999999</v>
      </c>
      <c r="D88" s="6">
        <v>0.37269999999999998</v>
      </c>
      <c r="E88" s="6">
        <v>0.37269999999999998</v>
      </c>
      <c r="F88" s="6">
        <v>-0.15489999999999998</v>
      </c>
      <c r="G88" s="6">
        <v>0</v>
      </c>
      <c r="I88" s="6">
        <v>0.91410000000000002</v>
      </c>
      <c r="J88" s="6">
        <v>1.1436999999999999</v>
      </c>
      <c r="K88" s="6">
        <v>1.1436999999999999</v>
      </c>
      <c r="L88" s="6">
        <v>-0.22959999999999992</v>
      </c>
      <c r="M88" s="6">
        <v>0</v>
      </c>
      <c r="O88" s="6">
        <v>1.2165999999999999</v>
      </c>
      <c r="P88" s="6">
        <v>1.4673</v>
      </c>
      <c r="Q88" s="6">
        <v>1.5581</v>
      </c>
      <c r="R88" s="6">
        <v>-0.25070000000000014</v>
      </c>
      <c r="S88" s="6">
        <v>9.0799999999999992E-2</v>
      </c>
    </row>
    <row r="89" spans="1:19">
      <c r="A89" s="27" t="s">
        <v>187</v>
      </c>
      <c r="B89" s="31" t="s">
        <v>48</v>
      </c>
      <c r="C89" s="6">
        <v>0.29239999999999999</v>
      </c>
      <c r="D89" s="6">
        <v>0.53610000000000002</v>
      </c>
      <c r="E89" s="6">
        <v>0.53610000000000002</v>
      </c>
      <c r="F89" s="6">
        <v>-0.24370000000000003</v>
      </c>
      <c r="G89" s="6">
        <v>0</v>
      </c>
      <c r="I89" s="6">
        <v>0.6149</v>
      </c>
      <c r="J89" s="6">
        <v>1.0470999999999999</v>
      </c>
      <c r="K89" s="6">
        <v>1.0470999999999999</v>
      </c>
      <c r="L89" s="6">
        <v>-0.43219999999999992</v>
      </c>
      <c r="M89" s="6">
        <v>0</v>
      </c>
      <c r="O89" s="6">
        <v>1.0116000000000001</v>
      </c>
      <c r="P89" s="6">
        <v>1.0470999999999999</v>
      </c>
      <c r="Q89" s="6">
        <v>1.2379</v>
      </c>
      <c r="R89" s="6">
        <v>-3.5499999999999865E-2</v>
      </c>
      <c r="S89" s="6">
        <v>0.19080000000000008</v>
      </c>
    </row>
    <row r="90" spans="1:19">
      <c r="A90" s="27" t="s">
        <v>175</v>
      </c>
      <c r="B90" s="31"/>
      <c r="C90" s="6" t="s">
        <v>187</v>
      </c>
      <c r="D90" s="6" t="s">
        <v>187</v>
      </c>
      <c r="E90" s="6" t="s">
        <v>187</v>
      </c>
      <c r="F90" s="6" t="s">
        <v>187</v>
      </c>
      <c r="G90" s="6" t="s">
        <v>187</v>
      </c>
      <c r="I90" s="6" t="s">
        <v>187</v>
      </c>
      <c r="J90" s="6" t="s">
        <v>187</v>
      </c>
      <c r="K90" s="6" t="s">
        <v>187</v>
      </c>
      <c r="L90" s="6" t="s">
        <v>187</v>
      </c>
      <c r="M90" s="6" t="s">
        <v>187</v>
      </c>
      <c r="O90" s="6" t="s">
        <v>187</v>
      </c>
      <c r="P90" s="6" t="s">
        <v>187</v>
      </c>
      <c r="Q90" s="6" t="s">
        <v>187</v>
      </c>
      <c r="R90" s="6" t="s">
        <v>187</v>
      </c>
      <c r="S90" s="6" t="s">
        <v>187</v>
      </c>
    </row>
    <row r="91" spans="1:19">
      <c r="A91" s="27" t="s">
        <v>187</v>
      </c>
      <c r="B91" s="31" t="s">
        <v>10</v>
      </c>
      <c r="C91" s="6">
        <v>1.3925000000000001</v>
      </c>
      <c r="D91" s="6">
        <v>1.6215999999999999</v>
      </c>
      <c r="E91" s="6">
        <v>1.6215999999999999</v>
      </c>
      <c r="F91" s="6">
        <v>-0.22909999999999986</v>
      </c>
      <c r="G91" s="6">
        <v>0</v>
      </c>
      <c r="I91" s="6">
        <v>1.3925000000000001</v>
      </c>
      <c r="J91" s="6">
        <v>1.6215999999999999</v>
      </c>
      <c r="K91" s="6">
        <v>1.6215999999999999</v>
      </c>
      <c r="L91" s="6">
        <v>-0.22909999999999986</v>
      </c>
      <c r="M91" s="6">
        <v>0</v>
      </c>
      <c r="O91" s="6">
        <v>1.3925000000000001</v>
      </c>
      <c r="P91" s="6">
        <v>1.6215999999999999</v>
      </c>
      <c r="Q91" s="6">
        <v>1.6215999999999999</v>
      </c>
      <c r="R91" s="6">
        <v>-0.22909999999999986</v>
      </c>
      <c r="S91" s="6">
        <v>0</v>
      </c>
    </row>
    <row r="92" spans="1:19">
      <c r="A92" s="27" t="s">
        <v>187</v>
      </c>
      <c r="B92" s="31" t="s">
        <v>560</v>
      </c>
      <c r="C92" s="6" t="s">
        <v>187</v>
      </c>
      <c r="D92" s="6" t="s">
        <v>187</v>
      </c>
      <c r="E92" s="6" t="s">
        <v>187</v>
      </c>
      <c r="F92" s="6" t="s">
        <v>187</v>
      </c>
      <c r="G92" s="6" t="s">
        <v>187</v>
      </c>
      <c r="I92" s="6" t="s">
        <v>187</v>
      </c>
      <c r="J92" s="6" t="s">
        <v>187</v>
      </c>
      <c r="K92" s="6" t="s">
        <v>187</v>
      </c>
      <c r="L92" s="6" t="s">
        <v>187</v>
      </c>
      <c r="M92" s="6" t="s">
        <v>187</v>
      </c>
      <c r="O92" s="6" t="s">
        <v>187</v>
      </c>
      <c r="P92" s="6" t="s">
        <v>187</v>
      </c>
      <c r="Q92" s="6" t="s">
        <v>187</v>
      </c>
      <c r="R92" s="6" t="s">
        <v>187</v>
      </c>
      <c r="S92" s="6" t="s">
        <v>187</v>
      </c>
    </row>
    <row r="93" spans="1:19">
      <c r="A93" s="27" t="s">
        <v>187</v>
      </c>
      <c r="B93" s="31" t="s">
        <v>32</v>
      </c>
      <c r="C93" s="6" t="s">
        <v>187</v>
      </c>
      <c r="D93" s="6" t="s">
        <v>187</v>
      </c>
      <c r="E93" s="6" t="s">
        <v>187</v>
      </c>
      <c r="F93" s="6" t="s">
        <v>187</v>
      </c>
      <c r="G93" s="6" t="s">
        <v>187</v>
      </c>
      <c r="I93" s="6" t="s">
        <v>187</v>
      </c>
      <c r="J93" s="6" t="s">
        <v>187</v>
      </c>
      <c r="K93" s="6" t="s">
        <v>187</v>
      </c>
      <c r="L93" s="6" t="s">
        <v>187</v>
      </c>
      <c r="M93" s="6" t="s">
        <v>187</v>
      </c>
      <c r="O93" s="6" t="s">
        <v>187</v>
      </c>
      <c r="P93" s="6" t="s">
        <v>187</v>
      </c>
      <c r="Q93" s="6" t="s">
        <v>187</v>
      </c>
      <c r="R93" s="6" t="s">
        <v>187</v>
      </c>
      <c r="S93" s="6" t="s">
        <v>187</v>
      </c>
    </row>
    <row r="94" spans="1:19">
      <c r="A94" s="27" t="s">
        <v>187</v>
      </c>
      <c r="B94" s="31" t="s">
        <v>37</v>
      </c>
      <c r="C94" s="6" t="s">
        <v>187</v>
      </c>
      <c r="D94" s="6" t="s">
        <v>187</v>
      </c>
      <c r="E94" s="6" t="s">
        <v>187</v>
      </c>
      <c r="F94" s="6" t="s">
        <v>187</v>
      </c>
      <c r="G94" s="6" t="s">
        <v>187</v>
      </c>
      <c r="I94" s="6" t="s">
        <v>187</v>
      </c>
      <c r="J94" s="6" t="s">
        <v>187</v>
      </c>
      <c r="K94" s="6" t="s">
        <v>187</v>
      </c>
      <c r="L94" s="6" t="s">
        <v>187</v>
      </c>
      <c r="M94" s="6" t="s">
        <v>187</v>
      </c>
      <c r="O94" s="6" t="s">
        <v>187</v>
      </c>
      <c r="P94" s="6" t="s">
        <v>187</v>
      </c>
      <c r="Q94" s="6" t="s">
        <v>187</v>
      </c>
      <c r="R94" s="6" t="s">
        <v>187</v>
      </c>
      <c r="S94" s="6" t="s">
        <v>187</v>
      </c>
    </row>
    <row r="95" spans="1:19">
      <c r="A95" s="27"/>
      <c r="B95" s="31" t="s">
        <v>585</v>
      </c>
      <c r="C95" s="6" t="s">
        <v>187</v>
      </c>
      <c r="D95" s="6" t="s">
        <v>187</v>
      </c>
      <c r="E95" s="6" t="s">
        <v>187</v>
      </c>
      <c r="F95" s="6" t="s">
        <v>187</v>
      </c>
      <c r="G95" s="6" t="s">
        <v>187</v>
      </c>
      <c r="I95" s="6" t="s">
        <v>187</v>
      </c>
      <c r="J95" s="6" t="s">
        <v>187</v>
      </c>
      <c r="K95" s="6" t="s">
        <v>187</v>
      </c>
      <c r="L95" s="6" t="s">
        <v>187</v>
      </c>
      <c r="M95" s="6" t="s">
        <v>187</v>
      </c>
      <c r="O95" s="6" t="s">
        <v>187</v>
      </c>
      <c r="P95" s="6" t="s">
        <v>187</v>
      </c>
      <c r="Q95" s="6" t="s">
        <v>187</v>
      </c>
      <c r="R95" s="6" t="s">
        <v>187</v>
      </c>
      <c r="S95" s="6" t="s">
        <v>187</v>
      </c>
    </row>
    <row r="96" spans="1:19">
      <c r="A96" s="27" t="s">
        <v>176</v>
      </c>
      <c r="B96" s="31"/>
      <c r="C96" s="6" t="s">
        <v>187</v>
      </c>
      <c r="D96" s="6" t="s">
        <v>187</v>
      </c>
      <c r="E96" s="6" t="s">
        <v>187</v>
      </c>
      <c r="F96" s="6" t="s">
        <v>187</v>
      </c>
      <c r="G96" s="6" t="s">
        <v>187</v>
      </c>
      <c r="I96" s="6" t="s">
        <v>187</v>
      </c>
      <c r="J96" s="6" t="s">
        <v>187</v>
      </c>
      <c r="K96" s="6" t="s">
        <v>187</v>
      </c>
      <c r="L96" s="6" t="s">
        <v>187</v>
      </c>
      <c r="M96" s="6" t="s">
        <v>187</v>
      </c>
      <c r="O96" s="6" t="s">
        <v>187</v>
      </c>
      <c r="P96" s="6" t="s">
        <v>187</v>
      </c>
      <c r="Q96" s="6" t="s">
        <v>187</v>
      </c>
      <c r="R96" s="6" t="s">
        <v>187</v>
      </c>
      <c r="S96" s="6" t="s">
        <v>187</v>
      </c>
    </row>
    <row r="97" spans="1:19">
      <c r="A97" s="27" t="s">
        <v>187</v>
      </c>
      <c r="B97" s="31" t="s">
        <v>18</v>
      </c>
      <c r="C97" s="6">
        <v>0.27539999999999998</v>
      </c>
      <c r="D97" s="6">
        <v>0.33650000000000002</v>
      </c>
      <c r="E97" s="6">
        <v>0.33650000000000002</v>
      </c>
      <c r="F97" s="6">
        <v>-6.1100000000000043E-2</v>
      </c>
      <c r="G97" s="6">
        <v>0</v>
      </c>
      <c r="I97" s="6">
        <v>0.27539999999999998</v>
      </c>
      <c r="J97" s="6">
        <v>0.33650000000000002</v>
      </c>
      <c r="K97" s="6">
        <v>0.33650000000000002</v>
      </c>
      <c r="L97" s="6">
        <v>-6.1100000000000043E-2</v>
      </c>
      <c r="M97" s="6">
        <v>0</v>
      </c>
      <c r="O97" s="6">
        <v>0.27539999999999998</v>
      </c>
      <c r="P97" s="6">
        <v>0.33650000000000002</v>
      </c>
      <c r="Q97" s="6">
        <v>0.33650000000000002</v>
      </c>
      <c r="R97" s="6">
        <v>-6.1100000000000043E-2</v>
      </c>
      <c r="S97" s="6">
        <v>0</v>
      </c>
    </row>
    <row r="98" spans="1:19">
      <c r="A98" s="27" t="s">
        <v>187</v>
      </c>
      <c r="B98" s="31" t="s">
        <v>27</v>
      </c>
      <c r="C98" s="6">
        <v>0.1895</v>
      </c>
      <c r="D98" s="6">
        <v>0.1895</v>
      </c>
      <c r="E98" s="6">
        <v>0.28710000000000002</v>
      </c>
      <c r="F98" s="6">
        <v>0</v>
      </c>
      <c r="G98" s="6">
        <v>9.760000000000002E-2</v>
      </c>
      <c r="I98" s="6">
        <v>0.50290000000000001</v>
      </c>
      <c r="J98" s="6">
        <v>0.63639999999999997</v>
      </c>
      <c r="K98" s="6">
        <v>0.74650000000000005</v>
      </c>
      <c r="L98" s="6">
        <v>-0.13349999999999995</v>
      </c>
      <c r="M98" s="6">
        <v>0.11010000000000009</v>
      </c>
      <c r="O98" s="6">
        <v>0.88800000000000001</v>
      </c>
      <c r="P98" s="6">
        <v>1.4845999999999999</v>
      </c>
      <c r="Q98" s="6">
        <v>1.603</v>
      </c>
      <c r="R98" s="6">
        <v>-0.59659999999999991</v>
      </c>
      <c r="S98" s="6">
        <v>0.11840000000000006</v>
      </c>
    </row>
    <row r="99" spans="1:19">
      <c r="A99" s="27" t="s">
        <v>187</v>
      </c>
      <c r="B99" s="31" t="s">
        <v>40</v>
      </c>
      <c r="C99" s="6">
        <v>0.42399999999999999</v>
      </c>
      <c r="D99" s="6">
        <v>0.57450000000000001</v>
      </c>
      <c r="E99" s="6">
        <v>0.57450000000000001</v>
      </c>
      <c r="F99" s="6">
        <v>-0.15050000000000002</v>
      </c>
      <c r="G99" s="6">
        <v>0</v>
      </c>
      <c r="I99" s="6">
        <v>0.42399999999999999</v>
      </c>
      <c r="J99" s="6">
        <v>0.57450000000000001</v>
      </c>
      <c r="K99" s="6">
        <v>0.57450000000000001</v>
      </c>
      <c r="L99" s="6">
        <v>-0.15050000000000002</v>
      </c>
      <c r="M99" s="6">
        <v>0</v>
      </c>
      <c r="O99" s="6">
        <v>0.57450000000000001</v>
      </c>
      <c r="P99" s="6">
        <v>0.57450000000000001</v>
      </c>
      <c r="Q99" s="6">
        <v>1.0713999999999999</v>
      </c>
      <c r="R99" s="6">
        <v>0</v>
      </c>
      <c r="S99" s="6">
        <v>0.4968999999999999</v>
      </c>
    </row>
    <row r="100" spans="1:19">
      <c r="A100" s="27" t="s">
        <v>187</v>
      </c>
      <c r="B100" s="31" t="s">
        <v>606</v>
      </c>
      <c r="C100" s="6" t="s">
        <v>187</v>
      </c>
      <c r="D100" s="6" t="s">
        <v>187</v>
      </c>
      <c r="E100" s="6" t="s">
        <v>187</v>
      </c>
      <c r="F100" s="6" t="s">
        <v>187</v>
      </c>
      <c r="G100" s="6" t="s">
        <v>187</v>
      </c>
      <c r="I100" s="6" t="s">
        <v>187</v>
      </c>
      <c r="J100" s="6" t="s">
        <v>187</v>
      </c>
      <c r="K100" s="6" t="s">
        <v>187</v>
      </c>
      <c r="L100" s="6" t="s">
        <v>187</v>
      </c>
      <c r="M100" s="6" t="s">
        <v>187</v>
      </c>
      <c r="O100" s="6" t="s">
        <v>187</v>
      </c>
      <c r="P100" s="6" t="s">
        <v>187</v>
      </c>
      <c r="Q100" s="6" t="s">
        <v>187</v>
      </c>
      <c r="R100" s="6" t="s">
        <v>187</v>
      </c>
      <c r="S100" s="6" t="s">
        <v>187</v>
      </c>
    </row>
    <row r="101" spans="1:19">
      <c r="A101" s="27" t="s">
        <v>12</v>
      </c>
      <c r="B101" s="31"/>
      <c r="C101" s="6" t="s">
        <v>187</v>
      </c>
      <c r="D101" s="6" t="s">
        <v>187</v>
      </c>
      <c r="E101" s="6" t="s">
        <v>187</v>
      </c>
      <c r="F101" s="6" t="s">
        <v>187</v>
      </c>
      <c r="G101" s="6" t="s">
        <v>187</v>
      </c>
      <c r="I101" s="6" t="s">
        <v>187</v>
      </c>
      <c r="J101" s="6" t="s">
        <v>187</v>
      </c>
      <c r="K101" s="6" t="s">
        <v>187</v>
      </c>
      <c r="L101" s="6" t="s">
        <v>187</v>
      </c>
      <c r="M101" s="6" t="s">
        <v>187</v>
      </c>
      <c r="O101" s="6" t="s">
        <v>187</v>
      </c>
      <c r="P101" s="6" t="s">
        <v>187</v>
      </c>
      <c r="Q101" s="6" t="s">
        <v>187</v>
      </c>
      <c r="R101" s="6" t="s">
        <v>187</v>
      </c>
      <c r="S101" s="6" t="s">
        <v>187</v>
      </c>
    </row>
    <row r="102" spans="1:19">
      <c r="A102" s="27" t="s">
        <v>187</v>
      </c>
      <c r="B102" s="31" t="s">
        <v>11</v>
      </c>
      <c r="C102" s="6">
        <v>1.1382000000000001</v>
      </c>
      <c r="D102" s="6">
        <v>1.6312</v>
      </c>
      <c r="E102" s="6">
        <v>1.6312</v>
      </c>
      <c r="F102" s="6">
        <v>-0.49299999999999988</v>
      </c>
      <c r="G102" s="6">
        <v>0</v>
      </c>
      <c r="I102" s="6">
        <v>1.7618</v>
      </c>
      <c r="J102" s="6">
        <v>1.7618</v>
      </c>
      <c r="K102" s="6">
        <v>2.1331000000000002</v>
      </c>
      <c r="L102" s="6">
        <v>0</v>
      </c>
      <c r="M102" s="6">
        <v>0.37130000000000019</v>
      </c>
      <c r="O102" s="6">
        <v>1.7618</v>
      </c>
      <c r="P102" s="6">
        <v>1.7618</v>
      </c>
      <c r="Q102" s="6">
        <v>2.8751000000000002</v>
      </c>
      <c r="R102" s="6">
        <v>0</v>
      </c>
      <c r="S102" s="6">
        <v>1.1133000000000002</v>
      </c>
    </row>
    <row r="103" spans="1:19">
      <c r="A103" s="27" t="s">
        <v>187</v>
      </c>
      <c r="B103" s="31" t="s">
        <v>13</v>
      </c>
      <c r="C103" s="6" t="s">
        <v>187</v>
      </c>
      <c r="D103" s="6" t="s">
        <v>187</v>
      </c>
      <c r="E103" s="6" t="s">
        <v>187</v>
      </c>
      <c r="F103" s="6" t="s">
        <v>187</v>
      </c>
      <c r="G103" s="6" t="s">
        <v>187</v>
      </c>
      <c r="I103" s="6" t="s">
        <v>187</v>
      </c>
      <c r="J103" s="6" t="s">
        <v>187</v>
      </c>
      <c r="K103" s="6" t="s">
        <v>187</v>
      </c>
      <c r="L103" s="6" t="s">
        <v>187</v>
      </c>
      <c r="M103" s="6" t="s">
        <v>187</v>
      </c>
      <c r="O103" s="6" t="s">
        <v>187</v>
      </c>
      <c r="P103" s="6" t="s">
        <v>187</v>
      </c>
      <c r="Q103" s="6" t="s">
        <v>187</v>
      </c>
      <c r="R103" s="6" t="s">
        <v>187</v>
      </c>
      <c r="S103" s="6" t="s">
        <v>187</v>
      </c>
    </row>
    <row r="104" spans="1:19">
      <c r="A104" s="27" t="s">
        <v>187</v>
      </c>
      <c r="B104" s="31" t="s">
        <v>20</v>
      </c>
      <c r="C104" s="6">
        <v>2.4618000000000002</v>
      </c>
      <c r="D104" s="6">
        <v>2.7583000000000002</v>
      </c>
      <c r="E104" s="6">
        <v>2.7953000000000001</v>
      </c>
      <c r="F104" s="6">
        <v>-0.29649999999999999</v>
      </c>
      <c r="G104" s="6">
        <v>3.6999999999999922E-2</v>
      </c>
      <c r="I104" s="6">
        <v>3.7976999999999999</v>
      </c>
      <c r="J104" s="6">
        <v>4.4066999999999998</v>
      </c>
      <c r="K104" s="6">
        <v>4.4455999999999998</v>
      </c>
      <c r="L104" s="6">
        <v>-0.60899999999999999</v>
      </c>
      <c r="M104" s="6">
        <v>3.8899999999999935E-2</v>
      </c>
      <c r="O104" s="6">
        <v>4.5038999999999998</v>
      </c>
      <c r="P104" s="6">
        <v>5.3944000000000001</v>
      </c>
      <c r="Q104" s="6">
        <v>5.5819000000000001</v>
      </c>
      <c r="R104" s="6">
        <v>-0.89050000000000029</v>
      </c>
      <c r="S104" s="6">
        <v>0.1875</v>
      </c>
    </row>
    <row r="105" spans="1:19">
      <c r="A105" s="27" t="s">
        <v>187</v>
      </c>
      <c r="B105" s="31" t="s">
        <v>21</v>
      </c>
      <c r="C105" s="6">
        <v>1.9036999999999999</v>
      </c>
      <c r="D105" s="6">
        <v>2.0169000000000001</v>
      </c>
      <c r="E105" s="6">
        <v>2.0169000000000001</v>
      </c>
      <c r="F105" s="6">
        <v>-0.11320000000000019</v>
      </c>
      <c r="G105" s="6">
        <v>0</v>
      </c>
      <c r="I105" s="6">
        <v>2.6589</v>
      </c>
      <c r="J105" s="6">
        <v>3.0228999999999999</v>
      </c>
      <c r="K105" s="6">
        <v>3.1621000000000001</v>
      </c>
      <c r="L105" s="6">
        <v>-0.36399999999999988</v>
      </c>
      <c r="M105" s="6">
        <v>0.13920000000000021</v>
      </c>
      <c r="O105" s="6">
        <v>2.8996</v>
      </c>
      <c r="P105" s="6">
        <v>3.0228999999999999</v>
      </c>
      <c r="Q105" s="6">
        <v>3.5253000000000001</v>
      </c>
      <c r="R105" s="6">
        <v>-0.12329999999999997</v>
      </c>
      <c r="S105" s="6">
        <v>0.50240000000000018</v>
      </c>
    </row>
    <row r="106" spans="1:19">
      <c r="A106" s="27" t="s">
        <v>187</v>
      </c>
      <c r="B106" s="31" t="s">
        <v>561</v>
      </c>
      <c r="C106" s="6" t="s">
        <v>187</v>
      </c>
      <c r="D106" s="6" t="s">
        <v>187</v>
      </c>
      <c r="E106" s="6" t="s">
        <v>187</v>
      </c>
      <c r="F106" s="6" t="s">
        <v>187</v>
      </c>
      <c r="G106" s="6" t="s">
        <v>187</v>
      </c>
      <c r="I106" s="6" t="s">
        <v>187</v>
      </c>
      <c r="J106" s="6" t="s">
        <v>187</v>
      </c>
      <c r="K106" s="6" t="s">
        <v>187</v>
      </c>
      <c r="L106" s="6" t="s">
        <v>187</v>
      </c>
      <c r="M106" s="6" t="s">
        <v>187</v>
      </c>
      <c r="O106" s="6" t="s">
        <v>187</v>
      </c>
      <c r="P106" s="6" t="s">
        <v>187</v>
      </c>
      <c r="Q106" s="6" t="s">
        <v>187</v>
      </c>
      <c r="R106" s="6" t="s">
        <v>187</v>
      </c>
      <c r="S106" s="6" t="s">
        <v>187</v>
      </c>
    </row>
    <row r="107" spans="1:19">
      <c r="A107" s="27" t="s">
        <v>187</v>
      </c>
      <c r="B107" s="31" t="s">
        <v>562</v>
      </c>
      <c r="C107" s="6" t="s">
        <v>187</v>
      </c>
      <c r="D107" s="6" t="s">
        <v>187</v>
      </c>
      <c r="E107" s="6" t="s">
        <v>187</v>
      </c>
      <c r="F107" s="6" t="s">
        <v>187</v>
      </c>
      <c r="G107" s="6" t="s">
        <v>187</v>
      </c>
      <c r="I107" s="6" t="s">
        <v>187</v>
      </c>
      <c r="J107" s="6" t="s">
        <v>187</v>
      </c>
      <c r="K107" s="6" t="s">
        <v>187</v>
      </c>
      <c r="L107" s="6" t="s">
        <v>187</v>
      </c>
      <c r="M107" s="6" t="s">
        <v>187</v>
      </c>
      <c r="O107" s="6" t="s">
        <v>187</v>
      </c>
      <c r="P107" s="6" t="s">
        <v>187</v>
      </c>
      <c r="Q107" s="6" t="s">
        <v>187</v>
      </c>
      <c r="R107" s="6" t="s">
        <v>187</v>
      </c>
      <c r="S107" s="6" t="s">
        <v>187</v>
      </c>
    </row>
    <row r="108" spans="1:19">
      <c r="A108" s="27" t="s">
        <v>187</v>
      </c>
      <c r="B108" s="31" t="s">
        <v>38</v>
      </c>
      <c r="C108" s="6">
        <v>1.6779999999999999</v>
      </c>
      <c r="D108" s="6">
        <v>2.1661000000000001</v>
      </c>
      <c r="E108" s="6">
        <v>2.1661000000000001</v>
      </c>
      <c r="F108" s="6">
        <v>-0.4881000000000002</v>
      </c>
      <c r="G108" s="6">
        <v>0</v>
      </c>
      <c r="I108" s="6">
        <v>2.6943000000000001</v>
      </c>
      <c r="J108" s="6">
        <v>3.6575000000000002</v>
      </c>
      <c r="K108" s="6">
        <v>3.6829999999999998</v>
      </c>
      <c r="L108" s="6">
        <v>-0.96320000000000006</v>
      </c>
      <c r="M108" s="6">
        <v>2.5499999999999634E-2</v>
      </c>
      <c r="O108" s="6">
        <v>3.3574999999999999</v>
      </c>
      <c r="P108" s="6">
        <v>4.8029000000000002</v>
      </c>
      <c r="Q108" s="6">
        <v>4.8029000000000002</v>
      </c>
      <c r="R108" s="6">
        <v>-1.4454000000000002</v>
      </c>
      <c r="S108" s="6">
        <v>0</v>
      </c>
    </row>
    <row r="109" spans="1:19">
      <c r="A109" s="27" t="s">
        <v>187</v>
      </c>
      <c r="B109" s="31" t="s">
        <v>39</v>
      </c>
      <c r="C109" s="6">
        <v>0.2031</v>
      </c>
      <c r="D109" s="6">
        <v>0.2069</v>
      </c>
      <c r="E109" s="6">
        <v>0.22140000000000001</v>
      </c>
      <c r="F109" s="6">
        <v>-3.7999999999999978E-3</v>
      </c>
      <c r="G109" s="6">
        <v>1.4500000000000013E-2</v>
      </c>
      <c r="I109" s="6">
        <v>0.58050000000000002</v>
      </c>
      <c r="J109" s="6">
        <v>1.1278999999999999</v>
      </c>
      <c r="K109" s="6">
        <v>1.1278999999999999</v>
      </c>
      <c r="L109" s="6">
        <v>-0.54739999999999989</v>
      </c>
      <c r="M109" s="6">
        <v>0</v>
      </c>
      <c r="O109" s="6">
        <v>0.85189999999999999</v>
      </c>
      <c r="P109" s="6">
        <v>1.2935000000000001</v>
      </c>
      <c r="Q109" s="6">
        <v>1.3975</v>
      </c>
      <c r="R109" s="6">
        <v>-0.4416000000000001</v>
      </c>
      <c r="S109" s="6">
        <v>0.10399999999999987</v>
      </c>
    </row>
    <row r="110" spans="1:19">
      <c r="A110" s="27"/>
      <c r="B110" s="31"/>
      <c r="C110" s="6"/>
      <c r="D110" s="6"/>
      <c r="E110" s="6"/>
      <c r="F110" s="75"/>
      <c r="G110" s="75"/>
      <c r="I110" s="6"/>
      <c r="J110" s="6"/>
      <c r="K110" s="6"/>
      <c r="L110" s="75"/>
      <c r="M110" s="75"/>
      <c r="O110" s="6"/>
      <c r="P110" s="6"/>
      <c r="Q110" s="6"/>
      <c r="R110" s="75"/>
      <c r="S110" s="75"/>
    </row>
    <row r="111" spans="1:19">
      <c r="A111" s="118" t="s">
        <v>531</v>
      </c>
      <c r="B111" s="204"/>
      <c r="C111" s="29"/>
      <c r="D111" s="29"/>
      <c r="E111" s="29"/>
      <c r="F111" s="29">
        <v>-0.18638571428571429</v>
      </c>
      <c r="G111" s="29">
        <v>6.7361904761904748E-2</v>
      </c>
      <c r="H111" s="29"/>
      <c r="I111" s="29"/>
      <c r="J111" s="29"/>
      <c r="K111" s="29"/>
      <c r="L111" s="29">
        <v>-0.3804904761904761</v>
      </c>
      <c r="M111" s="29">
        <v>0.12697619047619049</v>
      </c>
      <c r="N111" s="29"/>
      <c r="O111" s="29"/>
      <c r="P111" s="29"/>
      <c r="Q111" s="29"/>
      <c r="R111" s="29">
        <v>-0.37121904761904762</v>
      </c>
      <c r="S111" s="29">
        <v>0.29868571428571428</v>
      </c>
    </row>
    <row r="112" spans="1:19">
      <c r="A112" s="202" t="s">
        <v>532</v>
      </c>
      <c r="B112" s="203"/>
      <c r="C112" s="59"/>
      <c r="D112" s="59"/>
      <c r="E112" s="59"/>
      <c r="F112" s="59">
        <v>-0.57450000000000001</v>
      </c>
      <c r="G112" s="59">
        <v>0.51500000000000001</v>
      </c>
      <c r="H112" s="59"/>
      <c r="I112" s="59"/>
      <c r="J112" s="59"/>
      <c r="K112" s="59"/>
      <c r="L112" s="59">
        <v>-1.0960999999999999</v>
      </c>
      <c r="M112" s="59">
        <v>0.53</v>
      </c>
      <c r="N112" s="59"/>
      <c r="O112" s="59"/>
      <c r="P112" s="59"/>
      <c r="Q112" s="59"/>
      <c r="R112" s="59">
        <v>-1.4454000000000002</v>
      </c>
      <c r="S112" s="59">
        <v>1.1133000000000002</v>
      </c>
    </row>
    <row r="113" spans="1:19" s="170" customFormat="1">
      <c r="A113" s="175" t="s">
        <v>75</v>
      </c>
    </row>
    <row r="114" spans="1:19">
      <c r="A114" s="41" t="s">
        <v>171</v>
      </c>
      <c r="C114" s="6" t="s">
        <v>187</v>
      </c>
      <c r="D114" s="6" t="s">
        <v>187</v>
      </c>
      <c r="E114" s="6" t="s">
        <v>187</v>
      </c>
      <c r="F114" s="6" t="s">
        <v>187</v>
      </c>
      <c r="G114" s="6" t="s">
        <v>187</v>
      </c>
      <c r="I114" s="6" t="s">
        <v>187</v>
      </c>
      <c r="J114" s="6" t="s">
        <v>187</v>
      </c>
      <c r="K114" s="6" t="s">
        <v>187</v>
      </c>
      <c r="L114" s="6" t="s">
        <v>187</v>
      </c>
      <c r="M114" s="6" t="s">
        <v>187</v>
      </c>
      <c r="O114" s="6" t="s">
        <v>187</v>
      </c>
      <c r="P114" s="6" t="s">
        <v>187</v>
      </c>
      <c r="Q114" s="6" t="s">
        <v>187</v>
      </c>
      <c r="R114" s="6" t="s">
        <v>187</v>
      </c>
      <c r="S114" s="6" t="s">
        <v>187</v>
      </c>
    </row>
    <row r="115" spans="1:19">
      <c r="A115" s="27" t="s">
        <v>187</v>
      </c>
      <c r="B115" s="31" t="s">
        <v>16</v>
      </c>
      <c r="C115" s="6">
        <v>1.7063999999999999</v>
      </c>
      <c r="D115" s="6">
        <v>1.7495000000000001</v>
      </c>
      <c r="E115" s="6">
        <v>1.7635000000000001</v>
      </c>
      <c r="F115" s="6">
        <v>-4.3100000000000138E-2</v>
      </c>
      <c r="G115" s="6">
        <v>1.4000000000000012E-2</v>
      </c>
      <c r="I115" s="6">
        <v>2.7178</v>
      </c>
      <c r="J115" s="6">
        <v>2.7181999999999999</v>
      </c>
      <c r="K115" s="6">
        <v>3.3424</v>
      </c>
      <c r="L115" s="6">
        <v>-3.9999999999995595E-4</v>
      </c>
      <c r="M115" s="6">
        <v>0.62420000000000009</v>
      </c>
      <c r="O115" s="6">
        <v>3.4401000000000002</v>
      </c>
      <c r="P115" s="6">
        <v>3.4401000000000002</v>
      </c>
      <c r="Q115" s="6">
        <v>4.0452000000000004</v>
      </c>
      <c r="R115" s="6">
        <v>0</v>
      </c>
      <c r="S115" s="6">
        <v>0.60510000000000019</v>
      </c>
    </row>
    <row r="116" spans="1:19">
      <c r="A116" s="27"/>
      <c r="B116" s="93" t="s">
        <v>540</v>
      </c>
      <c r="C116" s="6">
        <v>1.3943000000000001</v>
      </c>
      <c r="D116" s="6">
        <v>1.3943000000000001</v>
      </c>
      <c r="E116" s="6">
        <v>2.3862000000000001</v>
      </c>
      <c r="F116" s="6">
        <v>0</v>
      </c>
      <c r="G116" s="6">
        <v>0.9919</v>
      </c>
      <c r="I116" s="6">
        <v>3.9380999999999999</v>
      </c>
      <c r="J116" s="6">
        <v>3.9380999999999999</v>
      </c>
      <c r="K116" s="6">
        <v>5.3106</v>
      </c>
      <c r="L116" s="6">
        <v>0</v>
      </c>
      <c r="M116" s="6">
        <v>1.3725000000000001</v>
      </c>
      <c r="O116" s="6">
        <v>4.4790000000000001</v>
      </c>
      <c r="P116" s="6">
        <v>4.8280000000000003</v>
      </c>
      <c r="Q116" s="6">
        <v>6.1043000000000003</v>
      </c>
      <c r="R116" s="6">
        <v>-0.3490000000000002</v>
      </c>
      <c r="S116" s="6">
        <v>1.2763</v>
      </c>
    </row>
    <row r="117" spans="1:19">
      <c r="A117" s="27" t="s">
        <v>187</v>
      </c>
      <c r="B117" s="31" t="s">
        <v>24</v>
      </c>
      <c r="C117" s="6">
        <v>0.29859999999999998</v>
      </c>
      <c r="D117" s="6">
        <v>0.3044</v>
      </c>
      <c r="E117" s="6">
        <v>0.30809999999999998</v>
      </c>
      <c r="F117" s="6">
        <v>-5.8000000000000274E-3</v>
      </c>
      <c r="G117" s="6">
        <v>3.6999999999999811E-3</v>
      </c>
      <c r="I117" s="6">
        <v>0.87819999999999998</v>
      </c>
      <c r="J117" s="6">
        <v>0.95809999999999995</v>
      </c>
      <c r="K117" s="6">
        <v>0.96850000000000003</v>
      </c>
      <c r="L117" s="6">
        <v>-7.9899999999999971E-2</v>
      </c>
      <c r="M117" s="6">
        <v>1.0400000000000076E-2</v>
      </c>
      <c r="O117" s="6">
        <v>1.5268999999999999</v>
      </c>
      <c r="P117" s="6">
        <v>1.7848999999999999</v>
      </c>
      <c r="Q117" s="6">
        <v>1.7848999999999999</v>
      </c>
      <c r="R117" s="6">
        <v>-0.25800000000000001</v>
      </c>
      <c r="S117" s="6">
        <v>0</v>
      </c>
    </row>
    <row r="118" spans="1:19">
      <c r="A118" s="27" t="s">
        <v>187</v>
      </c>
      <c r="B118" s="31" t="s">
        <v>30</v>
      </c>
      <c r="C118" s="6">
        <v>0.84109999999999996</v>
      </c>
      <c r="D118" s="6">
        <v>0.9607</v>
      </c>
      <c r="E118" s="6">
        <v>0.9607</v>
      </c>
      <c r="F118" s="6">
        <v>-0.11960000000000004</v>
      </c>
      <c r="G118" s="6">
        <v>0</v>
      </c>
      <c r="I118" s="6">
        <v>1.5633999999999999</v>
      </c>
      <c r="J118" s="6">
        <v>1.8587</v>
      </c>
      <c r="K118" s="6">
        <v>1.8587</v>
      </c>
      <c r="L118" s="6">
        <v>-0.29530000000000012</v>
      </c>
      <c r="M118" s="6">
        <v>0</v>
      </c>
      <c r="O118" s="6">
        <v>2.3168000000000002</v>
      </c>
      <c r="P118" s="6">
        <v>3.0857999999999999</v>
      </c>
      <c r="Q118" s="6">
        <v>3.0857999999999999</v>
      </c>
      <c r="R118" s="6">
        <v>-0.76899999999999968</v>
      </c>
      <c r="S118" s="6">
        <v>0</v>
      </c>
    </row>
    <row r="119" spans="1:19">
      <c r="A119" s="27" t="s">
        <v>187</v>
      </c>
      <c r="B119" s="31" t="s">
        <v>31</v>
      </c>
      <c r="C119" s="6">
        <v>1.2345999999999999</v>
      </c>
      <c r="D119" s="6">
        <v>1.3673</v>
      </c>
      <c r="E119" s="6">
        <v>1.3673</v>
      </c>
      <c r="F119" s="6">
        <v>-0.13270000000000004</v>
      </c>
      <c r="G119" s="6">
        <v>0</v>
      </c>
      <c r="I119" s="6">
        <v>2.7164000000000001</v>
      </c>
      <c r="J119" s="6">
        <v>2.9615</v>
      </c>
      <c r="K119" s="6">
        <v>2.9615</v>
      </c>
      <c r="L119" s="6">
        <v>-0.24509999999999987</v>
      </c>
      <c r="M119" s="6">
        <v>0</v>
      </c>
      <c r="O119" s="6">
        <v>3.4742999999999999</v>
      </c>
      <c r="P119" s="6">
        <v>3.9693000000000001</v>
      </c>
      <c r="Q119" s="6">
        <v>3.9693000000000001</v>
      </c>
      <c r="R119" s="6">
        <v>-0.49500000000000011</v>
      </c>
      <c r="S119" s="6">
        <v>0</v>
      </c>
    </row>
    <row r="120" spans="1:19">
      <c r="A120" s="27" t="s">
        <v>187</v>
      </c>
      <c r="B120" s="31" t="s">
        <v>35</v>
      </c>
      <c r="C120" s="6">
        <v>1.3496999999999999</v>
      </c>
      <c r="D120" s="6">
        <v>1.4015</v>
      </c>
      <c r="E120" s="6">
        <v>1.4015</v>
      </c>
      <c r="F120" s="6">
        <v>-5.1800000000000068E-2</v>
      </c>
      <c r="G120" s="6">
        <v>0</v>
      </c>
      <c r="I120" s="6">
        <v>1.3496999999999999</v>
      </c>
      <c r="J120" s="6">
        <v>1.4015</v>
      </c>
      <c r="K120" s="6">
        <v>1.4015</v>
      </c>
      <c r="L120" s="6">
        <v>-5.1800000000000068E-2</v>
      </c>
      <c r="M120" s="6">
        <v>0</v>
      </c>
      <c r="O120" s="6">
        <v>1.7586999999999999</v>
      </c>
      <c r="P120" s="6">
        <v>2.0253999999999999</v>
      </c>
      <c r="Q120" s="6">
        <v>2.2364999999999999</v>
      </c>
      <c r="R120" s="6">
        <v>-0.26669999999999994</v>
      </c>
      <c r="S120" s="6">
        <v>0.21110000000000007</v>
      </c>
    </row>
    <row r="121" spans="1:19">
      <c r="A121" s="27" t="s">
        <v>187</v>
      </c>
      <c r="B121" s="31" t="s">
        <v>41</v>
      </c>
      <c r="C121" s="6">
        <v>1.2343999999999999</v>
      </c>
      <c r="D121" s="6">
        <v>1.2433000000000001</v>
      </c>
      <c r="E121" s="6">
        <v>1.2433000000000001</v>
      </c>
      <c r="F121" s="6">
        <v>-8.90000000000013E-3</v>
      </c>
      <c r="G121" s="6">
        <v>0</v>
      </c>
      <c r="I121" s="6">
        <v>2.2871999999999999</v>
      </c>
      <c r="J121" s="6">
        <v>2.3576000000000001</v>
      </c>
      <c r="K121" s="6">
        <v>2.3576000000000001</v>
      </c>
      <c r="L121" s="6">
        <v>-7.040000000000024E-2</v>
      </c>
      <c r="M121" s="6">
        <v>0</v>
      </c>
      <c r="O121" s="6">
        <v>3.2141000000000002</v>
      </c>
      <c r="P121" s="6">
        <v>3.3433000000000002</v>
      </c>
      <c r="Q121" s="6">
        <v>3.4013</v>
      </c>
      <c r="R121" s="6">
        <v>-0.12919999999999998</v>
      </c>
      <c r="S121" s="6">
        <v>5.7999999999999829E-2</v>
      </c>
    </row>
    <row r="122" spans="1:19">
      <c r="A122" s="27" t="s">
        <v>187</v>
      </c>
      <c r="B122" s="31" t="s">
        <v>555</v>
      </c>
      <c r="C122" s="6" t="s">
        <v>187</v>
      </c>
      <c r="D122" s="6" t="s">
        <v>187</v>
      </c>
      <c r="E122" s="6" t="s">
        <v>187</v>
      </c>
      <c r="F122" s="6" t="s">
        <v>187</v>
      </c>
      <c r="G122" s="6" t="s">
        <v>187</v>
      </c>
      <c r="I122" s="6" t="s">
        <v>187</v>
      </c>
      <c r="J122" s="6" t="s">
        <v>187</v>
      </c>
      <c r="K122" s="6" t="s">
        <v>187</v>
      </c>
      <c r="L122" s="6" t="s">
        <v>187</v>
      </c>
      <c r="M122" s="6" t="s">
        <v>187</v>
      </c>
      <c r="O122" s="6" t="s">
        <v>187</v>
      </c>
      <c r="P122" s="6" t="s">
        <v>187</v>
      </c>
      <c r="Q122" s="6" t="s">
        <v>187</v>
      </c>
      <c r="R122" s="6" t="s">
        <v>187</v>
      </c>
      <c r="S122" s="6" t="s">
        <v>187</v>
      </c>
    </row>
    <row r="123" spans="1:19">
      <c r="A123" s="27" t="s">
        <v>187</v>
      </c>
      <c r="B123" s="31" t="s">
        <v>47</v>
      </c>
      <c r="C123" s="6">
        <v>3.2545999999999999</v>
      </c>
      <c r="D123" s="6">
        <v>3.5457999999999998</v>
      </c>
      <c r="E123" s="6">
        <v>3.5457999999999998</v>
      </c>
      <c r="F123" s="6">
        <v>-0.2911999999999999</v>
      </c>
      <c r="G123" s="6">
        <v>0</v>
      </c>
      <c r="I123" s="6">
        <v>4.9257</v>
      </c>
      <c r="J123" s="6">
        <v>5.3525</v>
      </c>
      <c r="K123" s="6">
        <v>5.3525</v>
      </c>
      <c r="L123" s="6">
        <v>-0.42680000000000007</v>
      </c>
      <c r="M123" s="6">
        <v>0</v>
      </c>
      <c r="O123" s="6">
        <v>5.6177000000000001</v>
      </c>
      <c r="P123" s="6">
        <v>5.6806999999999999</v>
      </c>
      <c r="Q123" s="6">
        <v>5.8244999999999996</v>
      </c>
      <c r="R123" s="6">
        <v>-6.2999999999999723E-2</v>
      </c>
      <c r="S123" s="6">
        <v>0.14379999999999971</v>
      </c>
    </row>
    <row r="124" spans="1:19">
      <c r="A124" s="27" t="s">
        <v>187</v>
      </c>
      <c r="B124" s="31" t="s">
        <v>556</v>
      </c>
      <c r="C124" s="6" t="s">
        <v>187</v>
      </c>
      <c r="D124" s="6" t="s">
        <v>187</v>
      </c>
      <c r="E124" s="6" t="s">
        <v>187</v>
      </c>
      <c r="F124" s="6" t="s">
        <v>187</v>
      </c>
      <c r="G124" s="6" t="s">
        <v>187</v>
      </c>
      <c r="I124" s="6" t="s">
        <v>187</v>
      </c>
      <c r="J124" s="6" t="s">
        <v>187</v>
      </c>
      <c r="K124" s="6" t="s">
        <v>187</v>
      </c>
      <c r="L124" s="6" t="s">
        <v>187</v>
      </c>
      <c r="M124" s="6" t="s">
        <v>187</v>
      </c>
      <c r="O124" s="6" t="s">
        <v>187</v>
      </c>
      <c r="P124" s="6" t="s">
        <v>187</v>
      </c>
      <c r="Q124" s="6" t="s">
        <v>187</v>
      </c>
      <c r="R124" s="6" t="s">
        <v>187</v>
      </c>
      <c r="S124" s="6" t="s">
        <v>187</v>
      </c>
    </row>
    <row r="125" spans="1:19">
      <c r="A125" s="27" t="s">
        <v>172</v>
      </c>
      <c r="B125" s="28"/>
      <c r="C125" s="6" t="s">
        <v>187</v>
      </c>
      <c r="D125" s="6" t="s">
        <v>187</v>
      </c>
      <c r="E125" s="6" t="s">
        <v>187</v>
      </c>
      <c r="F125" s="6" t="s">
        <v>187</v>
      </c>
      <c r="G125" s="6" t="s">
        <v>187</v>
      </c>
      <c r="I125" s="6" t="s">
        <v>187</v>
      </c>
      <c r="J125" s="6" t="s">
        <v>187</v>
      </c>
      <c r="K125" s="6" t="s">
        <v>187</v>
      </c>
      <c r="L125" s="6" t="s">
        <v>187</v>
      </c>
      <c r="M125" s="6" t="s">
        <v>187</v>
      </c>
      <c r="O125" s="6" t="s">
        <v>187</v>
      </c>
      <c r="P125" s="6" t="s">
        <v>187</v>
      </c>
      <c r="Q125" s="6" t="s">
        <v>187</v>
      </c>
      <c r="R125" s="6" t="s">
        <v>187</v>
      </c>
      <c r="S125" s="6" t="s">
        <v>187</v>
      </c>
    </row>
    <row r="126" spans="1:19">
      <c r="A126" s="27"/>
      <c r="B126" t="s">
        <v>557</v>
      </c>
      <c r="C126" s="6" t="s">
        <v>187</v>
      </c>
      <c r="D126" s="6" t="s">
        <v>187</v>
      </c>
      <c r="E126" s="6" t="s">
        <v>187</v>
      </c>
      <c r="F126" s="6" t="s">
        <v>187</v>
      </c>
      <c r="G126" s="6" t="s">
        <v>187</v>
      </c>
      <c r="I126" s="6" t="s">
        <v>187</v>
      </c>
      <c r="J126" s="6" t="s">
        <v>187</v>
      </c>
      <c r="K126" s="6" t="s">
        <v>187</v>
      </c>
      <c r="L126" s="6" t="s">
        <v>187</v>
      </c>
      <c r="M126" s="6" t="s">
        <v>187</v>
      </c>
      <c r="O126" s="6" t="s">
        <v>187</v>
      </c>
      <c r="P126" s="6" t="s">
        <v>187</v>
      </c>
      <c r="Q126" s="6" t="s">
        <v>187</v>
      </c>
      <c r="R126" s="6" t="s">
        <v>187</v>
      </c>
      <c r="S126" s="6" t="s">
        <v>187</v>
      </c>
    </row>
    <row r="127" spans="1:19">
      <c r="A127" s="27" t="s">
        <v>187</v>
      </c>
      <c r="B127" s="31" t="s">
        <v>14</v>
      </c>
      <c r="C127" s="6">
        <v>0.2487</v>
      </c>
      <c r="D127" s="6">
        <v>0.27079999999999999</v>
      </c>
      <c r="E127" s="6">
        <v>0.27079999999999999</v>
      </c>
      <c r="F127" s="6">
        <v>-2.2099999999999981E-2</v>
      </c>
      <c r="G127" s="6">
        <v>0</v>
      </c>
      <c r="I127" s="6">
        <v>0.54120000000000001</v>
      </c>
      <c r="J127" s="6">
        <v>0.63500000000000001</v>
      </c>
      <c r="K127" s="6">
        <v>0.63500000000000001</v>
      </c>
      <c r="L127" s="6">
        <v>-9.3799999999999994E-2</v>
      </c>
      <c r="M127" s="6">
        <v>0</v>
      </c>
      <c r="O127" s="6">
        <v>0.54120000000000001</v>
      </c>
      <c r="P127" s="6">
        <v>0.63500000000000001</v>
      </c>
      <c r="Q127" s="6">
        <v>0.63500000000000001</v>
      </c>
      <c r="R127" s="6">
        <v>-9.3799999999999994E-2</v>
      </c>
      <c r="S127" s="6">
        <v>0</v>
      </c>
    </row>
    <row r="128" spans="1:19">
      <c r="A128" s="27"/>
      <c r="B128" s="31" t="s">
        <v>134</v>
      </c>
      <c r="C128" s="6">
        <v>0.13370000000000001</v>
      </c>
      <c r="D128" s="6">
        <v>0.1522</v>
      </c>
      <c r="E128" s="6">
        <v>0.1522</v>
      </c>
      <c r="F128" s="6">
        <v>-1.8499999999999989E-2</v>
      </c>
      <c r="G128" s="6">
        <v>0</v>
      </c>
      <c r="I128" s="6">
        <v>0.45469999999999999</v>
      </c>
      <c r="J128" s="6">
        <v>0.64039999999999997</v>
      </c>
      <c r="K128" s="6">
        <v>0.64039999999999997</v>
      </c>
      <c r="L128" s="6">
        <v>-0.18569999999999998</v>
      </c>
      <c r="M128" s="6">
        <v>0</v>
      </c>
      <c r="O128" s="6">
        <v>0.45469999999999999</v>
      </c>
      <c r="P128" s="6">
        <v>0.64039999999999997</v>
      </c>
      <c r="Q128" s="6">
        <v>0.64039999999999997</v>
      </c>
      <c r="R128" s="6">
        <v>-0.18569999999999998</v>
      </c>
      <c r="S128" s="6">
        <v>0</v>
      </c>
    </row>
    <row r="129" spans="1:19">
      <c r="A129" s="27"/>
      <c r="B129" s="93" t="s">
        <v>541</v>
      </c>
      <c r="C129" s="6">
        <v>1.601</v>
      </c>
      <c r="D129" s="6">
        <v>1.6946000000000001</v>
      </c>
      <c r="E129" s="6">
        <v>1.8646</v>
      </c>
      <c r="F129" s="6">
        <v>-9.3600000000000128E-2</v>
      </c>
      <c r="G129" s="6">
        <v>0.16999999999999993</v>
      </c>
      <c r="I129" s="6">
        <v>3.7280000000000002</v>
      </c>
      <c r="J129" s="6">
        <v>4.2134999999999998</v>
      </c>
      <c r="K129" s="6">
        <v>4.2245999999999997</v>
      </c>
      <c r="L129" s="6">
        <v>-0.4854999999999996</v>
      </c>
      <c r="M129" s="6">
        <v>1.1099999999999888E-2</v>
      </c>
      <c r="O129" s="6">
        <v>0.45469999999999999</v>
      </c>
      <c r="P129" s="6">
        <v>5.5011999999999999</v>
      </c>
      <c r="Q129" s="6">
        <v>0.64039999999999997</v>
      </c>
      <c r="R129" s="6">
        <v>-0.18569999999999998</v>
      </c>
      <c r="S129" s="6">
        <v>0</v>
      </c>
    </row>
    <row r="130" spans="1:19">
      <c r="A130" s="27" t="s">
        <v>187</v>
      </c>
      <c r="B130" s="31" t="s">
        <v>558</v>
      </c>
      <c r="C130" s="6" t="s">
        <v>187</v>
      </c>
      <c r="D130" s="6" t="s">
        <v>187</v>
      </c>
      <c r="E130" s="6" t="s">
        <v>187</v>
      </c>
      <c r="F130" s="6" t="s">
        <v>187</v>
      </c>
      <c r="G130" s="6" t="s">
        <v>187</v>
      </c>
      <c r="I130" s="6" t="s">
        <v>187</v>
      </c>
      <c r="J130" s="6" t="s">
        <v>187</v>
      </c>
      <c r="K130" s="6" t="s">
        <v>187</v>
      </c>
      <c r="L130" s="6" t="s">
        <v>187</v>
      </c>
      <c r="M130" s="6" t="s">
        <v>187</v>
      </c>
      <c r="O130" s="6" t="s">
        <v>187</v>
      </c>
      <c r="P130" s="6" t="s">
        <v>187</v>
      </c>
      <c r="Q130" s="6" t="s">
        <v>187</v>
      </c>
      <c r="R130" s="6" t="s">
        <v>187</v>
      </c>
      <c r="S130" s="6" t="s">
        <v>187</v>
      </c>
    </row>
    <row r="131" spans="1:19">
      <c r="A131" s="27" t="s">
        <v>173</v>
      </c>
      <c r="B131" s="31"/>
      <c r="C131" s="6" t="s">
        <v>187</v>
      </c>
      <c r="D131" s="6" t="s">
        <v>187</v>
      </c>
      <c r="E131" s="6" t="s">
        <v>187</v>
      </c>
      <c r="F131" s="6" t="s">
        <v>187</v>
      </c>
      <c r="G131" s="6" t="s">
        <v>187</v>
      </c>
      <c r="I131" s="6" t="s">
        <v>187</v>
      </c>
      <c r="J131" s="6" t="s">
        <v>187</v>
      </c>
      <c r="K131" s="6" t="s">
        <v>187</v>
      </c>
      <c r="L131" s="6" t="s">
        <v>187</v>
      </c>
      <c r="M131" s="6" t="s">
        <v>187</v>
      </c>
      <c r="O131" s="6" t="s">
        <v>187</v>
      </c>
      <c r="P131" s="6" t="s">
        <v>187</v>
      </c>
      <c r="Q131" s="6" t="s">
        <v>187</v>
      </c>
      <c r="R131" s="6" t="s">
        <v>187</v>
      </c>
      <c r="S131" s="6" t="s">
        <v>187</v>
      </c>
    </row>
    <row r="132" spans="1:19">
      <c r="A132" s="27"/>
      <c r="B132" s="31" t="s">
        <v>135</v>
      </c>
      <c r="C132" s="6" t="s">
        <v>187</v>
      </c>
      <c r="D132" s="6" t="s">
        <v>187</v>
      </c>
      <c r="E132" s="6" t="s">
        <v>187</v>
      </c>
      <c r="F132" s="6" t="s">
        <v>187</v>
      </c>
      <c r="G132" s="6" t="s">
        <v>187</v>
      </c>
      <c r="I132" s="6" t="s">
        <v>187</v>
      </c>
      <c r="J132" s="6" t="s">
        <v>187</v>
      </c>
      <c r="K132" s="6" t="s">
        <v>187</v>
      </c>
      <c r="L132" s="6" t="s">
        <v>187</v>
      </c>
      <c r="M132" s="6" t="s">
        <v>187</v>
      </c>
      <c r="O132" s="6" t="s">
        <v>187</v>
      </c>
      <c r="P132" s="6" t="s">
        <v>187</v>
      </c>
      <c r="Q132" s="6" t="s">
        <v>187</v>
      </c>
      <c r="R132" s="6" t="s">
        <v>187</v>
      </c>
      <c r="S132" s="6" t="s">
        <v>187</v>
      </c>
    </row>
    <row r="133" spans="1:19">
      <c r="A133" s="27"/>
      <c r="B133" s="31" t="s">
        <v>8</v>
      </c>
      <c r="C133" s="6" t="s">
        <v>187</v>
      </c>
      <c r="D133" s="6" t="s">
        <v>187</v>
      </c>
      <c r="E133" s="6" t="s">
        <v>187</v>
      </c>
      <c r="F133" s="6" t="s">
        <v>187</v>
      </c>
      <c r="G133" s="6" t="s">
        <v>187</v>
      </c>
      <c r="I133" s="6" t="s">
        <v>187</v>
      </c>
      <c r="J133" s="6" t="s">
        <v>187</v>
      </c>
      <c r="K133" s="6" t="s">
        <v>187</v>
      </c>
      <c r="L133" s="6" t="s">
        <v>187</v>
      </c>
      <c r="M133" s="6" t="s">
        <v>187</v>
      </c>
      <c r="O133" s="6" t="s">
        <v>187</v>
      </c>
      <c r="P133" s="6" t="s">
        <v>187</v>
      </c>
      <c r="Q133" s="6" t="s">
        <v>187</v>
      </c>
      <c r="R133" s="6" t="s">
        <v>187</v>
      </c>
      <c r="S133" s="6" t="s">
        <v>187</v>
      </c>
    </row>
    <row r="134" spans="1:19">
      <c r="A134" s="27" t="s">
        <v>187</v>
      </c>
      <c r="B134" s="31" t="s">
        <v>23</v>
      </c>
      <c r="C134" s="6">
        <v>0.82940000000000003</v>
      </c>
      <c r="D134" s="6">
        <v>0.93659999999999999</v>
      </c>
      <c r="E134" s="6">
        <v>0.93659999999999999</v>
      </c>
      <c r="F134" s="6">
        <v>-0.10719999999999996</v>
      </c>
      <c r="G134" s="6">
        <v>0</v>
      </c>
      <c r="I134" s="6">
        <v>1.2706999999999999</v>
      </c>
      <c r="J134" s="6">
        <v>1.3251999999999999</v>
      </c>
      <c r="K134" s="6">
        <v>1.6304000000000001</v>
      </c>
      <c r="L134" s="6">
        <v>-5.4499999999999993E-2</v>
      </c>
      <c r="M134" s="6">
        <v>0.30520000000000014</v>
      </c>
      <c r="O134" s="6">
        <v>1.5720000000000001</v>
      </c>
      <c r="P134" s="6">
        <v>1.5821000000000001</v>
      </c>
      <c r="Q134" s="6">
        <v>2.0998999999999999</v>
      </c>
      <c r="R134" s="6">
        <v>-1.0099999999999998E-2</v>
      </c>
      <c r="S134" s="6">
        <v>0.51779999999999982</v>
      </c>
    </row>
    <row r="135" spans="1:19">
      <c r="A135" s="27" t="s">
        <v>187</v>
      </c>
      <c r="B135" s="31" t="s">
        <v>136</v>
      </c>
      <c r="C135" s="6">
        <v>1.9073</v>
      </c>
      <c r="D135" s="6">
        <v>1.9073</v>
      </c>
      <c r="E135" s="6">
        <v>2.7326999999999999</v>
      </c>
      <c r="F135" s="6">
        <v>0</v>
      </c>
      <c r="G135" s="6">
        <v>0.82539999999999991</v>
      </c>
      <c r="I135" s="6">
        <v>3.3041999999999998</v>
      </c>
      <c r="J135" s="6">
        <v>3.3041999999999998</v>
      </c>
      <c r="K135" s="6">
        <v>4.4032</v>
      </c>
      <c r="L135" s="6">
        <v>0</v>
      </c>
      <c r="M135" s="6">
        <v>1.0990000000000002</v>
      </c>
      <c r="O135" s="6">
        <v>3.3041999999999998</v>
      </c>
      <c r="P135" s="6">
        <v>3.3041999999999998</v>
      </c>
      <c r="Q135" s="6">
        <v>5.0095000000000001</v>
      </c>
      <c r="R135" s="6">
        <v>0</v>
      </c>
      <c r="S135" s="6">
        <v>1.7053000000000003</v>
      </c>
    </row>
    <row r="136" spans="1:19">
      <c r="A136" s="27" t="s">
        <v>187</v>
      </c>
      <c r="B136" s="31" t="s">
        <v>559</v>
      </c>
      <c r="C136" s="6" t="s">
        <v>187</v>
      </c>
      <c r="D136" s="6" t="s">
        <v>187</v>
      </c>
      <c r="E136" s="6" t="s">
        <v>187</v>
      </c>
      <c r="F136" s="6" t="s">
        <v>187</v>
      </c>
      <c r="G136" s="6" t="s">
        <v>187</v>
      </c>
      <c r="I136" s="6" t="s">
        <v>187</v>
      </c>
      <c r="J136" s="6" t="s">
        <v>187</v>
      </c>
      <c r="K136" s="6" t="s">
        <v>187</v>
      </c>
      <c r="L136" s="6" t="s">
        <v>187</v>
      </c>
      <c r="M136" s="6" t="s">
        <v>187</v>
      </c>
      <c r="O136" s="6" t="s">
        <v>187</v>
      </c>
      <c r="P136" s="6" t="s">
        <v>187</v>
      </c>
      <c r="Q136" s="6" t="s">
        <v>187</v>
      </c>
      <c r="R136" s="6" t="s">
        <v>187</v>
      </c>
      <c r="S136" s="6" t="s">
        <v>187</v>
      </c>
    </row>
    <row r="137" spans="1:19">
      <c r="A137" s="27" t="s">
        <v>187</v>
      </c>
      <c r="B137" s="31" t="s">
        <v>46</v>
      </c>
      <c r="C137" s="6">
        <v>3.2155999999999998</v>
      </c>
      <c r="D137" s="6">
        <v>3.2395999999999998</v>
      </c>
      <c r="E137" s="6">
        <v>3.2395999999999998</v>
      </c>
      <c r="F137" s="6">
        <v>-2.4000000000000021E-2</v>
      </c>
      <c r="G137" s="6">
        <v>0</v>
      </c>
      <c r="I137" s="6">
        <v>3.5602</v>
      </c>
      <c r="J137" s="6">
        <v>3.6322999999999999</v>
      </c>
      <c r="K137" s="6">
        <v>3.9220999999999999</v>
      </c>
      <c r="L137" s="6">
        <v>-7.2099999999999831E-2</v>
      </c>
      <c r="M137" s="6">
        <v>0.28980000000000006</v>
      </c>
      <c r="O137" s="6">
        <v>4.1177000000000001</v>
      </c>
      <c r="P137" s="6">
        <v>4.9286000000000003</v>
      </c>
      <c r="Q137" s="6">
        <v>4.9286000000000003</v>
      </c>
      <c r="R137" s="6">
        <v>-0.81090000000000018</v>
      </c>
      <c r="S137" s="6">
        <v>0</v>
      </c>
    </row>
    <row r="138" spans="1:19">
      <c r="A138" s="27" t="s">
        <v>6</v>
      </c>
      <c r="B138" s="31"/>
      <c r="C138" s="6" t="s">
        <v>187</v>
      </c>
      <c r="D138" s="6" t="s">
        <v>187</v>
      </c>
      <c r="E138" s="6" t="s">
        <v>187</v>
      </c>
      <c r="F138" s="6" t="s">
        <v>187</v>
      </c>
      <c r="G138" s="6" t="s">
        <v>187</v>
      </c>
      <c r="I138" s="6" t="s">
        <v>187</v>
      </c>
      <c r="J138" s="6" t="s">
        <v>187</v>
      </c>
      <c r="K138" s="6" t="s">
        <v>187</v>
      </c>
      <c r="L138" s="6" t="s">
        <v>187</v>
      </c>
      <c r="M138" s="6" t="s">
        <v>187</v>
      </c>
      <c r="O138" s="6" t="s">
        <v>187</v>
      </c>
      <c r="P138" s="6" t="s">
        <v>187</v>
      </c>
      <c r="Q138" s="6" t="s">
        <v>187</v>
      </c>
      <c r="R138" s="6" t="s">
        <v>187</v>
      </c>
      <c r="S138" s="6" t="s">
        <v>187</v>
      </c>
    </row>
    <row r="139" spans="1:19">
      <c r="A139" s="27" t="s">
        <v>187</v>
      </c>
      <c r="B139" s="31" t="s">
        <v>29</v>
      </c>
      <c r="C139" s="6" t="s">
        <v>187</v>
      </c>
      <c r="D139" s="6" t="s">
        <v>187</v>
      </c>
      <c r="E139" s="6" t="s">
        <v>187</v>
      </c>
      <c r="F139" s="6" t="s">
        <v>187</v>
      </c>
      <c r="G139" s="6" t="s">
        <v>187</v>
      </c>
      <c r="I139" s="6" t="s">
        <v>187</v>
      </c>
      <c r="J139" s="6" t="s">
        <v>187</v>
      </c>
      <c r="K139" s="6" t="s">
        <v>187</v>
      </c>
      <c r="L139" s="6" t="s">
        <v>187</v>
      </c>
      <c r="M139" s="6" t="s">
        <v>187</v>
      </c>
      <c r="O139" s="6" t="s">
        <v>187</v>
      </c>
      <c r="P139" s="6" t="s">
        <v>187</v>
      </c>
      <c r="Q139" s="6" t="s">
        <v>187</v>
      </c>
      <c r="R139" s="6" t="s">
        <v>187</v>
      </c>
      <c r="S139" s="6" t="s">
        <v>187</v>
      </c>
    </row>
    <row r="140" spans="1:19">
      <c r="A140" s="27"/>
      <c r="B140" s="31" t="s">
        <v>179</v>
      </c>
      <c r="C140" s="6" t="s">
        <v>187</v>
      </c>
      <c r="D140" s="6" t="s">
        <v>187</v>
      </c>
      <c r="E140" s="6" t="s">
        <v>187</v>
      </c>
      <c r="F140" s="6" t="s">
        <v>187</v>
      </c>
      <c r="G140" s="6" t="s">
        <v>187</v>
      </c>
      <c r="I140" s="6" t="s">
        <v>187</v>
      </c>
      <c r="J140" s="6" t="s">
        <v>187</v>
      </c>
      <c r="K140" s="6" t="s">
        <v>187</v>
      </c>
      <c r="L140" s="6" t="s">
        <v>187</v>
      </c>
      <c r="M140" s="6" t="s">
        <v>187</v>
      </c>
      <c r="O140" s="6" t="s">
        <v>187</v>
      </c>
      <c r="P140" s="6" t="s">
        <v>187</v>
      </c>
      <c r="Q140" s="6" t="s">
        <v>187</v>
      </c>
      <c r="R140" s="6" t="s">
        <v>187</v>
      </c>
      <c r="S140" s="6" t="s">
        <v>187</v>
      </c>
    </row>
    <row r="141" spans="1:19">
      <c r="A141" s="27" t="s">
        <v>187</v>
      </c>
      <c r="B141" s="31" t="s">
        <v>33</v>
      </c>
      <c r="C141" s="6" t="s">
        <v>187</v>
      </c>
      <c r="D141" s="6" t="s">
        <v>187</v>
      </c>
      <c r="E141" s="6" t="s">
        <v>187</v>
      </c>
      <c r="F141" s="6" t="s">
        <v>187</v>
      </c>
      <c r="G141" s="6" t="s">
        <v>187</v>
      </c>
      <c r="I141" s="6" t="s">
        <v>187</v>
      </c>
      <c r="J141" s="6" t="s">
        <v>187</v>
      </c>
      <c r="K141" s="6" t="s">
        <v>187</v>
      </c>
      <c r="L141" s="6" t="s">
        <v>187</v>
      </c>
      <c r="M141" s="6" t="s">
        <v>187</v>
      </c>
      <c r="O141" s="6" t="s">
        <v>187</v>
      </c>
      <c r="P141" s="6" t="s">
        <v>187</v>
      </c>
      <c r="Q141" s="6" t="s">
        <v>187</v>
      </c>
      <c r="R141" s="6" t="s">
        <v>187</v>
      </c>
      <c r="S141" s="6" t="s">
        <v>187</v>
      </c>
    </row>
    <row r="142" spans="1:19">
      <c r="A142" s="27" t="s">
        <v>187</v>
      </c>
      <c r="B142" s="31" t="s">
        <v>43</v>
      </c>
      <c r="C142" s="6">
        <v>1E-4</v>
      </c>
      <c r="D142" s="6">
        <v>1E-4</v>
      </c>
      <c r="E142" s="6">
        <v>1E-4</v>
      </c>
      <c r="F142" s="6">
        <v>0</v>
      </c>
      <c r="G142" s="6">
        <v>0</v>
      </c>
      <c r="I142" s="6">
        <v>0.11650000000000001</v>
      </c>
      <c r="J142" s="6">
        <v>0.21340000000000001</v>
      </c>
      <c r="K142" s="6">
        <v>1.0021</v>
      </c>
      <c r="L142" s="6">
        <v>-9.69E-2</v>
      </c>
      <c r="M142" s="6">
        <v>0.78869999999999996</v>
      </c>
      <c r="O142" s="6">
        <v>1.4085000000000001</v>
      </c>
      <c r="P142" s="6">
        <v>2.569</v>
      </c>
      <c r="Q142" s="6">
        <v>2.569</v>
      </c>
      <c r="R142" s="6">
        <v>-1.1604999999999999</v>
      </c>
      <c r="S142" s="6">
        <v>0</v>
      </c>
    </row>
    <row r="143" spans="1:19">
      <c r="A143" s="27" t="s">
        <v>187</v>
      </c>
      <c r="B143" s="31" t="s">
        <v>48</v>
      </c>
      <c r="C143" s="6" t="s">
        <v>187</v>
      </c>
      <c r="D143" s="6" t="s">
        <v>187</v>
      </c>
      <c r="E143" s="6" t="s">
        <v>187</v>
      </c>
      <c r="F143" s="6" t="s">
        <v>187</v>
      </c>
      <c r="G143" s="6" t="s">
        <v>187</v>
      </c>
      <c r="I143" s="6" t="s">
        <v>187</v>
      </c>
      <c r="J143" s="6" t="s">
        <v>187</v>
      </c>
      <c r="K143" s="6" t="s">
        <v>187</v>
      </c>
      <c r="L143" s="6" t="s">
        <v>187</v>
      </c>
      <c r="M143" s="6" t="s">
        <v>187</v>
      </c>
      <c r="O143" s="6" t="s">
        <v>187</v>
      </c>
      <c r="P143" s="6" t="s">
        <v>187</v>
      </c>
      <c r="Q143" s="6" t="s">
        <v>187</v>
      </c>
      <c r="R143" s="6" t="s">
        <v>187</v>
      </c>
      <c r="S143" s="6" t="s">
        <v>187</v>
      </c>
    </row>
    <row r="144" spans="1:19">
      <c r="A144" s="27" t="s">
        <v>175</v>
      </c>
      <c r="B144" s="31"/>
      <c r="C144" s="6" t="s">
        <v>187</v>
      </c>
      <c r="D144" s="6" t="s">
        <v>187</v>
      </c>
      <c r="E144" s="6" t="s">
        <v>187</v>
      </c>
      <c r="F144" s="6" t="s">
        <v>187</v>
      </c>
      <c r="G144" s="6" t="s">
        <v>187</v>
      </c>
      <c r="I144" s="6" t="s">
        <v>187</v>
      </c>
      <c r="J144" s="6" t="s">
        <v>187</v>
      </c>
      <c r="K144" s="6" t="s">
        <v>187</v>
      </c>
      <c r="L144" s="6" t="s">
        <v>187</v>
      </c>
      <c r="M144" s="6" t="s">
        <v>187</v>
      </c>
      <c r="O144" s="6" t="s">
        <v>187</v>
      </c>
      <c r="P144" s="6" t="s">
        <v>187</v>
      </c>
      <c r="Q144" s="6" t="s">
        <v>187</v>
      </c>
      <c r="R144" s="6" t="s">
        <v>187</v>
      </c>
      <c r="S144" s="6" t="s">
        <v>187</v>
      </c>
    </row>
    <row r="145" spans="1:19">
      <c r="A145" s="27" t="s">
        <v>187</v>
      </c>
      <c r="B145" s="31" t="s">
        <v>10</v>
      </c>
      <c r="C145" s="6">
        <v>1.1879</v>
      </c>
      <c r="D145" s="6">
        <v>1.2307999999999999</v>
      </c>
      <c r="E145" s="6">
        <v>1.2307999999999999</v>
      </c>
      <c r="F145" s="6">
        <v>-4.2899999999999938E-2</v>
      </c>
      <c r="G145" s="6">
        <v>0</v>
      </c>
      <c r="I145" s="6">
        <v>2.1738</v>
      </c>
      <c r="J145" s="6">
        <v>2.2254</v>
      </c>
      <c r="K145" s="6">
        <v>2.3294000000000001</v>
      </c>
      <c r="L145" s="6">
        <v>-5.160000000000009E-2</v>
      </c>
      <c r="M145" s="6">
        <v>0.10400000000000009</v>
      </c>
      <c r="O145" s="6">
        <v>2.6968000000000001</v>
      </c>
      <c r="P145" s="6">
        <v>2.7208000000000001</v>
      </c>
      <c r="Q145" s="6">
        <v>2.9839000000000002</v>
      </c>
      <c r="R145" s="6">
        <v>-2.4000000000000021E-2</v>
      </c>
      <c r="S145" s="6">
        <v>0.26310000000000011</v>
      </c>
    </row>
    <row r="146" spans="1:19">
      <c r="A146" s="27" t="s">
        <v>187</v>
      </c>
      <c r="B146" s="31" t="s">
        <v>560</v>
      </c>
      <c r="C146" s="6" t="s">
        <v>187</v>
      </c>
      <c r="D146" s="6" t="s">
        <v>187</v>
      </c>
      <c r="E146" s="6" t="s">
        <v>187</v>
      </c>
      <c r="F146" s="6" t="s">
        <v>187</v>
      </c>
      <c r="G146" s="6" t="s">
        <v>187</v>
      </c>
      <c r="I146" s="6" t="s">
        <v>187</v>
      </c>
      <c r="J146" s="6" t="s">
        <v>187</v>
      </c>
      <c r="K146" s="6" t="s">
        <v>187</v>
      </c>
      <c r="L146" s="6" t="s">
        <v>187</v>
      </c>
      <c r="M146" s="6" t="s">
        <v>187</v>
      </c>
      <c r="O146" s="6" t="s">
        <v>187</v>
      </c>
      <c r="P146" s="6" t="s">
        <v>187</v>
      </c>
      <c r="Q146" s="6" t="s">
        <v>187</v>
      </c>
      <c r="R146" s="6" t="s">
        <v>187</v>
      </c>
      <c r="S146" s="6" t="s">
        <v>187</v>
      </c>
    </row>
    <row r="147" spans="1:19">
      <c r="A147" s="27" t="s">
        <v>187</v>
      </c>
      <c r="B147" s="31" t="s">
        <v>32</v>
      </c>
      <c r="C147" s="6">
        <v>0.3009</v>
      </c>
      <c r="D147" s="6">
        <v>0.3009</v>
      </c>
      <c r="E147" s="6">
        <v>0.3009</v>
      </c>
      <c r="F147" s="6">
        <v>0</v>
      </c>
      <c r="G147" s="6">
        <v>0</v>
      </c>
      <c r="I147" s="6">
        <v>0.3009</v>
      </c>
      <c r="J147" s="6">
        <v>0.3009</v>
      </c>
      <c r="K147" s="6">
        <v>0.3009</v>
      </c>
      <c r="L147" s="6">
        <v>0</v>
      </c>
      <c r="M147" s="6">
        <v>0</v>
      </c>
      <c r="O147" s="6">
        <v>0.3009</v>
      </c>
      <c r="P147" s="6">
        <v>0.3009</v>
      </c>
      <c r="Q147" s="6">
        <v>0.3009</v>
      </c>
      <c r="R147" s="6">
        <v>0</v>
      </c>
      <c r="S147" s="6">
        <v>0</v>
      </c>
    </row>
    <row r="148" spans="1:19">
      <c r="A148" s="27" t="s">
        <v>187</v>
      </c>
      <c r="B148" s="31" t="s">
        <v>37</v>
      </c>
      <c r="C148" s="6">
        <v>0.53959999999999997</v>
      </c>
      <c r="D148" s="6">
        <v>0.59219999999999995</v>
      </c>
      <c r="E148" s="6">
        <v>0.59219999999999995</v>
      </c>
      <c r="F148" s="6">
        <v>-5.259999999999998E-2</v>
      </c>
      <c r="G148" s="6">
        <v>0</v>
      </c>
      <c r="I148" s="6">
        <v>0.73729999999999996</v>
      </c>
      <c r="J148" s="6">
        <v>0.88090000000000002</v>
      </c>
      <c r="K148" s="6">
        <v>0.88090000000000002</v>
      </c>
      <c r="L148" s="6">
        <v>-0.14360000000000006</v>
      </c>
      <c r="M148" s="6">
        <v>0</v>
      </c>
      <c r="O148" s="6">
        <v>0.85809999999999997</v>
      </c>
      <c r="P148" s="6">
        <v>1.0092000000000001</v>
      </c>
      <c r="Q148" s="6">
        <v>1.1016999999999999</v>
      </c>
      <c r="R148" s="6">
        <v>-0.15110000000000012</v>
      </c>
      <c r="S148" s="6">
        <v>9.2499999999999805E-2</v>
      </c>
    </row>
    <row r="149" spans="1:19">
      <c r="A149" s="27"/>
      <c r="B149" s="31" t="s">
        <v>585</v>
      </c>
      <c r="C149" s="6" t="s">
        <v>187</v>
      </c>
      <c r="D149" s="6" t="s">
        <v>187</v>
      </c>
      <c r="E149" s="6" t="s">
        <v>187</v>
      </c>
      <c r="F149" s="6" t="s">
        <v>187</v>
      </c>
      <c r="G149" s="6" t="s">
        <v>187</v>
      </c>
      <c r="I149" s="6" t="s">
        <v>187</v>
      </c>
      <c r="J149" s="6" t="s">
        <v>187</v>
      </c>
      <c r="K149" s="6" t="s">
        <v>187</v>
      </c>
      <c r="L149" s="6" t="s">
        <v>187</v>
      </c>
      <c r="M149" s="6" t="s">
        <v>187</v>
      </c>
      <c r="O149" s="6" t="s">
        <v>187</v>
      </c>
      <c r="P149" s="6" t="s">
        <v>187</v>
      </c>
      <c r="Q149" s="6" t="s">
        <v>187</v>
      </c>
      <c r="R149" s="6" t="s">
        <v>187</v>
      </c>
      <c r="S149" s="6" t="s">
        <v>187</v>
      </c>
    </row>
    <row r="150" spans="1:19">
      <c r="A150" s="27" t="s">
        <v>176</v>
      </c>
      <c r="B150" s="31"/>
      <c r="C150" s="6" t="s">
        <v>187</v>
      </c>
      <c r="D150" s="6" t="s">
        <v>187</v>
      </c>
      <c r="E150" s="6" t="s">
        <v>187</v>
      </c>
      <c r="F150" s="6" t="s">
        <v>187</v>
      </c>
      <c r="G150" s="6" t="s">
        <v>187</v>
      </c>
      <c r="I150" s="6" t="s">
        <v>187</v>
      </c>
      <c r="J150" s="6" t="s">
        <v>187</v>
      </c>
      <c r="K150" s="6" t="s">
        <v>187</v>
      </c>
      <c r="L150" s="6" t="s">
        <v>187</v>
      </c>
      <c r="M150" s="6" t="s">
        <v>187</v>
      </c>
      <c r="O150" s="6" t="s">
        <v>187</v>
      </c>
      <c r="P150" s="6" t="s">
        <v>187</v>
      </c>
      <c r="Q150" s="6" t="s">
        <v>187</v>
      </c>
      <c r="R150" s="6" t="s">
        <v>187</v>
      </c>
      <c r="S150" s="6" t="s">
        <v>187</v>
      </c>
    </row>
    <row r="151" spans="1:19">
      <c r="A151" s="27" t="s">
        <v>187</v>
      </c>
      <c r="B151" s="31" t="s">
        <v>18</v>
      </c>
      <c r="C151" s="6">
        <v>1.5029999999999999</v>
      </c>
      <c r="D151" s="6">
        <v>1.5246</v>
      </c>
      <c r="E151" s="6">
        <v>1.7345999999999999</v>
      </c>
      <c r="F151" s="6">
        <v>-2.1600000000000064E-2</v>
      </c>
      <c r="G151" s="6">
        <v>0.20999999999999996</v>
      </c>
      <c r="I151" s="6">
        <v>2.3601000000000001</v>
      </c>
      <c r="J151" s="6">
        <v>2.3862000000000001</v>
      </c>
      <c r="K151" s="6">
        <v>2.7886000000000002</v>
      </c>
      <c r="L151" s="6">
        <v>-2.6100000000000012E-2</v>
      </c>
      <c r="M151" s="6">
        <v>0.40240000000000009</v>
      </c>
      <c r="O151" s="6">
        <v>3.1486000000000001</v>
      </c>
      <c r="P151" s="6">
        <v>3.4089</v>
      </c>
      <c r="Q151" s="6">
        <v>4.1947999999999999</v>
      </c>
      <c r="R151" s="6">
        <v>-0.26029999999999998</v>
      </c>
      <c r="S151" s="6">
        <v>0.78589999999999982</v>
      </c>
    </row>
    <row r="152" spans="1:19">
      <c r="A152" s="27" t="s">
        <v>187</v>
      </c>
      <c r="B152" s="31" t="s">
        <v>27</v>
      </c>
      <c r="C152" s="6">
        <v>0.42130000000000001</v>
      </c>
      <c r="D152" s="6">
        <v>0.42130000000000001</v>
      </c>
      <c r="E152" s="6">
        <v>0.60289999999999999</v>
      </c>
      <c r="F152" s="6">
        <v>0</v>
      </c>
      <c r="G152" s="6">
        <v>0.18159999999999998</v>
      </c>
      <c r="I152" s="6">
        <v>1.0295000000000001</v>
      </c>
      <c r="J152" s="6">
        <v>1.0295000000000001</v>
      </c>
      <c r="K152" s="6">
        <v>1.1516</v>
      </c>
      <c r="L152" s="6">
        <v>0</v>
      </c>
      <c r="M152" s="6">
        <v>0.12209999999999988</v>
      </c>
      <c r="O152" s="6">
        <v>1.5759000000000001</v>
      </c>
      <c r="P152" s="6">
        <v>1.7768999999999999</v>
      </c>
      <c r="Q152" s="6">
        <v>1.8071999999999999</v>
      </c>
      <c r="R152" s="6">
        <v>-0.20099999999999985</v>
      </c>
      <c r="S152" s="6">
        <v>3.0299999999999994E-2</v>
      </c>
    </row>
    <row r="153" spans="1:19">
      <c r="A153" s="27" t="s">
        <v>187</v>
      </c>
      <c r="B153" s="31" t="s">
        <v>40</v>
      </c>
      <c r="C153" s="6">
        <v>1.2000999999999999</v>
      </c>
      <c r="D153" s="6">
        <v>1.2743</v>
      </c>
      <c r="E153" s="6">
        <v>1.3086</v>
      </c>
      <c r="F153" s="6">
        <v>-7.4200000000000044E-2</v>
      </c>
      <c r="G153" s="6">
        <v>3.4299999999999997E-2</v>
      </c>
      <c r="I153" s="6">
        <v>1.9188000000000001</v>
      </c>
      <c r="J153" s="6">
        <v>2.1320999999999999</v>
      </c>
      <c r="K153" s="6">
        <v>2.5354000000000001</v>
      </c>
      <c r="L153" s="6">
        <v>-0.21329999999999982</v>
      </c>
      <c r="M153" s="6">
        <v>0.40330000000000021</v>
      </c>
      <c r="O153" s="6">
        <v>2.4064000000000001</v>
      </c>
      <c r="P153" s="6">
        <v>2.4346000000000001</v>
      </c>
      <c r="Q153" s="6">
        <v>2.8906000000000001</v>
      </c>
      <c r="R153" s="6">
        <v>-2.8200000000000003E-2</v>
      </c>
      <c r="S153" s="6">
        <v>0.45599999999999996</v>
      </c>
    </row>
    <row r="154" spans="1:19">
      <c r="A154" s="27" t="s">
        <v>187</v>
      </c>
      <c r="B154" s="31" t="s">
        <v>606</v>
      </c>
      <c r="C154" s="6" t="s">
        <v>187</v>
      </c>
      <c r="D154" s="6" t="s">
        <v>187</v>
      </c>
      <c r="E154" s="6" t="s">
        <v>187</v>
      </c>
      <c r="F154" s="6" t="s">
        <v>187</v>
      </c>
      <c r="G154" s="6" t="s">
        <v>187</v>
      </c>
      <c r="I154" s="6" t="s">
        <v>187</v>
      </c>
      <c r="J154" s="6" t="s">
        <v>187</v>
      </c>
      <c r="K154" s="6" t="s">
        <v>187</v>
      </c>
      <c r="L154" s="6" t="s">
        <v>187</v>
      </c>
      <c r="M154" s="6" t="s">
        <v>187</v>
      </c>
      <c r="O154" s="6" t="s">
        <v>187</v>
      </c>
      <c r="P154" s="6" t="s">
        <v>187</v>
      </c>
      <c r="Q154" s="6" t="s">
        <v>187</v>
      </c>
      <c r="R154" s="6" t="s">
        <v>187</v>
      </c>
      <c r="S154" s="6" t="s">
        <v>187</v>
      </c>
    </row>
    <row r="155" spans="1:19">
      <c r="A155" s="27" t="s">
        <v>12</v>
      </c>
      <c r="B155" s="31"/>
      <c r="C155" s="6" t="s">
        <v>187</v>
      </c>
      <c r="D155" s="6" t="s">
        <v>187</v>
      </c>
      <c r="E155" s="6" t="s">
        <v>187</v>
      </c>
      <c r="F155" s="6" t="s">
        <v>187</v>
      </c>
      <c r="G155" s="6" t="s">
        <v>187</v>
      </c>
      <c r="I155" s="6" t="s">
        <v>187</v>
      </c>
      <c r="J155" s="6" t="s">
        <v>187</v>
      </c>
      <c r="K155" s="6" t="s">
        <v>187</v>
      </c>
      <c r="L155" s="6" t="s">
        <v>187</v>
      </c>
      <c r="M155" s="6" t="s">
        <v>187</v>
      </c>
      <c r="O155" s="6" t="s">
        <v>187</v>
      </c>
      <c r="P155" s="6" t="s">
        <v>187</v>
      </c>
      <c r="Q155" s="6" t="s">
        <v>187</v>
      </c>
      <c r="R155" s="6" t="s">
        <v>187</v>
      </c>
      <c r="S155" s="6" t="s">
        <v>187</v>
      </c>
    </row>
    <row r="156" spans="1:19">
      <c r="A156" s="27" t="s">
        <v>187</v>
      </c>
      <c r="B156" s="31" t="s">
        <v>11</v>
      </c>
      <c r="C156" s="6">
        <v>3.738</v>
      </c>
      <c r="D156" s="6">
        <v>4.6029999999999998</v>
      </c>
      <c r="E156" s="6">
        <v>4.6029999999999998</v>
      </c>
      <c r="F156" s="6">
        <v>-0.86499999999999977</v>
      </c>
      <c r="G156" s="6">
        <v>0</v>
      </c>
      <c r="I156" s="6">
        <v>4.7659000000000002</v>
      </c>
      <c r="J156" s="6">
        <v>5.8573000000000004</v>
      </c>
      <c r="K156" s="6">
        <v>5.8573000000000004</v>
      </c>
      <c r="L156" s="6">
        <v>-1.0914000000000001</v>
      </c>
      <c r="M156" s="6">
        <v>0</v>
      </c>
      <c r="O156" s="6">
        <v>5.3994</v>
      </c>
      <c r="P156" s="6">
        <v>5.8573000000000004</v>
      </c>
      <c r="Q156" s="6">
        <v>5.9539</v>
      </c>
      <c r="R156" s="6">
        <v>-0.45790000000000042</v>
      </c>
      <c r="S156" s="6">
        <v>9.6599999999999575E-2</v>
      </c>
    </row>
    <row r="157" spans="1:19">
      <c r="A157" s="27" t="s">
        <v>187</v>
      </c>
      <c r="B157" s="31" t="s">
        <v>13</v>
      </c>
      <c r="C157" s="6">
        <v>3.8450000000000002</v>
      </c>
      <c r="D157" s="6">
        <v>4.6635</v>
      </c>
      <c r="E157" s="6">
        <v>4.6635</v>
      </c>
      <c r="F157" s="6">
        <v>-0.81849999999999978</v>
      </c>
      <c r="G157" s="6">
        <v>0</v>
      </c>
      <c r="I157" s="6">
        <v>5.0670000000000002</v>
      </c>
      <c r="J157" s="6">
        <v>5.7659000000000002</v>
      </c>
      <c r="K157" s="6">
        <v>5.9798</v>
      </c>
      <c r="L157" s="6">
        <v>-0.69890000000000008</v>
      </c>
      <c r="M157" s="6">
        <v>0.21389999999999976</v>
      </c>
      <c r="O157" s="6">
        <v>6.4771000000000001</v>
      </c>
      <c r="P157" s="6">
        <v>7.6839000000000004</v>
      </c>
      <c r="Q157" s="6">
        <v>7.6839000000000004</v>
      </c>
      <c r="R157" s="6">
        <v>-1.2068000000000003</v>
      </c>
      <c r="S157" s="6">
        <v>0</v>
      </c>
    </row>
    <row r="158" spans="1:19">
      <c r="A158" s="27" t="s">
        <v>187</v>
      </c>
      <c r="B158" s="31" t="s">
        <v>20</v>
      </c>
      <c r="C158" s="6">
        <v>3.8698000000000001</v>
      </c>
      <c r="D158" s="6">
        <v>3.8698000000000001</v>
      </c>
      <c r="E158" s="6">
        <v>4.0670999999999999</v>
      </c>
      <c r="F158" s="6">
        <v>0</v>
      </c>
      <c r="G158" s="6">
        <v>0.19729999999999981</v>
      </c>
      <c r="I158" s="6">
        <v>5.9203000000000001</v>
      </c>
      <c r="J158" s="6">
        <v>5.9203000000000001</v>
      </c>
      <c r="K158" s="6">
        <v>6.3033000000000001</v>
      </c>
      <c r="L158" s="6">
        <v>0</v>
      </c>
      <c r="M158" s="6">
        <v>0.38300000000000001</v>
      </c>
      <c r="O158" s="6">
        <v>7.0541</v>
      </c>
      <c r="P158" s="6">
        <v>7.0541</v>
      </c>
      <c r="Q158" s="6">
        <v>7.7294</v>
      </c>
      <c r="R158" s="6">
        <v>0</v>
      </c>
      <c r="S158" s="6">
        <v>0.67530000000000001</v>
      </c>
    </row>
    <row r="159" spans="1:19">
      <c r="A159" s="27" t="s">
        <v>187</v>
      </c>
      <c r="B159" s="31" t="s">
        <v>21</v>
      </c>
      <c r="C159" s="6">
        <v>4.38</v>
      </c>
      <c r="D159" s="6">
        <v>4.6154000000000002</v>
      </c>
      <c r="E159" s="6">
        <v>4.6154000000000002</v>
      </c>
      <c r="F159" s="6">
        <v>-0.23540000000000028</v>
      </c>
      <c r="G159" s="6">
        <v>0</v>
      </c>
      <c r="I159" s="6">
        <v>5.1939000000000002</v>
      </c>
      <c r="J159" s="6">
        <v>5.2794999999999996</v>
      </c>
      <c r="K159" s="6">
        <v>5.6741999999999999</v>
      </c>
      <c r="L159" s="6">
        <v>-8.5599999999999454E-2</v>
      </c>
      <c r="M159" s="6">
        <v>0.39470000000000027</v>
      </c>
      <c r="O159" s="6">
        <v>5.9290000000000003</v>
      </c>
      <c r="P159" s="6">
        <v>5.9804000000000004</v>
      </c>
      <c r="Q159" s="6">
        <v>6.3220999999999998</v>
      </c>
      <c r="R159" s="6">
        <v>-5.1400000000000112E-2</v>
      </c>
      <c r="S159" s="6">
        <v>0.34169999999999945</v>
      </c>
    </row>
    <row r="160" spans="1:19">
      <c r="A160" s="27" t="s">
        <v>187</v>
      </c>
      <c r="B160" s="31" t="s">
        <v>561</v>
      </c>
      <c r="C160" s="6" t="s">
        <v>187</v>
      </c>
      <c r="D160" s="6" t="s">
        <v>187</v>
      </c>
      <c r="E160" s="6" t="s">
        <v>187</v>
      </c>
      <c r="F160" s="6" t="s">
        <v>187</v>
      </c>
      <c r="G160" s="6" t="s">
        <v>187</v>
      </c>
      <c r="I160" s="6" t="s">
        <v>187</v>
      </c>
      <c r="J160" s="6" t="s">
        <v>187</v>
      </c>
      <c r="K160" s="6" t="s">
        <v>187</v>
      </c>
      <c r="L160" s="6" t="s">
        <v>187</v>
      </c>
      <c r="M160" s="6" t="s">
        <v>187</v>
      </c>
      <c r="O160" s="6" t="s">
        <v>187</v>
      </c>
      <c r="P160" s="6" t="s">
        <v>187</v>
      </c>
      <c r="Q160" s="6" t="s">
        <v>187</v>
      </c>
      <c r="R160" s="6" t="s">
        <v>187</v>
      </c>
      <c r="S160" s="6" t="s">
        <v>187</v>
      </c>
    </row>
    <row r="161" spans="1:19">
      <c r="A161" s="27" t="s">
        <v>187</v>
      </c>
      <c r="B161" s="31" t="s">
        <v>562</v>
      </c>
      <c r="C161" s="6" t="s">
        <v>187</v>
      </c>
      <c r="D161" s="6" t="s">
        <v>187</v>
      </c>
      <c r="E161" s="6" t="s">
        <v>187</v>
      </c>
      <c r="F161" s="6" t="s">
        <v>187</v>
      </c>
      <c r="G161" s="6" t="s">
        <v>187</v>
      </c>
      <c r="I161" s="6" t="s">
        <v>187</v>
      </c>
      <c r="J161" s="6" t="s">
        <v>187</v>
      </c>
      <c r="K161" s="6" t="s">
        <v>187</v>
      </c>
      <c r="L161" s="6" t="s">
        <v>187</v>
      </c>
      <c r="M161" s="6" t="s">
        <v>187</v>
      </c>
      <c r="O161" s="6" t="s">
        <v>187</v>
      </c>
      <c r="P161" s="6" t="s">
        <v>187</v>
      </c>
      <c r="Q161" s="6" t="s">
        <v>187</v>
      </c>
      <c r="R161" s="6" t="s">
        <v>187</v>
      </c>
      <c r="S161" s="6" t="s">
        <v>187</v>
      </c>
    </row>
    <row r="162" spans="1:19">
      <c r="A162" s="27" t="s">
        <v>187</v>
      </c>
      <c r="B162" s="31" t="s">
        <v>38</v>
      </c>
      <c r="C162" s="6">
        <v>7.2949000000000002</v>
      </c>
      <c r="D162" s="6">
        <v>7.9226999999999999</v>
      </c>
      <c r="E162" s="6">
        <v>7.9226999999999999</v>
      </c>
      <c r="F162" s="6">
        <v>-0.62779999999999969</v>
      </c>
      <c r="G162" s="6">
        <v>0</v>
      </c>
      <c r="I162" s="6">
        <v>7.9555999999999996</v>
      </c>
      <c r="J162" s="6">
        <v>8.7865000000000002</v>
      </c>
      <c r="K162" s="6">
        <v>8.7865000000000002</v>
      </c>
      <c r="L162" s="6">
        <v>-0.83090000000000064</v>
      </c>
      <c r="M162" s="6">
        <v>0</v>
      </c>
      <c r="O162" s="6">
        <v>8.4574999999999996</v>
      </c>
      <c r="P162" s="6">
        <v>9.5225000000000009</v>
      </c>
      <c r="Q162" s="6">
        <v>9.5225000000000009</v>
      </c>
      <c r="R162" s="6">
        <v>-1.0650000000000013</v>
      </c>
      <c r="S162" s="6">
        <v>0</v>
      </c>
    </row>
    <row r="163" spans="1:19">
      <c r="A163" s="27" t="s">
        <v>187</v>
      </c>
      <c r="B163" s="31" t="s">
        <v>39</v>
      </c>
      <c r="C163" s="6">
        <v>0.95599999999999996</v>
      </c>
      <c r="D163" s="6">
        <v>0.99209999999999998</v>
      </c>
      <c r="E163" s="6">
        <v>0.99390000000000001</v>
      </c>
      <c r="F163" s="6">
        <v>-3.6100000000000021E-2</v>
      </c>
      <c r="G163" s="6">
        <v>1.8000000000000238E-3</v>
      </c>
      <c r="I163" s="6">
        <v>1.4388000000000001</v>
      </c>
      <c r="J163" s="6">
        <v>1.4773000000000001</v>
      </c>
      <c r="K163" s="6">
        <v>1.4991000000000001</v>
      </c>
      <c r="L163" s="6">
        <v>-3.8499999999999979E-2</v>
      </c>
      <c r="M163" s="6">
        <v>2.1800000000000042E-2</v>
      </c>
      <c r="O163" s="6">
        <v>1.7810999999999999</v>
      </c>
      <c r="P163" s="6">
        <v>1.8828</v>
      </c>
      <c r="Q163" s="6">
        <v>1.9053</v>
      </c>
      <c r="R163" s="6">
        <v>-0.10170000000000012</v>
      </c>
      <c r="S163" s="6">
        <v>2.2499999999999964E-2</v>
      </c>
    </row>
    <row r="164" spans="1:19">
      <c r="A164" s="27"/>
      <c r="B164" s="31"/>
      <c r="C164" s="6"/>
      <c r="D164" s="6"/>
      <c r="E164" s="6"/>
      <c r="F164" s="75"/>
      <c r="G164" s="75"/>
      <c r="I164" s="6"/>
      <c r="J164" s="6"/>
      <c r="K164" s="6"/>
      <c r="L164" s="75"/>
      <c r="M164" s="75"/>
      <c r="O164" s="6"/>
      <c r="P164" s="6"/>
      <c r="Q164" s="6"/>
      <c r="R164" s="75"/>
      <c r="S164" s="75"/>
    </row>
    <row r="165" spans="1:19">
      <c r="A165" s="118" t="s">
        <v>531</v>
      </c>
      <c r="B165" s="204"/>
      <c r="C165" s="29"/>
      <c r="D165" s="29"/>
      <c r="E165" s="29"/>
      <c r="F165" s="29">
        <v>-0.13676296296296295</v>
      </c>
      <c r="G165" s="29">
        <v>9.7407407407407401E-2</v>
      </c>
      <c r="H165" s="29"/>
      <c r="I165" s="29"/>
      <c r="J165" s="29"/>
      <c r="K165" s="29"/>
      <c r="L165" s="29">
        <v>-0.19770740740740742</v>
      </c>
      <c r="M165" s="29">
        <v>0.24244814814814816</v>
      </c>
      <c r="N165" s="29"/>
      <c r="O165" s="29"/>
      <c r="P165" s="29"/>
      <c r="Q165" s="29"/>
      <c r="R165" s="29">
        <v>-0.30829629629629635</v>
      </c>
      <c r="S165" s="29">
        <v>0.26967777777777768</v>
      </c>
    </row>
    <row r="166" spans="1:19">
      <c r="A166" s="202" t="s">
        <v>532</v>
      </c>
      <c r="B166" s="203"/>
      <c r="C166" s="59"/>
      <c r="D166" s="59"/>
      <c r="E166" s="59"/>
      <c r="F166" s="59">
        <v>-0.86499999999999977</v>
      </c>
      <c r="G166" s="59">
        <v>0.9919</v>
      </c>
      <c r="H166" s="59"/>
      <c r="I166" s="59"/>
      <c r="J166" s="59"/>
      <c r="K166" s="59"/>
      <c r="L166" s="59">
        <v>-1.0914000000000001</v>
      </c>
      <c r="M166" s="59">
        <v>1.3725000000000001</v>
      </c>
      <c r="N166" s="59"/>
      <c r="O166" s="59"/>
      <c r="P166" s="59"/>
      <c r="Q166" s="59"/>
      <c r="R166" s="59">
        <v>-1.2068000000000003</v>
      </c>
      <c r="S166" s="59">
        <v>1.7053000000000003</v>
      </c>
    </row>
    <row r="167" spans="1:19" s="170" customFormat="1">
      <c r="A167" s="169" t="s">
        <v>64</v>
      </c>
    </row>
    <row r="168" spans="1:19">
      <c r="A168" s="41" t="s">
        <v>171</v>
      </c>
      <c r="C168" s="6" t="s">
        <v>187</v>
      </c>
      <c r="D168" s="6" t="s">
        <v>187</v>
      </c>
      <c r="E168" s="6" t="s">
        <v>187</v>
      </c>
      <c r="F168" s="6" t="s">
        <v>187</v>
      </c>
      <c r="G168" s="6" t="s">
        <v>187</v>
      </c>
      <c r="I168" s="6" t="s">
        <v>187</v>
      </c>
      <c r="J168" s="6" t="s">
        <v>187</v>
      </c>
      <c r="K168" s="6" t="s">
        <v>187</v>
      </c>
      <c r="L168" s="6" t="s">
        <v>187</v>
      </c>
      <c r="M168" s="6" t="s">
        <v>187</v>
      </c>
      <c r="O168" s="6" t="s">
        <v>187</v>
      </c>
      <c r="P168" s="6" t="s">
        <v>187</v>
      </c>
      <c r="Q168" s="6" t="s">
        <v>187</v>
      </c>
      <c r="R168" s="6" t="s">
        <v>187</v>
      </c>
      <c r="S168" s="6" t="s">
        <v>187</v>
      </c>
    </row>
    <row r="169" spans="1:19">
      <c r="A169" s="27" t="s">
        <v>187</v>
      </c>
      <c r="B169" s="31" t="s">
        <v>16</v>
      </c>
      <c r="C169" s="6" t="s">
        <v>187</v>
      </c>
      <c r="D169" s="6" t="s">
        <v>187</v>
      </c>
      <c r="E169" s="6" t="s">
        <v>187</v>
      </c>
      <c r="F169" s="6" t="s">
        <v>187</v>
      </c>
      <c r="G169" s="6" t="s">
        <v>187</v>
      </c>
      <c r="I169" s="6" t="s">
        <v>187</v>
      </c>
      <c r="J169" s="6" t="s">
        <v>187</v>
      </c>
      <c r="K169" s="6" t="s">
        <v>187</v>
      </c>
      <c r="L169" s="6" t="s">
        <v>187</v>
      </c>
      <c r="M169" s="6" t="s">
        <v>187</v>
      </c>
      <c r="O169" s="6" t="s">
        <v>187</v>
      </c>
      <c r="P169" s="6" t="s">
        <v>187</v>
      </c>
      <c r="Q169" s="6" t="s">
        <v>187</v>
      </c>
      <c r="R169" s="6" t="s">
        <v>187</v>
      </c>
      <c r="S169" s="6" t="s">
        <v>187</v>
      </c>
    </row>
    <row r="170" spans="1:19">
      <c r="A170" s="27"/>
      <c r="B170" s="93" t="s">
        <v>540</v>
      </c>
      <c r="C170" s="6"/>
      <c r="D170" s="6"/>
      <c r="E170" s="6"/>
      <c r="F170" s="6"/>
      <c r="G170" s="6"/>
      <c r="I170" s="6"/>
      <c r="J170" s="6"/>
      <c r="K170" s="6"/>
      <c r="L170" s="6"/>
      <c r="M170" s="6"/>
      <c r="O170" s="6"/>
      <c r="P170" s="6"/>
      <c r="Q170" s="6"/>
      <c r="R170" s="6"/>
      <c r="S170" s="6"/>
    </row>
    <row r="171" spans="1:19">
      <c r="A171" s="27" t="s">
        <v>187</v>
      </c>
      <c r="B171" s="93" t="s">
        <v>24</v>
      </c>
      <c r="C171" s="6" t="s">
        <v>187</v>
      </c>
      <c r="D171" s="6" t="s">
        <v>187</v>
      </c>
      <c r="E171" s="6" t="s">
        <v>187</v>
      </c>
      <c r="F171" s="6" t="s">
        <v>187</v>
      </c>
      <c r="G171" s="6" t="s">
        <v>187</v>
      </c>
      <c r="I171" s="6" t="s">
        <v>187</v>
      </c>
      <c r="J171" s="6" t="s">
        <v>187</v>
      </c>
      <c r="K171" s="6" t="s">
        <v>187</v>
      </c>
      <c r="L171" s="6" t="s">
        <v>187</v>
      </c>
      <c r="M171" s="6" t="s">
        <v>187</v>
      </c>
      <c r="O171" s="6" t="s">
        <v>187</v>
      </c>
      <c r="P171" s="6" t="s">
        <v>187</v>
      </c>
      <c r="Q171" s="6" t="s">
        <v>187</v>
      </c>
      <c r="R171" s="6" t="s">
        <v>187</v>
      </c>
      <c r="S171" s="6" t="s">
        <v>187</v>
      </c>
    </row>
    <row r="172" spans="1:19">
      <c r="A172" s="27" t="s">
        <v>187</v>
      </c>
      <c r="B172" s="93" t="s">
        <v>30</v>
      </c>
      <c r="C172" s="6" t="s">
        <v>187</v>
      </c>
      <c r="D172" s="6" t="s">
        <v>187</v>
      </c>
      <c r="E172" s="6" t="s">
        <v>187</v>
      </c>
      <c r="F172" s="6" t="s">
        <v>187</v>
      </c>
      <c r="G172" s="6" t="s">
        <v>187</v>
      </c>
      <c r="I172" s="6" t="s">
        <v>187</v>
      </c>
      <c r="J172" s="6" t="s">
        <v>187</v>
      </c>
      <c r="K172" s="6" t="s">
        <v>187</v>
      </c>
      <c r="L172" s="6" t="s">
        <v>187</v>
      </c>
      <c r="M172" s="6" t="s">
        <v>187</v>
      </c>
      <c r="O172" s="6" t="s">
        <v>187</v>
      </c>
      <c r="P172" s="6" t="s">
        <v>187</v>
      </c>
      <c r="Q172" s="6" t="s">
        <v>187</v>
      </c>
      <c r="R172" s="6" t="s">
        <v>187</v>
      </c>
      <c r="S172" s="6" t="s">
        <v>187</v>
      </c>
    </row>
    <row r="173" spans="1:19">
      <c r="A173" s="27" t="s">
        <v>187</v>
      </c>
      <c r="B173" s="93" t="s">
        <v>31</v>
      </c>
      <c r="C173" s="6" t="s">
        <v>187</v>
      </c>
      <c r="D173" s="6" t="s">
        <v>187</v>
      </c>
      <c r="E173" s="6" t="s">
        <v>187</v>
      </c>
      <c r="F173" s="6" t="s">
        <v>187</v>
      </c>
      <c r="G173" s="6" t="s">
        <v>187</v>
      </c>
      <c r="I173" s="6" t="s">
        <v>187</v>
      </c>
      <c r="J173" s="6" t="s">
        <v>187</v>
      </c>
      <c r="K173" s="6" t="s">
        <v>187</v>
      </c>
      <c r="L173" s="6" t="s">
        <v>187</v>
      </c>
      <c r="M173" s="6" t="s">
        <v>187</v>
      </c>
      <c r="O173" s="6" t="s">
        <v>187</v>
      </c>
      <c r="P173" s="6" t="s">
        <v>187</v>
      </c>
      <c r="Q173" s="6" t="s">
        <v>187</v>
      </c>
      <c r="R173" s="6" t="s">
        <v>187</v>
      </c>
      <c r="S173" s="6" t="s">
        <v>187</v>
      </c>
    </row>
    <row r="174" spans="1:19">
      <c r="A174" s="27" t="s">
        <v>187</v>
      </c>
      <c r="B174" s="93" t="s">
        <v>35</v>
      </c>
      <c r="C174" s="6" t="s">
        <v>187</v>
      </c>
      <c r="D174" s="6" t="s">
        <v>187</v>
      </c>
      <c r="E174" s="6" t="s">
        <v>187</v>
      </c>
      <c r="F174" s="6" t="s">
        <v>187</v>
      </c>
      <c r="G174" s="6" t="s">
        <v>187</v>
      </c>
      <c r="I174" s="6" t="s">
        <v>187</v>
      </c>
      <c r="J174" s="6" t="s">
        <v>187</v>
      </c>
      <c r="K174" s="6" t="s">
        <v>187</v>
      </c>
      <c r="L174" s="6" t="s">
        <v>187</v>
      </c>
      <c r="M174" s="6" t="s">
        <v>187</v>
      </c>
      <c r="O174" s="6" t="s">
        <v>187</v>
      </c>
      <c r="P174" s="6" t="s">
        <v>187</v>
      </c>
      <c r="Q174" s="6" t="s">
        <v>187</v>
      </c>
      <c r="R174" s="6" t="s">
        <v>187</v>
      </c>
      <c r="S174" s="6" t="s">
        <v>187</v>
      </c>
    </row>
    <row r="175" spans="1:19">
      <c r="A175" s="27" t="s">
        <v>187</v>
      </c>
      <c r="B175" s="93" t="s">
        <v>41</v>
      </c>
      <c r="C175" s="6">
        <v>0.31540000000000001</v>
      </c>
      <c r="D175" s="6">
        <v>0.32</v>
      </c>
      <c r="E175" s="6">
        <v>0.32</v>
      </c>
      <c r="F175" s="6">
        <v>-4.599999999999993E-3</v>
      </c>
      <c r="G175" s="6">
        <v>0</v>
      </c>
      <c r="I175" s="6">
        <v>0.31540000000000001</v>
      </c>
      <c r="J175" s="6">
        <v>0.32</v>
      </c>
      <c r="K175" s="6">
        <v>0.32</v>
      </c>
      <c r="L175" s="6">
        <v>-4.599999999999993E-3</v>
      </c>
      <c r="M175" s="6">
        <v>0</v>
      </c>
      <c r="O175" s="6">
        <v>0.31540000000000001</v>
      </c>
      <c r="P175" s="6">
        <v>0.32</v>
      </c>
      <c r="Q175" s="6">
        <v>0.32</v>
      </c>
      <c r="R175" s="6">
        <v>-4.599999999999993E-3</v>
      </c>
      <c r="S175" s="6">
        <v>0</v>
      </c>
    </row>
    <row r="176" spans="1:19">
      <c r="A176" s="27" t="s">
        <v>187</v>
      </c>
      <c r="B176" s="93" t="s">
        <v>555</v>
      </c>
      <c r="C176" s="6" t="s">
        <v>187</v>
      </c>
      <c r="D176" s="6" t="s">
        <v>187</v>
      </c>
      <c r="E176" s="6" t="s">
        <v>187</v>
      </c>
      <c r="F176" s="6" t="s">
        <v>187</v>
      </c>
      <c r="G176" s="6" t="s">
        <v>187</v>
      </c>
      <c r="I176" s="6" t="s">
        <v>187</v>
      </c>
      <c r="J176" s="6" t="s">
        <v>187</v>
      </c>
      <c r="K176" s="6" t="s">
        <v>187</v>
      </c>
      <c r="L176" s="6" t="s">
        <v>187</v>
      </c>
      <c r="M176" s="6" t="s">
        <v>187</v>
      </c>
      <c r="O176" s="6" t="s">
        <v>187</v>
      </c>
      <c r="P176" s="6" t="s">
        <v>187</v>
      </c>
      <c r="Q176" s="6" t="s">
        <v>187</v>
      </c>
      <c r="R176" s="6" t="s">
        <v>187</v>
      </c>
      <c r="S176" s="6" t="s">
        <v>187</v>
      </c>
    </row>
    <row r="177" spans="1:19">
      <c r="A177" s="27" t="s">
        <v>187</v>
      </c>
      <c r="B177" s="93" t="s">
        <v>47</v>
      </c>
      <c r="C177" s="6">
        <v>0.73599999999999999</v>
      </c>
      <c r="D177" s="6">
        <v>0.78359999999999996</v>
      </c>
      <c r="E177" s="6">
        <v>0.78359999999999996</v>
      </c>
      <c r="F177" s="6">
        <v>-4.7599999999999976E-2</v>
      </c>
      <c r="G177" s="6">
        <v>0</v>
      </c>
      <c r="I177" s="6">
        <v>1.0412999999999999</v>
      </c>
      <c r="J177" s="6">
        <v>1.1245000000000001</v>
      </c>
      <c r="K177" s="6">
        <v>2.1972</v>
      </c>
      <c r="L177" s="6">
        <v>-8.3200000000000163E-2</v>
      </c>
      <c r="M177" s="6">
        <v>1.0727</v>
      </c>
      <c r="O177" s="6">
        <v>3.6141000000000001</v>
      </c>
      <c r="P177" s="6">
        <v>4.7953999999999999</v>
      </c>
      <c r="Q177" s="6">
        <v>5.2670000000000003</v>
      </c>
      <c r="R177" s="6">
        <v>-1.1812999999999998</v>
      </c>
      <c r="S177" s="6">
        <v>0.47160000000000046</v>
      </c>
    </row>
    <row r="178" spans="1:19">
      <c r="A178" s="27" t="s">
        <v>187</v>
      </c>
      <c r="B178" s="93" t="s">
        <v>556</v>
      </c>
      <c r="C178" s="6" t="s">
        <v>187</v>
      </c>
      <c r="D178" s="6" t="s">
        <v>187</v>
      </c>
      <c r="E178" s="6" t="s">
        <v>187</v>
      </c>
      <c r="F178" s="6" t="s">
        <v>187</v>
      </c>
      <c r="G178" s="6" t="s">
        <v>187</v>
      </c>
      <c r="I178" s="6" t="s">
        <v>187</v>
      </c>
      <c r="J178" s="6" t="s">
        <v>187</v>
      </c>
      <c r="K178" s="6" t="s">
        <v>187</v>
      </c>
      <c r="L178" s="6" t="s">
        <v>187</v>
      </c>
      <c r="M178" s="6" t="s">
        <v>187</v>
      </c>
      <c r="O178" s="6" t="s">
        <v>187</v>
      </c>
      <c r="P178" s="6" t="s">
        <v>187</v>
      </c>
      <c r="Q178" s="6" t="s">
        <v>187</v>
      </c>
      <c r="R178" s="6" t="s">
        <v>187</v>
      </c>
      <c r="S178" s="6" t="s">
        <v>187</v>
      </c>
    </row>
    <row r="179" spans="1:19">
      <c r="A179" s="27" t="s">
        <v>172</v>
      </c>
      <c r="B179" s="87"/>
      <c r="C179" s="6" t="s">
        <v>187</v>
      </c>
      <c r="D179" s="6" t="s">
        <v>187</v>
      </c>
      <c r="E179" s="6" t="s">
        <v>187</v>
      </c>
      <c r="F179" s="6" t="s">
        <v>187</v>
      </c>
      <c r="G179" s="6" t="s">
        <v>187</v>
      </c>
      <c r="I179" s="6" t="s">
        <v>187</v>
      </c>
      <c r="J179" s="6" t="s">
        <v>187</v>
      </c>
      <c r="K179" s="6" t="s">
        <v>187</v>
      </c>
      <c r="L179" s="6" t="s">
        <v>187</v>
      </c>
      <c r="M179" s="6" t="s">
        <v>187</v>
      </c>
      <c r="O179" s="6" t="s">
        <v>187</v>
      </c>
      <c r="P179" s="6" t="s">
        <v>187</v>
      </c>
      <c r="Q179" s="6" t="s">
        <v>187</v>
      </c>
      <c r="R179" s="6" t="s">
        <v>187</v>
      </c>
      <c r="S179" s="6" t="s">
        <v>187</v>
      </c>
    </row>
    <row r="180" spans="1:19">
      <c r="A180" s="27"/>
      <c r="B180" s="89" t="s">
        <v>557</v>
      </c>
      <c r="C180" s="6" t="s">
        <v>187</v>
      </c>
      <c r="D180" s="6" t="s">
        <v>187</v>
      </c>
      <c r="E180" s="6" t="s">
        <v>187</v>
      </c>
      <c r="F180" s="6" t="s">
        <v>187</v>
      </c>
      <c r="G180" s="6" t="s">
        <v>187</v>
      </c>
      <c r="I180" s="6" t="s">
        <v>187</v>
      </c>
      <c r="J180" s="6" t="s">
        <v>187</v>
      </c>
      <c r="K180" s="6" t="s">
        <v>187</v>
      </c>
      <c r="L180" s="6" t="s">
        <v>187</v>
      </c>
      <c r="M180" s="6" t="s">
        <v>187</v>
      </c>
      <c r="O180" s="6" t="s">
        <v>187</v>
      </c>
      <c r="P180" s="6" t="s">
        <v>187</v>
      </c>
      <c r="Q180" s="6" t="s">
        <v>187</v>
      </c>
      <c r="R180" s="6" t="s">
        <v>187</v>
      </c>
      <c r="S180" s="6" t="s">
        <v>187</v>
      </c>
    </row>
    <row r="181" spans="1:19">
      <c r="A181" s="27" t="s">
        <v>187</v>
      </c>
      <c r="B181" s="93" t="s">
        <v>14</v>
      </c>
      <c r="C181" s="6">
        <v>0</v>
      </c>
      <c r="D181" s="6">
        <v>0</v>
      </c>
      <c r="E181" s="6">
        <v>0</v>
      </c>
      <c r="F181" s="6">
        <v>0</v>
      </c>
      <c r="G181" s="6">
        <v>0</v>
      </c>
      <c r="I181" s="6">
        <v>0</v>
      </c>
      <c r="J181" s="6">
        <v>0</v>
      </c>
      <c r="K181" s="6">
        <v>0</v>
      </c>
      <c r="L181" s="6">
        <v>0</v>
      </c>
      <c r="M181" s="6">
        <v>0</v>
      </c>
      <c r="O181" s="6" t="s">
        <v>187</v>
      </c>
      <c r="P181" s="6">
        <v>0</v>
      </c>
      <c r="Q181" s="6" t="s">
        <v>187</v>
      </c>
      <c r="R181" s="6" t="s">
        <v>187</v>
      </c>
      <c r="S181" s="6" t="s">
        <v>187</v>
      </c>
    </row>
    <row r="182" spans="1:19">
      <c r="A182" s="27"/>
      <c r="B182" s="93" t="s">
        <v>134</v>
      </c>
      <c r="C182" s="6" t="s">
        <v>187</v>
      </c>
      <c r="D182" s="6" t="s">
        <v>187</v>
      </c>
      <c r="E182" s="6" t="s">
        <v>187</v>
      </c>
      <c r="F182" s="6" t="s">
        <v>187</v>
      </c>
      <c r="G182" s="6" t="s">
        <v>187</v>
      </c>
      <c r="I182" s="6" t="s">
        <v>187</v>
      </c>
      <c r="J182" s="6" t="s">
        <v>187</v>
      </c>
      <c r="K182" s="6" t="s">
        <v>187</v>
      </c>
      <c r="L182" s="6" t="s">
        <v>187</v>
      </c>
      <c r="M182" s="6" t="s">
        <v>187</v>
      </c>
      <c r="O182" s="6" t="s">
        <v>187</v>
      </c>
      <c r="P182" s="6" t="s">
        <v>187</v>
      </c>
      <c r="Q182" s="6" t="s">
        <v>187</v>
      </c>
      <c r="R182" s="6" t="s">
        <v>187</v>
      </c>
      <c r="S182" s="6" t="s">
        <v>187</v>
      </c>
    </row>
    <row r="183" spans="1:19">
      <c r="A183" s="27"/>
      <c r="B183" s="93" t="s">
        <v>541</v>
      </c>
      <c r="C183" s="6"/>
      <c r="D183" s="6"/>
      <c r="E183" s="6"/>
      <c r="F183" s="6"/>
      <c r="G183" s="6"/>
      <c r="I183" s="6"/>
      <c r="J183" s="6"/>
      <c r="K183" s="6"/>
      <c r="L183" s="6"/>
      <c r="M183" s="6"/>
      <c r="O183" s="6"/>
      <c r="P183" s="6"/>
      <c r="Q183" s="6"/>
      <c r="R183" s="6"/>
      <c r="S183" s="6"/>
    </row>
    <row r="184" spans="1:19">
      <c r="A184" s="27" t="s">
        <v>187</v>
      </c>
      <c r="B184" s="31" t="s">
        <v>558</v>
      </c>
      <c r="C184" s="6" t="s">
        <v>187</v>
      </c>
      <c r="D184" s="6" t="s">
        <v>187</v>
      </c>
      <c r="E184" s="6" t="s">
        <v>187</v>
      </c>
      <c r="F184" s="6" t="s">
        <v>187</v>
      </c>
      <c r="G184" s="6" t="s">
        <v>187</v>
      </c>
      <c r="I184" s="6" t="s">
        <v>187</v>
      </c>
      <c r="J184" s="6" t="s">
        <v>187</v>
      </c>
      <c r="K184" s="6" t="s">
        <v>187</v>
      </c>
      <c r="L184" s="6" t="s">
        <v>187</v>
      </c>
      <c r="M184" s="6" t="s">
        <v>187</v>
      </c>
      <c r="O184" s="6" t="s">
        <v>187</v>
      </c>
      <c r="P184" s="6" t="s">
        <v>187</v>
      </c>
      <c r="Q184" s="6" t="s">
        <v>187</v>
      </c>
      <c r="R184" s="6" t="s">
        <v>187</v>
      </c>
      <c r="S184" s="6" t="s">
        <v>187</v>
      </c>
    </row>
    <row r="185" spans="1:19">
      <c r="A185" s="27" t="s">
        <v>173</v>
      </c>
      <c r="B185" s="31"/>
      <c r="C185" s="6" t="s">
        <v>187</v>
      </c>
      <c r="D185" s="6" t="s">
        <v>187</v>
      </c>
      <c r="E185" s="6" t="s">
        <v>187</v>
      </c>
      <c r="F185" s="6" t="s">
        <v>187</v>
      </c>
      <c r="G185" s="6" t="s">
        <v>187</v>
      </c>
      <c r="I185" s="6" t="s">
        <v>187</v>
      </c>
      <c r="J185" s="6" t="s">
        <v>187</v>
      </c>
      <c r="K185" s="6" t="s">
        <v>187</v>
      </c>
      <c r="L185" s="6" t="s">
        <v>187</v>
      </c>
      <c r="M185" s="6" t="s">
        <v>187</v>
      </c>
      <c r="O185" s="6" t="s">
        <v>187</v>
      </c>
      <c r="P185" s="6" t="s">
        <v>187</v>
      </c>
      <c r="Q185" s="6" t="s">
        <v>187</v>
      </c>
      <c r="R185" s="6" t="s">
        <v>187</v>
      </c>
      <c r="S185" s="6" t="s">
        <v>187</v>
      </c>
    </row>
    <row r="186" spans="1:19">
      <c r="A186" s="27"/>
      <c r="B186" s="31" t="s">
        <v>135</v>
      </c>
      <c r="C186" s="6" t="s">
        <v>187</v>
      </c>
      <c r="D186" s="6" t="s">
        <v>187</v>
      </c>
      <c r="E186" s="6" t="s">
        <v>187</v>
      </c>
      <c r="F186" s="6" t="s">
        <v>187</v>
      </c>
      <c r="G186" s="6" t="s">
        <v>187</v>
      </c>
      <c r="I186" s="6" t="s">
        <v>187</v>
      </c>
      <c r="J186" s="6" t="s">
        <v>187</v>
      </c>
      <c r="K186" s="6" t="s">
        <v>187</v>
      </c>
      <c r="L186" s="6" t="s">
        <v>187</v>
      </c>
      <c r="M186" s="6" t="s">
        <v>187</v>
      </c>
      <c r="O186" s="6" t="s">
        <v>187</v>
      </c>
      <c r="P186" s="6" t="s">
        <v>187</v>
      </c>
      <c r="Q186" s="6" t="s">
        <v>187</v>
      </c>
      <c r="R186" s="6" t="s">
        <v>187</v>
      </c>
      <c r="S186" s="6" t="s">
        <v>187</v>
      </c>
    </row>
    <row r="187" spans="1:19">
      <c r="A187" s="27"/>
      <c r="B187" s="31" t="s">
        <v>8</v>
      </c>
      <c r="C187" s="6" t="s">
        <v>187</v>
      </c>
      <c r="D187" s="6" t="s">
        <v>187</v>
      </c>
      <c r="E187" s="6" t="s">
        <v>187</v>
      </c>
      <c r="F187" s="6" t="s">
        <v>187</v>
      </c>
      <c r="G187" s="6" t="s">
        <v>187</v>
      </c>
      <c r="I187" s="6" t="s">
        <v>187</v>
      </c>
      <c r="J187" s="6" t="s">
        <v>187</v>
      </c>
      <c r="K187" s="6" t="s">
        <v>187</v>
      </c>
      <c r="L187" s="6" t="s">
        <v>187</v>
      </c>
      <c r="M187" s="6" t="s">
        <v>187</v>
      </c>
      <c r="O187" s="6" t="s">
        <v>187</v>
      </c>
      <c r="P187" s="6" t="s">
        <v>187</v>
      </c>
      <c r="Q187" s="6" t="s">
        <v>187</v>
      </c>
      <c r="R187" s="6" t="s">
        <v>187</v>
      </c>
      <c r="S187" s="6" t="s">
        <v>187</v>
      </c>
    </row>
    <row r="188" spans="1:19">
      <c r="A188" s="27" t="s">
        <v>187</v>
      </c>
      <c r="B188" s="31" t="s">
        <v>23</v>
      </c>
      <c r="C188" s="6">
        <v>0.88519999999999999</v>
      </c>
      <c r="D188" s="6">
        <v>1.5875999999999999</v>
      </c>
      <c r="E188" s="6">
        <v>1.5875999999999999</v>
      </c>
      <c r="F188" s="6">
        <v>-0.70239999999999991</v>
      </c>
      <c r="G188" s="6">
        <v>0</v>
      </c>
      <c r="I188" s="6">
        <v>1.34</v>
      </c>
      <c r="J188" s="6">
        <v>2.4060999999999999</v>
      </c>
      <c r="K188" s="6">
        <v>2.4060999999999999</v>
      </c>
      <c r="L188" s="6">
        <v>-1.0660999999999998</v>
      </c>
      <c r="M188" s="6">
        <v>0</v>
      </c>
      <c r="O188" s="6">
        <v>1.6509</v>
      </c>
      <c r="P188" s="6">
        <v>2.4060999999999999</v>
      </c>
      <c r="Q188" s="6">
        <v>2.5811999999999999</v>
      </c>
      <c r="R188" s="6">
        <v>-0.75519999999999987</v>
      </c>
      <c r="S188" s="6">
        <v>0.17510000000000003</v>
      </c>
    </row>
    <row r="189" spans="1:19">
      <c r="A189" s="27" t="s">
        <v>187</v>
      </c>
      <c r="B189" s="31" t="s">
        <v>136</v>
      </c>
      <c r="C189" s="6" t="s">
        <v>187</v>
      </c>
      <c r="D189" s="6" t="s">
        <v>187</v>
      </c>
      <c r="E189" s="6" t="s">
        <v>187</v>
      </c>
      <c r="F189" s="6" t="s">
        <v>187</v>
      </c>
      <c r="G189" s="6" t="s">
        <v>187</v>
      </c>
      <c r="I189" s="6" t="s">
        <v>187</v>
      </c>
      <c r="J189" s="6" t="s">
        <v>187</v>
      </c>
      <c r="K189" s="6" t="s">
        <v>187</v>
      </c>
      <c r="L189" s="6" t="s">
        <v>187</v>
      </c>
      <c r="M189" s="6" t="s">
        <v>187</v>
      </c>
      <c r="O189" s="6" t="s">
        <v>187</v>
      </c>
      <c r="P189" s="6" t="s">
        <v>187</v>
      </c>
      <c r="Q189" s="6" t="s">
        <v>187</v>
      </c>
      <c r="R189" s="6" t="s">
        <v>187</v>
      </c>
      <c r="S189" s="6" t="s">
        <v>187</v>
      </c>
    </row>
    <row r="190" spans="1:19">
      <c r="A190" s="27" t="s">
        <v>187</v>
      </c>
      <c r="B190" s="31" t="s">
        <v>559</v>
      </c>
      <c r="C190" s="6" t="s">
        <v>187</v>
      </c>
      <c r="D190" s="6" t="s">
        <v>187</v>
      </c>
      <c r="E190" s="6" t="s">
        <v>187</v>
      </c>
      <c r="F190" s="6" t="s">
        <v>187</v>
      </c>
      <c r="G190" s="6" t="s">
        <v>187</v>
      </c>
      <c r="I190" s="6" t="s">
        <v>187</v>
      </c>
      <c r="J190" s="6" t="s">
        <v>187</v>
      </c>
      <c r="K190" s="6" t="s">
        <v>187</v>
      </c>
      <c r="L190" s="6" t="s">
        <v>187</v>
      </c>
      <c r="M190" s="6" t="s">
        <v>187</v>
      </c>
      <c r="O190" s="6" t="s">
        <v>187</v>
      </c>
      <c r="P190" s="6" t="s">
        <v>187</v>
      </c>
      <c r="Q190" s="6" t="s">
        <v>187</v>
      </c>
      <c r="R190" s="6" t="s">
        <v>187</v>
      </c>
      <c r="S190" s="6" t="s">
        <v>187</v>
      </c>
    </row>
    <row r="191" spans="1:19">
      <c r="A191" s="27" t="s">
        <v>187</v>
      </c>
      <c r="B191" s="31" t="s">
        <v>46</v>
      </c>
      <c r="C191" s="6" t="s">
        <v>187</v>
      </c>
      <c r="D191" s="6" t="s">
        <v>187</v>
      </c>
      <c r="E191" s="6" t="s">
        <v>187</v>
      </c>
      <c r="F191" s="6" t="s">
        <v>187</v>
      </c>
      <c r="G191" s="6" t="s">
        <v>187</v>
      </c>
      <c r="I191" s="6" t="s">
        <v>187</v>
      </c>
      <c r="J191" s="6" t="s">
        <v>187</v>
      </c>
      <c r="K191" s="6" t="s">
        <v>187</v>
      </c>
      <c r="L191" s="6" t="s">
        <v>187</v>
      </c>
      <c r="M191" s="6" t="s">
        <v>187</v>
      </c>
      <c r="O191" s="6" t="s">
        <v>187</v>
      </c>
      <c r="P191" s="6" t="s">
        <v>187</v>
      </c>
      <c r="Q191" s="6" t="s">
        <v>187</v>
      </c>
      <c r="R191" s="6" t="s">
        <v>187</v>
      </c>
      <c r="S191" s="6" t="s">
        <v>187</v>
      </c>
    </row>
    <row r="192" spans="1:19">
      <c r="A192" s="27" t="s">
        <v>6</v>
      </c>
      <c r="B192" s="31"/>
      <c r="C192" s="6" t="s">
        <v>187</v>
      </c>
      <c r="D192" s="6" t="s">
        <v>187</v>
      </c>
      <c r="E192" s="6" t="s">
        <v>187</v>
      </c>
      <c r="F192" s="6" t="s">
        <v>187</v>
      </c>
      <c r="G192" s="6" t="s">
        <v>187</v>
      </c>
      <c r="I192" s="6" t="s">
        <v>187</v>
      </c>
      <c r="J192" s="6" t="s">
        <v>187</v>
      </c>
      <c r="K192" s="6" t="s">
        <v>187</v>
      </c>
      <c r="L192" s="6" t="s">
        <v>187</v>
      </c>
      <c r="M192" s="6" t="s">
        <v>187</v>
      </c>
      <c r="O192" s="6" t="s">
        <v>187</v>
      </c>
      <c r="P192" s="6" t="s">
        <v>187</v>
      </c>
      <c r="Q192" s="6" t="s">
        <v>187</v>
      </c>
      <c r="R192" s="6" t="s">
        <v>187</v>
      </c>
      <c r="S192" s="6" t="s">
        <v>187</v>
      </c>
    </row>
    <row r="193" spans="1:19">
      <c r="A193" s="27" t="s">
        <v>187</v>
      </c>
      <c r="B193" s="31" t="s">
        <v>29</v>
      </c>
      <c r="C193" s="6" t="s">
        <v>187</v>
      </c>
      <c r="D193" s="6" t="s">
        <v>187</v>
      </c>
      <c r="E193" s="6" t="s">
        <v>187</v>
      </c>
      <c r="F193" s="6" t="s">
        <v>187</v>
      </c>
      <c r="G193" s="6" t="s">
        <v>187</v>
      </c>
      <c r="I193" s="6" t="s">
        <v>187</v>
      </c>
      <c r="J193" s="6" t="s">
        <v>187</v>
      </c>
      <c r="K193" s="6" t="s">
        <v>187</v>
      </c>
      <c r="L193" s="6" t="s">
        <v>187</v>
      </c>
      <c r="M193" s="6" t="s">
        <v>187</v>
      </c>
      <c r="O193" s="6" t="s">
        <v>187</v>
      </c>
      <c r="P193" s="6" t="s">
        <v>187</v>
      </c>
      <c r="Q193" s="6" t="s">
        <v>187</v>
      </c>
      <c r="R193" s="6" t="s">
        <v>187</v>
      </c>
      <c r="S193" s="6" t="s">
        <v>187</v>
      </c>
    </row>
    <row r="194" spans="1:19">
      <c r="A194" s="27"/>
      <c r="B194" s="31" t="s">
        <v>179</v>
      </c>
      <c r="C194" s="6" t="s">
        <v>187</v>
      </c>
      <c r="D194" s="6" t="s">
        <v>187</v>
      </c>
      <c r="E194" s="6" t="s">
        <v>187</v>
      </c>
      <c r="F194" s="6" t="s">
        <v>187</v>
      </c>
      <c r="G194" s="6" t="s">
        <v>187</v>
      </c>
      <c r="I194" s="6" t="s">
        <v>187</v>
      </c>
      <c r="J194" s="6" t="s">
        <v>187</v>
      </c>
      <c r="K194" s="6" t="s">
        <v>187</v>
      </c>
      <c r="L194" s="6" t="s">
        <v>187</v>
      </c>
      <c r="M194" s="6" t="s">
        <v>187</v>
      </c>
      <c r="O194" s="6" t="s">
        <v>187</v>
      </c>
      <c r="P194" s="6" t="s">
        <v>187</v>
      </c>
      <c r="Q194" s="6" t="s">
        <v>187</v>
      </c>
      <c r="R194" s="6" t="s">
        <v>187</v>
      </c>
      <c r="S194" s="6" t="s">
        <v>187</v>
      </c>
    </row>
    <row r="195" spans="1:19">
      <c r="A195" s="27" t="s">
        <v>187</v>
      </c>
      <c r="B195" s="31" t="s">
        <v>33</v>
      </c>
      <c r="C195" s="6" t="s">
        <v>187</v>
      </c>
      <c r="D195" s="6" t="s">
        <v>187</v>
      </c>
      <c r="E195" s="6" t="s">
        <v>187</v>
      </c>
      <c r="F195" s="6" t="s">
        <v>187</v>
      </c>
      <c r="G195" s="6" t="s">
        <v>187</v>
      </c>
      <c r="I195" s="6" t="s">
        <v>187</v>
      </c>
      <c r="J195" s="6" t="s">
        <v>187</v>
      </c>
      <c r="K195" s="6" t="s">
        <v>187</v>
      </c>
      <c r="L195" s="6" t="s">
        <v>187</v>
      </c>
      <c r="M195" s="6" t="s">
        <v>187</v>
      </c>
      <c r="O195" s="6" t="s">
        <v>187</v>
      </c>
      <c r="P195" s="6" t="s">
        <v>187</v>
      </c>
      <c r="Q195" s="6" t="s">
        <v>187</v>
      </c>
      <c r="R195" s="6" t="s">
        <v>187</v>
      </c>
      <c r="S195" s="6" t="s">
        <v>187</v>
      </c>
    </row>
    <row r="196" spans="1:19">
      <c r="A196" s="27" t="s">
        <v>187</v>
      </c>
      <c r="B196" s="31" t="s">
        <v>43</v>
      </c>
      <c r="C196" s="6" t="s">
        <v>187</v>
      </c>
      <c r="D196" s="6" t="s">
        <v>187</v>
      </c>
      <c r="E196" s="6" t="s">
        <v>187</v>
      </c>
      <c r="F196" s="6" t="s">
        <v>187</v>
      </c>
      <c r="G196" s="6" t="s">
        <v>187</v>
      </c>
      <c r="I196" s="6" t="s">
        <v>187</v>
      </c>
      <c r="J196" s="6" t="s">
        <v>187</v>
      </c>
      <c r="K196" s="6" t="s">
        <v>187</v>
      </c>
      <c r="L196" s="6" t="s">
        <v>187</v>
      </c>
      <c r="M196" s="6" t="s">
        <v>187</v>
      </c>
      <c r="O196" s="6" t="s">
        <v>187</v>
      </c>
      <c r="P196" s="6" t="s">
        <v>187</v>
      </c>
      <c r="Q196" s="6" t="s">
        <v>187</v>
      </c>
      <c r="R196" s="6" t="s">
        <v>187</v>
      </c>
      <c r="S196" s="6" t="s">
        <v>187</v>
      </c>
    </row>
    <row r="197" spans="1:19">
      <c r="A197" s="27" t="s">
        <v>187</v>
      </c>
      <c r="B197" s="31" t="s">
        <v>48</v>
      </c>
      <c r="C197" s="6" t="s">
        <v>187</v>
      </c>
      <c r="D197" s="6" t="s">
        <v>187</v>
      </c>
      <c r="E197" s="6" t="s">
        <v>187</v>
      </c>
      <c r="F197" s="6" t="s">
        <v>187</v>
      </c>
      <c r="G197" s="6" t="s">
        <v>187</v>
      </c>
      <c r="I197" s="6" t="s">
        <v>187</v>
      </c>
      <c r="J197" s="6" t="s">
        <v>187</v>
      </c>
      <c r="K197" s="6" t="s">
        <v>187</v>
      </c>
      <c r="L197" s="6" t="s">
        <v>187</v>
      </c>
      <c r="M197" s="6" t="s">
        <v>187</v>
      </c>
      <c r="O197" s="6" t="s">
        <v>187</v>
      </c>
      <c r="P197" s="6" t="s">
        <v>187</v>
      </c>
      <c r="Q197" s="6" t="s">
        <v>187</v>
      </c>
      <c r="R197" s="6" t="s">
        <v>187</v>
      </c>
      <c r="S197" s="6" t="s">
        <v>187</v>
      </c>
    </row>
    <row r="198" spans="1:19">
      <c r="A198" s="27" t="s">
        <v>175</v>
      </c>
      <c r="B198" s="31"/>
      <c r="C198" s="6" t="s">
        <v>187</v>
      </c>
      <c r="D198" s="6" t="s">
        <v>187</v>
      </c>
      <c r="E198" s="6" t="s">
        <v>187</v>
      </c>
      <c r="F198" s="6" t="s">
        <v>187</v>
      </c>
      <c r="G198" s="6" t="s">
        <v>187</v>
      </c>
      <c r="I198" s="6" t="s">
        <v>187</v>
      </c>
      <c r="J198" s="6" t="s">
        <v>187</v>
      </c>
      <c r="K198" s="6" t="s">
        <v>187</v>
      </c>
      <c r="L198" s="6" t="s">
        <v>187</v>
      </c>
      <c r="M198" s="6" t="s">
        <v>187</v>
      </c>
      <c r="O198" s="6" t="s">
        <v>187</v>
      </c>
      <c r="P198" s="6" t="s">
        <v>187</v>
      </c>
      <c r="Q198" s="6" t="s">
        <v>187</v>
      </c>
      <c r="R198" s="6" t="s">
        <v>187</v>
      </c>
      <c r="S198" s="6" t="s">
        <v>187</v>
      </c>
    </row>
    <row r="199" spans="1:19">
      <c r="A199" s="27" t="s">
        <v>187</v>
      </c>
      <c r="B199" s="31" t="s">
        <v>10</v>
      </c>
      <c r="C199" s="6">
        <v>0.74319999999999997</v>
      </c>
      <c r="D199" s="6">
        <v>1.1052999999999999</v>
      </c>
      <c r="E199" s="6">
        <v>1.1052999999999999</v>
      </c>
      <c r="F199" s="6">
        <v>-0.36209999999999998</v>
      </c>
      <c r="G199" s="6">
        <v>0</v>
      </c>
      <c r="I199" s="6">
        <v>0.74319999999999997</v>
      </c>
      <c r="J199" s="6">
        <v>1.1052999999999999</v>
      </c>
      <c r="K199" s="6">
        <v>1.1052999999999999</v>
      </c>
      <c r="L199" s="6">
        <v>-0.36209999999999998</v>
      </c>
      <c r="M199" s="6">
        <v>0</v>
      </c>
      <c r="O199" s="6">
        <v>0.74319999999999997</v>
      </c>
      <c r="P199" s="6">
        <v>1.1052999999999999</v>
      </c>
      <c r="Q199" s="6">
        <v>1.1052999999999999</v>
      </c>
      <c r="R199" s="6">
        <v>-0.36209999999999998</v>
      </c>
      <c r="S199" s="6">
        <v>0</v>
      </c>
    </row>
    <row r="200" spans="1:19">
      <c r="A200" s="27" t="s">
        <v>187</v>
      </c>
      <c r="B200" s="31" t="s">
        <v>560</v>
      </c>
      <c r="C200" s="6" t="s">
        <v>187</v>
      </c>
      <c r="D200" s="6" t="s">
        <v>187</v>
      </c>
      <c r="E200" s="6" t="s">
        <v>187</v>
      </c>
      <c r="F200" s="6" t="s">
        <v>187</v>
      </c>
      <c r="G200" s="6" t="s">
        <v>187</v>
      </c>
      <c r="I200" s="6" t="s">
        <v>187</v>
      </c>
      <c r="J200" s="6" t="s">
        <v>187</v>
      </c>
      <c r="K200" s="6" t="s">
        <v>187</v>
      </c>
      <c r="L200" s="6" t="s">
        <v>187</v>
      </c>
      <c r="M200" s="6" t="s">
        <v>187</v>
      </c>
      <c r="O200" s="6" t="s">
        <v>187</v>
      </c>
      <c r="P200" s="6" t="s">
        <v>187</v>
      </c>
      <c r="Q200" s="6" t="s">
        <v>187</v>
      </c>
      <c r="R200" s="6" t="s">
        <v>187</v>
      </c>
      <c r="S200" s="6" t="s">
        <v>187</v>
      </c>
    </row>
    <row r="201" spans="1:19">
      <c r="A201" s="27" t="s">
        <v>187</v>
      </c>
      <c r="B201" s="31" t="s">
        <v>32</v>
      </c>
      <c r="C201" s="6" t="s">
        <v>187</v>
      </c>
      <c r="D201" s="6" t="s">
        <v>187</v>
      </c>
      <c r="E201" s="6" t="s">
        <v>187</v>
      </c>
      <c r="F201" s="6" t="s">
        <v>187</v>
      </c>
      <c r="G201" s="6" t="s">
        <v>187</v>
      </c>
      <c r="I201" s="6" t="s">
        <v>187</v>
      </c>
      <c r="J201" s="6" t="s">
        <v>187</v>
      </c>
      <c r="K201" s="6" t="s">
        <v>187</v>
      </c>
      <c r="L201" s="6" t="s">
        <v>187</v>
      </c>
      <c r="M201" s="6" t="s">
        <v>187</v>
      </c>
      <c r="O201" s="6" t="s">
        <v>187</v>
      </c>
      <c r="P201" s="6" t="s">
        <v>187</v>
      </c>
      <c r="Q201" s="6" t="s">
        <v>187</v>
      </c>
      <c r="R201" s="6" t="s">
        <v>187</v>
      </c>
      <c r="S201" s="6" t="s">
        <v>187</v>
      </c>
    </row>
    <row r="202" spans="1:19">
      <c r="A202" s="27" t="s">
        <v>187</v>
      </c>
      <c r="B202" s="31" t="s">
        <v>37</v>
      </c>
      <c r="C202" s="6" t="s">
        <v>187</v>
      </c>
      <c r="D202" s="6" t="s">
        <v>187</v>
      </c>
      <c r="E202" s="6" t="s">
        <v>187</v>
      </c>
      <c r="F202" s="6" t="s">
        <v>187</v>
      </c>
      <c r="G202" s="6" t="s">
        <v>187</v>
      </c>
      <c r="I202" s="6" t="s">
        <v>187</v>
      </c>
      <c r="J202" s="6" t="s">
        <v>187</v>
      </c>
      <c r="K202" s="6" t="s">
        <v>187</v>
      </c>
      <c r="L202" s="6" t="s">
        <v>187</v>
      </c>
      <c r="M202" s="6" t="s">
        <v>187</v>
      </c>
      <c r="O202" s="6" t="s">
        <v>187</v>
      </c>
      <c r="P202" s="6" t="s">
        <v>187</v>
      </c>
      <c r="Q202" s="6" t="s">
        <v>187</v>
      </c>
      <c r="R202" s="6" t="s">
        <v>187</v>
      </c>
      <c r="S202" s="6" t="s">
        <v>187</v>
      </c>
    </row>
    <row r="203" spans="1:19">
      <c r="A203" s="27"/>
      <c r="B203" s="31" t="s">
        <v>585</v>
      </c>
      <c r="C203" s="6" t="s">
        <v>187</v>
      </c>
      <c r="D203" s="6" t="s">
        <v>187</v>
      </c>
      <c r="E203" s="6" t="s">
        <v>187</v>
      </c>
      <c r="F203" s="6" t="s">
        <v>187</v>
      </c>
      <c r="G203" s="6" t="s">
        <v>187</v>
      </c>
      <c r="I203" s="6" t="s">
        <v>187</v>
      </c>
      <c r="J203" s="6" t="s">
        <v>187</v>
      </c>
      <c r="K203" s="6" t="s">
        <v>187</v>
      </c>
      <c r="L203" s="6" t="s">
        <v>187</v>
      </c>
      <c r="M203" s="6" t="s">
        <v>187</v>
      </c>
      <c r="O203" s="6" t="s">
        <v>187</v>
      </c>
      <c r="P203" s="6" t="s">
        <v>187</v>
      </c>
      <c r="Q203" s="6" t="s">
        <v>187</v>
      </c>
      <c r="R203" s="6" t="s">
        <v>187</v>
      </c>
      <c r="S203" s="6" t="s">
        <v>187</v>
      </c>
    </row>
    <row r="204" spans="1:19">
      <c r="A204" s="27" t="s">
        <v>176</v>
      </c>
      <c r="B204" s="31"/>
      <c r="C204" s="6" t="s">
        <v>187</v>
      </c>
      <c r="D204" s="6" t="s">
        <v>187</v>
      </c>
      <c r="E204" s="6" t="s">
        <v>187</v>
      </c>
      <c r="F204" s="6" t="s">
        <v>187</v>
      </c>
      <c r="G204" s="6" t="s">
        <v>187</v>
      </c>
      <c r="I204" s="6" t="s">
        <v>187</v>
      </c>
      <c r="J204" s="6" t="s">
        <v>187</v>
      </c>
      <c r="K204" s="6" t="s">
        <v>187</v>
      </c>
      <c r="L204" s="6" t="s">
        <v>187</v>
      </c>
      <c r="M204" s="6" t="s">
        <v>187</v>
      </c>
      <c r="O204" s="6" t="s">
        <v>187</v>
      </c>
      <c r="P204" s="6" t="s">
        <v>187</v>
      </c>
      <c r="Q204" s="6" t="s">
        <v>187</v>
      </c>
      <c r="R204" s="6" t="s">
        <v>187</v>
      </c>
      <c r="S204" s="6" t="s">
        <v>187</v>
      </c>
    </row>
    <row r="205" spans="1:19">
      <c r="A205" s="27" t="s">
        <v>187</v>
      </c>
      <c r="B205" s="31" t="s">
        <v>18</v>
      </c>
      <c r="C205" s="6" t="s">
        <v>187</v>
      </c>
      <c r="D205" s="6" t="s">
        <v>187</v>
      </c>
      <c r="E205" s="6" t="s">
        <v>187</v>
      </c>
      <c r="F205" s="6" t="s">
        <v>187</v>
      </c>
      <c r="G205" s="6" t="s">
        <v>187</v>
      </c>
      <c r="I205" s="6" t="s">
        <v>187</v>
      </c>
      <c r="J205" s="6" t="s">
        <v>187</v>
      </c>
      <c r="K205" s="6" t="s">
        <v>187</v>
      </c>
      <c r="L205" s="6" t="s">
        <v>187</v>
      </c>
      <c r="M205" s="6" t="s">
        <v>187</v>
      </c>
      <c r="O205" s="6" t="s">
        <v>187</v>
      </c>
      <c r="P205" s="6" t="s">
        <v>187</v>
      </c>
      <c r="Q205" s="6" t="s">
        <v>187</v>
      </c>
      <c r="R205" s="6" t="s">
        <v>187</v>
      </c>
      <c r="S205" s="6" t="s">
        <v>187</v>
      </c>
    </row>
    <row r="206" spans="1:19">
      <c r="A206" s="27" t="s">
        <v>187</v>
      </c>
      <c r="B206" s="31" t="s">
        <v>27</v>
      </c>
      <c r="C206" s="6">
        <v>0.21579999999999999</v>
      </c>
      <c r="D206" s="6">
        <v>0.21579999999999999</v>
      </c>
      <c r="E206" s="6">
        <v>0.28660000000000002</v>
      </c>
      <c r="F206" s="6">
        <v>0</v>
      </c>
      <c r="G206" s="6">
        <v>7.080000000000003E-2</v>
      </c>
      <c r="I206" s="6">
        <v>0.63919999999999999</v>
      </c>
      <c r="J206" s="6">
        <v>0.81259999999999999</v>
      </c>
      <c r="K206" s="6">
        <v>0.81259999999999999</v>
      </c>
      <c r="L206" s="6">
        <v>-0.1734</v>
      </c>
      <c r="M206" s="6">
        <v>0</v>
      </c>
      <c r="O206" s="6">
        <v>0.79300000000000004</v>
      </c>
      <c r="P206" s="6">
        <v>1.0051000000000001</v>
      </c>
      <c r="Q206" s="6">
        <v>1.1528</v>
      </c>
      <c r="R206" s="6">
        <v>-0.21210000000000007</v>
      </c>
      <c r="S206" s="6">
        <v>0.14769999999999994</v>
      </c>
    </row>
    <row r="207" spans="1:19">
      <c r="A207" s="27" t="s">
        <v>187</v>
      </c>
      <c r="B207" s="31" t="s">
        <v>40</v>
      </c>
      <c r="C207" s="6" t="s">
        <v>187</v>
      </c>
      <c r="D207" s="6" t="s">
        <v>187</v>
      </c>
      <c r="E207" s="6" t="s">
        <v>187</v>
      </c>
      <c r="F207" s="6" t="s">
        <v>187</v>
      </c>
      <c r="G207" s="6" t="s">
        <v>187</v>
      </c>
      <c r="I207" s="6" t="s">
        <v>187</v>
      </c>
      <c r="J207" s="6" t="s">
        <v>187</v>
      </c>
      <c r="K207" s="6" t="s">
        <v>187</v>
      </c>
      <c r="L207" s="6" t="s">
        <v>187</v>
      </c>
      <c r="M207" s="6" t="s">
        <v>187</v>
      </c>
      <c r="O207" s="6" t="s">
        <v>187</v>
      </c>
      <c r="P207" s="6" t="s">
        <v>187</v>
      </c>
      <c r="Q207" s="6" t="s">
        <v>187</v>
      </c>
      <c r="R207" s="6" t="s">
        <v>187</v>
      </c>
      <c r="S207" s="6" t="s">
        <v>187</v>
      </c>
    </row>
    <row r="208" spans="1:19">
      <c r="A208" s="27" t="s">
        <v>187</v>
      </c>
      <c r="B208" s="31" t="s">
        <v>606</v>
      </c>
      <c r="C208" s="6" t="s">
        <v>187</v>
      </c>
      <c r="D208" s="6" t="s">
        <v>187</v>
      </c>
      <c r="E208" s="6" t="s">
        <v>187</v>
      </c>
      <c r="F208" s="6" t="s">
        <v>187</v>
      </c>
      <c r="G208" s="6" t="s">
        <v>187</v>
      </c>
      <c r="I208" s="6" t="s">
        <v>187</v>
      </c>
      <c r="J208" s="6" t="s">
        <v>187</v>
      </c>
      <c r="K208" s="6" t="s">
        <v>187</v>
      </c>
      <c r="L208" s="6" t="s">
        <v>187</v>
      </c>
      <c r="M208" s="6" t="s">
        <v>187</v>
      </c>
      <c r="O208" s="6" t="s">
        <v>187</v>
      </c>
      <c r="P208" s="6" t="s">
        <v>187</v>
      </c>
      <c r="Q208" s="6" t="s">
        <v>187</v>
      </c>
      <c r="R208" s="6" t="s">
        <v>187</v>
      </c>
      <c r="S208" s="6" t="s">
        <v>187</v>
      </c>
    </row>
    <row r="209" spans="1:19">
      <c r="A209" s="27" t="s">
        <v>12</v>
      </c>
      <c r="B209" s="31"/>
      <c r="C209" s="6" t="s">
        <v>187</v>
      </c>
      <c r="D209" s="6" t="s">
        <v>187</v>
      </c>
      <c r="E209" s="6" t="s">
        <v>187</v>
      </c>
      <c r="F209" s="6" t="s">
        <v>187</v>
      </c>
      <c r="G209" s="6" t="s">
        <v>187</v>
      </c>
      <c r="I209" s="6" t="s">
        <v>187</v>
      </c>
      <c r="J209" s="6" t="s">
        <v>187</v>
      </c>
      <c r="K209" s="6" t="s">
        <v>187</v>
      </c>
      <c r="L209" s="6" t="s">
        <v>187</v>
      </c>
      <c r="M209" s="6" t="s">
        <v>187</v>
      </c>
      <c r="O209" s="6" t="s">
        <v>187</v>
      </c>
      <c r="P209" s="6" t="s">
        <v>187</v>
      </c>
      <c r="Q209" s="6" t="s">
        <v>187</v>
      </c>
      <c r="R209" s="6" t="s">
        <v>187</v>
      </c>
      <c r="S209" s="6" t="s">
        <v>187</v>
      </c>
    </row>
    <row r="210" spans="1:19">
      <c r="A210" s="27" t="s">
        <v>187</v>
      </c>
      <c r="B210" s="31" t="s">
        <v>11</v>
      </c>
      <c r="C210" s="6" t="s">
        <v>187</v>
      </c>
      <c r="D210" s="6" t="s">
        <v>187</v>
      </c>
      <c r="E210" s="6" t="s">
        <v>187</v>
      </c>
      <c r="F210" s="6" t="s">
        <v>187</v>
      </c>
      <c r="G210" s="6" t="s">
        <v>187</v>
      </c>
      <c r="I210" s="6" t="s">
        <v>187</v>
      </c>
      <c r="J210" s="6" t="s">
        <v>187</v>
      </c>
      <c r="K210" s="6" t="s">
        <v>187</v>
      </c>
      <c r="L210" s="6" t="s">
        <v>187</v>
      </c>
      <c r="M210" s="6" t="s">
        <v>187</v>
      </c>
      <c r="O210" s="6" t="s">
        <v>187</v>
      </c>
      <c r="P210" s="6" t="s">
        <v>187</v>
      </c>
      <c r="Q210" s="6" t="s">
        <v>187</v>
      </c>
      <c r="R210" s="6" t="s">
        <v>187</v>
      </c>
      <c r="S210" s="6" t="s">
        <v>187</v>
      </c>
    </row>
    <row r="211" spans="1:19">
      <c r="A211" s="27" t="s">
        <v>187</v>
      </c>
      <c r="B211" s="31" t="s">
        <v>13</v>
      </c>
      <c r="C211" s="6" t="s">
        <v>187</v>
      </c>
      <c r="D211" s="6" t="s">
        <v>187</v>
      </c>
      <c r="E211" s="6" t="s">
        <v>187</v>
      </c>
      <c r="F211" s="6" t="s">
        <v>187</v>
      </c>
      <c r="G211" s="6" t="s">
        <v>187</v>
      </c>
      <c r="I211" s="6" t="s">
        <v>187</v>
      </c>
      <c r="J211" s="6" t="s">
        <v>187</v>
      </c>
      <c r="K211" s="6" t="s">
        <v>187</v>
      </c>
      <c r="L211" s="6" t="s">
        <v>187</v>
      </c>
      <c r="M211" s="6" t="s">
        <v>187</v>
      </c>
      <c r="O211" s="6" t="s">
        <v>187</v>
      </c>
      <c r="P211" s="6" t="s">
        <v>187</v>
      </c>
      <c r="Q211" s="6" t="s">
        <v>187</v>
      </c>
      <c r="R211" s="6" t="s">
        <v>187</v>
      </c>
      <c r="S211" s="6" t="s">
        <v>187</v>
      </c>
    </row>
    <row r="212" spans="1:19">
      <c r="A212" s="27" t="s">
        <v>187</v>
      </c>
      <c r="B212" s="31" t="s">
        <v>20</v>
      </c>
      <c r="C212" s="6">
        <v>0.187</v>
      </c>
      <c r="D212" s="6">
        <v>0.19409999999999999</v>
      </c>
      <c r="E212" s="6">
        <v>0.31809999999999999</v>
      </c>
      <c r="F212" s="6">
        <v>-7.0999999999999952E-3</v>
      </c>
      <c r="G212" s="6">
        <v>0.124</v>
      </c>
      <c r="I212" s="6">
        <v>0.19409999999999999</v>
      </c>
      <c r="J212" s="6">
        <v>0.19409999999999999</v>
      </c>
      <c r="K212" s="6">
        <v>0.58940000000000003</v>
      </c>
      <c r="L212" s="6">
        <v>0</v>
      </c>
      <c r="M212" s="6">
        <v>0.39530000000000004</v>
      </c>
      <c r="O212" s="6">
        <v>0.19409999999999999</v>
      </c>
      <c r="P212" s="6">
        <v>0.19409999999999999</v>
      </c>
      <c r="Q212" s="6">
        <v>0.85719999999999996</v>
      </c>
      <c r="R212" s="6">
        <v>0</v>
      </c>
      <c r="S212" s="6">
        <v>0.66310000000000002</v>
      </c>
    </row>
    <row r="213" spans="1:19">
      <c r="A213" s="27" t="s">
        <v>187</v>
      </c>
      <c r="B213" s="31" t="s">
        <v>21</v>
      </c>
      <c r="C213" s="6" t="s">
        <v>187</v>
      </c>
      <c r="D213" s="6" t="s">
        <v>187</v>
      </c>
      <c r="E213" s="6" t="s">
        <v>187</v>
      </c>
      <c r="F213" s="6" t="s">
        <v>187</v>
      </c>
      <c r="G213" s="6" t="s">
        <v>187</v>
      </c>
      <c r="I213" s="6" t="s">
        <v>187</v>
      </c>
      <c r="J213" s="6" t="s">
        <v>187</v>
      </c>
      <c r="K213" s="6" t="s">
        <v>187</v>
      </c>
      <c r="L213" s="6" t="s">
        <v>187</v>
      </c>
      <c r="M213" s="6" t="s">
        <v>187</v>
      </c>
      <c r="O213" s="6" t="s">
        <v>187</v>
      </c>
      <c r="P213" s="6" t="s">
        <v>187</v>
      </c>
      <c r="Q213" s="6" t="s">
        <v>187</v>
      </c>
      <c r="R213" s="6" t="s">
        <v>187</v>
      </c>
      <c r="S213" s="6" t="s">
        <v>187</v>
      </c>
    </row>
    <row r="214" spans="1:19">
      <c r="A214" s="27" t="s">
        <v>187</v>
      </c>
      <c r="B214" s="31" t="s">
        <v>561</v>
      </c>
      <c r="C214" s="6" t="s">
        <v>187</v>
      </c>
      <c r="D214" s="6" t="s">
        <v>187</v>
      </c>
      <c r="E214" s="6" t="s">
        <v>187</v>
      </c>
      <c r="F214" s="6" t="s">
        <v>187</v>
      </c>
      <c r="G214" s="6" t="s">
        <v>187</v>
      </c>
      <c r="I214" s="6" t="s">
        <v>187</v>
      </c>
      <c r="J214" s="6" t="s">
        <v>187</v>
      </c>
      <c r="K214" s="6" t="s">
        <v>187</v>
      </c>
      <c r="L214" s="6" t="s">
        <v>187</v>
      </c>
      <c r="M214" s="6" t="s">
        <v>187</v>
      </c>
      <c r="O214" s="6" t="s">
        <v>187</v>
      </c>
      <c r="P214" s="6" t="s">
        <v>187</v>
      </c>
      <c r="Q214" s="6" t="s">
        <v>187</v>
      </c>
      <c r="R214" s="6" t="s">
        <v>187</v>
      </c>
      <c r="S214" s="6" t="s">
        <v>187</v>
      </c>
    </row>
    <row r="215" spans="1:19">
      <c r="A215" s="27" t="s">
        <v>187</v>
      </c>
      <c r="B215" s="31" t="s">
        <v>562</v>
      </c>
      <c r="C215" s="6" t="s">
        <v>187</v>
      </c>
      <c r="D215" s="6" t="s">
        <v>187</v>
      </c>
      <c r="E215" s="6" t="s">
        <v>187</v>
      </c>
      <c r="F215" s="6" t="s">
        <v>187</v>
      </c>
      <c r="G215" s="6" t="s">
        <v>187</v>
      </c>
      <c r="I215" s="6" t="s">
        <v>187</v>
      </c>
      <c r="J215" s="6" t="s">
        <v>187</v>
      </c>
      <c r="K215" s="6" t="s">
        <v>187</v>
      </c>
      <c r="L215" s="6" t="s">
        <v>187</v>
      </c>
      <c r="M215" s="6" t="s">
        <v>187</v>
      </c>
      <c r="O215" s="6" t="s">
        <v>187</v>
      </c>
      <c r="P215" s="6" t="s">
        <v>187</v>
      </c>
      <c r="Q215" s="6" t="s">
        <v>187</v>
      </c>
      <c r="R215" s="6" t="s">
        <v>187</v>
      </c>
      <c r="S215" s="6" t="s">
        <v>187</v>
      </c>
    </row>
    <row r="216" spans="1:19">
      <c r="A216" s="27" t="s">
        <v>187</v>
      </c>
      <c r="B216" s="31" t="s">
        <v>38</v>
      </c>
      <c r="C216" s="6" t="s">
        <v>187</v>
      </c>
      <c r="D216" s="6" t="s">
        <v>187</v>
      </c>
      <c r="E216" s="6" t="s">
        <v>187</v>
      </c>
      <c r="F216" s="6" t="s">
        <v>187</v>
      </c>
      <c r="G216" s="6" t="s">
        <v>187</v>
      </c>
      <c r="I216" s="6" t="s">
        <v>187</v>
      </c>
      <c r="J216" s="6" t="s">
        <v>187</v>
      </c>
      <c r="K216" s="6" t="s">
        <v>187</v>
      </c>
      <c r="L216" s="6" t="s">
        <v>187</v>
      </c>
      <c r="M216" s="6" t="s">
        <v>187</v>
      </c>
      <c r="O216" s="6" t="s">
        <v>187</v>
      </c>
      <c r="P216" s="6" t="s">
        <v>187</v>
      </c>
      <c r="Q216" s="6" t="s">
        <v>187</v>
      </c>
      <c r="R216" s="6" t="s">
        <v>187</v>
      </c>
      <c r="S216" s="6" t="s">
        <v>187</v>
      </c>
    </row>
    <row r="217" spans="1:19">
      <c r="A217" s="27" t="s">
        <v>187</v>
      </c>
      <c r="B217" s="31" t="s">
        <v>39</v>
      </c>
      <c r="C217" s="6" t="s">
        <v>187</v>
      </c>
      <c r="D217" s="6" t="s">
        <v>187</v>
      </c>
      <c r="E217" s="6" t="s">
        <v>187</v>
      </c>
      <c r="F217" s="6" t="s">
        <v>187</v>
      </c>
      <c r="G217" s="6" t="s">
        <v>187</v>
      </c>
      <c r="I217" s="6" t="s">
        <v>187</v>
      </c>
      <c r="J217" s="6" t="s">
        <v>187</v>
      </c>
      <c r="K217" s="6" t="s">
        <v>187</v>
      </c>
      <c r="L217" s="6" t="s">
        <v>187</v>
      </c>
      <c r="M217" s="6" t="s">
        <v>187</v>
      </c>
      <c r="O217" s="6" t="s">
        <v>187</v>
      </c>
      <c r="P217" s="6" t="s">
        <v>187</v>
      </c>
      <c r="Q217" s="6" t="s">
        <v>187</v>
      </c>
      <c r="R217" s="6" t="s">
        <v>187</v>
      </c>
      <c r="S217" s="6" t="s">
        <v>187</v>
      </c>
    </row>
    <row r="218" spans="1:19">
      <c r="A218" s="27"/>
      <c r="B218" s="31"/>
      <c r="C218" s="6"/>
      <c r="D218" s="6"/>
      <c r="E218" s="6"/>
      <c r="F218" s="75"/>
      <c r="G218" s="75"/>
      <c r="I218" s="6"/>
      <c r="J218" s="6"/>
      <c r="K218" s="6"/>
      <c r="L218" s="75"/>
      <c r="M218" s="75"/>
      <c r="O218" s="6"/>
      <c r="P218" s="6"/>
      <c r="Q218" s="6"/>
      <c r="R218" s="75"/>
      <c r="S218" s="75"/>
    </row>
    <row r="219" spans="1:19">
      <c r="A219" s="92" t="s">
        <v>531</v>
      </c>
      <c r="B219" s="93"/>
      <c r="C219" s="6"/>
      <c r="D219" s="6"/>
      <c r="E219" s="6"/>
      <c r="F219" s="6">
        <v>-0.1605428571428571</v>
      </c>
      <c r="G219" s="6">
        <v>2.7828571428571432E-2</v>
      </c>
      <c r="H219" s="6"/>
      <c r="I219" s="6"/>
      <c r="J219" s="6"/>
      <c r="K219" s="6"/>
      <c r="L219" s="6">
        <v>-0.24134285714285714</v>
      </c>
      <c r="M219" s="6">
        <v>0.20971428571428571</v>
      </c>
      <c r="N219" s="6"/>
      <c r="O219" s="6"/>
      <c r="P219" s="6"/>
      <c r="Q219" s="6"/>
      <c r="R219" s="6">
        <v>-0.41921666666666657</v>
      </c>
      <c r="S219" s="6">
        <v>0.24291666666666675</v>
      </c>
    </row>
    <row r="220" spans="1:19">
      <c r="A220" s="202" t="s">
        <v>532</v>
      </c>
      <c r="B220" s="203"/>
      <c r="C220" s="59"/>
      <c r="D220" s="59"/>
      <c r="E220" s="59"/>
      <c r="F220" s="59">
        <v>-0.70239999999999991</v>
      </c>
      <c r="G220" s="59">
        <v>0.124</v>
      </c>
      <c r="H220" s="59"/>
      <c r="I220" s="59"/>
      <c r="J220" s="59"/>
      <c r="K220" s="59"/>
      <c r="L220" s="59">
        <v>-1.0660999999999998</v>
      </c>
      <c r="M220" s="59">
        <v>1.0727</v>
      </c>
      <c r="N220" s="59"/>
      <c r="O220" s="59"/>
      <c r="P220" s="59"/>
      <c r="Q220" s="59"/>
      <c r="R220" s="59">
        <v>-1.1812999999999998</v>
      </c>
      <c r="S220" s="59">
        <v>0.66310000000000002</v>
      </c>
    </row>
    <row r="221" spans="1:19" s="170" customFormat="1">
      <c r="A221" s="169" t="s">
        <v>2</v>
      </c>
    </row>
    <row r="222" spans="1:19">
      <c r="A222" s="41" t="s">
        <v>171</v>
      </c>
      <c r="C222" s="6" t="s">
        <v>187</v>
      </c>
      <c r="D222" s="6" t="s">
        <v>187</v>
      </c>
      <c r="E222" s="6" t="s">
        <v>187</v>
      </c>
      <c r="F222" s="6" t="s">
        <v>187</v>
      </c>
      <c r="G222" s="6" t="s">
        <v>187</v>
      </c>
      <c r="I222" s="6" t="s">
        <v>187</v>
      </c>
      <c r="J222" s="6" t="s">
        <v>187</v>
      </c>
      <c r="K222" s="6" t="s">
        <v>187</v>
      </c>
      <c r="L222" s="6" t="s">
        <v>187</v>
      </c>
      <c r="M222" s="6" t="s">
        <v>187</v>
      </c>
      <c r="O222" s="6" t="s">
        <v>187</v>
      </c>
      <c r="P222" s="6" t="s">
        <v>187</v>
      </c>
      <c r="Q222" s="6" t="s">
        <v>187</v>
      </c>
      <c r="R222" s="6" t="s">
        <v>187</v>
      </c>
      <c r="S222" s="6" t="s">
        <v>187</v>
      </c>
    </row>
    <row r="223" spans="1:19">
      <c r="A223" s="27" t="s">
        <v>187</v>
      </c>
      <c r="B223" s="93" t="s">
        <v>16</v>
      </c>
      <c r="C223" s="6">
        <v>2.5024000000000002</v>
      </c>
      <c r="D223" s="6">
        <v>2.5024000000000002</v>
      </c>
      <c r="E223" s="6">
        <v>3.1928999999999998</v>
      </c>
      <c r="F223" s="6">
        <v>0</v>
      </c>
      <c r="G223" s="6">
        <v>0.69049999999999967</v>
      </c>
      <c r="I223" s="6">
        <v>2.5024000000000002</v>
      </c>
      <c r="J223" s="6">
        <v>2.5024000000000002</v>
      </c>
      <c r="K223" s="6">
        <v>3.4198</v>
      </c>
      <c r="L223" s="6">
        <v>0</v>
      </c>
      <c r="M223" s="6">
        <v>0.91739999999999977</v>
      </c>
      <c r="O223" s="6">
        <v>5.0719000000000003</v>
      </c>
      <c r="P223" s="6">
        <v>5.2031000000000001</v>
      </c>
      <c r="Q223" s="6">
        <v>6.2278000000000002</v>
      </c>
      <c r="R223" s="6">
        <v>-0.13119999999999976</v>
      </c>
      <c r="S223" s="6">
        <v>1.0247000000000002</v>
      </c>
    </row>
    <row r="224" spans="1:19">
      <c r="A224" s="27"/>
      <c r="B224" s="93" t="s">
        <v>540</v>
      </c>
      <c r="C224" s="6"/>
      <c r="D224" s="6"/>
      <c r="E224" s="6"/>
      <c r="F224" s="6"/>
      <c r="G224" s="6"/>
      <c r="I224" s="6"/>
      <c r="J224" s="6"/>
      <c r="K224" s="6"/>
      <c r="L224" s="6"/>
      <c r="M224" s="6"/>
      <c r="O224" s="6"/>
      <c r="P224" s="6"/>
      <c r="Q224" s="6"/>
      <c r="R224" s="6"/>
      <c r="S224" s="6"/>
    </row>
    <row r="225" spans="1:19">
      <c r="A225" s="27" t="s">
        <v>187</v>
      </c>
      <c r="B225" s="93" t="s">
        <v>24</v>
      </c>
      <c r="C225" s="6">
        <v>1.0209999999999999</v>
      </c>
      <c r="D225" s="6">
        <v>1.3025</v>
      </c>
      <c r="E225" s="6">
        <v>1.3025</v>
      </c>
      <c r="F225" s="6">
        <v>-0.28150000000000008</v>
      </c>
      <c r="G225" s="6">
        <v>0</v>
      </c>
      <c r="I225" s="6">
        <v>5.4588000000000001</v>
      </c>
      <c r="J225" s="6">
        <v>7.8517999999999999</v>
      </c>
      <c r="K225" s="6">
        <v>7.8517999999999999</v>
      </c>
      <c r="L225" s="6">
        <v>-2.3929999999999998</v>
      </c>
      <c r="M225" s="6">
        <v>0</v>
      </c>
      <c r="O225" s="6">
        <v>9.0874000000000006</v>
      </c>
      <c r="P225" s="6">
        <v>11.6873</v>
      </c>
      <c r="Q225" s="6">
        <v>11.812200000000001</v>
      </c>
      <c r="R225" s="6">
        <v>-2.5998999999999999</v>
      </c>
      <c r="S225" s="6">
        <v>0.12490000000000023</v>
      </c>
    </row>
    <row r="226" spans="1:19">
      <c r="A226" s="27" t="s">
        <v>187</v>
      </c>
      <c r="B226" s="93" t="s">
        <v>30</v>
      </c>
      <c r="C226" s="6">
        <v>3.1789999999999998</v>
      </c>
      <c r="D226" s="6">
        <v>3.7240000000000002</v>
      </c>
      <c r="E226" s="6">
        <v>3.7240000000000002</v>
      </c>
      <c r="F226" s="6">
        <v>-0.54500000000000037</v>
      </c>
      <c r="G226" s="6">
        <v>0</v>
      </c>
      <c r="I226" s="6">
        <v>5.5030000000000001</v>
      </c>
      <c r="J226" s="6">
        <v>6.407</v>
      </c>
      <c r="K226" s="6">
        <v>6.407</v>
      </c>
      <c r="L226" s="6">
        <v>-0.90399999999999991</v>
      </c>
      <c r="M226" s="6">
        <v>0</v>
      </c>
      <c r="O226" s="6">
        <v>7.5556999999999999</v>
      </c>
      <c r="P226" s="6">
        <v>9.5442999999999998</v>
      </c>
      <c r="Q226" s="6">
        <v>9.5442999999999998</v>
      </c>
      <c r="R226" s="6">
        <v>-1.9885999999999999</v>
      </c>
      <c r="S226" s="6">
        <v>0</v>
      </c>
    </row>
    <row r="227" spans="1:19">
      <c r="A227" s="27" t="s">
        <v>187</v>
      </c>
      <c r="B227" s="31" t="s">
        <v>31</v>
      </c>
      <c r="C227" s="6">
        <v>2.3483000000000001</v>
      </c>
      <c r="D227" s="6">
        <v>2.5411999999999999</v>
      </c>
      <c r="E227" s="6">
        <v>2.5411999999999999</v>
      </c>
      <c r="F227" s="6">
        <v>-0.19289999999999985</v>
      </c>
      <c r="G227" s="6">
        <v>0</v>
      </c>
      <c r="I227" s="6">
        <v>5.0911999999999997</v>
      </c>
      <c r="J227" s="6">
        <v>5.8636999999999997</v>
      </c>
      <c r="K227" s="6">
        <v>5.8636999999999997</v>
      </c>
      <c r="L227" s="6">
        <v>-0.77249999999999996</v>
      </c>
      <c r="M227" s="6">
        <v>0</v>
      </c>
      <c r="O227" s="6">
        <v>5.9459999999999997</v>
      </c>
      <c r="P227" s="6">
        <v>7.1041999999999996</v>
      </c>
      <c r="Q227" s="6">
        <v>7.1041999999999996</v>
      </c>
      <c r="R227" s="6">
        <v>-1.1581999999999999</v>
      </c>
      <c r="S227" s="6">
        <v>0</v>
      </c>
    </row>
    <row r="228" spans="1:19">
      <c r="A228" s="27" t="s">
        <v>187</v>
      </c>
      <c r="B228" s="31" t="s">
        <v>35</v>
      </c>
      <c r="C228" s="6">
        <v>2.1829999999999998</v>
      </c>
      <c r="D228" s="6">
        <v>2.2795000000000001</v>
      </c>
      <c r="E228" s="6">
        <v>2.2795000000000001</v>
      </c>
      <c r="F228" s="6">
        <v>-9.6500000000000252E-2</v>
      </c>
      <c r="G228" s="6">
        <v>0</v>
      </c>
      <c r="I228" s="6">
        <v>3.4927000000000001</v>
      </c>
      <c r="J228" s="6">
        <v>3.8081999999999998</v>
      </c>
      <c r="K228" s="6">
        <v>3.8271000000000002</v>
      </c>
      <c r="L228" s="6">
        <v>-0.31549999999999967</v>
      </c>
      <c r="M228" s="6">
        <v>1.8900000000000361E-2</v>
      </c>
      <c r="O228" s="6">
        <v>4.1399999999999997</v>
      </c>
      <c r="P228" s="6">
        <v>4.5521000000000003</v>
      </c>
      <c r="Q228" s="6">
        <v>4.6416000000000004</v>
      </c>
      <c r="R228" s="6">
        <v>-0.41210000000000058</v>
      </c>
      <c r="S228" s="6">
        <v>8.9500000000000135E-2</v>
      </c>
    </row>
    <row r="229" spans="1:19">
      <c r="A229" s="27" t="s">
        <v>187</v>
      </c>
      <c r="B229" s="31" t="s">
        <v>41</v>
      </c>
      <c r="C229" s="6">
        <v>5.1597</v>
      </c>
      <c r="D229" s="6">
        <v>5.2432999999999996</v>
      </c>
      <c r="E229" s="6">
        <v>5.5095000000000001</v>
      </c>
      <c r="F229" s="6">
        <v>-8.3599999999999675E-2</v>
      </c>
      <c r="G229" s="6">
        <v>0.26620000000000044</v>
      </c>
      <c r="I229" s="6">
        <v>8.2446999999999999</v>
      </c>
      <c r="J229" s="6">
        <v>8.5352999999999994</v>
      </c>
      <c r="K229" s="6">
        <v>9.0528999999999993</v>
      </c>
      <c r="L229" s="6">
        <v>-0.29059999999999953</v>
      </c>
      <c r="M229" s="6">
        <v>0.51759999999999984</v>
      </c>
      <c r="O229" s="6">
        <v>9.0531000000000006</v>
      </c>
      <c r="P229" s="6">
        <v>9.5699000000000005</v>
      </c>
      <c r="Q229" s="6">
        <v>10.3536</v>
      </c>
      <c r="R229" s="6">
        <v>-0.51679999999999993</v>
      </c>
      <c r="S229" s="6">
        <v>0.78369999999999962</v>
      </c>
    </row>
    <row r="230" spans="1:19">
      <c r="A230" s="27" t="s">
        <v>187</v>
      </c>
      <c r="B230" s="31" t="s">
        <v>555</v>
      </c>
      <c r="C230" s="6" t="s">
        <v>187</v>
      </c>
      <c r="D230" s="6" t="s">
        <v>187</v>
      </c>
      <c r="E230" s="6" t="s">
        <v>187</v>
      </c>
      <c r="F230" s="6" t="s">
        <v>187</v>
      </c>
      <c r="G230" s="6" t="s">
        <v>187</v>
      </c>
      <c r="I230" s="6" t="s">
        <v>187</v>
      </c>
      <c r="J230" s="6" t="s">
        <v>187</v>
      </c>
      <c r="K230" s="6" t="s">
        <v>187</v>
      </c>
      <c r="L230" s="6" t="s">
        <v>187</v>
      </c>
      <c r="M230" s="6" t="s">
        <v>187</v>
      </c>
      <c r="O230" s="6" t="s">
        <v>187</v>
      </c>
      <c r="P230" s="6" t="s">
        <v>187</v>
      </c>
      <c r="Q230" s="6" t="s">
        <v>187</v>
      </c>
      <c r="R230" s="6" t="s">
        <v>187</v>
      </c>
      <c r="S230" s="6" t="s">
        <v>187</v>
      </c>
    </row>
    <row r="231" spans="1:19">
      <c r="A231" s="27" t="s">
        <v>187</v>
      </c>
      <c r="B231" s="31" t="s">
        <v>47</v>
      </c>
      <c r="C231" s="6">
        <v>3.7244000000000002</v>
      </c>
      <c r="D231" s="6">
        <v>3.9483999999999999</v>
      </c>
      <c r="E231" s="6">
        <v>3.9483999999999999</v>
      </c>
      <c r="F231" s="6">
        <v>-0.22399999999999975</v>
      </c>
      <c r="G231" s="6">
        <v>0</v>
      </c>
      <c r="I231" s="6">
        <v>8.5205000000000002</v>
      </c>
      <c r="J231" s="6">
        <v>8.9870999999999999</v>
      </c>
      <c r="K231" s="6">
        <v>10.121</v>
      </c>
      <c r="L231" s="6">
        <v>-0.46659999999999968</v>
      </c>
      <c r="M231" s="6">
        <v>1.1339000000000006</v>
      </c>
      <c r="O231" s="6">
        <v>9.8832000000000004</v>
      </c>
      <c r="P231" s="6">
        <v>10.039999999999999</v>
      </c>
      <c r="Q231" s="6">
        <v>12.381500000000001</v>
      </c>
      <c r="R231" s="6">
        <v>-0.15679999999999872</v>
      </c>
      <c r="S231" s="6">
        <v>2.3415000000000017</v>
      </c>
    </row>
    <row r="232" spans="1:19">
      <c r="A232" s="27" t="s">
        <v>187</v>
      </c>
      <c r="B232" s="31" t="s">
        <v>556</v>
      </c>
      <c r="C232" s="6" t="s">
        <v>187</v>
      </c>
      <c r="D232" s="6" t="s">
        <v>187</v>
      </c>
      <c r="E232" s="6" t="s">
        <v>187</v>
      </c>
      <c r="F232" s="6" t="s">
        <v>187</v>
      </c>
      <c r="G232" s="6" t="s">
        <v>187</v>
      </c>
      <c r="I232" s="6" t="s">
        <v>187</v>
      </c>
      <c r="J232" s="6" t="s">
        <v>187</v>
      </c>
      <c r="K232" s="6" t="s">
        <v>187</v>
      </c>
      <c r="L232" s="6" t="s">
        <v>187</v>
      </c>
      <c r="M232" s="6" t="s">
        <v>187</v>
      </c>
      <c r="O232" s="6" t="s">
        <v>187</v>
      </c>
      <c r="P232" s="6" t="s">
        <v>187</v>
      </c>
      <c r="Q232" s="6" t="s">
        <v>187</v>
      </c>
      <c r="R232" s="6" t="s">
        <v>187</v>
      </c>
      <c r="S232" s="6" t="s">
        <v>187</v>
      </c>
    </row>
    <row r="233" spans="1:19">
      <c r="A233" s="27" t="s">
        <v>172</v>
      </c>
      <c r="B233" s="28"/>
      <c r="C233" s="6" t="s">
        <v>187</v>
      </c>
      <c r="D233" s="6" t="s">
        <v>187</v>
      </c>
      <c r="E233" s="6" t="s">
        <v>187</v>
      </c>
      <c r="F233" s="6" t="s">
        <v>187</v>
      </c>
      <c r="G233" s="6" t="s">
        <v>187</v>
      </c>
      <c r="I233" s="6" t="s">
        <v>187</v>
      </c>
      <c r="J233" s="6" t="s">
        <v>187</v>
      </c>
      <c r="K233" s="6" t="s">
        <v>187</v>
      </c>
      <c r="L233" s="6" t="s">
        <v>187</v>
      </c>
      <c r="M233" s="6" t="s">
        <v>187</v>
      </c>
      <c r="O233" s="6" t="s">
        <v>187</v>
      </c>
      <c r="P233" s="6" t="s">
        <v>187</v>
      </c>
      <c r="Q233" s="6" t="s">
        <v>187</v>
      </c>
      <c r="R233" s="6" t="s">
        <v>187</v>
      </c>
      <c r="S233" s="6" t="s">
        <v>187</v>
      </c>
    </row>
    <row r="234" spans="1:19">
      <c r="A234" s="27"/>
      <c r="B234" t="s">
        <v>557</v>
      </c>
      <c r="C234" s="6" t="s">
        <v>187</v>
      </c>
      <c r="D234" s="6" t="s">
        <v>187</v>
      </c>
      <c r="E234" s="6" t="s">
        <v>187</v>
      </c>
      <c r="F234" s="6" t="s">
        <v>187</v>
      </c>
      <c r="G234" s="6" t="s">
        <v>187</v>
      </c>
      <c r="I234" s="6" t="s">
        <v>187</v>
      </c>
      <c r="J234" s="6" t="s">
        <v>187</v>
      </c>
      <c r="K234" s="6" t="s">
        <v>187</v>
      </c>
      <c r="L234" s="6" t="s">
        <v>187</v>
      </c>
      <c r="M234" s="6" t="s">
        <v>187</v>
      </c>
      <c r="O234" s="6" t="s">
        <v>187</v>
      </c>
      <c r="P234" s="6" t="s">
        <v>187</v>
      </c>
      <c r="Q234" s="6" t="s">
        <v>187</v>
      </c>
      <c r="R234" s="6" t="s">
        <v>187</v>
      </c>
      <c r="S234" s="6" t="s">
        <v>187</v>
      </c>
    </row>
    <row r="235" spans="1:19">
      <c r="A235" s="27" t="s">
        <v>187</v>
      </c>
      <c r="B235" s="31" t="s">
        <v>14</v>
      </c>
      <c r="C235" s="6">
        <v>1.3258000000000001</v>
      </c>
      <c r="D235" s="6">
        <v>1.6472</v>
      </c>
      <c r="E235" s="6">
        <v>1.6472</v>
      </c>
      <c r="F235" s="6">
        <v>-0.32139999999999991</v>
      </c>
      <c r="G235" s="6">
        <v>0</v>
      </c>
      <c r="I235" s="6">
        <v>2.3045</v>
      </c>
      <c r="J235" s="6">
        <v>2.5958000000000001</v>
      </c>
      <c r="K235" s="6">
        <v>2.5958000000000001</v>
      </c>
      <c r="L235" s="6">
        <v>-0.29130000000000011</v>
      </c>
      <c r="M235" s="6">
        <v>0</v>
      </c>
      <c r="O235" s="6">
        <v>2.8603000000000001</v>
      </c>
      <c r="P235" s="6">
        <v>3.2094999999999998</v>
      </c>
      <c r="Q235" s="6">
        <v>3.3815</v>
      </c>
      <c r="R235" s="6">
        <v>-0.34919999999999973</v>
      </c>
      <c r="S235" s="6">
        <v>0.17200000000000015</v>
      </c>
    </row>
    <row r="236" spans="1:19">
      <c r="A236" s="27"/>
      <c r="B236" s="93" t="s">
        <v>134</v>
      </c>
      <c r="C236" s="6" t="s">
        <v>187</v>
      </c>
      <c r="D236" s="6" t="s">
        <v>187</v>
      </c>
      <c r="E236" s="6" t="s">
        <v>187</v>
      </c>
      <c r="F236" s="6" t="s">
        <v>187</v>
      </c>
      <c r="G236" s="6" t="s">
        <v>187</v>
      </c>
      <c r="I236" s="6" t="s">
        <v>187</v>
      </c>
      <c r="J236" s="6" t="s">
        <v>187</v>
      </c>
      <c r="K236" s="6" t="s">
        <v>187</v>
      </c>
      <c r="L236" s="6" t="s">
        <v>187</v>
      </c>
      <c r="M236" s="6" t="s">
        <v>187</v>
      </c>
      <c r="O236" s="6" t="s">
        <v>187</v>
      </c>
      <c r="P236" s="6" t="s">
        <v>187</v>
      </c>
      <c r="Q236" s="6" t="s">
        <v>187</v>
      </c>
      <c r="R236" s="6" t="s">
        <v>187</v>
      </c>
      <c r="S236" s="6" t="s">
        <v>187</v>
      </c>
    </row>
    <row r="237" spans="1:19">
      <c r="A237" s="27"/>
      <c r="B237" s="93" t="s">
        <v>541</v>
      </c>
      <c r="C237" s="6">
        <v>1.8037000000000001</v>
      </c>
      <c r="D237" s="6">
        <v>1.9407000000000001</v>
      </c>
      <c r="E237" s="6">
        <v>1.9407000000000001</v>
      </c>
      <c r="F237" s="6">
        <v>-0.13700000000000001</v>
      </c>
      <c r="G237" s="6">
        <v>0</v>
      </c>
      <c r="I237" s="6">
        <v>3.6128</v>
      </c>
      <c r="J237" s="6">
        <v>3.9459</v>
      </c>
      <c r="K237" s="6">
        <v>3.9459</v>
      </c>
      <c r="L237" s="6">
        <v>-0.33309999999999995</v>
      </c>
      <c r="M237" s="6">
        <v>0</v>
      </c>
      <c r="O237" s="6">
        <v>4.7671000000000001</v>
      </c>
      <c r="P237" s="6">
        <v>4.8249000000000004</v>
      </c>
      <c r="Q237" s="6">
        <v>5.1035000000000004</v>
      </c>
      <c r="R237" s="6">
        <v>-5.7800000000000296E-2</v>
      </c>
      <c r="S237" s="6">
        <v>0.27859999999999996</v>
      </c>
    </row>
    <row r="238" spans="1:19">
      <c r="A238" s="27" t="s">
        <v>187</v>
      </c>
      <c r="B238" s="93" t="s">
        <v>558</v>
      </c>
      <c r="C238" s="6" t="s">
        <v>187</v>
      </c>
      <c r="D238" s="6" t="s">
        <v>187</v>
      </c>
      <c r="E238" s="6" t="s">
        <v>187</v>
      </c>
      <c r="F238" s="6" t="s">
        <v>187</v>
      </c>
      <c r="G238" s="6" t="s">
        <v>187</v>
      </c>
      <c r="I238" s="6" t="s">
        <v>187</v>
      </c>
      <c r="J238" s="6" t="s">
        <v>187</v>
      </c>
      <c r="K238" s="6" t="s">
        <v>187</v>
      </c>
      <c r="L238" s="6" t="s">
        <v>187</v>
      </c>
      <c r="M238" s="6" t="s">
        <v>187</v>
      </c>
      <c r="O238" s="6" t="s">
        <v>187</v>
      </c>
      <c r="P238" s="6" t="s">
        <v>187</v>
      </c>
      <c r="Q238" s="6" t="s">
        <v>187</v>
      </c>
      <c r="R238" s="6" t="s">
        <v>187</v>
      </c>
      <c r="S238" s="6" t="s">
        <v>187</v>
      </c>
    </row>
    <row r="239" spans="1:19">
      <c r="A239" s="27" t="s">
        <v>173</v>
      </c>
      <c r="B239" s="31"/>
      <c r="C239" s="6" t="s">
        <v>187</v>
      </c>
      <c r="D239" s="6" t="s">
        <v>187</v>
      </c>
      <c r="E239" s="6" t="s">
        <v>187</v>
      </c>
      <c r="F239" s="6" t="s">
        <v>187</v>
      </c>
      <c r="G239" s="6" t="s">
        <v>187</v>
      </c>
      <c r="I239" s="6" t="s">
        <v>187</v>
      </c>
      <c r="J239" s="6" t="s">
        <v>187</v>
      </c>
      <c r="K239" s="6" t="s">
        <v>187</v>
      </c>
      <c r="L239" s="6" t="s">
        <v>187</v>
      </c>
      <c r="M239" s="6" t="s">
        <v>187</v>
      </c>
      <c r="O239" s="6" t="s">
        <v>187</v>
      </c>
      <c r="P239" s="6" t="s">
        <v>187</v>
      </c>
      <c r="Q239" s="6" t="s">
        <v>187</v>
      </c>
      <c r="R239" s="6" t="s">
        <v>187</v>
      </c>
      <c r="S239" s="6" t="s">
        <v>187</v>
      </c>
    </row>
    <row r="240" spans="1:19">
      <c r="A240" s="27"/>
      <c r="B240" s="31" t="s">
        <v>135</v>
      </c>
      <c r="C240" s="6">
        <v>2.6642999999999999</v>
      </c>
      <c r="D240" s="6">
        <v>3.0043000000000002</v>
      </c>
      <c r="E240" s="6">
        <v>3.0043000000000002</v>
      </c>
      <c r="F240" s="6">
        <v>-0.3400000000000003</v>
      </c>
      <c r="G240" s="6">
        <v>0</v>
      </c>
      <c r="I240" s="6">
        <v>6.6948999999999996</v>
      </c>
      <c r="J240" s="6">
        <v>6.7965999999999998</v>
      </c>
      <c r="K240" s="6">
        <v>8.2568999999999999</v>
      </c>
      <c r="L240" s="6">
        <v>-0.10170000000000012</v>
      </c>
      <c r="M240" s="6">
        <v>1.4603000000000002</v>
      </c>
      <c r="O240" s="6">
        <v>8.5160999999999998</v>
      </c>
      <c r="P240" s="6">
        <v>9.1266999999999996</v>
      </c>
      <c r="Q240" s="6">
        <v>11.257199999999999</v>
      </c>
      <c r="R240" s="6">
        <v>-0.61059999999999981</v>
      </c>
      <c r="S240" s="6">
        <v>2.1304999999999996</v>
      </c>
    </row>
    <row r="241" spans="1:19">
      <c r="A241" s="27"/>
      <c r="B241" s="31" t="s">
        <v>8</v>
      </c>
      <c r="C241" s="6">
        <v>7.2910000000000004</v>
      </c>
      <c r="D241" s="6">
        <v>9.6767000000000003</v>
      </c>
      <c r="E241" s="6">
        <v>9.6767000000000003</v>
      </c>
      <c r="F241" s="6">
        <v>-2.3856999999999999</v>
      </c>
      <c r="G241" s="6">
        <v>0</v>
      </c>
      <c r="I241" s="6">
        <v>9.7375000000000007</v>
      </c>
      <c r="J241" s="6">
        <v>12.4937</v>
      </c>
      <c r="K241" s="6">
        <v>12.4937</v>
      </c>
      <c r="L241" s="6">
        <v>-2.7561999999999998</v>
      </c>
      <c r="M241" s="6">
        <v>0</v>
      </c>
      <c r="O241" s="6">
        <v>12.9366</v>
      </c>
      <c r="P241" s="6">
        <v>19.316500000000001</v>
      </c>
      <c r="Q241" s="6">
        <v>19.316500000000001</v>
      </c>
      <c r="R241" s="6">
        <v>-6.379900000000001</v>
      </c>
      <c r="S241" s="6">
        <v>0</v>
      </c>
    </row>
    <row r="242" spans="1:19">
      <c r="A242" s="27" t="s">
        <v>187</v>
      </c>
      <c r="B242" s="31" t="s">
        <v>23</v>
      </c>
      <c r="C242" s="6">
        <v>7.1279000000000003</v>
      </c>
      <c r="D242" s="6">
        <v>8.1712000000000007</v>
      </c>
      <c r="E242" s="6">
        <v>8.8376000000000001</v>
      </c>
      <c r="F242" s="6">
        <v>-1.0433000000000003</v>
      </c>
      <c r="G242" s="6">
        <v>0.66639999999999944</v>
      </c>
      <c r="I242" s="6">
        <v>10.687900000000001</v>
      </c>
      <c r="J242" s="6">
        <v>12.7424</v>
      </c>
      <c r="K242" s="6">
        <v>13.4535</v>
      </c>
      <c r="L242" s="6">
        <v>-2.0544999999999991</v>
      </c>
      <c r="M242" s="6">
        <v>0.71110000000000007</v>
      </c>
      <c r="O242" s="6">
        <v>12.7424</v>
      </c>
      <c r="P242" s="6">
        <v>12.7424</v>
      </c>
      <c r="Q242" s="6">
        <v>14.6372</v>
      </c>
      <c r="R242" s="6">
        <v>0</v>
      </c>
      <c r="S242" s="6">
        <v>1.8948</v>
      </c>
    </row>
    <row r="243" spans="1:19">
      <c r="A243" s="27" t="s">
        <v>187</v>
      </c>
      <c r="B243" s="31" t="s">
        <v>136</v>
      </c>
      <c r="C243" s="6">
        <v>11.166600000000001</v>
      </c>
      <c r="D243" s="6">
        <v>11.905799999999999</v>
      </c>
      <c r="E243" s="6">
        <v>11.905799999999999</v>
      </c>
      <c r="F243" s="6">
        <v>-0.73919999999999852</v>
      </c>
      <c r="G243" s="6">
        <v>0</v>
      </c>
      <c r="I243" s="6">
        <v>16.7591</v>
      </c>
      <c r="J243" s="6">
        <v>18.404499999999999</v>
      </c>
      <c r="K243" s="6">
        <v>18.404499999999999</v>
      </c>
      <c r="L243" s="6">
        <v>-1.6453999999999986</v>
      </c>
      <c r="M243" s="6">
        <v>0</v>
      </c>
      <c r="O243" s="6">
        <v>21.448699999999999</v>
      </c>
      <c r="P243" s="6">
        <v>25.172499999999999</v>
      </c>
      <c r="Q243" s="6">
        <v>25.172499999999999</v>
      </c>
      <c r="R243" s="6">
        <v>-3.7238000000000007</v>
      </c>
      <c r="S243" s="6">
        <v>0</v>
      </c>
    </row>
    <row r="244" spans="1:19">
      <c r="A244" s="27" t="s">
        <v>187</v>
      </c>
      <c r="B244" s="31" t="s">
        <v>559</v>
      </c>
      <c r="C244" s="6" t="s">
        <v>187</v>
      </c>
      <c r="D244" s="6" t="s">
        <v>187</v>
      </c>
      <c r="E244" s="6" t="s">
        <v>187</v>
      </c>
      <c r="F244" s="6" t="s">
        <v>187</v>
      </c>
      <c r="G244" s="6" t="s">
        <v>187</v>
      </c>
      <c r="I244" s="6" t="s">
        <v>187</v>
      </c>
      <c r="J244" s="6" t="s">
        <v>187</v>
      </c>
      <c r="K244" s="6" t="s">
        <v>187</v>
      </c>
      <c r="L244" s="6" t="s">
        <v>187</v>
      </c>
      <c r="M244" s="6" t="s">
        <v>187</v>
      </c>
      <c r="O244" s="6" t="s">
        <v>187</v>
      </c>
      <c r="P244" s="6" t="s">
        <v>187</v>
      </c>
      <c r="Q244" s="6" t="s">
        <v>187</v>
      </c>
      <c r="R244" s="6" t="s">
        <v>187</v>
      </c>
      <c r="S244" s="6" t="s">
        <v>187</v>
      </c>
    </row>
    <row r="245" spans="1:19">
      <c r="A245" s="27" t="s">
        <v>187</v>
      </c>
      <c r="B245" s="31" t="s">
        <v>46</v>
      </c>
      <c r="C245" s="6">
        <v>5.5308999999999999</v>
      </c>
      <c r="D245" s="6">
        <v>5.6536999999999997</v>
      </c>
      <c r="E245" s="6">
        <v>5.6536999999999997</v>
      </c>
      <c r="F245" s="6">
        <v>-0.1227999999999998</v>
      </c>
      <c r="G245" s="6">
        <v>0</v>
      </c>
      <c r="I245" s="6">
        <v>8.7771000000000008</v>
      </c>
      <c r="J245" s="6">
        <v>9.8367000000000004</v>
      </c>
      <c r="K245" s="6">
        <v>9.8367000000000004</v>
      </c>
      <c r="L245" s="6">
        <v>-1.0595999999999997</v>
      </c>
      <c r="M245" s="6">
        <v>0</v>
      </c>
      <c r="O245" s="6">
        <v>10.1691</v>
      </c>
      <c r="P245" s="6">
        <v>12.0205</v>
      </c>
      <c r="Q245" s="6">
        <v>12.2788</v>
      </c>
      <c r="R245" s="6">
        <v>-1.8513999999999999</v>
      </c>
      <c r="S245" s="6">
        <v>0.2583000000000002</v>
      </c>
    </row>
    <row r="246" spans="1:19">
      <c r="A246" s="27" t="s">
        <v>6</v>
      </c>
      <c r="B246" s="31"/>
      <c r="C246" s="6" t="s">
        <v>187</v>
      </c>
      <c r="D246" s="6" t="s">
        <v>187</v>
      </c>
      <c r="E246" s="6" t="s">
        <v>187</v>
      </c>
      <c r="F246" s="6" t="s">
        <v>187</v>
      </c>
      <c r="G246" s="6" t="s">
        <v>187</v>
      </c>
      <c r="I246" s="6" t="s">
        <v>187</v>
      </c>
      <c r="J246" s="6" t="s">
        <v>187</v>
      </c>
      <c r="K246" s="6" t="s">
        <v>187</v>
      </c>
      <c r="L246" s="6" t="s">
        <v>187</v>
      </c>
      <c r="M246" s="6" t="s">
        <v>187</v>
      </c>
      <c r="O246" s="6" t="s">
        <v>187</v>
      </c>
      <c r="P246" s="6" t="s">
        <v>187</v>
      </c>
      <c r="Q246" s="6" t="s">
        <v>187</v>
      </c>
      <c r="R246" s="6" t="s">
        <v>187</v>
      </c>
      <c r="S246" s="6" t="s">
        <v>187</v>
      </c>
    </row>
    <row r="247" spans="1:19">
      <c r="A247" s="27" t="s">
        <v>187</v>
      </c>
      <c r="B247" s="31" t="s">
        <v>29</v>
      </c>
      <c r="C247" s="6">
        <v>10.035500000000001</v>
      </c>
      <c r="D247" s="6">
        <v>10.5457</v>
      </c>
      <c r="E247" s="6">
        <v>10.5457</v>
      </c>
      <c r="F247" s="6">
        <v>-0.51019999999999932</v>
      </c>
      <c r="G247" s="6">
        <v>0</v>
      </c>
      <c r="I247" s="6">
        <v>14.6065</v>
      </c>
      <c r="J247" s="6">
        <v>15.336499999999999</v>
      </c>
      <c r="K247" s="6">
        <v>15.3774</v>
      </c>
      <c r="L247" s="6">
        <v>-0.72999999999999865</v>
      </c>
      <c r="M247" s="6">
        <v>4.0900000000000603E-2</v>
      </c>
      <c r="O247" s="6">
        <v>17.317399999999999</v>
      </c>
      <c r="P247" s="6">
        <v>18.758500000000002</v>
      </c>
      <c r="Q247" s="6">
        <v>18.948799999999999</v>
      </c>
      <c r="R247" s="6">
        <v>-1.4411000000000023</v>
      </c>
      <c r="S247" s="6">
        <v>0.19029999999999703</v>
      </c>
    </row>
    <row r="248" spans="1:19">
      <c r="A248" s="27"/>
      <c r="B248" s="31" t="s">
        <v>179</v>
      </c>
      <c r="C248" s="6">
        <v>10.162599999999999</v>
      </c>
      <c r="D248" s="6">
        <v>11.4826</v>
      </c>
      <c r="E248" s="6">
        <v>11.4826</v>
      </c>
      <c r="F248" s="6">
        <v>-1.3200000000000003</v>
      </c>
      <c r="G248" s="6">
        <v>0</v>
      </c>
      <c r="I248" s="6">
        <v>17.798400000000001</v>
      </c>
      <c r="J248" s="6">
        <v>19.1357</v>
      </c>
      <c r="K248" s="6">
        <v>19.3565</v>
      </c>
      <c r="L248" s="6">
        <v>-1.337299999999999</v>
      </c>
      <c r="M248" s="6">
        <v>0.22080000000000055</v>
      </c>
      <c r="O248" s="6">
        <v>22.460999999999999</v>
      </c>
      <c r="P248" s="6">
        <v>22.773700000000002</v>
      </c>
      <c r="Q248" s="6">
        <v>24.099499999999999</v>
      </c>
      <c r="R248" s="6">
        <v>-0.31270000000000309</v>
      </c>
      <c r="S248" s="6">
        <v>1.3257999999999974</v>
      </c>
    </row>
    <row r="249" spans="1:19">
      <c r="A249" s="27" t="s">
        <v>187</v>
      </c>
      <c r="B249" s="31" t="s">
        <v>33</v>
      </c>
      <c r="C249" s="6">
        <v>4.4317000000000002</v>
      </c>
      <c r="D249" s="6">
        <v>5.0255999999999998</v>
      </c>
      <c r="E249" s="6">
        <v>5.0255999999999998</v>
      </c>
      <c r="F249" s="6">
        <v>-0.59389999999999965</v>
      </c>
      <c r="G249" s="6">
        <v>0</v>
      </c>
      <c r="I249" s="6">
        <v>7.7436999999999996</v>
      </c>
      <c r="J249" s="6">
        <v>8.8165999999999993</v>
      </c>
      <c r="K249" s="6">
        <v>8.8165999999999993</v>
      </c>
      <c r="L249" s="6">
        <v>-1.0728999999999997</v>
      </c>
      <c r="M249" s="6">
        <v>0</v>
      </c>
      <c r="O249" s="6">
        <v>10.3795</v>
      </c>
      <c r="P249" s="6">
        <v>11.827999999999999</v>
      </c>
      <c r="Q249" s="6">
        <v>11.827999999999999</v>
      </c>
      <c r="R249" s="6">
        <v>-1.4484999999999992</v>
      </c>
      <c r="S249" s="6">
        <v>0</v>
      </c>
    </row>
    <row r="250" spans="1:19">
      <c r="A250" s="27" t="s">
        <v>187</v>
      </c>
      <c r="B250" s="31" t="s">
        <v>43</v>
      </c>
      <c r="C250" s="6">
        <v>5.2697000000000003</v>
      </c>
      <c r="D250" s="6">
        <v>5.2697000000000003</v>
      </c>
      <c r="E250" s="6">
        <v>5.9454000000000002</v>
      </c>
      <c r="F250" s="6">
        <v>0</v>
      </c>
      <c r="G250" s="6">
        <v>0.67569999999999997</v>
      </c>
      <c r="I250" s="6">
        <v>8.9135000000000009</v>
      </c>
      <c r="J250" s="6">
        <v>9.3058999999999994</v>
      </c>
      <c r="K250" s="6">
        <v>9.7955000000000005</v>
      </c>
      <c r="L250" s="6">
        <v>-0.39239999999999853</v>
      </c>
      <c r="M250" s="6">
        <v>0.48960000000000115</v>
      </c>
      <c r="O250" s="6">
        <v>9.1344999999999992</v>
      </c>
      <c r="P250" s="6">
        <v>9.6264000000000003</v>
      </c>
      <c r="Q250" s="6">
        <v>11.1563</v>
      </c>
      <c r="R250" s="6">
        <v>-0.49190000000000111</v>
      </c>
      <c r="S250" s="6">
        <v>1.5298999999999996</v>
      </c>
    </row>
    <row r="251" spans="1:19">
      <c r="A251" s="27" t="s">
        <v>187</v>
      </c>
      <c r="B251" s="31" t="s">
        <v>48</v>
      </c>
      <c r="C251" s="6">
        <v>2.8218999999999999</v>
      </c>
      <c r="D251" s="6">
        <v>3.0308000000000002</v>
      </c>
      <c r="E251" s="6">
        <v>3.0308000000000002</v>
      </c>
      <c r="F251" s="6">
        <v>-0.20890000000000031</v>
      </c>
      <c r="G251" s="6">
        <v>0</v>
      </c>
      <c r="I251" s="6">
        <v>4.1201999999999996</v>
      </c>
      <c r="J251" s="6">
        <v>4.3944000000000001</v>
      </c>
      <c r="K251" s="6">
        <v>4.6025999999999998</v>
      </c>
      <c r="L251" s="6">
        <v>-0.27420000000000044</v>
      </c>
      <c r="M251" s="6">
        <v>0.20819999999999972</v>
      </c>
      <c r="O251" s="6">
        <v>5.2785000000000002</v>
      </c>
      <c r="P251" s="6">
        <v>6.0566000000000004</v>
      </c>
      <c r="Q251" s="6">
        <v>6.0566000000000004</v>
      </c>
      <c r="R251" s="6">
        <v>-0.77810000000000024</v>
      </c>
      <c r="S251" s="6">
        <v>0</v>
      </c>
    </row>
    <row r="252" spans="1:19">
      <c r="A252" s="27" t="s">
        <v>175</v>
      </c>
      <c r="B252" s="31"/>
      <c r="C252" s="6" t="s">
        <v>187</v>
      </c>
      <c r="D252" s="6" t="s">
        <v>187</v>
      </c>
      <c r="E252" s="6" t="s">
        <v>187</v>
      </c>
      <c r="F252" s="6" t="s">
        <v>187</v>
      </c>
      <c r="G252" s="6" t="s">
        <v>187</v>
      </c>
      <c r="I252" s="6" t="s">
        <v>187</v>
      </c>
      <c r="J252" s="6" t="s">
        <v>187</v>
      </c>
      <c r="K252" s="6" t="s">
        <v>187</v>
      </c>
      <c r="L252" s="6" t="s">
        <v>187</v>
      </c>
      <c r="M252" s="6" t="s">
        <v>187</v>
      </c>
      <c r="O252" s="6" t="s">
        <v>187</v>
      </c>
      <c r="P252" s="6" t="s">
        <v>187</v>
      </c>
      <c r="Q252" s="6" t="s">
        <v>187</v>
      </c>
      <c r="R252" s="6" t="s">
        <v>187</v>
      </c>
      <c r="S252" s="6" t="s">
        <v>187</v>
      </c>
    </row>
    <row r="253" spans="1:19">
      <c r="A253" s="27" t="s">
        <v>187</v>
      </c>
      <c r="B253" s="31" t="s">
        <v>10</v>
      </c>
      <c r="C253" s="6">
        <v>7.8129</v>
      </c>
      <c r="D253" s="6">
        <v>7.8129</v>
      </c>
      <c r="E253" s="6">
        <v>8.1323000000000008</v>
      </c>
      <c r="F253" s="6">
        <v>0</v>
      </c>
      <c r="G253" s="6">
        <v>0.31940000000000079</v>
      </c>
      <c r="I253" s="6">
        <v>11.851900000000001</v>
      </c>
      <c r="J253" s="6">
        <v>11.851900000000001</v>
      </c>
      <c r="K253" s="6">
        <v>12.3323</v>
      </c>
      <c r="L253" s="6">
        <v>0</v>
      </c>
      <c r="M253" s="6">
        <v>0.48039999999999949</v>
      </c>
      <c r="O253" s="6">
        <v>13.727399999999999</v>
      </c>
      <c r="P253" s="6">
        <v>13.727399999999999</v>
      </c>
      <c r="Q253" s="6">
        <v>14.7766</v>
      </c>
      <c r="R253" s="6">
        <v>0</v>
      </c>
      <c r="S253" s="6">
        <v>1.0492000000000008</v>
      </c>
    </row>
    <row r="254" spans="1:19">
      <c r="A254" s="27" t="s">
        <v>187</v>
      </c>
      <c r="B254" s="31" t="s">
        <v>560</v>
      </c>
      <c r="C254" s="6" t="s">
        <v>187</v>
      </c>
      <c r="D254" s="6" t="s">
        <v>187</v>
      </c>
      <c r="E254" s="6" t="s">
        <v>187</v>
      </c>
      <c r="F254" s="6" t="s">
        <v>187</v>
      </c>
      <c r="G254" s="6" t="s">
        <v>187</v>
      </c>
      <c r="I254" s="6" t="s">
        <v>187</v>
      </c>
      <c r="J254" s="6" t="s">
        <v>187</v>
      </c>
      <c r="K254" s="6" t="s">
        <v>187</v>
      </c>
      <c r="L254" s="6" t="s">
        <v>187</v>
      </c>
      <c r="M254" s="6" t="s">
        <v>187</v>
      </c>
      <c r="O254" s="6" t="s">
        <v>187</v>
      </c>
      <c r="P254" s="6" t="s">
        <v>187</v>
      </c>
      <c r="Q254" s="6" t="s">
        <v>187</v>
      </c>
      <c r="R254" s="6" t="s">
        <v>187</v>
      </c>
      <c r="S254" s="6" t="s">
        <v>187</v>
      </c>
    </row>
    <row r="255" spans="1:19">
      <c r="A255" s="27" t="s">
        <v>187</v>
      </c>
      <c r="B255" s="31" t="s">
        <v>32</v>
      </c>
      <c r="C255" s="6">
        <v>4.0308000000000002</v>
      </c>
      <c r="D255" s="6">
        <v>4.1252000000000004</v>
      </c>
      <c r="E255" s="6">
        <v>4.1252000000000004</v>
      </c>
      <c r="F255" s="6">
        <v>-9.4400000000000261E-2</v>
      </c>
      <c r="G255" s="6">
        <v>0</v>
      </c>
      <c r="I255" s="6">
        <v>6.2888000000000002</v>
      </c>
      <c r="J255" s="6">
        <v>7.0248999999999997</v>
      </c>
      <c r="K255" s="6">
        <v>7.0248999999999997</v>
      </c>
      <c r="L255" s="6">
        <v>-0.73609999999999953</v>
      </c>
      <c r="M255" s="6">
        <v>0</v>
      </c>
      <c r="O255" s="6">
        <v>7.9592999999999998</v>
      </c>
      <c r="P255" s="6">
        <v>8.8964999999999996</v>
      </c>
      <c r="Q255" s="6">
        <v>8.8964999999999996</v>
      </c>
      <c r="R255" s="6">
        <v>-0.93719999999999981</v>
      </c>
      <c r="S255" s="6">
        <v>0</v>
      </c>
    </row>
    <row r="256" spans="1:19">
      <c r="A256" s="27" t="s">
        <v>187</v>
      </c>
      <c r="B256" s="31" t="s">
        <v>37</v>
      </c>
      <c r="C256" s="6">
        <v>3.5512999999999999</v>
      </c>
      <c r="D256" s="6">
        <v>3.9834000000000001</v>
      </c>
      <c r="E256" s="6">
        <v>3.9834000000000001</v>
      </c>
      <c r="F256" s="6">
        <v>-0.43210000000000015</v>
      </c>
      <c r="G256" s="6">
        <v>0</v>
      </c>
      <c r="I256" s="6">
        <v>5.7911999999999999</v>
      </c>
      <c r="J256" s="6">
        <v>6.6336000000000004</v>
      </c>
      <c r="K256" s="6">
        <v>6.6336000000000004</v>
      </c>
      <c r="L256" s="6">
        <v>-0.84240000000000048</v>
      </c>
      <c r="M256" s="6">
        <v>0</v>
      </c>
      <c r="O256" s="6">
        <v>6.6026999999999996</v>
      </c>
      <c r="P256" s="6">
        <v>7.9702000000000002</v>
      </c>
      <c r="Q256" s="6">
        <v>8.0213000000000001</v>
      </c>
      <c r="R256" s="6">
        <v>-1.3675000000000006</v>
      </c>
      <c r="S256" s="6">
        <v>5.1099999999999923E-2</v>
      </c>
    </row>
    <row r="257" spans="1:19">
      <c r="A257" s="27"/>
      <c r="B257" s="31" t="s">
        <v>585</v>
      </c>
      <c r="C257" s="6" t="s">
        <v>187</v>
      </c>
      <c r="D257" s="6" t="s">
        <v>187</v>
      </c>
      <c r="E257" s="6" t="s">
        <v>187</v>
      </c>
      <c r="F257" s="6" t="s">
        <v>187</v>
      </c>
      <c r="G257" s="6" t="s">
        <v>187</v>
      </c>
      <c r="I257" s="6" t="s">
        <v>187</v>
      </c>
      <c r="J257" s="6" t="s">
        <v>187</v>
      </c>
      <c r="K257" s="6" t="s">
        <v>187</v>
      </c>
      <c r="L257" s="6" t="s">
        <v>187</v>
      </c>
      <c r="M257" s="6" t="s">
        <v>187</v>
      </c>
      <c r="O257" s="6" t="s">
        <v>187</v>
      </c>
      <c r="P257" s="6" t="s">
        <v>187</v>
      </c>
      <c r="Q257" s="6" t="s">
        <v>187</v>
      </c>
      <c r="R257" s="6" t="s">
        <v>187</v>
      </c>
      <c r="S257" s="6" t="s">
        <v>187</v>
      </c>
    </row>
    <row r="258" spans="1:19">
      <c r="A258" s="27" t="s">
        <v>176</v>
      </c>
      <c r="B258" s="31"/>
      <c r="C258" s="6" t="s">
        <v>187</v>
      </c>
      <c r="D258" s="6" t="s">
        <v>187</v>
      </c>
      <c r="E258" s="6" t="s">
        <v>187</v>
      </c>
      <c r="F258" s="6" t="s">
        <v>187</v>
      </c>
      <c r="G258" s="6" t="s">
        <v>187</v>
      </c>
      <c r="I258" s="6" t="s">
        <v>187</v>
      </c>
      <c r="J258" s="6" t="s">
        <v>187</v>
      </c>
      <c r="K258" s="6" t="s">
        <v>187</v>
      </c>
      <c r="L258" s="6" t="s">
        <v>187</v>
      </c>
      <c r="M258" s="6" t="s">
        <v>187</v>
      </c>
      <c r="O258" s="6" t="s">
        <v>187</v>
      </c>
      <c r="P258" s="6" t="s">
        <v>187</v>
      </c>
      <c r="Q258" s="6" t="s">
        <v>187</v>
      </c>
      <c r="R258" s="6" t="s">
        <v>187</v>
      </c>
      <c r="S258" s="6" t="s">
        <v>187</v>
      </c>
    </row>
    <row r="259" spans="1:19">
      <c r="A259" s="27" t="s">
        <v>187</v>
      </c>
      <c r="B259" s="31" t="s">
        <v>18</v>
      </c>
      <c r="C259" s="6">
        <v>2.8572000000000002</v>
      </c>
      <c r="D259" s="6">
        <v>3.4956</v>
      </c>
      <c r="E259" s="6">
        <v>3.4956</v>
      </c>
      <c r="F259" s="6">
        <v>-0.63839999999999986</v>
      </c>
      <c r="G259" s="6">
        <v>0</v>
      </c>
      <c r="I259" s="6">
        <v>7.7407000000000004</v>
      </c>
      <c r="J259" s="6">
        <v>10.7033</v>
      </c>
      <c r="K259" s="6">
        <v>10.7033</v>
      </c>
      <c r="L259" s="6">
        <v>-2.9626000000000001</v>
      </c>
      <c r="M259" s="6">
        <v>0</v>
      </c>
      <c r="O259" s="6">
        <v>8.6986000000000008</v>
      </c>
      <c r="P259" s="6">
        <v>11.452500000000001</v>
      </c>
      <c r="Q259" s="6">
        <v>11.452500000000001</v>
      </c>
      <c r="R259" s="6">
        <v>-2.7538999999999998</v>
      </c>
      <c r="S259" s="6">
        <v>0</v>
      </c>
    </row>
    <row r="260" spans="1:19">
      <c r="A260" s="27" t="s">
        <v>187</v>
      </c>
      <c r="B260" s="31" t="s">
        <v>27</v>
      </c>
      <c r="C260" s="6">
        <v>1.88</v>
      </c>
      <c r="D260" s="6">
        <v>2.1153</v>
      </c>
      <c r="E260" s="6">
        <v>2.1153</v>
      </c>
      <c r="F260" s="6">
        <v>-0.23530000000000006</v>
      </c>
      <c r="G260" s="6">
        <v>0</v>
      </c>
      <c r="I260" s="6">
        <v>2.8946999999999998</v>
      </c>
      <c r="J260" s="6">
        <v>3.2738</v>
      </c>
      <c r="K260" s="6">
        <v>3.7810999999999999</v>
      </c>
      <c r="L260" s="6">
        <v>-0.37910000000000021</v>
      </c>
      <c r="M260" s="6">
        <v>0.50729999999999986</v>
      </c>
      <c r="O260" s="6">
        <v>4.9198000000000004</v>
      </c>
      <c r="P260" s="6">
        <v>6.4116999999999997</v>
      </c>
      <c r="Q260" s="6">
        <v>6.5582000000000003</v>
      </c>
      <c r="R260" s="6">
        <v>-1.4918999999999993</v>
      </c>
      <c r="S260" s="6">
        <v>0.14650000000000052</v>
      </c>
    </row>
    <row r="261" spans="1:19">
      <c r="A261" s="27" t="s">
        <v>187</v>
      </c>
      <c r="B261" s="31" t="s">
        <v>40</v>
      </c>
      <c r="C261" s="6">
        <v>7.6898</v>
      </c>
      <c r="D261" s="6">
        <v>7.6898</v>
      </c>
      <c r="E261" s="6">
        <v>8.6957000000000004</v>
      </c>
      <c r="F261" s="6">
        <v>0</v>
      </c>
      <c r="G261" s="6">
        <v>1.0059000000000005</v>
      </c>
      <c r="I261" s="6">
        <v>10.3935</v>
      </c>
      <c r="J261" s="6">
        <v>10.3935</v>
      </c>
      <c r="K261" s="6">
        <v>11.5055</v>
      </c>
      <c r="L261" s="6">
        <v>0</v>
      </c>
      <c r="M261" s="6">
        <v>1.1120000000000001</v>
      </c>
      <c r="O261" s="6">
        <v>12.9413</v>
      </c>
      <c r="P261" s="6">
        <v>13.7712</v>
      </c>
      <c r="Q261" s="6">
        <v>14.068300000000001</v>
      </c>
      <c r="R261" s="6">
        <v>-0.8299000000000003</v>
      </c>
      <c r="S261" s="6">
        <v>0.29710000000000036</v>
      </c>
    </row>
    <row r="262" spans="1:19">
      <c r="A262" s="27" t="s">
        <v>187</v>
      </c>
      <c r="B262" s="31" t="s">
        <v>606</v>
      </c>
      <c r="C262" s="6" t="s">
        <v>187</v>
      </c>
      <c r="D262" s="6" t="s">
        <v>187</v>
      </c>
      <c r="E262" s="6" t="s">
        <v>187</v>
      </c>
      <c r="F262" s="6" t="s">
        <v>187</v>
      </c>
      <c r="G262" s="6" t="s">
        <v>187</v>
      </c>
      <c r="I262" s="6" t="s">
        <v>187</v>
      </c>
      <c r="J262" s="6" t="s">
        <v>187</v>
      </c>
      <c r="K262" s="6" t="s">
        <v>187</v>
      </c>
      <c r="L262" s="6" t="s">
        <v>187</v>
      </c>
      <c r="M262" s="6" t="s">
        <v>187</v>
      </c>
      <c r="O262" s="6" t="s">
        <v>187</v>
      </c>
      <c r="P262" s="6" t="s">
        <v>187</v>
      </c>
      <c r="Q262" s="6" t="s">
        <v>187</v>
      </c>
      <c r="R262" s="6" t="s">
        <v>187</v>
      </c>
      <c r="S262" s="6" t="s">
        <v>187</v>
      </c>
    </row>
    <row r="263" spans="1:19">
      <c r="A263" s="27" t="s">
        <v>12</v>
      </c>
      <c r="B263" s="31"/>
      <c r="C263" s="6" t="s">
        <v>187</v>
      </c>
      <c r="D263" s="6" t="s">
        <v>187</v>
      </c>
      <c r="E263" s="6" t="s">
        <v>187</v>
      </c>
      <c r="F263" s="6" t="s">
        <v>187</v>
      </c>
      <c r="G263" s="6" t="s">
        <v>187</v>
      </c>
      <c r="I263" s="6" t="s">
        <v>187</v>
      </c>
      <c r="J263" s="6" t="s">
        <v>187</v>
      </c>
      <c r="K263" s="6" t="s">
        <v>187</v>
      </c>
      <c r="L263" s="6" t="s">
        <v>187</v>
      </c>
      <c r="M263" s="6" t="s">
        <v>187</v>
      </c>
      <c r="O263" s="6" t="s">
        <v>187</v>
      </c>
      <c r="P263" s="6" t="s">
        <v>187</v>
      </c>
      <c r="Q263" s="6" t="s">
        <v>187</v>
      </c>
      <c r="R263" s="6" t="s">
        <v>187</v>
      </c>
      <c r="S263" s="6" t="s">
        <v>187</v>
      </c>
    </row>
    <row r="264" spans="1:19">
      <c r="A264" s="27" t="s">
        <v>187</v>
      </c>
      <c r="B264" s="31" t="s">
        <v>11</v>
      </c>
      <c r="C264" s="6">
        <v>5.1040000000000001</v>
      </c>
      <c r="D264" s="6">
        <v>5.399</v>
      </c>
      <c r="E264" s="6">
        <v>5.9375</v>
      </c>
      <c r="F264" s="6">
        <v>-0.29499999999999993</v>
      </c>
      <c r="G264" s="6">
        <v>0.53849999999999998</v>
      </c>
      <c r="I264" s="6">
        <v>5.399</v>
      </c>
      <c r="J264" s="6">
        <v>5.399</v>
      </c>
      <c r="K264" s="6">
        <v>6.8559000000000001</v>
      </c>
      <c r="L264" s="6">
        <v>0</v>
      </c>
      <c r="M264" s="6">
        <v>1.4569000000000001</v>
      </c>
      <c r="O264" s="6">
        <v>6.6318000000000001</v>
      </c>
      <c r="P264" s="6">
        <v>6.9371999999999998</v>
      </c>
      <c r="Q264" s="6">
        <v>8.1999999999999993</v>
      </c>
      <c r="R264" s="6">
        <v>-0.30539999999999967</v>
      </c>
      <c r="S264" s="6">
        <v>1.2627999999999995</v>
      </c>
    </row>
    <row r="265" spans="1:19">
      <c r="A265" s="27" t="s">
        <v>187</v>
      </c>
      <c r="B265" s="31" t="s">
        <v>13</v>
      </c>
      <c r="C265" s="6">
        <v>4.5895999999999999</v>
      </c>
      <c r="D265" s="6">
        <v>5.0629999999999997</v>
      </c>
      <c r="E265" s="6">
        <v>5.0629999999999997</v>
      </c>
      <c r="F265" s="6">
        <v>-0.47339999999999982</v>
      </c>
      <c r="G265" s="6">
        <v>0</v>
      </c>
      <c r="I265" s="6">
        <v>6.923</v>
      </c>
      <c r="J265" s="6">
        <v>7.8235999999999999</v>
      </c>
      <c r="K265" s="6">
        <v>7.8235999999999999</v>
      </c>
      <c r="L265" s="6">
        <v>-0.90059999999999985</v>
      </c>
      <c r="M265" s="6">
        <v>0</v>
      </c>
      <c r="O265" s="6">
        <v>8.6940000000000008</v>
      </c>
      <c r="P265" s="6">
        <v>9.6272000000000002</v>
      </c>
      <c r="Q265" s="6">
        <v>9.6516000000000002</v>
      </c>
      <c r="R265" s="6">
        <v>-0.93319999999999936</v>
      </c>
      <c r="S265" s="6">
        <v>2.4399999999999977E-2</v>
      </c>
    </row>
    <row r="266" spans="1:19">
      <c r="A266" s="27" t="s">
        <v>187</v>
      </c>
      <c r="B266" s="31" t="s">
        <v>20</v>
      </c>
      <c r="C266" s="6">
        <v>3.6084000000000001</v>
      </c>
      <c r="D266" s="6">
        <v>3.6459999999999999</v>
      </c>
      <c r="E266" s="6">
        <v>3.66</v>
      </c>
      <c r="F266" s="6">
        <v>-3.7599999999999856E-2</v>
      </c>
      <c r="G266" s="6">
        <v>1.4000000000000234E-2</v>
      </c>
      <c r="I266" s="6">
        <v>5.4055</v>
      </c>
      <c r="J266" s="6">
        <v>5.4240000000000004</v>
      </c>
      <c r="K266" s="6">
        <v>5.4793000000000003</v>
      </c>
      <c r="L266" s="6">
        <v>-1.8500000000000405E-2</v>
      </c>
      <c r="M266" s="6">
        <v>5.5299999999999905E-2</v>
      </c>
      <c r="O266" s="6">
        <v>6.3221999999999996</v>
      </c>
      <c r="P266" s="6">
        <v>6.3221999999999996</v>
      </c>
      <c r="Q266" s="6">
        <v>6.5442999999999998</v>
      </c>
      <c r="R266" s="6">
        <v>0</v>
      </c>
      <c r="S266" s="6">
        <v>0.22210000000000019</v>
      </c>
    </row>
    <row r="267" spans="1:19">
      <c r="A267" s="27" t="s">
        <v>187</v>
      </c>
      <c r="B267" s="31" t="s">
        <v>21</v>
      </c>
      <c r="C267" s="6">
        <v>2.8748999999999998</v>
      </c>
      <c r="D267" s="6">
        <v>2.8755999999999999</v>
      </c>
      <c r="E267" s="6">
        <v>3.2437</v>
      </c>
      <c r="F267" s="6">
        <v>-7.0000000000014495E-4</v>
      </c>
      <c r="G267" s="6">
        <v>0.36810000000000009</v>
      </c>
      <c r="I267" s="6">
        <v>3.6516000000000002</v>
      </c>
      <c r="J267" s="6">
        <v>3.6516000000000002</v>
      </c>
      <c r="K267" s="6">
        <v>4.2069999999999999</v>
      </c>
      <c r="L267" s="6">
        <v>0</v>
      </c>
      <c r="M267" s="6">
        <v>0.55539999999999967</v>
      </c>
      <c r="O267" s="6">
        <v>4.7596999999999996</v>
      </c>
      <c r="P267" s="6">
        <v>4.7596999999999996</v>
      </c>
      <c r="Q267" s="6">
        <v>5.5286</v>
      </c>
      <c r="R267" s="6">
        <v>0</v>
      </c>
      <c r="S267" s="6">
        <v>0.76890000000000036</v>
      </c>
    </row>
    <row r="268" spans="1:19">
      <c r="A268" s="27" t="s">
        <v>187</v>
      </c>
      <c r="B268" s="31" t="s">
        <v>561</v>
      </c>
      <c r="C268" s="6" t="s">
        <v>187</v>
      </c>
      <c r="D268" s="6" t="s">
        <v>187</v>
      </c>
      <c r="E268" s="6" t="s">
        <v>187</v>
      </c>
      <c r="F268" s="6" t="s">
        <v>187</v>
      </c>
      <c r="G268" s="6" t="s">
        <v>187</v>
      </c>
      <c r="I268" s="6" t="s">
        <v>187</v>
      </c>
      <c r="J268" s="6" t="s">
        <v>187</v>
      </c>
      <c r="K268" s="6" t="s">
        <v>187</v>
      </c>
      <c r="L268" s="6" t="s">
        <v>187</v>
      </c>
      <c r="M268" s="6" t="s">
        <v>187</v>
      </c>
      <c r="O268" s="6" t="s">
        <v>187</v>
      </c>
      <c r="P268" s="6" t="s">
        <v>187</v>
      </c>
      <c r="Q268" s="6" t="s">
        <v>187</v>
      </c>
      <c r="R268" s="6" t="s">
        <v>187</v>
      </c>
      <c r="S268" s="6" t="s">
        <v>187</v>
      </c>
    </row>
    <row r="269" spans="1:19">
      <c r="A269" s="27" t="s">
        <v>187</v>
      </c>
      <c r="B269" s="31" t="s">
        <v>562</v>
      </c>
      <c r="C269" s="6" t="s">
        <v>187</v>
      </c>
      <c r="D269" s="6" t="s">
        <v>187</v>
      </c>
      <c r="E269" s="6" t="s">
        <v>187</v>
      </c>
      <c r="F269" s="6" t="s">
        <v>187</v>
      </c>
      <c r="G269" s="6" t="s">
        <v>187</v>
      </c>
      <c r="I269" s="6" t="s">
        <v>187</v>
      </c>
      <c r="J269" s="6" t="s">
        <v>187</v>
      </c>
      <c r="K269" s="6" t="s">
        <v>187</v>
      </c>
      <c r="L269" s="6" t="s">
        <v>187</v>
      </c>
      <c r="M269" s="6" t="s">
        <v>187</v>
      </c>
      <c r="O269" s="6" t="s">
        <v>187</v>
      </c>
      <c r="P269" s="6" t="s">
        <v>187</v>
      </c>
      <c r="Q269" s="6" t="s">
        <v>187</v>
      </c>
      <c r="R269" s="6" t="s">
        <v>187</v>
      </c>
      <c r="S269" s="6" t="s">
        <v>187</v>
      </c>
    </row>
    <row r="270" spans="1:19">
      <c r="A270" s="27" t="s">
        <v>187</v>
      </c>
      <c r="B270" s="31" t="s">
        <v>38</v>
      </c>
      <c r="C270" s="6">
        <v>3.7490000000000001</v>
      </c>
      <c r="D270" s="6">
        <v>4.2159000000000004</v>
      </c>
      <c r="E270" s="6">
        <v>4.2159000000000004</v>
      </c>
      <c r="F270" s="6">
        <v>-0.46690000000000031</v>
      </c>
      <c r="G270" s="6">
        <v>0</v>
      </c>
      <c r="I270" s="6">
        <v>4.7605000000000004</v>
      </c>
      <c r="J270" s="6">
        <v>5.5288000000000004</v>
      </c>
      <c r="K270" s="6">
        <v>5.5288000000000004</v>
      </c>
      <c r="L270" s="6">
        <v>-0.76829999999999998</v>
      </c>
      <c r="M270" s="6">
        <v>0</v>
      </c>
      <c r="O270" s="6">
        <v>6.2262000000000004</v>
      </c>
      <c r="P270" s="6">
        <v>7.3189000000000002</v>
      </c>
      <c r="Q270" s="6">
        <v>7.3189000000000002</v>
      </c>
      <c r="R270" s="6">
        <v>-1.0926999999999998</v>
      </c>
      <c r="S270" s="6">
        <v>0</v>
      </c>
    </row>
    <row r="271" spans="1:19">
      <c r="A271" s="27" t="s">
        <v>187</v>
      </c>
      <c r="B271" s="31" t="s">
        <v>39</v>
      </c>
      <c r="C271" s="6">
        <v>5.7771999999999997</v>
      </c>
      <c r="D271" s="6">
        <v>6.0141999999999998</v>
      </c>
      <c r="E271" s="6">
        <v>6.0692000000000004</v>
      </c>
      <c r="F271" s="6">
        <v>-0.2370000000000001</v>
      </c>
      <c r="G271" s="6">
        <v>5.5000000000000604E-2</v>
      </c>
      <c r="I271" s="6">
        <v>7.8479999999999999</v>
      </c>
      <c r="J271" s="6">
        <v>7.8611000000000004</v>
      </c>
      <c r="K271" s="6">
        <v>8.1121999999999996</v>
      </c>
      <c r="L271" s="6">
        <v>-1.3100000000000556E-2</v>
      </c>
      <c r="M271" s="6">
        <v>0.25109999999999921</v>
      </c>
      <c r="O271" s="6">
        <v>9.1850000000000005</v>
      </c>
      <c r="P271" s="6">
        <v>9.1850000000000005</v>
      </c>
      <c r="Q271" s="6">
        <v>9.5206</v>
      </c>
      <c r="R271" s="6">
        <v>0</v>
      </c>
      <c r="S271" s="6">
        <v>0.33559999999999945</v>
      </c>
    </row>
    <row r="272" spans="1:19">
      <c r="A272" s="27"/>
      <c r="B272" s="31"/>
      <c r="C272" s="6"/>
      <c r="D272" s="6"/>
      <c r="E272" s="6"/>
      <c r="F272" s="75"/>
      <c r="G272" s="75"/>
      <c r="I272" s="6"/>
      <c r="J272" s="6"/>
      <c r="K272" s="6"/>
      <c r="L272" s="75"/>
      <c r="M272" s="75"/>
      <c r="O272" s="6"/>
      <c r="P272" s="6"/>
      <c r="Q272" s="6"/>
      <c r="R272" s="75"/>
      <c r="S272" s="75"/>
    </row>
    <row r="273" spans="1:19">
      <c r="A273" s="92" t="s">
        <v>531</v>
      </c>
      <c r="B273" s="93"/>
      <c r="C273" s="6"/>
      <c r="D273" s="6"/>
      <c r="E273" s="6"/>
      <c r="F273" s="6">
        <v>-0.38892580645161284</v>
      </c>
      <c r="G273" s="6">
        <v>0.14837741935483878</v>
      </c>
      <c r="H273" s="6"/>
      <c r="I273" s="6"/>
      <c r="J273" s="6"/>
      <c r="K273" s="6"/>
      <c r="L273" s="6">
        <v>-0.76811290322580639</v>
      </c>
      <c r="M273" s="6">
        <v>0.32700322580645158</v>
      </c>
      <c r="N273" s="6"/>
      <c r="O273" s="6"/>
      <c r="P273" s="6"/>
      <c r="Q273" s="6"/>
      <c r="R273" s="6">
        <v>-1.1006548387096777</v>
      </c>
      <c r="S273" s="6">
        <v>0.52587741935483867</v>
      </c>
    </row>
    <row r="274" spans="1:19">
      <c r="A274" s="202" t="s">
        <v>532</v>
      </c>
      <c r="B274" s="203"/>
      <c r="C274" s="59"/>
      <c r="D274" s="59"/>
      <c r="E274" s="59"/>
      <c r="F274" s="59">
        <v>-2.3856999999999999</v>
      </c>
      <c r="G274" s="59">
        <v>1.0059000000000005</v>
      </c>
      <c r="H274" s="59"/>
      <c r="I274" s="59"/>
      <c r="J274" s="59"/>
      <c r="K274" s="59"/>
      <c r="L274" s="59">
        <v>-2.9626000000000001</v>
      </c>
      <c r="M274" s="59">
        <v>1.4603000000000002</v>
      </c>
      <c r="N274" s="59"/>
      <c r="O274" s="59"/>
      <c r="P274" s="59"/>
      <c r="Q274" s="59"/>
      <c r="R274" s="59">
        <v>-6.379900000000001</v>
      </c>
      <c r="S274" s="59">
        <v>2.3415000000000017</v>
      </c>
    </row>
    <row r="275" spans="1:19" s="170" customFormat="1">
      <c r="A275" s="169" t="s">
        <v>67</v>
      </c>
    </row>
    <row r="276" spans="1:19">
      <c r="A276" s="41" t="s">
        <v>171</v>
      </c>
      <c r="C276" s="6" t="s">
        <v>187</v>
      </c>
      <c r="D276" s="6" t="s">
        <v>187</v>
      </c>
      <c r="E276" s="6" t="s">
        <v>187</v>
      </c>
      <c r="F276" s="6" t="s">
        <v>187</v>
      </c>
      <c r="G276" s="6" t="s">
        <v>187</v>
      </c>
      <c r="I276" s="6" t="s">
        <v>187</v>
      </c>
      <c r="J276" s="6" t="s">
        <v>187</v>
      </c>
      <c r="K276" s="6" t="s">
        <v>187</v>
      </c>
      <c r="L276" s="6" t="s">
        <v>187</v>
      </c>
      <c r="M276" s="6" t="s">
        <v>187</v>
      </c>
      <c r="O276" s="6" t="s">
        <v>187</v>
      </c>
      <c r="P276" s="6" t="s">
        <v>187</v>
      </c>
      <c r="Q276" s="6" t="s">
        <v>187</v>
      </c>
      <c r="R276" s="6" t="s">
        <v>187</v>
      </c>
      <c r="S276" s="6" t="s">
        <v>187</v>
      </c>
    </row>
    <row r="277" spans="1:19">
      <c r="A277" s="27" t="s">
        <v>187</v>
      </c>
      <c r="B277" s="93" t="s">
        <v>16</v>
      </c>
      <c r="C277" s="6">
        <v>16.5501</v>
      </c>
      <c r="D277" s="6">
        <v>16.5501</v>
      </c>
      <c r="E277" s="6">
        <v>17.060600000000001</v>
      </c>
      <c r="F277" s="6">
        <v>0</v>
      </c>
      <c r="G277" s="6">
        <v>0.5105000000000004</v>
      </c>
      <c r="I277" s="6">
        <v>21.8384</v>
      </c>
      <c r="J277" s="6">
        <v>21.869499999999999</v>
      </c>
      <c r="K277" s="6">
        <v>22.870699999999999</v>
      </c>
      <c r="L277" s="6">
        <v>-3.1099999999998573E-2</v>
      </c>
      <c r="M277" s="6">
        <v>1.0012000000000008</v>
      </c>
      <c r="O277" s="6">
        <v>23.625499999999999</v>
      </c>
      <c r="P277" s="6">
        <v>24.376999999999999</v>
      </c>
      <c r="Q277" s="6">
        <v>26.785299999999999</v>
      </c>
      <c r="R277" s="6">
        <v>-0.75150000000000006</v>
      </c>
      <c r="S277" s="6">
        <v>2.4083000000000006</v>
      </c>
    </row>
    <row r="278" spans="1:19">
      <c r="A278" s="27"/>
      <c r="B278" s="93" t="s">
        <v>540</v>
      </c>
      <c r="C278" s="6">
        <v>6.3933999999999997</v>
      </c>
      <c r="D278" s="6">
        <v>7.5534999999999997</v>
      </c>
      <c r="E278" s="6">
        <v>7.5534999999999997</v>
      </c>
      <c r="F278" s="6">
        <v>-1.1600999999999999</v>
      </c>
      <c r="G278" s="6">
        <v>0</v>
      </c>
      <c r="I278" s="6">
        <v>7.1981000000000002</v>
      </c>
      <c r="J278" s="6">
        <v>7.8989000000000003</v>
      </c>
      <c r="K278" s="6">
        <v>8.0420999999999996</v>
      </c>
      <c r="L278" s="6">
        <v>-0.70080000000000009</v>
      </c>
      <c r="M278" s="6">
        <v>0.14319999999999933</v>
      </c>
      <c r="O278" s="6">
        <v>7.7168999999999999</v>
      </c>
      <c r="P278" s="6">
        <v>8.8043999999999993</v>
      </c>
      <c r="Q278" s="6">
        <v>8.9553999999999991</v>
      </c>
      <c r="R278" s="6">
        <v>-1.0874999999999995</v>
      </c>
      <c r="S278" s="6">
        <v>0.1509999999999998</v>
      </c>
    </row>
    <row r="279" spans="1:19">
      <c r="A279" s="27" t="s">
        <v>187</v>
      </c>
      <c r="B279" s="31" t="s">
        <v>24</v>
      </c>
      <c r="C279" s="6">
        <v>5.0797999999999996</v>
      </c>
      <c r="D279" s="6">
        <v>5.4173999999999998</v>
      </c>
      <c r="E279" s="6">
        <v>5.4173999999999998</v>
      </c>
      <c r="F279" s="6">
        <v>-0.33760000000000012</v>
      </c>
      <c r="G279" s="6">
        <v>0</v>
      </c>
      <c r="I279" s="6">
        <v>10.735300000000001</v>
      </c>
      <c r="J279" s="6">
        <v>12.696</v>
      </c>
      <c r="K279" s="6">
        <v>12.696</v>
      </c>
      <c r="L279" s="6">
        <v>-1.9606999999999992</v>
      </c>
      <c r="M279" s="6">
        <v>0</v>
      </c>
      <c r="O279" s="6">
        <v>11.5223</v>
      </c>
      <c r="P279" s="6">
        <v>13.852600000000001</v>
      </c>
      <c r="Q279" s="6">
        <v>14.1654</v>
      </c>
      <c r="R279" s="6">
        <v>-2.3303000000000011</v>
      </c>
      <c r="S279" s="6">
        <v>0.3127999999999993</v>
      </c>
    </row>
    <row r="280" spans="1:19">
      <c r="A280" s="27" t="s">
        <v>187</v>
      </c>
      <c r="B280" s="31" t="s">
        <v>30</v>
      </c>
      <c r="C280" s="6">
        <v>14.1922</v>
      </c>
      <c r="D280" s="6">
        <v>15.3832</v>
      </c>
      <c r="E280" s="6">
        <v>15.3832</v>
      </c>
      <c r="F280" s="6">
        <v>-1.1910000000000007</v>
      </c>
      <c r="G280" s="6">
        <v>0</v>
      </c>
      <c r="I280" s="6">
        <v>26.770199999999999</v>
      </c>
      <c r="J280" s="6">
        <v>28.733699999999999</v>
      </c>
      <c r="K280" s="6">
        <v>29.0579</v>
      </c>
      <c r="L280" s="6">
        <v>-1.9634999999999998</v>
      </c>
      <c r="M280" s="6">
        <v>0.32420000000000115</v>
      </c>
      <c r="O280" s="6">
        <v>33.525500000000001</v>
      </c>
      <c r="P280" s="6">
        <v>35.075600000000001</v>
      </c>
      <c r="Q280" s="6">
        <v>35.619900000000001</v>
      </c>
      <c r="R280" s="6">
        <v>-1.5501000000000005</v>
      </c>
      <c r="S280" s="6">
        <v>0.54429999999999978</v>
      </c>
    </row>
    <row r="281" spans="1:19">
      <c r="A281" s="27" t="s">
        <v>187</v>
      </c>
      <c r="B281" s="31" t="s">
        <v>31</v>
      </c>
      <c r="C281" s="6" t="s">
        <v>187</v>
      </c>
      <c r="D281" s="6" t="s">
        <v>187</v>
      </c>
      <c r="E281" s="6" t="s">
        <v>187</v>
      </c>
      <c r="F281" s="6" t="s">
        <v>187</v>
      </c>
      <c r="G281" s="6" t="s">
        <v>187</v>
      </c>
      <c r="I281" s="6" t="s">
        <v>187</v>
      </c>
      <c r="J281" s="6" t="s">
        <v>187</v>
      </c>
      <c r="K281" s="6" t="s">
        <v>187</v>
      </c>
      <c r="L281" s="6" t="s">
        <v>187</v>
      </c>
      <c r="M281" s="6" t="s">
        <v>187</v>
      </c>
      <c r="O281" s="6" t="s">
        <v>187</v>
      </c>
      <c r="P281" s="6" t="s">
        <v>187</v>
      </c>
      <c r="Q281" s="6" t="s">
        <v>187</v>
      </c>
      <c r="R281" s="6" t="s">
        <v>187</v>
      </c>
      <c r="S281" s="6" t="s">
        <v>187</v>
      </c>
    </row>
    <row r="282" spans="1:19">
      <c r="A282" s="27" t="s">
        <v>187</v>
      </c>
      <c r="B282" s="31" t="s">
        <v>35</v>
      </c>
      <c r="C282" s="6" t="s">
        <v>187</v>
      </c>
      <c r="D282" s="6" t="s">
        <v>187</v>
      </c>
      <c r="E282" s="6" t="s">
        <v>187</v>
      </c>
      <c r="F282" s="6" t="s">
        <v>187</v>
      </c>
      <c r="G282" s="6" t="s">
        <v>187</v>
      </c>
      <c r="I282" s="6" t="s">
        <v>187</v>
      </c>
      <c r="J282" s="6" t="s">
        <v>187</v>
      </c>
      <c r="K282" s="6" t="s">
        <v>187</v>
      </c>
      <c r="L282" s="6" t="s">
        <v>187</v>
      </c>
      <c r="M282" s="6" t="s">
        <v>187</v>
      </c>
      <c r="O282" s="6" t="s">
        <v>187</v>
      </c>
      <c r="P282" s="6" t="s">
        <v>187</v>
      </c>
      <c r="Q282" s="6" t="s">
        <v>187</v>
      </c>
      <c r="R282" s="6" t="s">
        <v>187</v>
      </c>
      <c r="S282" s="6" t="s">
        <v>187</v>
      </c>
    </row>
    <row r="283" spans="1:19">
      <c r="A283" s="27" t="s">
        <v>187</v>
      </c>
      <c r="B283" s="31" t="s">
        <v>41</v>
      </c>
      <c r="C283" s="6">
        <v>11.852600000000001</v>
      </c>
      <c r="D283" s="6">
        <v>12.6713</v>
      </c>
      <c r="E283" s="6">
        <v>12.6713</v>
      </c>
      <c r="F283" s="6">
        <v>-0.81869999999999976</v>
      </c>
      <c r="G283" s="6">
        <v>0</v>
      </c>
      <c r="I283" s="6">
        <v>20.333500000000001</v>
      </c>
      <c r="J283" s="6">
        <v>21.148800000000001</v>
      </c>
      <c r="K283" s="6">
        <v>21.5014</v>
      </c>
      <c r="L283" s="6">
        <v>-0.81530000000000058</v>
      </c>
      <c r="M283" s="6">
        <v>0.35259999999999891</v>
      </c>
      <c r="O283" s="6">
        <v>24.796299999999999</v>
      </c>
      <c r="P283" s="6">
        <v>26.4011</v>
      </c>
      <c r="Q283" s="6">
        <v>26.723299999999998</v>
      </c>
      <c r="R283" s="6">
        <v>-1.6048000000000009</v>
      </c>
      <c r="S283" s="6">
        <v>0.32219999999999871</v>
      </c>
    </row>
    <row r="284" spans="1:19">
      <c r="A284" s="27" t="s">
        <v>187</v>
      </c>
      <c r="B284" s="31" t="s">
        <v>555</v>
      </c>
      <c r="C284" s="6" t="s">
        <v>187</v>
      </c>
      <c r="D284" s="6" t="s">
        <v>187</v>
      </c>
      <c r="E284" s="6" t="s">
        <v>187</v>
      </c>
      <c r="F284" s="6" t="s">
        <v>187</v>
      </c>
      <c r="G284" s="6" t="s">
        <v>187</v>
      </c>
      <c r="I284" s="6" t="s">
        <v>187</v>
      </c>
      <c r="J284" s="6" t="s">
        <v>187</v>
      </c>
      <c r="K284" s="6" t="s">
        <v>187</v>
      </c>
      <c r="L284" s="6" t="s">
        <v>187</v>
      </c>
      <c r="M284" s="6" t="s">
        <v>187</v>
      </c>
      <c r="O284" s="6" t="s">
        <v>187</v>
      </c>
      <c r="P284" s="6" t="s">
        <v>187</v>
      </c>
      <c r="Q284" s="6" t="s">
        <v>187</v>
      </c>
      <c r="R284" s="6" t="s">
        <v>187</v>
      </c>
      <c r="S284" s="6" t="s">
        <v>187</v>
      </c>
    </row>
    <row r="285" spans="1:19">
      <c r="A285" s="27" t="s">
        <v>187</v>
      </c>
      <c r="B285" s="31" t="s">
        <v>47</v>
      </c>
      <c r="C285" s="6">
        <v>8.4321999999999999</v>
      </c>
      <c r="D285" s="6">
        <v>9.7500999999999998</v>
      </c>
      <c r="E285" s="6">
        <v>9.7500999999999998</v>
      </c>
      <c r="F285" s="6">
        <v>-1.3178999999999998</v>
      </c>
      <c r="G285" s="6">
        <v>0</v>
      </c>
      <c r="I285" s="6">
        <v>16.568999999999999</v>
      </c>
      <c r="J285" s="6">
        <v>17.964200000000002</v>
      </c>
      <c r="K285" s="6">
        <v>17.964200000000002</v>
      </c>
      <c r="L285" s="6">
        <v>-1.3952000000000027</v>
      </c>
      <c r="M285" s="6">
        <v>0</v>
      </c>
      <c r="O285" s="6">
        <v>20.735800000000001</v>
      </c>
      <c r="P285" s="6">
        <v>20.7668</v>
      </c>
      <c r="Q285" s="6">
        <v>22.667899999999999</v>
      </c>
      <c r="R285" s="6">
        <v>-3.0999999999998806E-2</v>
      </c>
      <c r="S285" s="6">
        <v>1.9010999999999996</v>
      </c>
    </row>
    <row r="286" spans="1:19">
      <c r="A286" s="27" t="s">
        <v>187</v>
      </c>
      <c r="B286" s="31" t="s">
        <v>556</v>
      </c>
      <c r="C286" s="6" t="s">
        <v>187</v>
      </c>
      <c r="D286" s="6" t="s">
        <v>187</v>
      </c>
      <c r="E286" s="6" t="s">
        <v>187</v>
      </c>
      <c r="F286" s="6" t="s">
        <v>187</v>
      </c>
      <c r="G286" s="6" t="s">
        <v>187</v>
      </c>
      <c r="I286" s="6" t="s">
        <v>187</v>
      </c>
      <c r="J286" s="6" t="s">
        <v>187</v>
      </c>
      <c r="K286" s="6" t="s">
        <v>187</v>
      </c>
      <c r="L286" s="6" t="s">
        <v>187</v>
      </c>
      <c r="M286" s="6" t="s">
        <v>187</v>
      </c>
      <c r="O286" s="6" t="s">
        <v>187</v>
      </c>
      <c r="P286" s="6" t="s">
        <v>187</v>
      </c>
      <c r="Q286" s="6" t="s">
        <v>187</v>
      </c>
      <c r="R286" s="6" t="s">
        <v>187</v>
      </c>
      <c r="S286" s="6" t="s">
        <v>187</v>
      </c>
    </row>
    <row r="287" spans="1:19">
      <c r="A287" s="27" t="s">
        <v>172</v>
      </c>
      <c r="B287" s="28"/>
      <c r="C287" s="6" t="s">
        <v>187</v>
      </c>
      <c r="D287" s="6" t="s">
        <v>187</v>
      </c>
      <c r="E287" s="6" t="s">
        <v>187</v>
      </c>
      <c r="F287" s="6" t="s">
        <v>187</v>
      </c>
      <c r="G287" s="6" t="s">
        <v>187</v>
      </c>
      <c r="I287" s="6" t="s">
        <v>187</v>
      </c>
      <c r="J287" s="6" t="s">
        <v>187</v>
      </c>
      <c r="K287" s="6" t="s">
        <v>187</v>
      </c>
      <c r="L287" s="6" t="s">
        <v>187</v>
      </c>
      <c r="M287" s="6" t="s">
        <v>187</v>
      </c>
      <c r="O287" s="6" t="s">
        <v>187</v>
      </c>
      <c r="P287" s="6" t="s">
        <v>187</v>
      </c>
      <c r="Q287" s="6" t="s">
        <v>187</v>
      </c>
      <c r="R287" s="6" t="s">
        <v>187</v>
      </c>
      <c r="S287" s="6" t="s">
        <v>187</v>
      </c>
    </row>
    <row r="288" spans="1:19">
      <c r="A288" s="27"/>
      <c r="B288" t="s">
        <v>557</v>
      </c>
      <c r="C288" s="6" t="s">
        <v>187</v>
      </c>
      <c r="D288" s="6" t="s">
        <v>187</v>
      </c>
      <c r="E288" s="6" t="s">
        <v>187</v>
      </c>
      <c r="F288" s="6" t="s">
        <v>187</v>
      </c>
      <c r="G288" s="6" t="s">
        <v>187</v>
      </c>
      <c r="I288" s="6" t="s">
        <v>187</v>
      </c>
      <c r="J288" s="6" t="s">
        <v>187</v>
      </c>
      <c r="K288" s="6" t="s">
        <v>187</v>
      </c>
      <c r="L288" s="6" t="s">
        <v>187</v>
      </c>
      <c r="M288" s="6" t="s">
        <v>187</v>
      </c>
      <c r="O288" s="6" t="s">
        <v>187</v>
      </c>
      <c r="P288" s="6" t="s">
        <v>187</v>
      </c>
      <c r="Q288" s="6" t="s">
        <v>187</v>
      </c>
      <c r="R288" s="6" t="s">
        <v>187</v>
      </c>
      <c r="S288" s="6" t="s">
        <v>187</v>
      </c>
    </row>
    <row r="289" spans="1:19">
      <c r="A289" s="27" t="s">
        <v>187</v>
      </c>
      <c r="B289" s="93" t="s">
        <v>14</v>
      </c>
      <c r="C289" s="6">
        <v>9.1525999999999996</v>
      </c>
      <c r="D289" s="6">
        <v>10.741</v>
      </c>
      <c r="E289" s="6">
        <v>10.741</v>
      </c>
      <c r="F289" s="6">
        <v>-1.5884</v>
      </c>
      <c r="G289" s="6">
        <v>0</v>
      </c>
      <c r="I289" s="6">
        <v>14.305400000000001</v>
      </c>
      <c r="J289" s="6">
        <v>18.049900000000001</v>
      </c>
      <c r="K289" s="6">
        <v>18.049900000000001</v>
      </c>
      <c r="L289" s="6">
        <v>-3.7445000000000004</v>
      </c>
      <c r="M289" s="6">
        <v>0</v>
      </c>
      <c r="O289" s="6">
        <v>14.9841</v>
      </c>
      <c r="P289" s="6">
        <v>19.150600000000001</v>
      </c>
      <c r="Q289" s="6">
        <v>20.039400000000001</v>
      </c>
      <c r="R289" s="6">
        <v>-4.166500000000001</v>
      </c>
      <c r="S289" s="6">
        <v>0.88879999999999981</v>
      </c>
    </row>
    <row r="290" spans="1:19">
      <c r="A290" s="27"/>
      <c r="B290" s="93" t="s">
        <v>134</v>
      </c>
      <c r="C290" s="6" t="s">
        <v>187</v>
      </c>
      <c r="D290" s="6" t="s">
        <v>187</v>
      </c>
      <c r="E290" s="6" t="s">
        <v>187</v>
      </c>
      <c r="F290" s="6" t="s">
        <v>187</v>
      </c>
      <c r="G290" s="6" t="s">
        <v>187</v>
      </c>
      <c r="I290" s="6" t="s">
        <v>187</v>
      </c>
      <c r="J290" s="6" t="s">
        <v>187</v>
      </c>
      <c r="K290" s="6" t="s">
        <v>187</v>
      </c>
      <c r="L290" s="6" t="s">
        <v>187</v>
      </c>
      <c r="M290" s="6" t="s">
        <v>187</v>
      </c>
      <c r="O290" s="6" t="s">
        <v>187</v>
      </c>
      <c r="P290" s="6" t="s">
        <v>187</v>
      </c>
      <c r="Q290" s="6" t="s">
        <v>187</v>
      </c>
      <c r="R290" s="6" t="s">
        <v>187</v>
      </c>
      <c r="S290" s="6" t="s">
        <v>187</v>
      </c>
    </row>
    <row r="291" spans="1:19">
      <c r="A291" s="27"/>
      <c r="B291" s="93" t="s">
        <v>541</v>
      </c>
      <c r="C291" s="6">
        <v>5.3159000000000001</v>
      </c>
      <c r="D291" s="6">
        <v>6.4572000000000003</v>
      </c>
      <c r="E291" s="6">
        <v>6.4572000000000003</v>
      </c>
      <c r="F291" s="6">
        <v>-1.1413000000000002</v>
      </c>
      <c r="G291" s="6">
        <v>0</v>
      </c>
      <c r="I291" s="6">
        <v>8.4686000000000003</v>
      </c>
      <c r="J291" s="6">
        <v>10.5297</v>
      </c>
      <c r="K291" s="6">
        <v>10.5297</v>
      </c>
      <c r="L291" s="6">
        <v>-2.0610999999999997</v>
      </c>
      <c r="M291" s="6">
        <v>0</v>
      </c>
      <c r="O291" s="6">
        <v>10.5619</v>
      </c>
      <c r="P291" s="6">
        <v>12.2682</v>
      </c>
      <c r="Q291" s="6">
        <v>12.5113</v>
      </c>
      <c r="R291" s="6">
        <v>-1.7063000000000006</v>
      </c>
      <c r="S291" s="6">
        <v>0.24310000000000009</v>
      </c>
    </row>
    <row r="292" spans="1:19">
      <c r="A292" s="27" t="s">
        <v>187</v>
      </c>
      <c r="B292" s="93" t="s">
        <v>558</v>
      </c>
      <c r="C292" s="6" t="s">
        <v>187</v>
      </c>
      <c r="D292" s="6" t="s">
        <v>187</v>
      </c>
      <c r="E292" s="6" t="s">
        <v>187</v>
      </c>
      <c r="F292" s="6" t="s">
        <v>187</v>
      </c>
      <c r="G292" s="6" t="s">
        <v>187</v>
      </c>
      <c r="I292" s="6" t="s">
        <v>187</v>
      </c>
      <c r="J292" s="6" t="s">
        <v>187</v>
      </c>
      <c r="K292" s="6" t="s">
        <v>187</v>
      </c>
      <c r="L292" s="6" t="s">
        <v>187</v>
      </c>
      <c r="M292" s="6" t="s">
        <v>187</v>
      </c>
      <c r="O292" s="6" t="s">
        <v>187</v>
      </c>
      <c r="P292" s="6" t="s">
        <v>187</v>
      </c>
      <c r="Q292" s="6" t="s">
        <v>187</v>
      </c>
      <c r="R292" s="6" t="s">
        <v>187</v>
      </c>
      <c r="S292" s="6" t="s">
        <v>187</v>
      </c>
    </row>
    <row r="293" spans="1:19">
      <c r="A293" s="27" t="s">
        <v>173</v>
      </c>
      <c r="B293" s="31"/>
      <c r="C293" s="6" t="s">
        <v>187</v>
      </c>
      <c r="D293" s="6" t="s">
        <v>187</v>
      </c>
      <c r="E293" s="6" t="s">
        <v>187</v>
      </c>
      <c r="F293" s="6" t="s">
        <v>187</v>
      </c>
      <c r="G293" s="6" t="s">
        <v>187</v>
      </c>
      <c r="I293" s="6" t="s">
        <v>187</v>
      </c>
      <c r="J293" s="6" t="s">
        <v>187</v>
      </c>
      <c r="K293" s="6" t="s">
        <v>187</v>
      </c>
      <c r="L293" s="6" t="s">
        <v>187</v>
      </c>
      <c r="M293" s="6" t="s">
        <v>187</v>
      </c>
      <c r="O293" s="6" t="s">
        <v>187</v>
      </c>
      <c r="P293" s="6" t="s">
        <v>187</v>
      </c>
      <c r="Q293" s="6" t="s">
        <v>187</v>
      </c>
      <c r="R293" s="6" t="s">
        <v>187</v>
      </c>
      <c r="S293" s="6" t="s">
        <v>187</v>
      </c>
    </row>
    <row r="294" spans="1:19">
      <c r="A294" s="27"/>
      <c r="B294" s="31" t="s">
        <v>135</v>
      </c>
      <c r="C294" s="6" t="s">
        <v>187</v>
      </c>
      <c r="D294" s="6" t="s">
        <v>187</v>
      </c>
      <c r="E294" s="6" t="s">
        <v>187</v>
      </c>
      <c r="F294" s="6" t="s">
        <v>187</v>
      </c>
      <c r="G294" s="6" t="s">
        <v>187</v>
      </c>
      <c r="I294" s="6" t="s">
        <v>187</v>
      </c>
      <c r="J294" s="6" t="s">
        <v>187</v>
      </c>
      <c r="K294" s="6" t="s">
        <v>187</v>
      </c>
      <c r="L294" s="6" t="s">
        <v>187</v>
      </c>
      <c r="M294" s="6" t="s">
        <v>187</v>
      </c>
      <c r="O294" s="6" t="s">
        <v>187</v>
      </c>
      <c r="P294" s="6" t="s">
        <v>187</v>
      </c>
      <c r="Q294" s="6" t="s">
        <v>187</v>
      </c>
      <c r="R294" s="6" t="s">
        <v>187</v>
      </c>
      <c r="S294" s="6" t="s">
        <v>187</v>
      </c>
    </row>
    <row r="295" spans="1:19">
      <c r="A295" s="27"/>
      <c r="B295" s="31" t="s">
        <v>8</v>
      </c>
      <c r="C295" s="6">
        <v>12.3881</v>
      </c>
      <c r="D295" s="6">
        <v>13.8452</v>
      </c>
      <c r="E295" s="6">
        <v>13.8452</v>
      </c>
      <c r="F295" s="6">
        <v>-1.4571000000000005</v>
      </c>
      <c r="G295" s="6">
        <v>0</v>
      </c>
      <c r="I295" s="6">
        <v>23.502500000000001</v>
      </c>
      <c r="J295" s="6">
        <v>31.814399999999999</v>
      </c>
      <c r="K295" s="6">
        <v>31.814399999999999</v>
      </c>
      <c r="L295" s="6">
        <v>-8.3118999999999978</v>
      </c>
      <c r="M295" s="6">
        <v>0</v>
      </c>
      <c r="O295" s="6">
        <v>28.7667</v>
      </c>
      <c r="P295" s="6">
        <v>36.454599999999999</v>
      </c>
      <c r="Q295" s="6">
        <v>36.916200000000003</v>
      </c>
      <c r="R295" s="6">
        <v>-7.6878999999999991</v>
      </c>
      <c r="S295" s="6">
        <v>0.46160000000000423</v>
      </c>
    </row>
    <row r="296" spans="1:19">
      <c r="A296" s="27" t="s">
        <v>187</v>
      </c>
      <c r="B296" s="31" t="s">
        <v>23</v>
      </c>
      <c r="C296" s="6" t="s">
        <v>187</v>
      </c>
      <c r="D296" s="6" t="s">
        <v>187</v>
      </c>
      <c r="E296" s="6" t="s">
        <v>187</v>
      </c>
      <c r="F296" s="6" t="s">
        <v>187</v>
      </c>
      <c r="G296" s="6" t="s">
        <v>187</v>
      </c>
      <c r="I296" s="6" t="s">
        <v>187</v>
      </c>
      <c r="J296" s="6" t="s">
        <v>187</v>
      </c>
      <c r="K296" s="6" t="s">
        <v>187</v>
      </c>
      <c r="L296" s="6" t="s">
        <v>187</v>
      </c>
      <c r="M296" s="6" t="s">
        <v>187</v>
      </c>
      <c r="O296" s="6" t="s">
        <v>187</v>
      </c>
      <c r="P296" s="6" t="s">
        <v>187</v>
      </c>
      <c r="Q296" s="6" t="s">
        <v>187</v>
      </c>
      <c r="R296" s="6" t="s">
        <v>187</v>
      </c>
      <c r="S296" s="6" t="s">
        <v>187</v>
      </c>
    </row>
    <row r="297" spans="1:19">
      <c r="A297" s="27" t="s">
        <v>187</v>
      </c>
      <c r="B297" s="31" t="s">
        <v>136</v>
      </c>
      <c r="C297" s="6">
        <v>18.315100000000001</v>
      </c>
      <c r="D297" s="6">
        <v>20.5198</v>
      </c>
      <c r="E297" s="6">
        <v>20.5198</v>
      </c>
      <c r="F297" s="6">
        <v>-2.204699999999999</v>
      </c>
      <c r="G297" s="6">
        <v>0</v>
      </c>
      <c r="I297" s="6">
        <v>24.091999999999999</v>
      </c>
      <c r="J297" s="6">
        <v>24.876200000000001</v>
      </c>
      <c r="K297" s="6">
        <v>25.0381</v>
      </c>
      <c r="L297" s="6">
        <v>-0.78420000000000201</v>
      </c>
      <c r="M297" s="6">
        <v>0.16189999999999927</v>
      </c>
      <c r="O297" s="6">
        <v>25.581600000000002</v>
      </c>
      <c r="P297" s="6">
        <v>26.91</v>
      </c>
      <c r="Q297" s="6">
        <v>28.0335</v>
      </c>
      <c r="R297" s="6">
        <v>-1.3283999999999985</v>
      </c>
      <c r="S297" s="6">
        <v>1.1234999999999999</v>
      </c>
    </row>
    <row r="298" spans="1:19">
      <c r="A298" s="27" t="s">
        <v>187</v>
      </c>
      <c r="B298" s="31" t="s">
        <v>559</v>
      </c>
      <c r="C298" s="6" t="s">
        <v>187</v>
      </c>
      <c r="D298" s="6" t="s">
        <v>187</v>
      </c>
      <c r="E298" s="6" t="s">
        <v>187</v>
      </c>
      <c r="F298" s="6" t="s">
        <v>187</v>
      </c>
      <c r="G298" s="6" t="s">
        <v>187</v>
      </c>
      <c r="I298" s="6" t="s">
        <v>187</v>
      </c>
      <c r="J298" s="6" t="s">
        <v>187</v>
      </c>
      <c r="K298" s="6" t="s">
        <v>187</v>
      </c>
      <c r="L298" s="6" t="s">
        <v>187</v>
      </c>
      <c r="M298" s="6" t="s">
        <v>187</v>
      </c>
      <c r="O298" s="6" t="s">
        <v>187</v>
      </c>
      <c r="P298" s="6" t="s">
        <v>187</v>
      </c>
      <c r="Q298" s="6" t="s">
        <v>187</v>
      </c>
      <c r="R298" s="6" t="s">
        <v>187</v>
      </c>
      <c r="S298" s="6" t="s">
        <v>187</v>
      </c>
    </row>
    <row r="299" spans="1:19">
      <c r="A299" s="27" t="s">
        <v>187</v>
      </c>
      <c r="B299" s="31" t="s">
        <v>46</v>
      </c>
      <c r="C299" s="6">
        <v>17.8933</v>
      </c>
      <c r="D299" s="6">
        <v>19.726400000000002</v>
      </c>
      <c r="E299" s="6">
        <v>19.726400000000002</v>
      </c>
      <c r="F299" s="6">
        <v>-1.8331000000000017</v>
      </c>
      <c r="G299" s="6">
        <v>0</v>
      </c>
      <c r="I299" s="6">
        <v>22.557600000000001</v>
      </c>
      <c r="J299" s="6">
        <v>23.7666</v>
      </c>
      <c r="K299" s="6">
        <v>24.133400000000002</v>
      </c>
      <c r="L299" s="6">
        <v>-1.2089999999999996</v>
      </c>
      <c r="M299" s="6">
        <v>0.36680000000000135</v>
      </c>
      <c r="O299" s="6">
        <v>23.200700000000001</v>
      </c>
      <c r="P299" s="6">
        <v>25.035</v>
      </c>
      <c r="Q299" s="6">
        <v>26.6374</v>
      </c>
      <c r="R299" s="6">
        <v>-1.8342999999999989</v>
      </c>
      <c r="S299" s="6">
        <v>1.6023999999999994</v>
      </c>
    </row>
    <row r="300" spans="1:19">
      <c r="A300" s="27" t="s">
        <v>6</v>
      </c>
      <c r="B300" s="31"/>
      <c r="C300" s="6" t="s">
        <v>187</v>
      </c>
      <c r="D300" s="6" t="s">
        <v>187</v>
      </c>
      <c r="E300" s="6" t="s">
        <v>187</v>
      </c>
      <c r="F300" s="6" t="s">
        <v>187</v>
      </c>
      <c r="G300" s="6" t="s">
        <v>187</v>
      </c>
      <c r="I300" s="6" t="s">
        <v>187</v>
      </c>
      <c r="J300" s="6" t="s">
        <v>187</v>
      </c>
      <c r="K300" s="6" t="s">
        <v>187</v>
      </c>
      <c r="L300" s="6" t="s">
        <v>187</v>
      </c>
      <c r="M300" s="6" t="s">
        <v>187</v>
      </c>
      <c r="O300" s="6" t="s">
        <v>187</v>
      </c>
      <c r="P300" s="6" t="s">
        <v>187</v>
      </c>
      <c r="Q300" s="6" t="s">
        <v>187</v>
      </c>
      <c r="R300" s="6" t="s">
        <v>187</v>
      </c>
      <c r="S300" s="6" t="s">
        <v>187</v>
      </c>
    </row>
    <row r="301" spans="1:19">
      <c r="A301" s="27" t="s">
        <v>187</v>
      </c>
      <c r="B301" s="31" t="s">
        <v>29</v>
      </c>
      <c r="C301" s="6">
        <v>20.029199999999999</v>
      </c>
      <c r="D301" s="6">
        <v>21.108899999999998</v>
      </c>
      <c r="E301" s="6">
        <v>21.108899999999998</v>
      </c>
      <c r="F301" s="6">
        <v>-1.079699999999999</v>
      </c>
      <c r="G301" s="6">
        <v>0</v>
      </c>
      <c r="I301" s="6">
        <v>25.714700000000001</v>
      </c>
      <c r="J301" s="6">
        <v>29.926100000000002</v>
      </c>
      <c r="K301" s="6">
        <v>29.926100000000002</v>
      </c>
      <c r="L301" s="6">
        <v>-4.2114000000000011</v>
      </c>
      <c r="M301" s="6">
        <v>0</v>
      </c>
      <c r="O301" s="6">
        <v>28.105</v>
      </c>
      <c r="P301" s="6">
        <v>33.616500000000002</v>
      </c>
      <c r="Q301" s="6">
        <v>34.015599999999999</v>
      </c>
      <c r="R301" s="6">
        <v>-5.5115000000000016</v>
      </c>
      <c r="S301" s="6">
        <v>0.39909999999999712</v>
      </c>
    </row>
    <row r="302" spans="1:19">
      <c r="A302" s="27"/>
      <c r="B302" s="31" t="s">
        <v>179</v>
      </c>
      <c r="C302" s="6" t="s">
        <v>187</v>
      </c>
      <c r="D302" s="6" t="s">
        <v>187</v>
      </c>
      <c r="E302" s="6" t="s">
        <v>187</v>
      </c>
      <c r="F302" s="6" t="s">
        <v>187</v>
      </c>
      <c r="G302" s="6" t="s">
        <v>187</v>
      </c>
      <c r="I302" s="6" t="s">
        <v>187</v>
      </c>
      <c r="J302" s="6" t="s">
        <v>187</v>
      </c>
      <c r="K302" s="6" t="s">
        <v>187</v>
      </c>
      <c r="L302" s="6" t="s">
        <v>187</v>
      </c>
      <c r="M302" s="6" t="s">
        <v>187</v>
      </c>
      <c r="O302" s="6" t="s">
        <v>187</v>
      </c>
      <c r="P302" s="6" t="s">
        <v>187</v>
      </c>
      <c r="Q302" s="6" t="s">
        <v>187</v>
      </c>
      <c r="R302" s="6" t="s">
        <v>187</v>
      </c>
      <c r="S302" s="6" t="s">
        <v>187</v>
      </c>
    </row>
    <row r="303" spans="1:19">
      <c r="A303" s="27" t="s">
        <v>187</v>
      </c>
      <c r="B303" s="31" t="s">
        <v>33</v>
      </c>
      <c r="C303" s="6">
        <v>9.7881</v>
      </c>
      <c r="D303" s="6">
        <v>11.401999999999999</v>
      </c>
      <c r="E303" s="6">
        <v>11.401999999999999</v>
      </c>
      <c r="F303" s="6">
        <v>-1.6138999999999992</v>
      </c>
      <c r="G303" s="6">
        <v>0</v>
      </c>
      <c r="I303" s="6">
        <v>14.829800000000001</v>
      </c>
      <c r="J303" s="6">
        <v>18.792400000000001</v>
      </c>
      <c r="K303" s="6">
        <v>18.792400000000001</v>
      </c>
      <c r="L303" s="6">
        <v>-3.9626000000000001</v>
      </c>
      <c r="M303" s="6">
        <v>0</v>
      </c>
      <c r="O303" s="6">
        <v>17.709599999999998</v>
      </c>
      <c r="P303" s="6">
        <v>23.223600000000001</v>
      </c>
      <c r="Q303" s="6">
        <v>23.223600000000001</v>
      </c>
      <c r="R303" s="6">
        <v>-5.5140000000000029</v>
      </c>
      <c r="S303" s="6">
        <v>0</v>
      </c>
    </row>
    <row r="304" spans="1:19">
      <c r="A304" s="27" t="s">
        <v>187</v>
      </c>
      <c r="B304" s="31" t="s">
        <v>43</v>
      </c>
      <c r="C304" s="6" t="s">
        <v>187</v>
      </c>
      <c r="D304" s="6" t="s">
        <v>187</v>
      </c>
      <c r="E304" s="6" t="s">
        <v>187</v>
      </c>
      <c r="F304" s="6" t="s">
        <v>187</v>
      </c>
      <c r="G304" s="6" t="s">
        <v>187</v>
      </c>
      <c r="I304" s="6" t="s">
        <v>187</v>
      </c>
      <c r="J304" s="6" t="s">
        <v>187</v>
      </c>
      <c r="K304" s="6" t="s">
        <v>187</v>
      </c>
      <c r="L304" s="6" t="s">
        <v>187</v>
      </c>
      <c r="M304" s="6" t="s">
        <v>187</v>
      </c>
      <c r="O304" s="6" t="s">
        <v>187</v>
      </c>
      <c r="P304" s="6" t="s">
        <v>187</v>
      </c>
      <c r="Q304" s="6" t="s">
        <v>187</v>
      </c>
      <c r="R304" s="6" t="s">
        <v>187</v>
      </c>
      <c r="S304" s="6" t="s">
        <v>187</v>
      </c>
    </row>
    <row r="305" spans="1:19">
      <c r="A305" s="27" t="s">
        <v>187</v>
      </c>
      <c r="B305" s="31" t="s">
        <v>48</v>
      </c>
      <c r="C305" s="6">
        <v>6.7775999999999996</v>
      </c>
      <c r="D305" s="6">
        <v>8.3995999999999995</v>
      </c>
      <c r="E305" s="6">
        <v>8.3995999999999995</v>
      </c>
      <c r="F305" s="6">
        <v>-1.6219999999999999</v>
      </c>
      <c r="G305" s="6">
        <v>0</v>
      </c>
      <c r="I305" s="6">
        <v>9.7182999999999993</v>
      </c>
      <c r="J305" s="6">
        <v>12.0807</v>
      </c>
      <c r="K305" s="6">
        <v>12.0807</v>
      </c>
      <c r="L305" s="6">
        <v>-2.3624000000000009</v>
      </c>
      <c r="M305" s="6">
        <v>0</v>
      </c>
      <c r="O305" s="6">
        <v>11.7037</v>
      </c>
      <c r="P305" s="6">
        <v>14.3568</v>
      </c>
      <c r="Q305" s="6">
        <v>14.6004</v>
      </c>
      <c r="R305" s="6">
        <v>-2.6531000000000002</v>
      </c>
      <c r="S305" s="6">
        <v>0.2436000000000007</v>
      </c>
    </row>
    <row r="306" spans="1:19">
      <c r="A306" s="27" t="s">
        <v>175</v>
      </c>
      <c r="B306" s="31"/>
      <c r="C306" s="6" t="s">
        <v>187</v>
      </c>
      <c r="D306" s="6" t="s">
        <v>187</v>
      </c>
      <c r="E306" s="6" t="s">
        <v>187</v>
      </c>
      <c r="F306" s="6" t="s">
        <v>187</v>
      </c>
      <c r="G306" s="6" t="s">
        <v>187</v>
      </c>
      <c r="I306" s="6" t="s">
        <v>187</v>
      </c>
      <c r="J306" s="6" t="s">
        <v>187</v>
      </c>
      <c r="K306" s="6" t="s">
        <v>187</v>
      </c>
      <c r="L306" s="6" t="s">
        <v>187</v>
      </c>
      <c r="M306" s="6" t="s">
        <v>187</v>
      </c>
      <c r="O306" s="6" t="s">
        <v>187</v>
      </c>
      <c r="P306" s="6" t="s">
        <v>187</v>
      </c>
      <c r="Q306" s="6" t="s">
        <v>187</v>
      </c>
      <c r="R306" s="6" t="s">
        <v>187</v>
      </c>
      <c r="S306" s="6" t="s">
        <v>187</v>
      </c>
    </row>
    <row r="307" spans="1:19">
      <c r="A307" s="27" t="s">
        <v>187</v>
      </c>
      <c r="B307" s="31" t="s">
        <v>10</v>
      </c>
      <c r="C307" s="6">
        <v>4.9008000000000003</v>
      </c>
      <c r="D307" s="6">
        <v>5.3169000000000004</v>
      </c>
      <c r="E307" s="6">
        <v>5.3169000000000004</v>
      </c>
      <c r="F307" s="6">
        <v>-0.41610000000000014</v>
      </c>
      <c r="G307" s="6">
        <v>0</v>
      </c>
      <c r="I307" s="6">
        <v>10.111599999999999</v>
      </c>
      <c r="J307" s="6">
        <v>12.731199999999999</v>
      </c>
      <c r="K307" s="6">
        <v>12.731199999999999</v>
      </c>
      <c r="L307" s="6">
        <v>-2.6196000000000002</v>
      </c>
      <c r="M307" s="6">
        <v>0</v>
      </c>
      <c r="O307" s="6">
        <v>13.151899999999999</v>
      </c>
      <c r="P307" s="6">
        <v>16.535</v>
      </c>
      <c r="Q307" s="6">
        <v>16.797999999999998</v>
      </c>
      <c r="R307" s="6">
        <v>-3.3831000000000007</v>
      </c>
      <c r="S307" s="6">
        <v>0.26299999999999812</v>
      </c>
    </row>
    <row r="308" spans="1:19">
      <c r="A308" s="27" t="s">
        <v>187</v>
      </c>
      <c r="B308" s="31" t="s">
        <v>560</v>
      </c>
      <c r="C308" s="6" t="s">
        <v>187</v>
      </c>
      <c r="D308" s="6" t="s">
        <v>187</v>
      </c>
      <c r="E308" s="6" t="s">
        <v>187</v>
      </c>
      <c r="F308" s="6" t="s">
        <v>187</v>
      </c>
      <c r="G308" s="6" t="s">
        <v>187</v>
      </c>
      <c r="I308" s="6" t="s">
        <v>187</v>
      </c>
      <c r="J308" s="6" t="s">
        <v>187</v>
      </c>
      <c r="K308" s="6" t="s">
        <v>187</v>
      </c>
      <c r="L308" s="6" t="s">
        <v>187</v>
      </c>
      <c r="M308" s="6" t="s">
        <v>187</v>
      </c>
      <c r="O308" s="6" t="s">
        <v>187</v>
      </c>
      <c r="P308" s="6" t="s">
        <v>187</v>
      </c>
      <c r="Q308" s="6" t="s">
        <v>187</v>
      </c>
      <c r="R308" s="6" t="s">
        <v>187</v>
      </c>
      <c r="S308" s="6" t="s">
        <v>187</v>
      </c>
    </row>
    <row r="309" spans="1:19">
      <c r="A309" s="27" t="s">
        <v>187</v>
      </c>
      <c r="B309" s="31" t="s">
        <v>32</v>
      </c>
      <c r="C309" s="6">
        <v>3.6116000000000001</v>
      </c>
      <c r="D309" s="6">
        <v>3.7075</v>
      </c>
      <c r="E309" s="6">
        <v>3.7075</v>
      </c>
      <c r="F309" s="6">
        <v>-9.5899999999999874E-2</v>
      </c>
      <c r="G309" s="6">
        <v>0</v>
      </c>
      <c r="I309" s="6">
        <v>6.2516999999999996</v>
      </c>
      <c r="J309" s="6">
        <v>8.1249000000000002</v>
      </c>
      <c r="K309" s="6">
        <v>8.1249000000000002</v>
      </c>
      <c r="L309" s="6">
        <v>-1.8732000000000006</v>
      </c>
      <c r="M309" s="6">
        <v>0</v>
      </c>
      <c r="O309" s="6">
        <v>7.9306000000000001</v>
      </c>
      <c r="P309" s="6">
        <v>9.1165000000000003</v>
      </c>
      <c r="Q309" s="6">
        <v>9.1165000000000003</v>
      </c>
      <c r="R309" s="6">
        <v>-1.1859000000000002</v>
      </c>
      <c r="S309" s="6">
        <v>0</v>
      </c>
    </row>
    <row r="310" spans="1:19">
      <c r="A310" s="27" t="s">
        <v>187</v>
      </c>
      <c r="B310" s="31" t="s">
        <v>37</v>
      </c>
      <c r="C310" s="6" t="s">
        <v>187</v>
      </c>
      <c r="D310" s="6" t="s">
        <v>187</v>
      </c>
      <c r="E310" s="6" t="s">
        <v>187</v>
      </c>
      <c r="F310" s="6" t="s">
        <v>187</v>
      </c>
      <c r="G310" s="6" t="s">
        <v>187</v>
      </c>
      <c r="I310" s="6" t="s">
        <v>187</v>
      </c>
      <c r="J310" s="6" t="s">
        <v>187</v>
      </c>
      <c r="K310" s="6" t="s">
        <v>187</v>
      </c>
      <c r="L310" s="6" t="s">
        <v>187</v>
      </c>
      <c r="M310" s="6" t="s">
        <v>187</v>
      </c>
      <c r="O310" s="6" t="s">
        <v>187</v>
      </c>
      <c r="P310" s="6" t="s">
        <v>187</v>
      </c>
      <c r="Q310" s="6" t="s">
        <v>187</v>
      </c>
      <c r="R310" s="6" t="s">
        <v>187</v>
      </c>
      <c r="S310" s="6" t="s">
        <v>187</v>
      </c>
    </row>
    <row r="311" spans="1:19">
      <c r="A311" s="27"/>
      <c r="B311" s="31" t="s">
        <v>585</v>
      </c>
      <c r="C311" s="6" t="s">
        <v>187</v>
      </c>
      <c r="D311" s="6" t="s">
        <v>187</v>
      </c>
      <c r="E311" s="6" t="s">
        <v>187</v>
      </c>
      <c r="F311" s="6" t="s">
        <v>187</v>
      </c>
      <c r="G311" s="6" t="s">
        <v>187</v>
      </c>
      <c r="I311" s="6" t="s">
        <v>187</v>
      </c>
      <c r="J311" s="6" t="s">
        <v>187</v>
      </c>
      <c r="K311" s="6" t="s">
        <v>187</v>
      </c>
      <c r="L311" s="6" t="s">
        <v>187</v>
      </c>
      <c r="M311" s="6" t="s">
        <v>187</v>
      </c>
      <c r="O311" s="6" t="s">
        <v>187</v>
      </c>
      <c r="P311" s="6" t="s">
        <v>187</v>
      </c>
      <c r="Q311" s="6" t="s">
        <v>187</v>
      </c>
      <c r="R311" s="6" t="s">
        <v>187</v>
      </c>
      <c r="S311" s="6" t="s">
        <v>187</v>
      </c>
    </row>
    <row r="312" spans="1:19">
      <c r="A312" s="27" t="s">
        <v>176</v>
      </c>
      <c r="B312" s="31"/>
      <c r="C312" s="6" t="s">
        <v>187</v>
      </c>
      <c r="D312" s="6" t="s">
        <v>187</v>
      </c>
      <c r="E312" s="6" t="s">
        <v>187</v>
      </c>
      <c r="F312" s="6" t="s">
        <v>187</v>
      </c>
      <c r="G312" s="6" t="s">
        <v>187</v>
      </c>
      <c r="I312" s="6" t="s">
        <v>187</v>
      </c>
      <c r="J312" s="6" t="s">
        <v>187</v>
      </c>
      <c r="K312" s="6" t="s">
        <v>187</v>
      </c>
      <c r="L312" s="6" t="s">
        <v>187</v>
      </c>
      <c r="M312" s="6" t="s">
        <v>187</v>
      </c>
      <c r="O312" s="6" t="s">
        <v>187</v>
      </c>
      <c r="P312" s="6" t="s">
        <v>187</v>
      </c>
      <c r="Q312" s="6" t="s">
        <v>187</v>
      </c>
      <c r="R312" s="6" t="s">
        <v>187</v>
      </c>
      <c r="S312" s="6" t="s">
        <v>187</v>
      </c>
    </row>
    <row r="313" spans="1:19">
      <c r="A313" s="27" t="s">
        <v>187</v>
      </c>
      <c r="B313" s="31" t="s">
        <v>18</v>
      </c>
      <c r="C313" s="6">
        <v>3.7227000000000001</v>
      </c>
      <c r="D313" s="6">
        <v>3.7410999999999999</v>
      </c>
      <c r="E313" s="6">
        <v>4.3026999999999997</v>
      </c>
      <c r="F313" s="6">
        <v>-1.839999999999975E-2</v>
      </c>
      <c r="G313" s="6">
        <v>0.56159999999999988</v>
      </c>
      <c r="I313" s="6">
        <v>7.9561999999999999</v>
      </c>
      <c r="J313" s="6">
        <v>9.5169999999999995</v>
      </c>
      <c r="K313" s="6">
        <v>9.5169999999999995</v>
      </c>
      <c r="L313" s="6">
        <v>-1.5607999999999995</v>
      </c>
      <c r="M313" s="6">
        <v>0</v>
      </c>
      <c r="O313" s="6">
        <v>12.028</v>
      </c>
      <c r="P313" s="6">
        <v>16.688700000000001</v>
      </c>
      <c r="Q313" s="6">
        <v>16.688700000000001</v>
      </c>
      <c r="R313" s="6">
        <v>-4.6607000000000003</v>
      </c>
      <c r="S313" s="6">
        <v>0</v>
      </c>
    </row>
    <row r="314" spans="1:19">
      <c r="A314" s="27" t="s">
        <v>187</v>
      </c>
      <c r="B314" s="31" t="s">
        <v>27</v>
      </c>
      <c r="C314" s="6">
        <v>4.4823000000000004</v>
      </c>
      <c r="D314" s="6">
        <v>4.5833000000000004</v>
      </c>
      <c r="E314" s="6">
        <v>5.3028000000000004</v>
      </c>
      <c r="F314" s="6">
        <v>-0.10099999999999998</v>
      </c>
      <c r="G314" s="6">
        <v>0.71950000000000003</v>
      </c>
      <c r="I314" s="6">
        <v>9.218</v>
      </c>
      <c r="J314" s="6">
        <v>11.3912</v>
      </c>
      <c r="K314" s="6">
        <v>12.1937</v>
      </c>
      <c r="L314" s="6">
        <v>-2.1731999999999996</v>
      </c>
      <c r="M314" s="6">
        <v>0.80250000000000021</v>
      </c>
      <c r="O314" s="6">
        <v>12.7454</v>
      </c>
      <c r="P314" s="6">
        <v>18.4237</v>
      </c>
      <c r="Q314" s="6">
        <v>19.1281</v>
      </c>
      <c r="R314" s="6">
        <v>-5.6783000000000001</v>
      </c>
      <c r="S314" s="6">
        <v>0.70439999999999969</v>
      </c>
    </row>
    <row r="315" spans="1:19">
      <c r="A315" s="27" t="s">
        <v>187</v>
      </c>
      <c r="B315" s="31" t="s">
        <v>40</v>
      </c>
      <c r="C315" s="6">
        <v>10.4565</v>
      </c>
      <c r="D315" s="6">
        <v>12.543900000000001</v>
      </c>
      <c r="E315" s="6">
        <v>12.543900000000001</v>
      </c>
      <c r="F315" s="6">
        <v>-2.0874000000000006</v>
      </c>
      <c r="G315" s="6">
        <v>0</v>
      </c>
      <c r="I315" s="6">
        <v>19.703199999999999</v>
      </c>
      <c r="J315" s="6">
        <v>22.906600000000001</v>
      </c>
      <c r="K315" s="6">
        <v>22.906600000000001</v>
      </c>
      <c r="L315" s="6">
        <v>-3.203400000000002</v>
      </c>
      <c r="M315" s="6">
        <v>0</v>
      </c>
      <c r="O315" s="6">
        <v>24.371099999999998</v>
      </c>
      <c r="P315" s="6">
        <v>26.756499999999999</v>
      </c>
      <c r="Q315" s="6">
        <v>26.756499999999999</v>
      </c>
      <c r="R315" s="6">
        <v>-2.3854000000000006</v>
      </c>
      <c r="S315" s="6">
        <v>0</v>
      </c>
    </row>
    <row r="316" spans="1:19">
      <c r="A316" s="27" t="s">
        <v>187</v>
      </c>
      <c r="B316" s="31" t="s">
        <v>606</v>
      </c>
      <c r="C316" s="6" t="s">
        <v>187</v>
      </c>
      <c r="D316" s="6" t="s">
        <v>187</v>
      </c>
      <c r="E316" s="6" t="s">
        <v>187</v>
      </c>
      <c r="F316" s="6" t="s">
        <v>187</v>
      </c>
      <c r="G316" s="6" t="s">
        <v>187</v>
      </c>
      <c r="I316" s="6" t="s">
        <v>187</v>
      </c>
      <c r="J316" s="6" t="s">
        <v>187</v>
      </c>
      <c r="K316" s="6" t="s">
        <v>187</v>
      </c>
      <c r="L316" s="6" t="s">
        <v>187</v>
      </c>
      <c r="M316" s="6" t="s">
        <v>187</v>
      </c>
      <c r="O316" s="6" t="s">
        <v>187</v>
      </c>
      <c r="P316" s="6" t="s">
        <v>187</v>
      </c>
      <c r="Q316" s="6" t="s">
        <v>187</v>
      </c>
      <c r="R316" s="6" t="s">
        <v>187</v>
      </c>
      <c r="S316" s="6" t="s">
        <v>187</v>
      </c>
    </row>
    <row r="317" spans="1:19">
      <c r="A317" s="27" t="s">
        <v>12</v>
      </c>
      <c r="B317" s="31"/>
      <c r="C317" s="6" t="s">
        <v>187</v>
      </c>
      <c r="D317" s="6" t="s">
        <v>187</v>
      </c>
      <c r="E317" s="6" t="s">
        <v>187</v>
      </c>
      <c r="F317" s="6" t="s">
        <v>187</v>
      </c>
      <c r="G317" s="6" t="s">
        <v>187</v>
      </c>
      <c r="I317" s="6" t="s">
        <v>187</v>
      </c>
      <c r="J317" s="6" t="s">
        <v>187</v>
      </c>
      <c r="K317" s="6" t="s">
        <v>187</v>
      </c>
      <c r="L317" s="6" t="s">
        <v>187</v>
      </c>
      <c r="M317" s="6" t="s">
        <v>187</v>
      </c>
      <c r="O317" s="6" t="s">
        <v>187</v>
      </c>
      <c r="P317" s="6" t="s">
        <v>187</v>
      </c>
      <c r="Q317" s="6" t="s">
        <v>187</v>
      </c>
      <c r="R317" s="6" t="s">
        <v>187</v>
      </c>
      <c r="S317" s="6" t="s">
        <v>187</v>
      </c>
    </row>
    <row r="318" spans="1:19">
      <c r="A318" s="27" t="s">
        <v>187</v>
      </c>
      <c r="B318" s="31" t="s">
        <v>11</v>
      </c>
      <c r="C318" s="6">
        <v>16.917899999999999</v>
      </c>
      <c r="D318" s="6">
        <v>19.603100000000001</v>
      </c>
      <c r="E318" s="6">
        <v>19.603100000000001</v>
      </c>
      <c r="F318" s="6">
        <v>-2.6852000000000018</v>
      </c>
      <c r="G318" s="6">
        <v>0</v>
      </c>
      <c r="I318" s="6">
        <v>28.5273</v>
      </c>
      <c r="J318" s="6">
        <v>33.310200000000002</v>
      </c>
      <c r="K318" s="6">
        <v>33.310200000000002</v>
      </c>
      <c r="L318" s="6">
        <v>-4.7829000000000015</v>
      </c>
      <c r="M318" s="6">
        <v>0</v>
      </c>
      <c r="O318" s="6">
        <v>32.630699999999997</v>
      </c>
      <c r="P318" s="6">
        <v>37.4193</v>
      </c>
      <c r="Q318" s="6">
        <v>37.825200000000002</v>
      </c>
      <c r="R318" s="6">
        <v>-4.7886000000000024</v>
      </c>
      <c r="S318" s="6">
        <v>0.40590000000000259</v>
      </c>
    </row>
    <row r="319" spans="1:19">
      <c r="A319" s="27" t="s">
        <v>187</v>
      </c>
      <c r="B319" s="31" t="s">
        <v>13</v>
      </c>
      <c r="C319" s="6">
        <v>14.8225</v>
      </c>
      <c r="D319" s="6">
        <v>16.967099999999999</v>
      </c>
      <c r="E319" s="6">
        <v>16.967099999999999</v>
      </c>
      <c r="F319" s="6">
        <v>-2.1445999999999987</v>
      </c>
      <c r="G319" s="6">
        <v>0</v>
      </c>
      <c r="I319" s="6">
        <v>20.720800000000001</v>
      </c>
      <c r="J319" s="6">
        <v>22.872299999999999</v>
      </c>
      <c r="K319" s="6">
        <v>22.872299999999999</v>
      </c>
      <c r="L319" s="6">
        <v>-2.1514999999999986</v>
      </c>
      <c r="M319" s="6">
        <v>0</v>
      </c>
      <c r="O319" s="6">
        <v>24.414999999999999</v>
      </c>
      <c r="P319" s="6">
        <v>26.0457</v>
      </c>
      <c r="Q319" s="6">
        <v>27.100100000000001</v>
      </c>
      <c r="R319" s="6">
        <v>-1.6307000000000009</v>
      </c>
      <c r="S319" s="6">
        <v>1.0544000000000011</v>
      </c>
    </row>
    <row r="320" spans="1:19">
      <c r="A320" s="27" t="s">
        <v>187</v>
      </c>
      <c r="B320" s="31" t="s">
        <v>20</v>
      </c>
      <c r="C320" s="6">
        <v>14.2803</v>
      </c>
      <c r="D320" s="6">
        <v>16.777999999999999</v>
      </c>
      <c r="E320" s="6">
        <v>16.777999999999999</v>
      </c>
      <c r="F320" s="6">
        <v>-2.4976999999999983</v>
      </c>
      <c r="G320" s="6">
        <v>0</v>
      </c>
      <c r="I320" s="6">
        <v>20.0459</v>
      </c>
      <c r="J320" s="6">
        <v>22.609100000000002</v>
      </c>
      <c r="K320" s="6">
        <v>22.609100000000002</v>
      </c>
      <c r="L320" s="6">
        <v>-2.5632000000000019</v>
      </c>
      <c r="M320" s="6">
        <v>0</v>
      </c>
      <c r="O320" s="6">
        <v>23.285599999999999</v>
      </c>
      <c r="P320" s="6">
        <v>25.946999999999999</v>
      </c>
      <c r="Q320" s="6">
        <v>25.946999999999999</v>
      </c>
      <c r="R320" s="6">
        <v>-2.6614000000000004</v>
      </c>
      <c r="S320" s="6">
        <v>0</v>
      </c>
    </row>
    <row r="321" spans="1:19">
      <c r="A321" s="27" t="s">
        <v>187</v>
      </c>
      <c r="B321" s="31" t="s">
        <v>21</v>
      </c>
      <c r="C321" s="6">
        <v>18.267800000000001</v>
      </c>
      <c r="D321" s="6">
        <v>18.673999999999999</v>
      </c>
      <c r="E321" s="6">
        <v>18.673999999999999</v>
      </c>
      <c r="F321" s="6">
        <v>-0.40619999999999834</v>
      </c>
      <c r="G321" s="6">
        <v>0</v>
      </c>
      <c r="I321" s="6">
        <v>24.1846</v>
      </c>
      <c r="J321" s="6">
        <v>25.9</v>
      </c>
      <c r="K321" s="6">
        <v>25.9</v>
      </c>
      <c r="L321" s="6">
        <v>-1.7153999999999989</v>
      </c>
      <c r="M321" s="6">
        <v>0</v>
      </c>
      <c r="O321" s="6">
        <v>26.971699999999998</v>
      </c>
      <c r="P321" s="6">
        <v>29.536000000000001</v>
      </c>
      <c r="Q321" s="6">
        <v>29.536000000000001</v>
      </c>
      <c r="R321" s="6">
        <v>-2.5643000000000029</v>
      </c>
      <c r="S321" s="6">
        <v>0</v>
      </c>
    </row>
    <row r="322" spans="1:19">
      <c r="A322" s="27" t="s">
        <v>187</v>
      </c>
      <c r="B322" s="31" t="s">
        <v>561</v>
      </c>
      <c r="C322" s="6" t="s">
        <v>187</v>
      </c>
      <c r="D322" s="6" t="s">
        <v>187</v>
      </c>
      <c r="E322" s="6" t="s">
        <v>187</v>
      </c>
      <c r="F322" s="6" t="s">
        <v>187</v>
      </c>
      <c r="G322" s="6" t="s">
        <v>187</v>
      </c>
      <c r="I322" s="6" t="s">
        <v>187</v>
      </c>
      <c r="J322" s="6" t="s">
        <v>187</v>
      </c>
      <c r="K322" s="6" t="s">
        <v>187</v>
      </c>
      <c r="L322" s="6" t="s">
        <v>187</v>
      </c>
      <c r="M322" s="6" t="s">
        <v>187</v>
      </c>
      <c r="O322" s="6" t="s">
        <v>187</v>
      </c>
      <c r="P322" s="6" t="s">
        <v>187</v>
      </c>
      <c r="Q322" s="6" t="s">
        <v>187</v>
      </c>
      <c r="R322" s="6" t="s">
        <v>187</v>
      </c>
      <c r="S322" s="6" t="s">
        <v>187</v>
      </c>
    </row>
    <row r="323" spans="1:19">
      <c r="A323" s="27" t="s">
        <v>187</v>
      </c>
      <c r="B323" s="31" t="s">
        <v>562</v>
      </c>
      <c r="C323" s="6" t="s">
        <v>187</v>
      </c>
      <c r="D323" s="6" t="s">
        <v>187</v>
      </c>
      <c r="E323" s="6" t="s">
        <v>187</v>
      </c>
      <c r="F323" s="6" t="s">
        <v>187</v>
      </c>
      <c r="G323" s="6" t="s">
        <v>187</v>
      </c>
      <c r="I323" s="6" t="s">
        <v>187</v>
      </c>
      <c r="J323" s="6" t="s">
        <v>187</v>
      </c>
      <c r="K323" s="6" t="s">
        <v>187</v>
      </c>
      <c r="L323" s="6" t="s">
        <v>187</v>
      </c>
      <c r="M323" s="6" t="s">
        <v>187</v>
      </c>
      <c r="O323" s="6" t="s">
        <v>187</v>
      </c>
      <c r="P323" s="6" t="s">
        <v>187</v>
      </c>
      <c r="Q323" s="6" t="s">
        <v>187</v>
      </c>
      <c r="R323" s="6" t="s">
        <v>187</v>
      </c>
      <c r="S323" s="6" t="s">
        <v>187</v>
      </c>
    </row>
    <row r="324" spans="1:19">
      <c r="A324" s="27" t="s">
        <v>187</v>
      </c>
      <c r="B324" s="31" t="s">
        <v>38</v>
      </c>
      <c r="C324" s="6">
        <v>16.065300000000001</v>
      </c>
      <c r="D324" s="6">
        <v>18.541899999999998</v>
      </c>
      <c r="E324" s="6">
        <v>18.541899999999998</v>
      </c>
      <c r="F324" s="6">
        <v>-2.4765999999999977</v>
      </c>
      <c r="G324" s="6">
        <v>0</v>
      </c>
      <c r="I324" s="6">
        <v>26.480799999999999</v>
      </c>
      <c r="J324" s="6">
        <v>30.642099999999999</v>
      </c>
      <c r="K324" s="6">
        <v>30.642099999999999</v>
      </c>
      <c r="L324" s="6">
        <v>-4.1613000000000007</v>
      </c>
      <c r="M324" s="6">
        <v>0</v>
      </c>
      <c r="O324" s="6">
        <v>29.526599999999998</v>
      </c>
      <c r="P324" s="6">
        <v>32.646000000000001</v>
      </c>
      <c r="Q324" s="6">
        <v>33.099699999999999</v>
      </c>
      <c r="R324" s="6">
        <v>-3.1194000000000024</v>
      </c>
      <c r="S324" s="6">
        <v>0.45369999999999777</v>
      </c>
    </row>
    <row r="325" spans="1:19">
      <c r="A325" s="27" t="s">
        <v>187</v>
      </c>
      <c r="B325" s="31" t="s">
        <v>39</v>
      </c>
      <c r="C325" s="6">
        <v>14.0054</v>
      </c>
      <c r="D325" s="6">
        <v>16.3184</v>
      </c>
      <c r="E325" s="6">
        <v>16.3184</v>
      </c>
      <c r="F325" s="6">
        <v>-2.3130000000000006</v>
      </c>
      <c r="G325" s="6">
        <v>0</v>
      </c>
      <c r="I325" s="6">
        <v>20.203299999999999</v>
      </c>
      <c r="J325" s="6">
        <v>22.8308</v>
      </c>
      <c r="K325" s="6">
        <v>22.8308</v>
      </c>
      <c r="L325" s="6">
        <v>-2.6275000000000013</v>
      </c>
      <c r="M325" s="6">
        <v>0</v>
      </c>
      <c r="O325" s="6">
        <v>23.802499999999998</v>
      </c>
      <c r="P325" s="6">
        <v>26.427099999999999</v>
      </c>
      <c r="Q325" s="6">
        <v>26.4773</v>
      </c>
      <c r="R325" s="6">
        <v>-2.6246000000000009</v>
      </c>
      <c r="S325" s="6">
        <v>5.0200000000000244E-2</v>
      </c>
    </row>
    <row r="326" spans="1:19">
      <c r="A326" s="27"/>
      <c r="B326" s="31"/>
      <c r="C326" s="6"/>
      <c r="D326" s="6"/>
      <c r="E326" s="6"/>
      <c r="F326" s="75"/>
      <c r="G326" s="75"/>
      <c r="I326" s="6"/>
      <c r="J326" s="6"/>
      <c r="K326" s="6"/>
      <c r="L326" s="75"/>
      <c r="M326" s="75"/>
      <c r="O326" s="6"/>
      <c r="P326" s="6"/>
      <c r="Q326" s="6"/>
      <c r="R326" s="75"/>
      <c r="S326" s="75"/>
    </row>
    <row r="327" spans="1:19">
      <c r="A327" s="92" t="s">
        <v>531</v>
      </c>
      <c r="B327" s="93"/>
      <c r="C327" s="6"/>
      <c r="D327" s="6"/>
      <c r="E327" s="6"/>
      <c r="F327" s="6">
        <v>-1.3043039999999997</v>
      </c>
      <c r="G327" s="6">
        <v>7.1664000000000005E-2</v>
      </c>
      <c r="H327" s="6"/>
      <c r="I327" s="6"/>
      <c r="J327" s="6"/>
      <c r="K327" s="6"/>
      <c r="L327" s="6">
        <v>-2.5178280000000002</v>
      </c>
      <c r="M327" s="6">
        <v>0.12609600000000004</v>
      </c>
      <c r="N327" s="6"/>
      <c r="O327" s="6"/>
      <c r="P327" s="6"/>
      <c r="Q327" s="6"/>
      <c r="R327" s="6">
        <v>-2.8975840000000006</v>
      </c>
      <c r="S327" s="6">
        <v>0.54133599999999993</v>
      </c>
    </row>
    <row r="328" spans="1:19">
      <c r="A328" s="202" t="s">
        <v>532</v>
      </c>
      <c r="B328" s="203"/>
      <c r="C328" s="59"/>
      <c r="D328" s="59"/>
      <c r="E328" s="59"/>
      <c r="F328" s="59">
        <v>-2.6852000000000018</v>
      </c>
      <c r="G328" s="59">
        <v>0.71950000000000003</v>
      </c>
      <c r="H328" s="59"/>
      <c r="I328" s="59"/>
      <c r="J328" s="59"/>
      <c r="K328" s="59"/>
      <c r="L328" s="59">
        <v>-8.3118999999999978</v>
      </c>
      <c r="M328" s="59">
        <v>1.0012000000000008</v>
      </c>
      <c r="N328" s="59"/>
      <c r="O328" s="59"/>
      <c r="P328" s="59"/>
      <c r="Q328" s="59"/>
      <c r="R328" s="59">
        <v>-7.6878999999999991</v>
      </c>
      <c r="S328" s="59">
        <v>2.4083000000000006</v>
      </c>
    </row>
    <row r="329" spans="1:19" s="170" customFormat="1">
      <c r="A329" s="169" t="s">
        <v>4</v>
      </c>
    </row>
    <row r="330" spans="1:19">
      <c r="A330" s="41" t="s">
        <v>171</v>
      </c>
      <c r="C330" s="6" t="s">
        <v>187</v>
      </c>
      <c r="D330" s="6" t="s">
        <v>187</v>
      </c>
      <c r="E330" s="6" t="s">
        <v>187</v>
      </c>
      <c r="F330" s="6" t="s">
        <v>187</v>
      </c>
      <c r="G330" s="6" t="s">
        <v>187</v>
      </c>
      <c r="I330" s="6" t="s">
        <v>187</v>
      </c>
      <c r="J330" s="6" t="s">
        <v>187</v>
      </c>
      <c r="K330" s="6" t="s">
        <v>187</v>
      </c>
      <c r="L330" s="6" t="s">
        <v>187</v>
      </c>
      <c r="M330" s="6" t="s">
        <v>187</v>
      </c>
      <c r="O330" s="6" t="s">
        <v>187</v>
      </c>
      <c r="P330" s="6" t="s">
        <v>187</v>
      </c>
      <c r="Q330" s="6" t="s">
        <v>187</v>
      </c>
      <c r="R330" s="6" t="s">
        <v>187</v>
      </c>
      <c r="S330" s="6" t="s">
        <v>187</v>
      </c>
    </row>
    <row r="331" spans="1:19">
      <c r="A331" s="27" t="s">
        <v>187</v>
      </c>
      <c r="B331" s="93" t="s">
        <v>16</v>
      </c>
      <c r="C331" s="6">
        <v>18.3569</v>
      </c>
      <c r="D331" s="6">
        <v>18.64</v>
      </c>
      <c r="E331" s="6">
        <v>18.64</v>
      </c>
      <c r="F331" s="6">
        <v>-0.28310000000000102</v>
      </c>
      <c r="G331" s="6">
        <v>0</v>
      </c>
      <c r="I331" s="6">
        <v>28.056799999999999</v>
      </c>
      <c r="J331" s="6">
        <v>28.4834</v>
      </c>
      <c r="K331" s="6">
        <v>30.416499999999999</v>
      </c>
      <c r="L331" s="6">
        <v>-0.42660000000000053</v>
      </c>
      <c r="M331" s="6">
        <v>1.9330999999999996</v>
      </c>
      <c r="O331" s="6">
        <v>32.425899999999999</v>
      </c>
      <c r="P331" s="6">
        <v>32.425899999999999</v>
      </c>
      <c r="Q331" s="6">
        <v>34.901200000000003</v>
      </c>
      <c r="R331" s="6">
        <v>0</v>
      </c>
      <c r="S331" s="6">
        <v>2.4753000000000043</v>
      </c>
    </row>
    <row r="332" spans="1:19">
      <c r="A332" s="27"/>
      <c r="B332" s="93" t="s">
        <v>540</v>
      </c>
      <c r="C332" s="6"/>
      <c r="D332" s="6"/>
      <c r="E332" s="6"/>
      <c r="F332" s="6"/>
      <c r="G332" s="6"/>
      <c r="I332" s="6"/>
      <c r="J332" s="6"/>
      <c r="K332" s="6"/>
      <c r="L332" s="6"/>
      <c r="M332" s="6"/>
      <c r="O332" s="6"/>
      <c r="P332" s="6"/>
      <c r="Q332" s="6"/>
      <c r="R332" s="6"/>
      <c r="S332" s="6"/>
    </row>
    <row r="333" spans="1:19">
      <c r="A333" s="27" t="s">
        <v>187</v>
      </c>
      <c r="B333" s="93" t="s">
        <v>24</v>
      </c>
      <c r="C333" s="6" t="s">
        <v>187</v>
      </c>
      <c r="D333" s="6" t="s">
        <v>187</v>
      </c>
      <c r="E333" s="6" t="s">
        <v>187</v>
      </c>
      <c r="F333" s="6" t="s">
        <v>187</v>
      </c>
      <c r="G333" s="6" t="s">
        <v>187</v>
      </c>
      <c r="I333" s="6" t="s">
        <v>187</v>
      </c>
      <c r="J333" s="6" t="s">
        <v>187</v>
      </c>
      <c r="K333" s="6" t="s">
        <v>187</v>
      </c>
      <c r="L333" s="6" t="s">
        <v>187</v>
      </c>
      <c r="M333" s="6" t="s">
        <v>187</v>
      </c>
      <c r="O333" s="6" t="s">
        <v>187</v>
      </c>
      <c r="P333" s="6" t="s">
        <v>187</v>
      </c>
      <c r="Q333" s="6" t="s">
        <v>187</v>
      </c>
      <c r="R333" s="6" t="s">
        <v>187</v>
      </c>
      <c r="S333" s="6" t="s">
        <v>187</v>
      </c>
    </row>
    <row r="334" spans="1:19">
      <c r="A334" s="27" t="s">
        <v>187</v>
      </c>
      <c r="B334" s="93" t="s">
        <v>30</v>
      </c>
      <c r="C334" s="6" t="s">
        <v>187</v>
      </c>
      <c r="D334" s="6" t="s">
        <v>187</v>
      </c>
      <c r="E334" s="6" t="s">
        <v>187</v>
      </c>
      <c r="F334" s="6" t="s">
        <v>187</v>
      </c>
      <c r="G334" s="6" t="s">
        <v>187</v>
      </c>
      <c r="I334" s="6" t="s">
        <v>187</v>
      </c>
      <c r="J334" s="6" t="s">
        <v>187</v>
      </c>
      <c r="K334" s="6" t="s">
        <v>187</v>
      </c>
      <c r="L334" s="6" t="s">
        <v>187</v>
      </c>
      <c r="M334" s="6" t="s">
        <v>187</v>
      </c>
      <c r="O334" s="6" t="s">
        <v>187</v>
      </c>
      <c r="P334" s="6" t="s">
        <v>187</v>
      </c>
      <c r="Q334" s="6" t="s">
        <v>187</v>
      </c>
      <c r="R334" s="6" t="s">
        <v>187</v>
      </c>
      <c r="S334" s="6" t="s">
        <v>187</v>
      </c>
    </row>
    <row r="335" spans="1:19">
      <c r="A335" s="27" t="s">
        <v>187</v>
      </c>
      <c r="B335" s="31" t="s">
        <v>31</v>
      </c>
      <c r="C335" s="6">
        <v>9.5646000000000004</v>
      </c>
      <c r="D335" s="6">
        <v>10.061199999999999</v>
      </c>
      <c r="E335" s="6">
        <v>10.061199999999999</v>
      </c>
      <c r="F335" s="6">
        <v>-0.49659999999999904</v>
      </c>
      <c r="G335" s="6">
        <v>0</v>
      </c>
      <c r="I335" s="6">
        <v>21.6145</v>
      </c>
      <c r="J335" s="6">
        <v>23.8248</v>
      </c>
      <c r="K335" s="6">
        <v>23.8248</v>
      </c>
      <c r="L335" s="6">
        <v>-2.2103000000000002</v>
      </c>
      <c r="M335" s="6">
        <v>0</v>
      </c>
      <c r="O335" s="6">
        <v>23.855599999999999</v>
      </c>
      <c r="P335" s="6">
        <v>26.709700000000002</v>
      </c>
      <c r="Q335" s="6">
        <v>26.8535</v>
      </c>
      <c r="R335" s="6">
        <v>-2.8541000000000025</v>
      </c>
      <c r="S335" s="6">
        <v>0.14379999999999882</v>
      </c>
    </row>
    <row r="336" spans="1:19">
      <c r="A336" s="27" t="s">
        <v>187</v>
      </c>
      <c r="B336" s="31" t="s">
        <v>35</v>
      </c>
      <c r="C336" s="6" t="s">
        <v>187</v>
      </c>
      <c r="D336" s="6" t="s">
        <v>187</v>
      </c>
      <c r="E336" s="6" t="s">
        <v>187</v>
      </c>
      <c r="F336" s="6" t="s">
        <v>187</v>
      </c>
      <c r="G336" s="6" t="s">
        <v>187</v>
      </c>
      <c r="I336" s="6" t="s">
        <v>187</v>
      </c>
      <c r="J336" s="6" t="s">
        <v>187</v>
      </c>
      <c r="K336" s="6" t="s">
        <v>187</v>
      </c>
      <c r="L336" s="6" t="s">
        <v>187</v>
      </c>
      <c r="M336" s="6" t="s">
        <v>187</v>
      </c>
      <c r="O336" s="6" t="s">
        <v>187</v>
      </c>
      <c r="P336" s="6" t="s">
        <v>187</v>
      </c>
      <c r="Q336" s="6" t="s">
        <v>187</v>
      </c>
      <c r="R336" s="6" t="s">
        <v>187</v>
      </c>
      <c r="S336" s="6" t="s">
        <v>187</v>
      </c>
    </row>
    <row r="337" spans="1:19">
      <c r="A337" s="27" t="s">
        <v>187</v>
      </c>
      <c r="B337" s="31" t="s">
        <v>41</v>
      </c>
      <c r="C337" s="6">
        <v>12.978300000000001</v>
      </c>
      <c r="D337" s="6">
        <v>13.951499999999999</v>
      </c>
      <c r="E337" s="6">
        <v>13.951499999999999</v>
      </c>
      <c r="F337" s="6">
        <v>-0.97319999999999851</v>
      </c>
      <c r="G337" s="6">
        <v>0</v>
      </c>
      <c r="I337" s="6">
        <v>21.696899999999999</v>
      </c>
      <c r="J337" s="6">
        <v>22.8706</v>
      </c>
      <c r="K337" s="6">
        <v>22.8706</v>
      </c>
      <c r="L337" s="6">
        <v>-1.1737000000000002</v>
      </c>
      <c r="M337" s="6">
        <v>0</v>
      </c>
      <c r="O337" s="6">
        <v>24.694800000000001</v>
      </c>
      <c r="P337" s="6">
        <v>26.724699999999999</v>
      </c>
      <c r="Q337" s="6">
        <v>27.460599999999999</v>
      </c>
      <c r="R337" s="6">
        <v>-2.0298999999999978</v>
      </c>
      <c r="S337" s="6">
        <v>0.73590000000000089</v>
      </c>
    </row>
    <row r="338" spans="1:19">
      <c r="A338" s="27" t="s">
        <v>187</v>
      </c>
      <c r="B338" s="31" t="s">
        <v>555</v>
      </c>
      <c r="C338" s="6" t="s">
        <v>187</v>
      </c>
      <c r="D338" s="6" t="s">
        <v>187</v>
      </c>
      <c r="E338" s="6" t="s">
        <v>187</v>
      </c>
      <c r="F338" s="6" t="s">
        <v>187</v>
      </c>
      <c r="G338" s="6" t="s">
        <v>187</v>
      </c>
      <c r="I338" s="6" t="s">
        <v>187</v>
      </c>
      <c r="J338" s="6" t="s">
        <v>187</v>
      </c>
      <c r="K338" s="6" t="s">
        <v>187</v>
      </c>
      <c r="L338" s="6" t="s">
        <v>187</v>
      </c>
      <c r="M338" s="6" t="s">
        <v>187</v>
      </c>
      <c r="O338" s="6" t="s">
        <v>187</v>
      </c>
      <c r="P338" s="6" t="s">
        <v>187</v>
      </c>
      <c r="Q338" s="6" t="s">
        <v>187</v>
      </c>
      <c r="R338" s="6" t="s">
        <v>187</v>
      </c>
      <c r="S338" s="6" t="s">
        <v>187</v>
      </c>
    </row>
    <row r="339" spans="1:19">
      <c r="A339" s="27" t="s">
        <v>187</v>
      </c>
      <c r="B339" s="31" t="s">
        <v>47</v>
      </c>
      <c r="C339" s="6">
        <v>19.4588</v>
      </c>
      <c r="D339" s="6">
        <v>21.981200000000001</v>
      </c>
      <c r="E339" s="6">
        <v>21.981200000000001</v>
      </c>
      <c r="F339" s="6">
        <v>-2.5224000000000011</v>
      </c>
      <c r="G339" s="6">
        <v>0</v>
      </c>
      <c r="I339" s="6">
        <v>28.978999999999999</v>
      </c>
      <c r="J339" s="6">
        <v>31.211200000000002</v>
      </c>
      <c r="K339" s="6">
        <v>31.531600000000001</v>
      </c>
      <c r="L339" s="6">
        <v>-2.2322000000000024</v>
      </c>
      <c r="M339" s="6">
        <v>0.32039999999999935</v>
      </c>
      <c r="O339" s="6">
        <v>32.579099999999997</v>
      </c>
      <c r="P339" s="6">
        <v>32.579099999999997</v>
      </c>
      <c r="Q339" s="6">
        <v>35.3123</v>
      </c>
      <c r="R339" s="6">
        <v>0</v>
      </c>
      <c r="S339" s="6">
        <v>2.7332000000000036</v>
      </c>
    </row>
    <row r="340" spans="1:19">
      <c r="A340" s="27" t="s">
        <v>187</v>
      </c>
      <c r="B340" s="31" t="s">
        <v>556</v>
      </c>
      <c r="C340" s="6" t="s">
        <v>187</v>
      </c>
      <c r="D340" s="6" t="s">
        <v>187</v>
      </c>
      <c r="E340" s="6" t="s">
        <v>187</v>
      </c>
      <c r="F340" s="6" t="s">
        <v>187</v>
      </c>
      <c r="G340" s="6" t="s">
        <v>187</v>
      </c>
      <c r="I340" s="6" t="s">
        <v>187</v>
      </c>
      <c r="J340" s="6" t="s">
        <v>187</v>
      </c>
      <c r="K340" s="6" t="s">
        <v>187</v>
      </c>
      <c r="L340" s="6" t="s">
        <v>187</v>
      </c>
      <c r="M340" s="6" t="s">
        <v>187</v>
      </c>
      <c r="O340" s="6" t="s">
        <v>187</v>
      </c>
      <c r="P340" s="6" t="s">
        <v>187</v>
      </c>
      <c r="Q340" s="6" t="s">
        <v>187</v>
      </c>
      <c r="R340" s="6" t="s">
        <v>187</v>
      </c>
      <c r="S340" s="6" t="s">
        <v>187</v>
      </c>
    </row>
    <row r="341" spans="1:19">
      <c r="A341" s="27" t="s">
        <v>172</v>
      </c>
      <c r="B341" s="28"/>
      <c r="C341" s="6" t="s">
        <v>187</v>
      </c>
      <c r="D341" s="6" t="s">
        <v>187</v>
      </c>
      <c r="E341" s="6" t="s">
        <v>187</v>
      </c>
      <c r="F341" s="6" t="s">
        <v>187</v>
      </c>
      <c r="G341" s="6" t="s">
        <v>187</v>
      </c>
      <c r="I341" s="6" t="s">
        <v>187</v>
      </c>
      <c r="J341" s="6" t="s">
        <v>187</v>
      </c>
      <c r="K341" s="6" t="s">
        <v>187</v>
      </c>
      <c r="L341" s="6" t="s">
        <v>187</v>
      </c>
      <c r="M341" s="6" t="s">
        <v>187</v>
      </c>
      <c r="O341" s="6" t="s">
        <v>187</v>
      </c>
      <c r="P341" s="6" t="s">
        <v>187</v>
      </c>
      <c r="Q341" s="6" t="s">
        <v>187</v>
      </c>
      <c r="R341" s="6" t="s">
        <v>187</v>
      </c>
      <c r="S341" s="6" t="s">
        <v>187</v>
      </c>
    </row>
    <row r="342" spans="1:19">
      <c r="A342" s="27"/>
      <c r="B342" t="s">
        <v>557</v>
      </c>
      <c r="C342" s="6" t="s">
        <v>187</v>
      </c>
      <c r="D342" s="6" t="s">
        <v>187</v>
      </c>
      <c r="E342" s="6" t="s">
        <v>187</v>
      </c>
      <c r="F342" s="6" t="s">
        <v>187</v>
      </c>
      <c r="G342" s="6" t="s">
        <v>187</v>
      </c>
      <c r="I342" s="6" t="s">
        <v>187</v>
      </c>
      <c r="J342" s="6" t="s">
        <v>187</v>
      </c>
      <c r="K342" s="6" t="s">
        <v>187</v>
      </c>
      <c r="L342" s="6" t="s">
        <v>187</v>
      </c>
      <c r="M342" s="6" t="s">
        <v>187</v>
      </c>
      <c r="O342" s="6" t="s">
        <v>187</v>
      </c>
      <c r="P342" s="6" t="s">
        <v>187</v>
      </c>
      <c r="Q342" s="6" t="s">
        <v>187</v>
      </c>
      <c r="R342" s="6" t="s">
        <v>187</v>
      </c>
      <c r="S342" s="6" t="s">
        <v>187</v>
      </c>
    </row>
    <row r="343" spans="1:19">
      <c r="A343" s="27" t="s">
        <v>187</v>
      </c>
      <c r="B343" s="31" t="s">
        <v>14</v>
      </c>
      <c r="C343" s="6" t="s">
        <v>187</v>
      </c>
      <c r="D343" s="6" t="s">
        <v>187</v>
      </c>
      <c r="E343" s="6" t="s">
        <v>187</v>
      </c>
      <c r="F343" s="6" t="s">
        <v>187</v>
      </c>
      <c r="G343" s="6" t="s">
        <v>187</v>
      </c>
      <c r="I343" s="6" t="s">
        <v>187</v>
      </c>
      <c r="J343" s="6" t="s">
        <v>187</v>
      </c>
      <c r="K343" s="6" t="s">
        <v>187</v>
      </c>
      <c r="L343" s="6" t="s">
        <v>187</v>
      </c>
      <c r="M343" s="6" t="s">
        <v>187</v>
      </c>
      <c r="O343" s="6" t="s">
        <v>187</v>
      </c>
      <c r="P343" s="6" t="s">
        <v>187</v>
      </c>
      <c r="Q343" s="6" t="s">
        <v>187</v>
      </c>
      <c r="R343" s="6" t="s">
        <v>187</v>
      </c>
      <c r="S343" s="6" t="s">
        <v>187</v>
      </c>
    </row>
    <row r="344" spans="1:19">
      <c r="A344" s="27"/>
      <c r="B344" s="31" t="s">
        <v>134</v>
      </c>
      <c r="C344" s="6" t="s">
        <v>187</v>
      </c>
      <c r="D344" s="6" t="s">
        <v>187</v>
      </c>
      <c r="E344" s="6" t="s">
        <v>187</v>
      </c>
      <c r="F344" s="6" t="s">
        <v>187</v>
      </c>
      <c r="G344" s="6" t="s">
        <v>187</v>
      </c>
      <c r="I344" s="6" t="s">
        <v>187</v>
      </c>
      <c r="J344" s="6" t="s">
        <v>187</v>
      </c>
      <c r="K344" s="6" t="s">
        <v>187</v>
      </c>
      <c r="L344" s="6" t="s">
        <v>187</v>
      </c>
      <c r="M344" s="6" t="s">
        <v>187</v>
      </c>
      <c r="O344" s="6" t="s">
        <v>187</v>
      </c>
      <c r="P344" s="6" t="s">
        <v>187</v>
      </c>
      <c r="Q344" s="6" t="s">
        <v>187</v>
      </c>
      <c r="R344" s="6" t="s">
        <v>187</v>
      </c>
      <c r="S344" s="6" t="s">
        <v>187</v>
      </c>
    </row>
    <row r="345" spans="1:19">
      <c r="A345" s="27"/>
      <c r="B345" s="93" t="s">
        <v>541</v>
      </c>
      <c r="C345" s="6">
        <v>5.5860000000000003</v>
      </c>
      <c r="D345" s="6">
        <v>6.8981000000000003</v>
      </c>
      <c r="E345" s="6">
        <v>6.8981000000000003</v>
      </c>
      <c r="F345" s="6">
        <v>-1.3121</v>
      </c>
      <c r="G345" s="6">
        <v>0</v>
      </c>
      <c r="I345" s="6">
        <v>12.9884</v>
      </c>
      <c r="J345" s="6">
        <v>15.001799999999999</v>
      </c>
      <c r="K345" s="6">
        <v>15.001799999999999</v>
      </c>
      <c r="L345" s="6">
        <v>-2.013399999999999</v>
      </c>
      <c r="M345" s="6">
        <v>0</v>
      </c>
      <c r="O345" s="6">
        <v>16.721800000000002</v>
      </c>
      <c r="P345" s="6">
        <v>18.1204</v>
      </c>
      <c r="Q345" s="6">
        <v>18.1204</v>
      </c>
      <c r="R345" s="6">
        <v>-1.3985999999999983</v>
      </c>
      <c r="S345" s="6">
        <v>0</v>
      </c>
    </row>
    <row r="346" spans="1:19">
      <c r="A346" s="27" t="s">
        <v>187</v>
      </c>
      <c r="B346" s="31" t="s">
        <v>558</v>
      </c>
      <c r="C346" s="6" t="s">
        <v>187</v>
      </c>
      <c r="D346" s="6" t="s">
        <v>187</v>
      </c>
      <c r="E346" s="6" t="s">
        <v>187</v>
      </c>
      <c r="F346" s="6" t="s">
        <v>187</v>
      </c>
      <c r="G346" s="6" t="s">
        <v>187</v>
      </c>
      <c r="I346" s="6" t="s">
        <v>187</v>
      </c>
      <c r="J346" s="6" t="s">
        <v>187</v>
      </c>
      <c r="K346" s="6" t="s">
        <v>187</v>
      </c>
      <c r="L346" s="6" t="s">
        <v>187</v>
      </c>
      <c r="M346" s="6" t="s">
        <v>187</v>
      </c>
      <c r="O346" s="6" t="s">
        <v>187</v>
      </c>
      <c r="P346" s="6" t="s">
        <v>187</v>
      </c>
      <c r="Q346" s="6" t="s">
        <v>187</v>
      </c>
      <c r="R346" s="6" t="s">
        <v>187</v>
      </c>
      <c r="S346" s="6" t="s">
        <v>187</v>
      </c>
    </row>
    <row r="347" spans="1:19">
      <c r="A347" s="27" t="s">
        <v>173</v>
      </c>
      <c r="B347" s="31"/>
      <c r="C347" s="6" t="s">
        <v>187</v>
      </c>
      <c r="D347" s="6" t="s">
        <v>187</v>
      </c>
      <c r="E347" s="6" t="s">
        <v>187</v>
      </c>
      <c r="F347" s="6" t="s">
        <v>187</v>
      </c>
      <c r="G347" s="6" t="s">
        <v>187</v>
      </c>
      <c r="I347" s="6" t="s">
        <v>187</v>
      </c>
      <c r="J347" s="6" t="s">
        <v>187</v>
      </c>
      <c r="K347" s="6" t="s">
        <v>187</v>
      </c>
      <c r="L347" s="6" t="s">
        <v>187</v>
      </c>
      <c r="M347" s="6" t="s">
        <v>187</v>
      </c>
      <c r="O347" s="6" t="s">
        <v>187</v>
      </c>
      <c r="P347" s="6" t="s">
        <v>187</v>
      </c>
      <c r="Q347" s="6" t="s">
        <v>187</v>
      </c>
      <c r="R347" s="6" t="s">
        <v>187</v>
      </c>
      <c r="S347" s="6" t="s">
        <v>187</v>
      </c>
    </row>
    <row r="348" spans="1:19">
      <c r="A348" s="27"/>
      <c r="B348" s="31" t="s">
        <v>135</v>
      </c>
      <c r="C348" s="6">
        <v>11.7592</v>
      </c>
      <c r="D348" s="6">
        <v>13.952199999999999</v>
      </c>
      <c r="E348" s="6">
        <v>13.952199999999999</v>
      </c>
      <c r="F348" s="6">
        <v>-2.1929999999999996</v>
      </c>
      <c r="G348" s="6">
        <v>0</v>
      </c>
      <c r="I348" s="6">
        <v>19.154399999999999</v>
      </c>
      <c r="J348" s="6">
        <v>25.780799999999999</v>
      </c>
      <c r="K348" s="6">
        <v>25.780799999999999</v>
      </c>
      <c r="L348" s="6">
        <v>-6.6264000000000003</v>
      </c>
      <c r="M348" s="6">
        <v>0</v>
      </c>
      <c r="O348" s="6">
        <v>22.957799999999999</v>
      </c>
      <c r="P348" s="6">
        <v>30.4024</v>
      </c>
      <c r="Q348" s="6">
        <v>30.589600000000001</v>
      </c>
      <c r="R348" s="6">
        <v>-7.4446000000000012</v>
      </c>
      <c r="S348" s="6">
        <v>0.1872000000000007</v>
      </c>
    </row>
    <row r="349" spans="1:19">
      <c r="A349" s="27"/>
      <c r="B349" s="31" t="s">
        <v>8</v>
      </c>
      <c r="C349" s="6">
        <v>14.599399999999999</v>
      </c>
      <c r="D349" s="6">
        <v>18.607800000000001</v>
      </c>
      <c r="E349" s="6">
        <v>18.607800000000001</v>
      </c>
      <c r="F349" s="6">
        <v>-4.0084000000000017</v>
      </c>
      <c r="G349" s="6">
        <v>0</v>
      </c>
      <c r="I349" s="6">
        <v>24.007899999999999</v>
      </c>
      <c r="J349" s="6">
        <v>31.295400000000001</v>
      </c>
      <c r="K349" s="6">
        <v>31.404800000000002</v>
      </c>
      <c r="L349" s="6">
        <v>-7.2875000000000014</v>
      </c>
      <c r="M349" s="6">
        <v>0.10940000000000083</v>
      </c>
      <c r="O349" s="6">
        <v>28.5778</v>
      </c>
      <c r="P349" s="6">
        <v>37.619500000000002</v>
      </c>
      <c r="Q349" s="6">
        <v>37.640300000000003</v>
      </c>
      <c r="R349" s="6">
        <v>-9.0417000000000023</v>
      </c>
      <c r="S349" s="6">
        <v>2.0800000000001262E-2</v>
      </c>
    </row>
    <row r="350" spans="1:19">
      <c r="A350" s="27" t="s">
        <v>187</v>
      </c>
      <c r="B350" s="31" t="s">
        <v>23</v>
      </c>
      <c r="C350" s="6" t="s">
        <v>187</v>
      </c>
      <c r="D350" s="6" t="s">
        <v>187</v>
      </c>
      <c r="E350" s="6" t="s">
        <v>187</v>
      </c>
      <c r="F350" s="6" t="s">
        <v>187</v>
      </c>
      <c r="G350" s="6" t="s">
        <v>187</v>
      </c>
      <c r="I350" s="6" t="s">
        <v>187</v>
      </c>
      <c r="J350" s="6" t="s">
        <v>187</v>
      </c>
      <c r="K350" s="6" t="s">
        <v>187</v>
      </c>
      <c r="L350" s="6" t="s">
        <v>187</v>
      </c>
      <c r="M350" s="6" t="s">
        <v>187</v>
      </c>
      <c r="O350" s="6" t="s">
        <v>187</v>
      </c>
      <c r="P350" s="6" t="s">
        <v>187</v>
      </c>
      <c r="Q350" s="6" t="s">
        <v>187</v>
      </c>
      <c r="R350" s="6" t="s">
        <v>187</v>
      </c>
      <c r="S350" s="6" t="s">
        <v>187</v>
      </c>
    </row>
    <row r="351" spans="1:19">
      <c r="A351" s="27" t="s">
        <v>187</v>
      </c>
      <c r="B351" s="31" t="s">
        <v>136</v>
      </c>
      <c r="C351" s="6">
        <v>12.1252</v>
      </c>
      <c r="D351" s="6">
        <v>12.841799999999999</v>
      </c>
      <c r="E351" s="6">
        <v>12.841799999999999</v>
      </c>
      <c r="F351" s="6">
        <v>-0.71659999999999968</v>
      </c>
      <c r="G351" s="6">
        <v>0</v>
      </c>
      <c r="I351" s="6">
        <v>18.7239</v>
      </c>
      <c r="J351" s="6">
        <v>19.898900000000001</v>
      </c>
      <c r="K351" s="6">
        <v>19.898900000000001</v>
      </c>
      <c r="L351" s="6">
        <v>-1.1750000000000007</v>
      </c>
      <c r="M351" s="6">
        <v>0</v>
      </c>
      <c r="O351" s="6">
        <v>22.906400000000001</v>
      </c>
      <c r="P351" s="6">
        <v>24.448899999999998</v>
      </c>
      <c r="Q351" s="6">
        <v>24.448899999999998</v>
      </c>
      <c r="R351" s="6">
        <v>-1.5424999999999969</v>
      </c>
      <c r="S351" s="6">
        <v>0</v>
      </c>
    </row>
    <row r="352" spans="1:19">
      <c r="A352" s="27" t="s">
        <v>187</v>
      </c>
      <c r="B352" s="31" t="s">
        <v>559</v>
      </c>
      <c r="C352" s="6" t="s">
        <v>187</v>
      </c>
      <c r="D352" s="6" t="s">
        <v>187</v>
      </c>
      <c r="E352" s="6" t="s">
        <v>187</v>
      </c>
      <c r="F352" s="6" t="s">
        <v>187</v>
      </c>
      <c r="G352" s="6" t="s">
        <v>187</v>
      </c>
      <c r="I352" s="6" t="s">
        <v>187</v>
      </c>
      <c r="J352" s="6" t="s">
        <v>187</v>
      </c>
      <c r="K352" s="6" t="s">
        <v>187</v>
      </c>
      <c r="L352" s="6" t="s">
        <v>187</v>
      </c>
      <c r="M352" s="6" t="s">
        <v>187</v>
      </c>
      <c r="O352" s="6" t="s">
        <v>187</v>
      </c>
      <c r="P352" s="6" t="s">
        <v>187</v>
      </c>
      <c r="Q352" s="6" t="s">
        <v>187</v>
      </c>
      <c r="R352" s="6" t="s">
        <v>187</v>
      </c>
      <c r="S352" s="6" t="s">
        <v>187</v>
      </c>
    </row>
    <row r="353" spans="1:19">
      <c r="A353" s="27" t="s">
        <v>187</v>
      </c>
      <c r="B353" s="31" t="s">
        <v>46</v>
      </c>
      <c r="C353" s="6">
        <v>12.285</v>
      </c>
      <c r="D353" s="6">
        <v>13.0791</v>
      </c>
      <c r="E353" s="6">
        <v>13.0791</v>
      </c>
      <c r="F353" s="6">
        <v>-0.79410000000000025</v>
      </c>
      <c r="G353" s="6">
        <v>0</v>
      </c>
      <c r="I353" s="6">
        <v>18.724499999999999</v>
      </c>
      <c r="J353" s="6">
        <v>21.238800000000001</v>
      </c>
      <c r="K353" s="6">
        <v>21.238800000000001</v>
      </c>
      <c r="L353" s="6">
        <v>-2.5143000000000022</v>
      </c>
      <c r="M353" s="6">
        <v>0</v>
      </c>
      <c r="O353" s="6">
        <v>21.896100000000001</v>
      </c>
      <c r="P353" s="6">
        <v>25.166599999999999</v>
      </c>
      <c r="Q353" s="6">
        <v>25.166599999999999</v>
      </c>
      <c r="R353" s="6">
        <v>-3.2704999999999984</v>
      </c>
      <c r="S353" s="6">
        <v>0</v>
      </c>
    </row>
    <row r="354" spans="1:19">
      <c r="A354" s="27" t="s">
        <v>6</v>
      </c>
      <c r="B354" s="31"/>
      <c r="C354" s="6" t="s">
        <v>187</v>
      </c>
      <c r="D354" s="6" t="s">
        <v>187</v>
      </c>
      <c r="E354" s="6" t="s">
        <v>187</v>
      </c>
      <c r="F354" s="6" t="s">
        <v>187</v>
      </c>
      <c r="G354" s="6" t="s">
        <v>187</v>
      </c>
      <c r="I354" s="6" t="s">
        <v>187</v>
      </c>
      <c r="J354" s="6" t="s">
        <v>187</v>
      </c>
      <c r="K354" s="6" t="s">
        <v>187</v>
      </c>
      <c r="L354" s="6" t="s">
        <v>187</v>
      </c>
      <c r="M354" s="6" t="s">
        <v>187</v>
      </c>
      <c r="O354" s="6" t="s">
        <v>187</v>
      </c>
      <c r="P354" s="6" t="s">
        <v>187</v>
      </c>
      <c r="Q354" s="6" t="s">
        <v>187</v>
      </c>
      <c r="R354" s="6" t="s">
        <v>187</v>
      </c>
      <c r="S354" s="6" t="s">
        <v>187</v>
      </c>
    </row>
    <row r="355" spans="1:19">
      <c r="A355" s="27" t="s">
        <v>187</v>
      </c>
      <c r="B355" s="31" t="s">
        <v>29</v>
      </c>
      <c r="C355" s="6">
        <v>17.476900000000001</v>
      </c>
      <c r="D355" s="6">
        <v>17.644500000000001</v>
      </c>
      <c r="E355" s="6">
        <v>18.192499999999999</v>
      </c>
      <c r="F355" s="6">
        <v>-0.16760000000000019</v>
      </c>
      <c r="G355" s="6">
        <v>0.54799999999999827</v>
      </c>
      <c r="I355" s="6">
        <v>23.8185</v>
      </c>
      <c r="J355" s="6">
        <v>24.399699999999999</v>
      </c>
      <c r="K355" s="6">
        <v>24.8733</v>
      </c>
      <c r="L355" s="6">
        <v>-0.58119999999999905</v>
      </c>
      <c r="M355" s="6">
        <v>0.47360000000000113</v>
      </c>
      <c r="O355" s="6">
        <v>24.163799999999998</v>
      </c>
      <c r="P355" s="6">
        <v>24.399699999999999</v>
      </c>
      <c r="Q355" s="6">
        <v>26.7653</v>
      </c>
      <c r="R355" s="6">
        <v>-0.23590000000000089</v>
      </c>
      <c r="S355" s="6">
        <v>2.3656000000000006</v>
      </c>
    </row>
    <row r="356" spans="1:19">
      <c r="A356" s="27"/>
      <c r="B356" s="31" t="s">
        <v>179</v>
      </c>
      <c r="C356" s="6">
        <v>5.4302000000000001</v>
      </c>
      <c r="D356" s="6">
        <v>6.2584</v>
      </c>
      <c r="E356" s="6">
        <v>6.2584</v>
      </c>
      <c r="F356" s="6">
        <v>-0.82819999999999983</v>
      </c>
      <c r="G356" s="6">
        <v>0</v>
      </c>
      <c r="I356" s="6">
        <v>12.764900000000001</v>
      </c>
      <c r="J356" s="6">
        <v>16.481100000000001</v>
      </c>
      <c r="K356" s="6">
        <v>16.481100000000001</v>
      </c>
      <c r="L356" s="6">
        <v>-3.7162000000000006</v>
      </c>
      <c r="M356" s="6">
        <v>0</v>
      </c>
      <c r="O356" s="6">
        <v>15.5122</v>
      </c>
      <c r="P356" s="6">
        <v>21.988099999999999</v>
      </c>
      <c r="Q356" s="6">
        <v>21.988099999999999</v>
      </c>
      <c r="R356" s="6">
        <v>-6.4758999999999993</v>
      </c>
      <c r="S356" s="6">
        <v>0</v>
      </c>
    </row>
    <row r="357" spans="1:19">
      <c r="A357" s="27" t="s">
        <v>187</v>
      </c>
      <c r="B357" s="31" t="s">
        <v>33</v>
      </c>
      <c r="C357" s="6">
        <v>10.6052</v>
      </c>
      <c r="D357" s="6">
        <v>12.9383</v>
      </c>
      <c r="E357" s="6">
        <v>12.9383</v>
      </c>
      <c r="F357" s="6">
        <v>-2.3331</v>
      </c>
      <c r="G357" s="6">
        <v>0</v>
      </c>
      <c r="I357" s="6">
        <v>17.353999999999999</v>
      </c>
      <c r="J357" s="6">
        <v>22.942399999999999</v>
      </c>
      <c r="K357" s="6">
        <v>22.942399999999999</v>
      </c>
      <c r="L357" s="6">
        <v>-5.5884</v>
      </c>
      <c r="M357" s="6">
        <v>0</v>
      </c>
      <c r="O357" s="6">
        <v>21.420999999999999</v>
      </c>
      <c r="P357" s="6">
        <v>28.5167</v>
      </c>
      <c r="Q357" s="6">
        <v>28.5167</v>
      </c>
      <c r="R357" s="6">
        <v>-7.0957000000000008</v>
      </c>
      <c r="S357" s="6">
        <v>0</v>
      </c>
    </row>
    <row r="358" spans="1:19">
      <c r="A358" s="27" t="s">
        <v>187</v>
      </c>
      <c r="B358" s="31" t="s">
        <v>43</v>
      </c>
      <c r="C358" s="6">
        <v>4.6524000000000001</v>
      </c>
      <c r="D358" s="6">
        <v>6.0949</v>
      </c>
      <c r="E358" s="6">
        <v>6.0949</v>
      </c>
      <c r="F358" s="6">
        <v>-1.4424999999999999</v>
      </c>
      <c r="G358" s="6">
        <v>0</v>
      </c>
      <c r="I358" s="6">
        <v>8.4285999999999994</v>
      </c>
      <c r="J358" s="6">
        <v>11.5924</v>
      </c>
      <c r="K358" s="6">
        <v>11.5924</v>
      </c>
      <c r="L358" s="6">
        <v>-3.1638000000000002</v>
      </c>
      <c r="M358" s="6">
        <v>0</v>
      </c>
      <c r="O358" s="6">
        <v>12.7852</v>
      </c>
      <c r="P358" s="6">
        <v>16.866099999999999</v>
      </c>
      <c r="Q358" s="6">
        <v>16.866099999999999</v>
      </c>
      <c r="R358" s="6">
        <v>-4.0808999999999997</v>
      </c>
      <c r="S358" s="6">
        <v>0</v>
      </c>
    </row>
    <row r="359" spans="1:19">
      <c r="A359" s="27" t="s">
        <v>187</v>
      </c>
      <c r="B359" s="31" t="s">
        <v>48</v>
      </c>
      <c r="C359" s="6">
        <v>7.5946999999999996</v>
      </c>
      <c r="D359" s="6">
        <v>8.1137999999999995</v>
      </c>
      <c r="E359" s="6">
        <v>8.1137999999999995</v>
      </c>
      <c r="F359" s="6">
        <v>-0.51909999999999989</v>
      </c>
      <c r="G359" s="6">
        <v>0</v>
      </c>
      <c r="I359" s="6">
        <v>10.929600000000001</v>
      </c>
      <c r="J359" s="6">
        <v>11.9954</v>
      </c>
      <c r="K359" s="6">
        <v>12.3292</v>
      </c>
      <c r="L359" s="6">
        <v>-1.0657999999999994</v>
      </c>
      <c r="M359" s="6">
        <v>0.3338000000000001</v>
      </c>
      <c r="O359" s="6">
        <v>13.485099999999999</v>
      </c>
      <c r="P359" s="6">
        <v>15.610200000000001</v>
      </c>
      <c r="Q359" s="6">
        <v>15.8409</v>
      </c>
      <c r="R359" s="6">
        <v>-2.1251000000000015</v>
      </c>
      <c r="S359" s="6">
        <v>0.23069999999999879</v>
      </c>
    </row>
    <row r="360" spans="1:19">
      <c r="A360" s="27" t="s">
        <v>175</v>
      </c>
      <c r="B360" s="31"/>
      <c r="C360" s="6" t="s">
        <v>187</v>
      </c>
      <c r="D360" s="6" t="s">
        <v>187</v>
      </c>
      <c r="E360" s="6" t="s">
        <v>187</v>
      </c>
      <c r="F360" s="6" t="s">
        <v>187</v>
      </c>
      <c r="G360" s="6" t="s">
        <v>187</v>
      </c>
      <c r="I360" s="6" t="s">
        <v>187</v>
      </c>
      <c r="J360" s="6" t="s">
        <v>187</v>
      </c>
      <c r="K360" s="6" t="s">
        <v>187</v>
      </c>
      <c r="L360" s="6" t="s">
        <v>187</v>
      </c>
      <c r="M360" s="6" t="s">
        <v>187</v>
      </c>
      <c r="O360" s="6" t="s">
        <v>187</v>
      </c>
      <c r="P360" s="6" t="s">
        <v>187</v>
      </c>
      <c r="Q360" s="6" t="s">
        <v>187</v>
      </c>
      <c r="R360" s="6" t="s">
        <v>187</v>
      </c>
      <c r="S360" s="6" t="s">
        <v>187</v>
      </c>
    </row>
    <row r="361" spans="1:19">
      <c r="A361" s="27" t="s">
        <v>187</v>
      </c>
      <c r="B361" s="31" t="s">
        <v>10</v>
      </c>
      <c r="C361" s="6">
        <v>6.5294999999999996</v>
      </c>
      <c r="D361" s="6">
        <v>8.0365000000000002</v>
      </c>
      <c r="E361" s="6">
        <v>8.0365000000000002</v>
      </c>
      <c r="F361" s="6">
        <v>-1.5070000000000006</v>
      </c>
      <c r="G361" s="6">
        <v>0</v>
      </c>
      <c r="I361" s="6">
        <v>12.141500000000001</v>
      </c>
      <c r="J361" s="6">
        <v>15.9482</v>
      </c>
      <c r="K361" s="6">
        <v>15.9482</v>
      </c>
      <c r="L361" s="6">
        <v>-3.8066999999999993</v>
      </c>
      <c r="M361" s="6">
        <v>0</v>
      </c>
      <c r="O361" s="6">
        <v>14.4763</v>
      </c>
      <c r="P361" s="6">
        <v>19.332899999999999</v>
      </c>
      <c r="Q361" s="6">
        <v>19.332899999999999</v>
      </c>
      <c r="R361" s="6">
        <v>-4.8565999999999985</v>
      </c>
      <c r="S361" s="6">
        <v>0</v>
      </c>
    </row>
    <row r="362" spans="1:19">
      <c r="A362" s="27" t="s">
        <v>187</v>
      </c>
      <c r="B362" s="31" t="s">
        <v>560</v>
      </c>
      <c r="C362" s="6" t="s">
        <v>187</v>
      </c>
      <c r="D362" s="6" t="s">
        <v>187</v>
      </c>
      <c r="E362" s="6" t="s">
        <v>187</v>
      </c>
      <c r="F362" s="6" t="s">
        <v>187</v>
      </c>
      <c r="G362" s="6" t="s">
        <v>187</v>
      </c>
      <c r="I362" s="6" t="s">
        <v>187</v>
      </c>
      <c r="J362" s="6" t="s">
        <v>187</v>
      </c>
      <c r="K362" s="6" t="s">
        <v>187</v>
      </c>
      <c r="L362" s="6" t="s">
        <v>187</v>
      </c>
      <c r="M362" s="6" t="s">
        <v>187</v>
      </c>
      <c r="O362" s="6" t="s">
        <v>187</v>
      </c>
      <c r="P362" s="6" t="s">
        <v>187</v>
      </c>
      <c r="Q362" s="6" t="s">
        <v>187</v>
      </c>
      <c r="R362" s="6" t="s">
        <v>187</v>
      </c>
      <c r="S362" s="6" t="s">
        <v>187</v>
      </c>
    </row>
    <row r="363" spans="1:19">
      <c r="A363" s="27" t="s">
        <v>187</v>
      </c>
      <c r="B363" s="31" t="s">
        <v>32</v>
      </c>
      <c r="C363" s="6">
        <v>6.4271000000000003</v>
      </c>
      <c r="D363" s="6">
        <v>6.4383999999999997</v>
      </c>
      <c r="E363" s="6">
        <v>6.8097000000000003</v>
      </c>
      <c r="F363" s="6">
        <v>-1.1299999999999422E-2</v>
      </c>
      <c r="G363" s="6">
        <v>0.37130000000000063</v>
      </c>
      <c r="I363" s="6">
        <v>11.9779</v>
      </c>
      <c r="J363" s="6">
        <v>12.0688</v>
      </c>
      <c r="K363" s="6">
        <v>12.5899</v>
      </c>
      <c r="L363" s="6">
        <v>-9.0899999999999537E-2</v>
      </c>
      <c r="M363" s="6">
        <v>0.52110000000000056</v>
      </c>
      <c r="O363" s="6">
        <v>14.9818</v>
      </c>
      <c r="P363" s="6">
        <v>14.9818</v>
      </c>
      <c r="Q363" s="6">
        <v>17.088699999999999</v>
      </c>
      <c r="R363" s="6">
        <v>0</v>
      </c>
      <c r="S363" s="6">
        <v>2.1068999999999996</v>
      </c>
    </row>
    <row r="364" spans="1:19">
      <c r="A364" s="27" t="s">
        <v>187</v>
      </c>
      <c r="B364" s="31" t="s">
        <v>37</v>
      </c>
      <c r="C364" s="6">
        <v>5.7839999999999998</v>
      </c>
      <c r="D364" s="6">
        <v>6.6700999999999997</v>
      </c>
      <c r="E364" s="6">
        <v>6.6700999999999997</v>
      </c>
      <c r="F364" s="6">
        <v>-0.88609999999999989</v>
      </c>
      <c r="G364" s="6">
        <v>0</v>
      </c>
      <c r="I364" s="6">
        <v>8.3020999999999994</v>
      </c>
      <c r="J364" s="6">
        <v>9.5487000000000002</v>
      </c>
      <c r="K364" s="6">
        <v>9.5487000000000002</v>
      </c>
      <c r="L364" s="6">
        <v>-1.2466000000000008</v>
      </c>
      <c r="M364" s="6">
        <v>0</v>
      </c>
      <c r="O364" s="6">
        <v>10.4353</v>
      </c>
      <c r="P364" s="6">
        <v>12.8201</v>
      </c>
      <c r="Q364" s="6">
        <v>12.8201</v>
      </c>
      <c r="R364" s="6">
        <v>-2.3848000000000003</v>
      </c>
      <c r="S364" s="6">
        <v>0</v>
      </c>
    </row>
    <row r="365" spans="1:19">
      <c r="A365" s="27"/>
      <c r="B365" s="31" t="s">
        <v>585</v>
      </c>
      <c r="C365" s="6" t="s">
        <v>187</v>
      </c>
      <c r="D365" s="6" t="s">
        <v>187</v>
      </c>
      <c r="E365" s="6" t="s">
        <v>187</v>
      </c>
      <c r="F365" s="6" t="s">
        <v>187</v>
      </c>
      <c r="G365" s="6" t="s">
        <v>187</v>
      </c>
      <c r="I365" s="6" t="s">
        <v>187</v>
      </c>
      <c r="J365" s="6" t="s">
        <v>187</v>
      </c>
      <c r="K365" s="6" t="s">
        <v>187</v>
      </c>
      <c r="L365" s="6" t="s">
        <v>187</v>
      </c>
      <c r="M365" s="6" t="s">
        <v>187</v>
      </c>
      <c r="O365" s="6" t="s">
        <v>187</v>
      </c>
      <c r="P365" s="6" t="s">
        <v>187</v>
      </c>
      <c r="Q365" s="6" t="s">
        <v>187</v>
      </c>
      <c r="R365" s="6" t="s">
        <v>187</v>
      </c>
      <c r="S365" s="6" t="s">
        <v>187</v>
      </c>
    </row>
    <row r="366" spans="1:19">
      <c r="A366" s="27" t="s">
        <v>176</v>
      </c>
      <c r="B366" s="31"/>
      <c r="C366" s="6" t="s">
        <v>187</v>
      </c>
      <c r="D366" s="6" t="s">
        <v>187</v>
      </c>
      <c r="E366" s="6" t="s">
        <v>187</v>
      </c>
      <c r="F366" s="6" t="s">
        <v>187</v>
      </c>
      <c r="G366" s="6" t="s">
        <v>187</v>
      </c>
      <c r="I366" s="6" t="s">
        <v>187</v>
      </c>
      <c r="J366" s="6" t="s">
        <v>187</v>
      </c>
      <c r="K366" s="6" t="s">
        <v>187</v>
      </c>
      <c r="L366" s="6" t="s">
        <v>187</v>
      </c>
      <c r="M366" s="6" t="s">
        <v>187</v>
      </c>
      <c r="O366" s="6" t="s">
        <v>187</v>
      </c>
      <c r="P366" s="6" t="s">
        <v>187</v>
      </c>
      <c r="Q366" s="6" t="s">
        <v>187</v>
      </c>
      <c r="R366" s="6" t="s">
        <v>187</v>
      </c>
      <c r="S366" s="6" t="s">
        <v>187</v>
      </c>
    </row>
    <row r="367" spans="1:19">
      <c r="A367" s="27" t="s">
        <v>187</v>
      </c>
      <c r="B367" s="31" t="s">
        <v>18</v>
      </c>
      <c r="C367" s="6">
        <v>6.8634000000000004</v>
      </c>
      <c r="D367" s="6">
        <v>7.7849000000000004</v>
      </c>
      <c r="E367" s="6">
        <v>7.7849000000000004</v>
      </c>
      <c r="F367" s="6">
        <v>-0.92149999999999999</v>
      </c>
      <c r="G367" s="6">
        <v>0</v>
      </c>
      <c r="I367" s="6">
        <v>13.6752</v>
      </c>
      <c r="J367" s="6">
        <v>15.219900000000001</v>
      </c>
      <c r="K367" s="6">
        <v>15.219900000000001</v>
      </c>
      <c r="L367" s="6">
        <v>-1.5447000000000006</v>
      </c>
      <c r="M367" s="6">
        <v>0</v>
      </c>
      <c r="O367" s="6">
        <v>17.4815</v>
      </c>
      <c r="P367" s="6">
        <v>19.547999999999998</v>
      </c>
      <c r="Q367" s="6">
        <v>19.547999999999998</v>
      </c>
      <c r="R367" s="6">
        <v>-2.0664999999999978</v>
      </c>
      <c r="S367" s="6">
        <v>0</v>
      </c>
    </row>
    <row r="368" spans="1:19">
      <c r="A368" s="27" t="s">
        <v>187</v>
      </c>
      <c r="B368" s="31" t="s">
        <v>27</v>
      </c>
      <c r="C368" s="6">
        <v>4.8663999999999996</v>
      </c>
      <c r="D368" s="6">
        <v>5.4993999999999996</v>
      </c>
      <c r="E368" s="6">
        <v>5.5206999999999997</v>
      </c>
      <c r="F368" s="6">
        <v>-0.63300000000000001</v>
      </c>
      <c r="G368" s="6">
        <v>2.1300000000000097E-2</v>
      </c>
      <c r="I368" s="6">
        <v>8.7083999999999993</v>
      </c>
      <c r="J368" s="6">
        <v>11.398199999999999</v>
      </c>
      <c r="K368" s="6">
        <v>11.398199999999999</v>
      </c>
      <c r="L368" s="6">
        <v>-2.6898</v>
      </c>
      <c r="M368" s="6">
        <v>0</v>
      </c>
      <c r="O368" s="6">
        <v>11.368600000000001</v>
      </c>
      <c r="P368" s="6">
        <v>15.995799999999999</v>
      </c>
      <c r="Q368" s="6">
        <v>15.995799999999999</v>
      </c>
      <c r="R368" s="6">
        <v>-4.6271999999999984</v>
      </c>
      <c r="S368" s="6">
        <v>0</v>
      </c>
    </row>
    <row r="369" spans="1:19">
      <c r="A369" s="27" t="s">
        <v>187</v>
      </c>
      <c r="B369" s="31" t="s">
        <v>40</v>
      </c>
      <c r="C369" s="6">
        <v>15.746499999999999</v>
      </c>
      <c r="D369" s="6">
        <v>17.244499999999999</v>
      </c>
      <c r="E369" s="6">
        <v>17.244499999999999</v>
      </c>
      <c r="F369" s="6">
        <v>-1.4979999999999993</v>
      </c>
      <c r="G369" s="6">
        <v>0</v>
      </c>
      <c r="I369" s="6">
        <v>26.122199999999999</v>
      </c>
      <c r="J369" s="6">
        <v>29.133400000000002</v>
      </c>
      <c r="K369" s="6">
        <v>29.133400000000002</v>
      </c>
      <c r="L369" s="6">
        <v>-3.0112000000000023</v>
      </c>
      <c r="M369" s="6">
        <v>0</v>
      </c>
      <c r="O369" s="6">
        <v>30.081499999999998</v>
      </c>
      <c r="P369" s="6">
        <v>33.850999999999999</v>
      </c>
      <c r="Q369" s="6">
        <v>33.850999999999999</v>
      </c>
      <c r="R369" s="6">
        <v>-3.7695000000000007</v>
      </c>
      <c r="S369" s="6">
        <v>0</v>
      </c>
    </row>
    <row r="370" spans="1:19">
      <c r="A370" s="27" t="s">
        <v>187</v>
      </c>
      <c r="B370" s="31" t="s">
        <v>606</v>
      </c>
      <c r="C370" s="6" t="s">
        <v>187</v>
      </c>
      <c r="D370" s="6" t="s">
        <v>187</v>
      </c>
      <c r="E370" s="6" t="s">
        <v>187</v>
      </c>
      <c r="F370" s="6" t="s">
        <v>187</v>
      </c>
      <c r="G370" s="6" t="s">
        <v>187</v>
      </c>
      <c r="I370" s="6" t="s">
        <v>187</v>
      </c>
      <c r="J370" s="6" t="s">
        <v>187</v>
      </c>
      <c r="K370" s="6" t="s">
        <v>187</v>
      </c>
      <c r="L370" s="6" t="s">
        <v>187</v>
      </c>
      <c r="M370" s="6" t="s">
        <v>187</v>
      </c>
      <c r="O370" s="6" t="s">
        <v>187</v>
      </c>
      <c r="P370" s="6" t="s">
        <v>187</v>
      </c>
      <c r="Q370" s="6" t="s">
        <v>187</v>
      </c>
      <c r="R370" s="6" t="s">
        <v>187</v>
      </c>
      <c r="S370" s="6" t="s">
        <v>187</v>
      </c>
    </row>
    <row r="371" spans="1:19">
      <c r="A371" s="27" t="s">
        <v>12</v>
      </c>
      <c r="B371" s="31"/>
      <c r="C371" s="6" t="s">
        <v>187</v>
      </c>
      <c r="D371" s="6" t="s">
        <v>187</v>
      </c>
      <c r="E371" s="6" t="s">
        <v>187</v>
      </c>
      <c r="F371" s="6" t="s">
        <v>187</v>
      </c>
      <c r="G371" s="6" t="s">
        <v>187</v>
      </c>
      <c r="I371" s="6" t="s">
        <v>187</v>
      </c>
      <c r="J371" s="6" t="s">
        <v>187</v>
      </c>
      <c r="K371" s="6" t="s">
        <v>187</v>
      </c>
      <c r="L371" s="6" t="s">
        <v>187</v>
      </c>
      <c r="M371" s="6" t="s">
        <v>187</v>
      </c>
      <c r="O371" s="6" t="s">
        <v>187</v>
      </c>
      <c r="P371" s="6" t="s">
        <v>187</v>
      </c>
      <c r="Q371" s="6" t="s">
        <v>187</v>
      </c>
      <c r="R371" s="6" t="s">
        <v>187</v>
      </c>
      <c r="S371" s="6" t="s">
        <v>187</v>
      </c>
    </row>
    <row r="372" spans="1:19">
      <c r="A372" s="27" t="s">
        <v>187</v>
      </c>
      <c r="B372" s="31" t="s">
        <v>11</v>
      </c>
      <c r="C372" s="6">
        <v>15.0768</v>
      </c>
      <c r="D372" s="6">
        <v>15.0768</v>
      </c>
      <c r="E372" s="6">
        <v>15.669700000000001</v>
      </c>
      <c r="F372" s="6">
        <v>0</v>
      </c>
      <c r="G372" s="6">
        <v>0.5929000000000002</v>
      </c>
      <c r="I372" s="6">
        <v>22.8306</v>
      </c>
      <c r="J372" s="6">
        <v>24.491800000000001</v>
      </c>
      <c r="K372" s="6">
        <v>24.6645</v>
      </c>
      <c r="L372" s="6">
        <v>-1.6612000000000009</v>
      </c>
      <c r="M372" s="6">
        <v>0.17269999999999897</v>
      </c>
      <c r="O372" s="6">
        <v>25.879799999999999</v>
      </c>
      <c r="P372" s="6">
        <v>28.649699999999999</v>
      </c>
      <c r="Q372" s="6">
        <v>29.296099999999999</v>
      </c>
      <c r="R372" s="6">
        <v>-2.7698999999999998</v>
      </c>
      <c r="S372" s="6">
        <v>0.64639999999999986</v>
      </c>
    </row>
    <row r="373" spans="1:19">
      <c r="A373" s="27" t="s">
        <v>187</v>
      </c>
      <c r="B373" s="31" t="s">
        <v>13</v>
      </c>
      <c r="C373" s="6">
        <v>13.7597</v>
      </c>
      <c r="D373" s="6">
        <v>15.667899999999999</v>
      </c>
      <c r="E373" s="6">
        <v>15.667899999999999</v>
      </c>
      <c r="F373" s="6">
        <v>-1.908199999999999</v>
      </c>
      <c r="G373" s="6">
        <v>0</v>
      </c>
      <c r="I373" s="6">
        <v>21.014199999999999</v>
      </c>
      <c r="J373" s="6">
        <v>23.441299999999998</v>
      </c>
      <c r="K373" s="6">
        <v>23.441299999999998</v>
      </c>
      <c r="L373" s="6">
        <v>-2.4270999999999994</v>
      </c>
      <c r="M373" s="6">
        <v>0</v>
      </c>
      <c r="O373" s="6">
        <v>23.662400000000002</v>
      </c>
      <c r="P373" s="6">
        <v>26.7239</v>
      </c>
      <c r="Q373" s="6">
        <v>26.7239</v>
      </c>
      <c r="R373" s="6">
        <v>-3.0614999999999988</v>
      </c>
      <c r="S373" s="6">
        <v>0</v>
      </c>
    </row>
    <row r="374" spans="1:19">
      <c r="A374" s="27" t="s">
        <v>187</v>
      </c>
      <c r="B374" s="31" t="s">
        <v>20</v>
      </c>
      <c r="C374" s="6">
        <v>10.928699999999999</v>
      </c>
      <c r="D374" s="6">
        <v>11.431800000000001</v>
      </c>
      <c r="E374" s="6">
        <v>11.431800000000001</v>
      </c>
      <c r="F374" s="6">
        <v>-0.50310000000000166</v>
      </c>
      <c r="G374" s="6">
        <v>0</v>
      </c>
      <c r="I374" s="6">
        <v>17.440000000000001</v>
      </c>
      <c r="J374" s="6">
        <v>19.1343</v>
      </c>
      <c r="K374" s="6">
        <v>19.1343</v>
      </c>
      <c r="L374" s="6">
        <v>-1.6942999999999984</v>
      </c>
      <c r="M374" s="6">
        <v>0</v>
      </c>
      <c r="O374" s="6">
        <v>19.8432</v>
      </c>
      <c r="P374" s="6">
        <v>21.632100000000001</v>
      </c>
      <c r="Q374" s="6">
        <v>21.872900000000001</v>
      </c>
      <c r="R374" s="6">
        <v>-1.7889000000000017</v>
      </c>
      <c r="S374" s="6">
        <v>0.24080000000000013</v>
      </c>
    </row>
    <row r="375" spans="1:19">
      <c r="A375" s="27" t="s">
        <v>187</v>
      </c>
      <c r="B375" s="31" t="s">
        <v>21</v>
      </c>
      <c r="C375" s="6">
        <v>12.204499999999999</v>
      </c>
      <c r="D375" s="6">
        <v>12.7286</v>
      </c>
      <c r="E375" s="6">
        <v>12.7286</v>
      </c>
      <c r="F375" s="6">
        <v>-0.52410000000000068</v>
      </c>
      <c r="G375" s="6">
        <v>0</v>
      </c>
      <c r="I375" s="6">
        <v>17.0899</v>
      </c>
      <c r="J375" s="6">
        <v>18.006399999999999</v>
      </c>
      <c r="K375" s="6">
        <v>18.006399999999999</v>
      </c>
      <c r="L375" s="6">
        <v>-0.9164999999999992</v>
      </c>
      <c r="M375" s="6">
        <v>0</v>
      </c>
      <c r="O375" s="6">
        <v>19.113399999999999</v>
      </c>
      <c r="P375" s="6">
        <v>20.0885</v>
      </c>
      <c r="Q375" s="6">
        <v>20.2226</v>
      </c>
      <c r="R375" s="6">
        <v>-0.97510000000000119</v>
      </c>
      <c r="S375" s="6">
        <v>0.13410000000000011</v>
      </c>
    </row>
    <row r="376" spans="1:19">
      <c r="A376" s="27" t="s">
        <v>187</v>
      </c>
      <c r="B376" s="31" t="s">
        <v>561</v>
      </c>
      <c r="C376" s="6" t="s">
        <v>187</v>
      </c>
      <c r="D376" s="6" t="s">
        <v>187</v>
      </c>
      <c r="E376" s="6" t="s">
        <v>187</v>
      </c>
      <c r="F376" s="6" t="s">
        <v>187</v>
      </c>
      <c r="G376" s="6" t="s">
        <v>187</v>
      </c>
      <c r="I376" s="6" t="s">
        <v>187</v>
      </c>
      <c r="J376" s="6" t="s">
        <v>187</v>
      </c>
      <c r="K376" s="6" t="s">
        <v>187</v>
      </c>
      <c r="L376" s="6" t="s">
        <v>187</v>
      </c>
      <c r="M376" s="6" t="s">
        <v>187</v>
      </c>
      <c r="O376" s="6" t="s">
        <v>187</v>
      </c>
      <c r="P376" s="6" t="s">
        <v>187</v>
      </c>
      <c r="Q376" s="6" t="s">
        <v>187</v>
      </c>
      <c r="R376" s="6" t="s">
        <v>187</v>
      </c>
      <c r="S376" s="6" t="s">
        <v>187</v>
      </c>
    </row>
    <row r="377" spans="1:19">
      <c r="A377" s="27" t="s">
        <v>187</v>
      </c>
      <c r="B377" s="31" t="s">
        <v>562</v>
      </c>
      <c r="C377" s="6" t="s">
        <v>187</v>
      </c>
      <c r="D377" s="6" t="s">
        <v>187</v>
      </c>
      <c r="E377" s="6" t="s">
        <v>187</v>
      </c>
      <c r="F377" s="6" t="s">
        <v>187</v>
      </c>
      <c r="G377" s="6" t="s">
        <v>187</v>
      </c>
      <c r="I377" s="6" t="s">
        <v>187</v>
      </c>
      <c r="J377" s="6" t="s">
        <v>187</v>
      </c>
      <c r="K377" s="6" t="s">
        <v>187</v>
      </c>
      <c r="L377" s="6" t="s">
        <v>187</v>
      </c>
      <c r="M377" s="6" t="s">
        <v>187</v>
      </c>
      <c r="O377" s="6" t="s">
        <v>187</v>
      </c>
      <c r="P377" s="6" t="s">
        <v>187</v>
      </c>
      <c r="Q377" s="6" t="s">
        <v>187</v>
      </c>
      <c r="R377" s="6" t="s">
        <v>187</v>
      </c>
      <c r="S377" s="6" t="s">
        <v>187</v>
      </c>
    </row>
    <row r="378" spans="1:19">
      <c r="A378" s="27" t="s">
        <v>187</v>
      </c>
      <c r="B378" s="31" t="s">
        <v>38</v>
      </c>
      <c r="C378" s="6">
        <v>9.8206000000000007</v>
      </c>
      <c r="D378" s="6">
        <v>10.5633</v>
      </c>
      <c r="E378" s="6">
        <v>10.5633</v>
      </c>
      <c r="F378" s="6">
        <v>-0.74269999999999925</v>
      </c>
      <c r="G378" s="6">
        <v>0</v>
      </c>
      <c r="I378" s="6">
        <v>14.9671</v>
      </c>
      <c r="J378" s="6">
        <v>15.571899999999999</v>
      </c>
      <c r="K378" s="6">
        <v>16.408799999999999</v>
      </c>
      <c r="L378" s="6">
        <v>-0.60479999999999912</v>
      </c>
      <c r="M378" s="6">
        <v>0.83689999999999998</v>
      </c>
      <c r="O378" s="6">
        <v>18.699300000000001</v>
      </c>
      <c r="P378" s="6">
        <v>20.325600000000001</v>
      </c>
      <c r="Q378" s="6">
        <v>20.717500000000001</v>
      </c>
      <c r="R378" s="6">
        <v>-1.6263000000000005</v>
      </c>
      <c r="S378" s="6">
        <v>0.39189999999999969</v>
      </c>
    </row>
    <row r="379" spans="1:19">
      <c r="A379" s="27" t="s">
        <v>187</v>
      </c>
      <c r="B379" s="31" t="s">
        <v>39</v>
      </c>
      <c r="C379" s="6">
        <v>13.5464</v>
      </c>
      <c r="D379" s="6">
        <v>14.107200000000001</v>
      </c>
      <c r="E379" s="6">
        <v>14.107200000000001</v>
      </c>
      <c r="F379" s="6">
        <v>-0.56080000000000041</v>
      </c>
      <c r="G379" s="6">
        <v>0</v>
      </c>
      <c r="I379" s="6">
        <v>19.051400000000001</v>
      </c>
      <c r="J379" s="6">
        <v>19.415700000000001</v>
      </c>
      <c r="K379" s="6">
        <v>19.604500000000002</v>
      </c>
      <c r="L379" s="6">
        <v>-0.36430000000000007</v>
      </c>
      <c r="M379" s="6">
        <v>0.18880000000000052</v>
      </c>
      <c r="O379" s="6">
        <v>21.263300000000001</v>
      </c>
      <c r="P379" s="6">
        <v>21.561399999999999</v>
      </c>
      <c r="Q379" s="6">
        <v>22.6281</v>
      </c>
      <c r="R379" s="6">
        <v>-0.29809999999999803</v>
      </c>
      <c r="S379" s="6">
        <v>1.0667000000000009</v>
      </c>
    </row>
    <row r="381" spans="1:19">
      <c r="A381" s="92" t="s">
        <v>531</v>
      </c>
      <c r="B381" s="93"/>
      <c r="C381" s="6"/>
      <c r="D381" s="6"/>
      <c r="E381" s="6"/>
      <c r="F381" s="6">
        <v>-1.0879153846153846</v>
      </c>
      <c r="G381" s="6">
        <v>5.8980769230769198E-2</v>
      </c>
      <c r="H381" s="6"/>
      <c r="I381" s="6"/>
      <c r="J381" s="6"/>
      <c r="K381" s="6"/>
      <c r="L381" s="6">
        <v>-2.3012653846153848</v>
      </c>
      <c r="M381" s="6">
        <v>0.18806923076923082</v>
      </c>
      <c r="N381" s="6"/>
      <c r="O381" s="6"/>
      <c r="P381" s="6"/>
      <c r="Q381" s="6"/>
      <c r="R381" s="6">
        <v>-2.9161461538461544</v>
      </c>
      <c r="S381" s="6">
        <v>0.51843461538461577</v>
      </c>
    </row>
    <row r="382" spans="1:19">
      <c r="A382" s="92" t="s">
        <v>532</v>
      </c>
      <c r="B382" s="93"/>
      <c r="C382" s="6"/>
      <c r="D382" s="6"/>
      <c r="E382" s="6"/>
      <c r="F382" s="6">
        <v>-4.0084000000000017</v>
      </c>
      <c r="G382" s="6">
        <v>0.5929000000000002</v>
      </c>
      <c r="H382" s="6"/>
      <c r="I382" s="6"/>
      <c r="J382" s="6"/>
      <c r="K382" s="6"/>
      <c r="L382" s="6">
        <v>-7.2875000000000014</v>
      </c>
      <c r="M382" s="6">
        <v>1.9330999999999996</v>
      </c>
      <c r="N382" s="6"/>
      <c r="O382" s="6"/>
      <c r="P382" s="6"/>
      <c r="Q382" s="6"/>
      <c r="R382" s="6">
        <v>-9.0417000000000023</v>
      </c>
      <c r="S382" s="6">
        <v>2.7332000000000036</v>
      </c>
    </row>
    <row r="383" spans="1:19" ht="51.75" customHeight="1">
      <c r="A383" s="258" t="s">
        <v>675</v>
      </c>
      <c r="B383" s="259"/>
      <c r="C383" s="259"/>
      <c r="D383" s="259"/>
      <c r="E383" s="259"/>
      <c r="F383" s="259"/>
      <c r="G383" s="259"/>
      <c r="H383" s="259"/>
      <c r="I383" s="259"/>
      <c r="J383" s="259"/>
      <c r="K383" s="259"/>
      <c r="L383" s="259"/>
      <c r="M383" s="259"/>
      <c r="N383" s="259"/>
      <c r="O383" s="259"/>
      <c r="P383" s="259"/>
      <c r="Q383" s="259"/>
      <c r="R383" s="259"/>
      <c r="S383" s="259"/>
    </row>
    <row r="384" spans="1:19">
      <c r="A384" s="31"/>
      <c r="B384" s="40"/>
      <c r="C384" s="40"/>
      <c r="D384" s="40"/>
      <c r="E384" s="40"/>
      <c r="F384" s="40"/>
      <c r="G384" s="40"/>
      <c r="H384" s="40"/>
      <c r="I384" s="40"/>
      <c r="J384" s="40"/>
      <c r="K384" s="40"/>
      <c r="L384" s="40"/>
    </row>
  </sheetData>
  <mergeCells count="6">
    <mergeCell ref="A383:S383"/>
    <mergeCell ref="A1:S1"/>
    <mergeCell ref="F3:G3"/>
    <mergeCell ref="L3:M3"/>
    <mergeCell ref="R3:S3"/>
    <mergeCell ref="A3:B4"/>
  </mergeCells>
  <pageMargins left="0.45" right="0.45" top="0.75" bottom="0.75" header="0.3" footer="0.3"/>
  <pageSetup scale="70" firstPageNumber="23" orientation="portrait" useFirstPageNumber="1" r:id="rId1"/>
  <headerFooter differentOddEven="1">
    <oddFooter>&amp;LGuttmacher Institute&amp;R&amp;P</oddFooter>
    <evenFooter>&amp;L&amp;P&amp;RGuttmacher Institute</evenFooter>
  </headerFooter>
  <rowBreaks count="6" manualBreakCount="6">
    <brk id="58" max="18" man="1"/>
    <brk id="112" max="18" man="1"/>
    <brk id="166" max="18" man="1"/>
    <brk id="220" max="18" man="1"/>
    <brk id="274" max="18" man="1"/>
    <brk id="328" max="18"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dimension ref="A1:L392"/>
  <sheetViews>
    <sheetView view="pageBreakPreview" zoomScale="80" zoomScaleSheetLayoutView="8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8.85546875" defaultRowHeight="15"/>
  <cols>
    <col min="1" max="1" width="3.7109375" customWidth="1"/>
    <col min="2" max="2" width="26.28515625" bestFit="1" customWidth="1"/>
    <col min="3" max="7" width="6.7109375" customWidth="1"/>
    <col min="8" max="8" width="2.7109375" customWidth="1"/>
    <col min="9" max="10" width="6.7109375" customWidth="1"/>
    <col min="12" max="12" width="9.28515625" bestFit="1" customWidth="1"/>
  </cols>
  <sheetData>
    <row r="1" spans="1:12" ht="28.5" customHeight="1">
      <c r="A1" s="263" t="s">
        <v>156</v>
      </c>
      <c r="B1" s="263"/>
      <c r="C1" s="263"/>
      <c r="D1" s="263"/>
      <c r="E1" s="263"/>
      <c r="F1" s="263"/>
      <c r="G1" s="263"/>
      <c r="H1" s="263"/>
      <c r="I1" s="263"/>
      <c r="J1" s="263"/>
      <c r="K1" s="263"/>
      <c r="L1" s="263"/>
    </row>
    <row r="2" spans="1:12" ht="29.25" customHeight="1">
      <c r="A2" s="264" t="s">
        <v>537</v>
      </c>
      <c r="B2" s="263"/>
      <c r="C2" s="263"/>
      <c r="D2" s="263"/>
      <c r="E2" s="263"/>
      <c r="F2" s="263"/>
      <c r="G2" s="263"/>
      <c r="H2" s="263"/>
      <c r="I2" s="263"/>
      <c r="J2" s="263"/>
      <c r="K2" s="263"/>
      <c r="L2" s="263"/>
    </row>
    <row r="4" spans="1:12">
      <c r="A4" t="s">
        <v>85</v>
      </c>
      <c r="K4" t="s">
        <v>533</v>
      </c>
    </row>
    <row r="5" spans="1:12">
      <c r="A5" s="9"/>
      <c r="B5" s="9" t="s">
        <v>534</v>
      </c>
      <c r="C5" s="76">
        <v>0</v>
      </c>
      <c r="D5" s="76">
        <v>3</v>
      </c>
      <c r="E5" s="76">
        <v>6</v>
      </c>
      <c r="F5" s="76">
        <v>9</v>
      </c>
      <c r="G5" s="76" t="s">
        <v>154</v>
      </c>
      <c r="H5" s="9"/>
      <c r="I5" s="9" t="s">
        <v>529</v>
      </c>
      <c r="J5" s="9" t="s">
        <v>530</v>
      </c>
      <c r="K5" s="9" t="s">
        <v>529</v>
      </c>
      <c r="L5" s="9" t="s">
        <v>530</v>
      </c>
    </row>
    <row r="6" spans="1:12">
      <c r="A6" s="32" t="s">
        <v>0</v>
      </c>
      <c r="B6" s="33"/>
      <c r="C6" s="33"/>
      <c r="D6" s="33"/>
      <c r="E6" s="33"/>
      <c r="F6" s="33"/>
      <c r="G6" s="33"/>
      <c r="H6" s="33"/>
      <c r="I6" s="33"/>
      <c r="J6" s="33"/>
      <c r="K6" s="33"/>
      <c r="L6" s="33"/>
    </row>
    <row r="7" spans="1:12">
      <c r="A7" s="41" t="s">
        <v>171</v>
      </c>
      <c r="C7" s="6" t="s">
        <v>187</v>
      </c>
      <c r="D7" s="6" t="s">
        <v>187</v>
      </c>
      <c r="E7" s="6" t="s">
        <v>187</v>
      </c>
      <c r="F7" s="6" t="s">
        <v>187</v>
      </c>
      <c r="G7" s="6" t="s">
        <v>187</v>
      </c>
      <c r="I7" s="6" t="str">
        <f>IF(NOT(ISNUMBER($G7)),"",MIN(C7:G7))</f>
        <v/>
      </c>
      <c r="J7" s="6" t="str">
        <f>IF(NOT(ISNUMBER($G7)),"",MAX(C7:G7))</f>
        <v/>
      </c>
      <c r="K7" s="75" t="str">
        <f>IF(NOT(ISNUMBER($G7)),"",I7-$G7)</f>
        <v/>
      </c>
      <c r="L7" s="75" t="str">
        <f>IF(NOT(ISNUMBER($G7)),"",J7-$G7)</f>
        <v/>
      </c>
    </row>
    <row r="8" spans="1:12">
      <c r="A8" s="27" t="s">
        <v>187</v>
      </c>
      <c r="B8" s="31" t="s">
        <v>16</v>
      </c>
      <c r="C8" s="6">
        <v>7.3207000000000004</v>
      </c>
      <c r="D8" s="6">
        <v>7.4718999999999998</v>
      </c>
      <c r="E8" s="6">
        <v>7.5618999999999996</v>
      </c>
      <c r="F8" s="6">
        <v>7.5618999999999996</v>
      </c>
      <c r="G8" s="6">
        <v>7.5618999999999996</v>
      </c>
      <c r="H8" s="6"/>
      <c r="I8" s="6">
        <f t="shared" ref="I8:I25" si="0">IF(NOT(ISNUMBER($G8)),"",MIN(C8:G8))</f>
        <v>7.3207000000000004</v>
      </c>
      <c r="J8" s="6">
        <f t="shared" ref="J8:J25" si="1">IF(NOT(ISNUMBER($G8)),"",MAX(C8:G8))</f>
        <v>7.5618999999999996</v>
      </c>
      <c r="K8" s="75">
        <f t="shared" ref="K8:K25" si="2">IF(NOT(ISNUMBER($G8)),"",I8-$G8)</f>
        <v>-0.24119999999999919</v>
      </c>
      <c r="L8" s="75">
        <f t="shared" ref="L8:L25" si="3">IF(NOT(ISNUMBER($G8)),"",J8-$G8)</f>
        <v>0</v>
      </c>
    </row>
    <row r="9" spans="1:12">
      <c r="A9" s="27"/>
      <c r="B9" s="31" t="s">
        <v>540</v>
      </c>
      <c r="C9" s="91">
        <v>1.8357000000000001</v>
      </c>
      <c r="D9" s="91">
        <v>2.0813000000000001</v>
      </c>
      <c r="E9" s="91">
        <v>1.9044000000000001</v>
      </c>
      <c r="F9" s="91">
        <v>1.9044000000000001</v>
      </c>
      <c r="G9" s="91">
        <v>1.9044000000000001</v>
      </c>
      <c r="H9" s="6"/>
      <c r="I9" s="6">
        <f t="shared" ref="I9" si="4">IF(NOT(ISNUMBER($G9)),"",MIN(C9:G9))</f>
        <v>1.8357000000000001</v>
      </c>
      <c r="J9" s="6">
        <f t="shared" ref="J9" si="5">IF(NOT(ISNUMBER($G9)),"",MAX(C9:G9))</f>
        <v>2.0813000000000001</v>
      </c>
      <c r="K9" s="75">
        <f t="shared" ref="K9" si="6">IF(NOT(ISNUMBER($G9)),"",I9-$G9)</f>
        <v>-6.8699999999999983E-2</v>
      </c>
      <c r="L9" s="75">
        <f t="shared" ref="L9" si="7">IF(NOT(ISNUMBER($G9)),"",J9-$G9)</f>
        <v>0.17690000000000006</v>
      </c>
    </row>
    <row r="10" spans="1:12">
      <c r="A10" s="27" t="s">
        <v>187</v>
      </c>
      <c r="B10" s="31" t="s">
        <v>24</v>
      </c>
      <c r="C10" s="6">
        <v>2.8142999999999998</v>
      </c>
      <c r="D10" s="6">
        <v>2.5840000000000001</v>
      </c>
      <c r="E10" s="6">
        <v>2.7656999999999998</v>
      </c>
      <c r="F10" s="6">
        <v>2.7871999999999999</v>
      </c>
      <c r="G10" s="6">
        <v>2.7871999999999999</v>
      </c>
      <c r="H10" s="6"/>
      <c r="I10" s="6">
        <f t="shared" si="0"/>
        <v>2.5840000000000001</v>
      </c>
      <c r="J10" s="6">
        <f t="shared" si="1"/>
        <v>2.8142999999999998</v>
      </c>
      <c r="K10" s="75">
        <f t="shared" si="2"/>
        <v>-0.20319999999999983</v>
      </c>
      <c r="L10" s="75">
        <f t="shared" si="3"/>
        <v>2.7099999999999902E-2</v>
      </c>
    </row>
    <row r="11" spans="1:12">
      <c r="A11" s="27" t="s">
        <v>187</v>
      </c>
      <c r="B11" s="31" t="s">
        <v>30</v>
      </c>
      <c r="C11" s="6">
        <v>4.2483000000000004</v>
      </c>
      <c r="D11" s="6">
        <v>3.968</v>
      </c>
      <c r="E11" s="6">
        <v>3.8411</v>
      </c>
      <c r="F11" s="6">
        <v>3.8757000000000001</v>
      </c>
      <c r="G11" s="6">
        <v>4.0427</v>
      </c>
      <c r="H11" s="6"/>
      <c r="I11" s="6">
        <f t="shared" si="0"/>
        <v>3.8411</v>
      </c>
      <c r="J11" s="6">
        <f t="shared" si="1"/>
        <v>4.2483000000000004</v>
      </c>
      <c r="K11" s="75">
        <f t="shared" si="2"/>
        <v>-0.2016</v>
      </c>
      <c r="L11" s="75">
        <f t="shared" si="3"/>
        <v>0.20560000000000045</v>
      </c>
    </row>
    <row r="12" spans="1:12">
      <c r="A12" s="27" t="s">
        <v>187</v>
      </c>
      <c r="B12" s="31" t="s">
        <v>31</v>
      </c>
      <c r="C12" s="6">
        <v>6.8114999999999997</v>
      </c>
      <c r="D12" s="6">
        <v>6.7613000000000003</v>
      </c>
      <c r="E12" s="6">
        <v>6.7613000000000003</v>
      </c>
      <c r="F12" s="6">
        <v>6.7613000000000003</v>
      </c>
      <c r="G12" s="6">
        <v>6.7613000000000003</v>
      </c>
      <c r="H12" s="6"/>
      <c r="I12" s="6">
        <f t="shared" si="0"/>
        <v>6.7613000000000003</v>
      </c>
      <c r="J12" s="6">
        <f t="shared" si="1"/>
        <v>6.8114999999999997</v>
      </c>
      <c r="K12" s="75">
        <f t="shared" si="2"/>
        <v>0</v>
      </c>
      <c r="L12" s="75">
        <f t="shared" si="3"/>
        <v>5.0199999999999356E-2</v>
      </c>
    </row>
    <row r="13" spans="1:12">
      <c r="A13" s="27" t="s">
        <v>187</v>
      </c>
      <c r="B13" s="31" t="s">
        <v>35</v>
      </c>
      <c r="C13" s="6">
        <v>3.1501999999999999</v>
      </c>
      <c r="D13" s="6">
        <v>3.1335000000000002</v>
      </c>
      <c r="E13" s="6">
        <v>3.1570999999999998</v>
      </c>
      <c r="F13" s="6">
        <v>3.2431999999999999</v>
      </c>
      <c r="G13" s="6">
        <v>3.2688000000000001</v>
      </c>
      <c r="H13" s="6"/>
      <c r="I13" s="6">
        <f t="shared" si="0"/>
        <v>3.1335000000000002</v>
      </c>
      <c r="J13" s="6">
        <f t="shared" si="1"/>
        <v>3.2688000000000001</v>
      </c>
      <c r="K13" s="75">
        <f t="shared" si="2"/>
        <v>-0.13529999999999998</v>
      </c>
      <c r="L13" s="75">
        <f t="shared" si="3"/>
        <v>0</v>
      </c>
    </row>
    <row r="14" spans="1:12">
      <c r="A14" s="27" t="s">
        <v>187</v>
      </c>
      <c r="B14" s="31" t="s">
        <v>41</v>
      </c>
      <c r="C14" s="6">
        <v>3.7814000000000001</v>
      </c>
      <c r="D14" s="6">
        <v>3.7608999999999999</v>
      </c>
      <c r="E14" s="6">
        <v>3.7837000000000001</v>
      </c>
      <c r="F14" s="6">
        <v>3.7837000000000001</v>
      </c>
      <c r="G14" s="6">
        <v>3.7837000000000001</v>
      </c>
      <c r="H14" s="6"/>
      <c r="I14" s="6">
        <f t="shared" si="0"/>
        <v>3.7608999999999999</v>
      </c>
      <c r="J14" s="6">
        <f t="shared" si="1"/>
        <v>3.7837000000000001</v>
      </c>
      <c r="K14" s="75">
        <f t="shared" si="2"/>
        <v>-2.2800000000000153E-2</v>
      </c>
      <c r="L14" s="75">
        <f t="shared" si="3"/>
        <v>0</v>
      </c>
    </row>
    <row r="15" spans="1:12">
      <c r="A15" s="27" t="s">
        <v>187</v>
      </c>
      <c r="B15" s="31" t="s">
        <v>44</v>
      </c>
      <c r="C15" s="6">
        <v>3.7763</v>
      </c>
      <c r="D15" s="6">
        <v>4.0110999999999999</v>
      </c>
      <c r="E15" s="6">
        <v>3.94</v>
      </c>
      <c r="F15" s="6">
        <v>3.94</v>
      </c>
      <c r="G15" s="6">
        <v>3.94</v>
      </c>
      <c r="H15" s="6"/>
      <c r="I15" s="6">
        <f t="shared" si="0"/>
        <v>3.7763</v>
      </c>
      <c r="J15" s="6">
        <f t="shared" si="1"/>
        <v>4.0110999999999999</v>
      </c>
      <c r="K15" s="75">
        <f t="shared" si="2"/>
        <v>-0.16369999999999996</v>
      </c>
      <c r="L15" s="75">
        <f t="shared" si="3"/>
        <v>7.1099999999999941E-2</v>
      </c>
    </row>
    <row r="16" spans="1:12">
      <c r="A16" s="27" t="s">
        <v>187</v>
      </c>
      <c r="B16" s="31" t="s">
        <v>47</v>
      </c>
      <c r="C16" s="6">
        <v>8.8379999999999992</v>
      </c>
      <c r="D16" s="6">
        <v>9.2954000000000008</v>
      </c>
      <c r="E16" s="6">
        <v>9.3173999999999992</v>
      </c>
      <c r="F16" s="6">
        <v>9.4262999999999995</v>
      </c>
      <c r="G16" s="6">
        <v>9.4262999999999995</v>
      </c>
      <c r="H16" s="6"/>
      <c r="I16" s="6">
        <f t="shared" si="0"/>
        <v>8.8379999999999992</v>
      </c>
      <c r="J16" s="6">
        <f t="shared" si="1"/>
        <v>9.4262999999999995</v>
      </c>
      <c r="K16" s="75">
        <f t="shared" si="2"/>
        <v>-0.58830000000000027</v>
      </c>
      <c r="L16" s="75">
        <f t="shared" si="3"/>
        <v>0</v>
      </c>
    </row>
    <row r="17" spans="1:12">
      <c r="A17" s="27" t="s">
        <v>187</v>
      </c>
      <c r="B17" s="31" t="s">
        <v>50</v>
      </c>
      <c r="C17" s="6">
        <v>2.4028</v>
      </c>
      <c r="D17" s="6">
        <v>2.5173000000000001</v>
      </c>
      <c r="E17" s="6">
        <v>2.5746000000000002</v>
      </c>
      <c r="F17" s="6">
        <v>2.5746000000000002</v>
      </c>
      <c r="G17" s="6">
        <v>2.5746000000000002</v>
      </c>
      <c r="H17" s="6"/>
      <c r="I17" s="6">
        <f t="shared" si="0"/>
        <v>2.4028</v>
      </c>
      <c r="J17" s="6">
        <f t="shared" si="1"/>
        <v>2.5746000000000002</v>
      </c>
      <c r="K17" s="75">
        <f t="shared" si="2"/>
        <v>-0.17180000000000017</v>
      </c>
      <c r="L17" s="75">
        <f t="shared" si="3"/>
        <v>0</v>
      </c>
    </row>
    <row r="18" spans="1:12">
      <c r="A18" s="27" t="s">
        <v>172</v>
      </c>
      <c r="B18" s="28"/>
      <c r="C18" s="6" t="s">
        <v>187</v>
      </c>
      <c r="D18" s="6" t="s">
        <v>187</v>
      </c>
      <c r="E18" s="6" t="s">
        <v>187</v>
      </c>
      <c r="F18" s="6" t="s">
        <v>187</v>
      </c>
      <c r="G18" s="6" t="s">
        <v>187</v>
      </c>
      <c r="H18" s="6"/>
      <c r="I18" s="6" t="str">
        <f t="shared" si="0"/>
        <v/>
      </c>
      <c r="J18" s="6" t="str">
        <f t="shared" si="1"/>
        <v/>
      </c>
      <c r="K18" s="75" t="str">
        <f t="shared" si="2"/>
        <v/>
      </c>
      <c r="L18" s="75" t="str">
        <f t="shared" si="3"/>
        <v/>
      </c>
    </row>
    <row r="19" spans="1:12">
      <c r="A19" s="27"/>
      <c r="B19" t="s">
        <v>181</v>
      </c>
      <c r="C19" s="6">
        <v>3.4799000000000002</v>
      </c>
      <c r="D19" s="6">
        <v>3.6013000000000002</v>
      </c>
      <c r="E19" s="6">
        <v>3.6013000000000002</v>
      </c>
      <c r="F19" s="6">
        <v>3.6013000000000002</v>
      </c>
      <c r="G19" s="6">
        <v>3.6013000000000002</v>
      </c>
      <c r="H19" s="6"/>
      <c r="I19" s="6">
        <f t="shared" si="0"/>
        <v>3.4799000000000002</v>
      </c>
      <c r="J19" s="6">
        <f t="shared" si="1"/>
        <v>3.6013000000000002</v>
      </c>
      <c r="K19" s="75">
        <f t="shared" si="2"/>
        <v>-0.12139999999999995</v>
      </c>
      <c r="L19" s="75">
        <f t="shared" si="3"/>
        <v>0</v>
      </c>
    </row>
    <row r="20" spans="1:12">
      <c r="A20" s="27" t="s">
        <v>187</v>
      </c>
      <c r="B20" s="31" t="s">
        <v>14</v>
      </c>
      <c r="C20" s="6">
        <v>2.0771999999999999</v>
      </c>
      <c r="D20" s="6">
        <v>2.1086999999999998</v>
      </c>
      <c r="E20" s="6">
        <v>2.2284000000000002</v>
      </c>
      <c r="F20" s="6">
        <v>1.9155</v>
      </c>
      <c r="G20" s="6">
        <v>1.92</v>
      </c>
      <c r="H20" s="6"/>
      <c r="I20" s="6">
        <f t="shared" si="0"/>
        <v>1.9155</v>
      </c>
      <c r="J20" s="6">
        <f t="shared" si="1"/>
        <v>2.2284000000000002</v>
      </c>
      <c r="K20" s="75">
        <f t="shared" si="2"/>
        <v>-4.4999999999999485E-3</v>
      </c>
      <c r="L20" s="75">
        <f t="shared" si="3"/>
        <v>0.30840000000000023</v>
      </c>
    </row>
    <row r="21" spans="1:12">
      <c r="A21" s="27"/>
      <c r="B21" s="31" t="s">
        <v>180</v>
      </c>
      <c r="C21" s="6">
        <v>5.6481000000000003</v>
      </c>
      <c r="D21" s="6">
        <v>5.7137000000000002</v>
      </c>
      <c r="E21" s="6">
        <v>5.7358000000000002</v>
      </c>
      <c r="F21" s="6">
        <v>5.7358000000000002</v>
      </c>
      <c r="G21" s="6">
        <v>5.7358000000000002</v>
      </c>
      <c r="H21" s="6"/>
      <c r="I21" s="6">
        <f t="shared" si="0"/>
        <v>5.6481000000000003</v>
      </c>
      <c r="J21" s="6">
        <f t="shared" si="1"/>
        <v>5.7358000000000002</v>
      </c>
      <c r="K21" s="75">
        <f t="shared" si="2"/>
        <v>-8.7699999999999889E-2</v>
      </c>
      <c r="L21" s="75">
        <f t="shared" si="3"/>
        <v>0</v>
      </c>
    </row>
    <row r="22" spans="1:12">
      <c r="A22" s="27"/>
      <c r="B22" s="31" t="s">
        <v>134</v>
      </c>
      <c r="C22" s="6">
        <v>0.876</v>
      </c>
      <c r="D22" s="6">
        <v>0.88090000000000002</v>
      </c>
      <c r="E22" s="6">
        <v>0.91959999999999997</v>
      </c>
      <c r="F22" s="6">
        <v>0.88839999999999997</v>
      </c>
      <c r="G22" s="6">
        <v>0.92820000000000003</v>
      </c>
      <c r="H22" s="6"/>
      <c r="I22" s="6">
        <f t="shared" si="0"/>
        <v>0.876</v>
      </c>
      <c r="J22" s="6">
        <f t="shared" si="1"/>
        <v>0.92820000000000003</v>
      </c>
      <c r="K22" s="75">
        <f t="shared" si="2"/>
        <v>-5.2200000000000024E-2</v>
      </c>
      <c r="L22" s="75">
        <f t="shared" si="3"/>
        <v>0</v>
      </c>
    </row>
    <row r="23" spans="1:12">
      <c r="A23" s="27"/>
      <c r="B23" s="31" t="s">
        <v>541</v>
      </c>
      <c r="C23" s="6">
        <f t="shared" ref="C23:G23" si="8">ABS(C10)</f>
        <v>2.8142999999999998</v>
      </c>
      <c r="D23" s="6">
        <f t="shared" si="8"/>
        <v>2.5840000000000001</v>
      </c>
      <c r="E23" s="6">
        <f t="shared" si="8"/>
        <v>2.7656999999999998</v>
      </c>
      <c r="F23" s="6">
        <f t="shared" si="8"/>
        <v>2.7871999999999999</v>
      </c>
      <c r="G23" s="6">
        <f t="shared" si="8"/>
        <v>2.7871999999999999</v>
      </c>
      <c r="H23" s="6"/>
      <c r="I23" s="6">
        <f t="shared" ref="I23" si="9">IF(NOT(ISNUMBER($G23)),"",MIN(C23:G23))</f>
        <v>2.5840000000000001</v>
      </c>
      <c r="J23" s="6">
        <f t="shared" ref="J23" si="10">IF(NOT(ISNUMBER($G23)),"",MAX(C23:G23))</f>
        <v>2.8142999999999998</v>
      </c>
      <c r="K23" s="75">
        <f t="shared" ref="K23" si="11">IF(NOT(ISNUMBER($G23)),"",I23-$G23)</f>
        <v>-0.20319999999999983</v>
      </c>
      <c r="L23" s="75">
        <f t="shared" ref="L23" si="12">IF(NOT(ISNUMBER($G23)),"",J23-$G23)</f>
        <v>2.7099999999999902E-2</v>
      </c>
    </row>
    <row r="24" spans="1:12">
      <c r="A24" s="27" t="s">
        <v>187</v>
      </c>
      <c r="B24" s="31" t="s">
        <v>42</v>
      </c>
      <c r="C24" s="6">
        <v>5.5321999999999996</v>
      </c>
      <c r="D24" s="6">
        <v>5.6372</v>
      </c>
      <c r="E24" s="6">
        <v>5.7638999999999996</v>
      </c>
      <c r="F24" s="6">
        <v>5.7638999999999996</v>
      </c>
      <c r="G24" s="6">
        <v>5.7638999999999996</v>
      </c>
      <c r="H24" s="6"/>
      <c r="I24" s="6">
        <f t="shared" si="0"/>
        <v>5.5321999999999996</v>
      </c>
      <c r="J24" s="6">
        <f t="shared" si="1"/>
        <v>5.7638999999999996</v>
      </c>
      <c r="K24" s="75">
        <f t="shared" si="2"/>
        <v>-0.23170000000000002</v>
      </c>
      <c r="L24" s="75">
        <f t="shared" si="3"/>
        <v>0</v>
      </c>
    </row>
    <row r="25" spans="1:12">
      <c r="A25" s="27" t="s">
        <v>173</v>
      </c>
      <c r="B25" s="31"/>
      <c r="C25" s="6" t="s">
        <v>187</v>
      </c>
      <c r="D25" s="6" t="s">
        <v>187</v>
      </c>
      <c r="E25" s="6" t="s">
        <v>187</v>
      </c>
      <c r="F25" s="6" t="s">
        <v>187</v>
      </c>
      <c r="G25" s="6" t="s">
        <v>187</v>
      </c>
      <c r="H25" s="6"/>
      <c r="I25" s="6" t="str">
        <f t="shared" si="0"/>
        <v/>
      </c>
      <c r="J25" s="6" t="str">
        <f t="shared" si="1"/>
        <v/>
      </c>
      <c r="K25" s="75" t="str">
        <f t="shared" si="2"/>
        <v/>
      </c>
      <c r="L25" s="75" t="str">
        <f t="shared" si="3"/>
        <v/>
      </c>
    </row>
    <row r="26" spans="1:12">
      <c r="A26" s="27"/>
      <c r="B26" s="31" t="s">
        <v>135</v>
      </c>
      <c r="C26" s="6" t="s">
        <v>187</v>
      </c>
      <c r="D26" s="6" t="s">
        <v>187</v>
      </c>
      <c r="E26" s="6" t="s">
        <v>187</v>
      </c>
      <c r="F26" s="6" t="s">
        <v>187</v>
      </c>
      <c r="G26" s="6" t="s">
        <v>187</v>
      </c>
      <c r="H26" s="6"/>
      <c r="I26" s="6" t="str">
        <f>IF(NOT(ISNUMBER($G26)),"",MIN(C26:G26))</f>
        <v/>
      </c>
      <c r="J26" s="6" t="str">
        <f>IF(NOT(ISNUMBER($G26)),"",MAX(C26:G26))</f>
        <v/>
      </c>
      <c r="K26" s="75" t="str">
        <f>IF(NOT(ISNUMBER($G26)),"",I26-$G26)</f>
        <v/>
      </c>
      <c r="L26" s="75" t="str">
        <f>IF(NOT(ISNUMBER($G26)),"",J26-$G26)</f>
        <v/>
      </c>
    </row>
    <row r="27" spans="1:12">
      <c r="A27" s="27"/>
      <c r="B27" s="31" t="s">
        <v>8</v>
      </c>
      <c r="C27" s="6" t="s">
        <v>187</v>
      </c>
      <c r="D27" s="6" t="s">
        <v>187</v>
      </c>
      <c r="E27" s="6" t="s">
        <v>187</v>
      </c>
      <c r="F27" s="6" t="s">
        <v>187</v>
      </c>
      <c r="G27" s="6" t="s">
        <v>187</v>
      </c>
      <c r="H27" s="6"/>
      <c r="I27" s="6" t="str">
        <f t="shared" ref="I27:I57" si="13">IF(NOT(ISNUMBER($G27)),"",MIN(C27:G27))</f>
        <v/>
      </c>
      <c r="J27" s="6" t="str">
        <f t="shared" ref="J27:J57" si="14">IF(NOT(ISNUMBER($G27)),"",MAX(C27:G27))</f>
        <v/>
      </c>
      <c r="K27" s="75" t="str">
        <f t="shared" ref="K27:K57" si="15">IF(NOT(ISNUMBER($G27)),"",I27-$G27)</f>
        <v/>
      </c>
      <c r="L27" s="75" t="str">
        <f t="shared" ref="L27:L57" si="16">IF(NOT(ISNUMBER($G27)),"",J27-$G27)</f>
        <v/>
      </c>
    </row>
    <row r="28" spans="1:12">
      <c r="A28" s="27" t="s">
        <v>187</v>
      </c>
      <c r="B28" s="31" t="s">
        <v>23</v>
      </c>
      <c r="C28" s="6">
        <v>5.0719000000000003</v>
      </c>
      <c r="D28" s="6">
        <v>5.1757999999999997</v>
      </c>
      <c r="E28" s="6">
        <v>5.2441000000000004</v>
      </c>
      <c r="F28" s="6">
        <v>5.6974</v>
      </c>
      <c r="G28" s="6">
        <v>6.1715999999999998</v>
      </c>
      <c r="H28" s="6"/>
      <c r="I28" s="6">
        <f t="shared" si="13"/>
        <v>5.0719000000000003</v>
      </c>
      <c r="J28" s="6">
        <f t="shared" si="14"/>
        <v>6.1715999999999998</v>
      </c>
      <c r="K28" s="75">
        <f t="shared" si="15"/>
        <v>-1.0996999999999995</v>
      </c>
      <c r="L28" s="75">
        <f t="shared" si="16"/>
        <v>0</v>
      </c>
    </row>
    <row r="29" spans="1:12">
      <c r="A29" s="27" t="s">
        <v>187</v>
      </c>
      <c r="B29" s="31" t="s">
        <v>136</v>
      </c>
      <c r="C29" s="6">
        <v>6.4493</v>
      </c>
      <c r="D29" s="6">
        <v>5.7769000000000004</v>
      </c>
      <c r="E29" s="6">
        <v>6.1281999999999996</v>
      </c>
      <c r="F29" s="6">
        <v>6.1281999999999996</v>
      </c>
      <c r="G29" s="6">
        <v>6.1281999999999996</v>
      </c>
      <c r="H29" s="6"/>
      <c r="I29" s="6">
        <f t="shared" si="13"/>
        <v>5.7769000000000004</v>
      </c>
      <c r="J29" s="6">
        <f t="shared" si="14"/>
        <v>6.4493</v>
      </c>
      <c r="K29" s="75">
        <f t="shared" si="15"/>
        <v>-0.35129999999999928</v>
      </c>
      <c r="L29" s="75">
        <f t="shared" si="16"/>
        <v>0.32110000000000039</v>
      </c>
    </row>
    <row r="30" spans="1:12">
      <c r="A30" s="27" t="s">
        <v>187</v>
      </c>
      <c r="B30" s="31" t="s">
        <v>34</v>
      </c>
      <c r="C30" s="6">
        <v>3.8401999999999998</v>
      </c>
      <c r="D30" s="6">
        <v>3.8866999999999998</v>
      </c>
      <c r="E30" s="6">
        <v>3.8921999999999999</v>
      </c>
      <c r="F30" s="6">
        <v>3.8921999999999999</v>
      </c>
      <c r="G30" s="6">
        <v>3.8921999999999999</v>
      </c>
      <c r="H30" s="6"/>
      <c r="I30" s="6">
        <f t="shared" si="13"/>
        <v>3.8401999999999998</v>
      </c>
      <c r="J30" s="6">
        <f t="shared" si="14"/>
        <v>3.8921999999999999</v>
      </c>
      <c r="K30" s="75">
        <f t="shared" si="15"/>
        <v>-5.2000000000000046E-2</v>
      </c>
      <c r="L30" s="75">
        <f t="shared" si="16"/>
        <v>0</v>
      </c>
    </row>
    <row r="31" spans="1:12">
      <c r="A31" s="27" t="s">
        <v>187</v>
      </c>
      <c r="B31" s="31" t="s">
        <v>46</v>
      </c>
      <c r="C31" s="6">
        <v>5.7942</v>
      </c>
      <c r="D31" s="6">
        <v>5.5278999999999998</v>
      </c>
      <c r="E31" s="6">
        <v>5.5278999999999998</v>
      </c>
      <c r="F31" s="6">
        <v>5.5278999999999998</v>
      </c>
      <c r="G31" s="6">
        <v>5.5278999999999998</v>
      </c>
      <c r="H31" s="6"/>
      <c r="I31" s="6">
        <f t="shared" si="13"/>
        <v>5.5278999999999998</v>
      </c>
      <c r="J31" s="6">
        <f t="shared" si="14"/>
        <v>5.7942</v>
      </c>
      <c r="K31" s="75">
        <f t="shared" si="15"/>
        <v>0</v>
      </c>
      <c r="L31" s="75">
        <f t="shared" si="16"/>
        <v>0.2663000000000002</v>
      </c>
    </row>
    <row r="32" spans="1:12">
      <c r="A32" s="27" t="s">
        <v>6</v>
      </c>
      <c r="B32" s="31"/>
      <c r="C32" s="6" t="s">
        <v>187</v>
      </c>
      <c r="D32" s="6" t="s">
        <v>187</v>
      </c>
      <c r="E32" s="6" t="s">
        <v>187</v>
      </c>
      <c r="F32" s="6" t="s">
        <v>187</v>
      </c>
      <c r="G32" s="6" t="s">
        <v>187</v>
      </c>
      <c r="H32" s="6"/>
      <c r="I32" s="6" t="str">
        <f t="shared" si="13"/>
        <v/>
      </c>
      <c r="J32" s="6" t="str">
        <f t="shared" si="14"/>
        <v/>
      </c>
      <c r="K32" s="75" t="str">
        <f t="shared" si="15"/>
        <v/>
      </c>
      <c r="L32" s="75" t="str">
        <f t="shared" si="16"/>
        <v/>
      </c>
    </row>
    <row r="33" spans="1:12">
      <c r="A33" s="27" t="s">
        <v>187</v>
      </c>
      <c r="B33" s="31" t="s">
        <v>29</v>
      </c>
      <c r="C33" s="6">
        <v>9.3364999999999991</v>
      </c>
      <c r="D33" s="6">
        <v>9.7554999999999996</v>
      </c>
      <c r="E33" s="6">
        <v>9.7026000000000003</v>
      </c>
      <c r="F33" s="6">
        <v>9.8519000000000005</v>
      </c>
      <c r="G33" s="6">
        <v>9.8519000000000005</v>
      </c>
      <c r="H33" s="6"/>
      <c r="I33" s="6">
        <f t="shared" si="13"/>
        <v>9.3364999999999991</v>
      </c>
      <c r="J33" s="6">
        <f t="shared" si="14"/>
        <v>9.8519000000000005</v>
      </c>
      <c r="K33" s="75">
        <f t="shared" si="15"/>
        <v>-0.51540000000000141</v>
      </c>
      <c r="L33" s="75">
        <f t="shared" si="16"/>
        <v>0</v>
      </c>
    </row>
    <row r="34" spans="1:12">
      <c r="A34" s="27"/>
      <c r="B34" s="31" t="s">
        <v>179</v>
      </c>
      <c r="C34" s="6">
        <v>8.3820999999999994</v>
      </c>
      <c r="D34" s="6">
        <v>8.8449000000000009</v>
      </c>
      <c r="E34" s="6">
        <v>9.8096999999999994</v>
      </c>
      <c r="F34" s="6">
        <v>9.7677999999999994</v>
      </c>
      <c r="G34" s="6">
        <v>9.7677999999999994</v>
      </c>
      <c r="H34" s="6"/>
      <c r="I34" s="6">
        <f t="shared" si="13"/>
        <v>8.3820999999999994</v>
      </c>
      <c r="J34" s="6">
        <f t="shared" si="14"/>
        <v>9.8096999999999994</v>
      </c>
      <c r="K34" s="75">
        <f t="shared" si="15"/>
        <v>-1.3856999999999999</v>
      </c>
      <c r="L34" s="75">
        <f t="shared" si="16"/>
        <v>4.1900000000000048E-2</v>
      </c>
    </row>
    <row r="35" spans="1:12">
      <c r="A35" s="27" t="s">
        <v>187</v>
      </c>
      <c r="B35" s="31" t="s">
        <v>33</v>
      </c>
      <c r="C35" s="6">
        <v>4.7906000000000004</v>
      </c>
      <c r="D35" s="6">
        <v>4.8964999999999996</v>
      </c>
      <c r="E35" s="6">
        <v>5.3078000000000003</v>
      </c>
      <c r="F35" s="6">
        <v>5.1184000000000003</v>
      </c>
      <c r="G35" s="6">
        <v>5.1184000000000003</v>
      </c>
      <c r="H35" s="6"/>
      <c r="I35" s="6">
        <f t="shared" si="13"/>
        <v>4.7906000000000004</v>
      </c>
      <c r="J35" s="6">
        <f t="shared" si="14"/>
        <v>5.3078000000000003</v>
      </c>
      <c r="K35" s="75">
        <f t="shared" si="15"/>
        <v>-0.32779999999999987</v>
      </c>
      <c r="L35" s="75">
        <f t="shared" si="16"/>
        <v>0.18940000000000001</v>
      </c>
    </row>
    <row r="36" spans="1:12">
      <c r="A36" s="27" t="s">
        <v>187</v>
      </c>
      <c r="B36" s="31" t="s">
        <v>43</v>
      </c>
      <c r="C36" s="6">
        <v>5.3691000000000004</v>
      </c>
      <c r="D36" s="6">
        <v>4.8499999999999996</v>
      </c>
      <c r="E36" s="6">
        <v>5.3055000000000003</v>
      </c>
      <c r="F36" s="6">
        <v>5.3055000000000003</v>
      </c>
      <c r="G36" s="6">
        <v>5.3055000000000003</v>
      </c>
      <c r="H36" s="6"/>
      <c r="I36" s="6">
        <f t="shared" si="13"/>
        <v>4.8499999999999996</v>
      </c>
      <c r="J36" s="6">
        <f t="shared" si="14"/>
        <v>5.3691000000000004</v>
      </c>
      <c r="K36" s="75">
        <f t="shared" si="15"/>
        <v>-0.45550000000000068</v>
      </c>
      <c r="L36" s="75">
        <f t="shared" si="16"/>
        <v>6.3600000000000101E-2</v>
      </c>
    </row>
    <row r="37" spans="1:12">
      <c r="A37" s="27" t="s">
        <v>187</v>
      </c>
      <c r="B37" s="31" t="s">
        <v>48</v>
      </c>
      <c r="C37" s="6">
        <v>2.7225999999999999</v>
      </c>
      <c r="D37" s="6">
        <v>2.7208000000000001</v>
      </c>
      <c r="E37" s="6">
        <v>2.3157000000000001</v>
      </c>
      <c r="F37" s="6">
        <v>2.4047000000000001</v>
      </c>
      <c r="G37" s="6">
        <v>2.4047000000000001</v>
      </c>
      <c r="H37" s="6"/>
      <c r="I37" s="6">
        <f t="shared" si="13"/>
        <v>2.3157000000000001</v>
      </c>
      <c r="J37" s="6">
        <f t="shared" si="14"/>
        <v>2.7225999999999999</v>
      </c>
      <c r="K37" s="75">
        <f t="shared" si="15"/>
        <v>-8.8999999999999968E-2</v>
      </c>
      <c r="L37" s="75">
        <f t="shared" si="16"/>
        <v>0.31789999999999985</v>
      </c>
    </row>
    <row r="38" spans="1:12">
      <c r="A38" s="27" t="s">
        <v>175</v>
      </c>
      <c r="B38" s="31"/>
      <c r="C38" s="6" t="s">
        <v>187</v>
      </c>
      <c r="D38" s="6" t="s">
        <v>187</v>
      </c>
      <c r="E38" s="6" t="s">
        <v>187</v>
      </c>
      <c r="F38" s="6" t="s">
        <v>187</v>
      </c>
      <c r="G38" s="6" t="s">
        <v>187</v>
      </c>
      <c r="H38" s="6"/>
      <c r="I38" s="6" t="str">
        <f t="shared" si="13"/>
        <v/>
      </c>
      <c r="J38" s="6" t="str">
        <f t="shared" si="14"/>
        <v/>
      </c>
      <c r="K38" s="75" t="str">
        <f t="shared" si="15"/>
        <v/>
      </c>
      <c r="L38" s="75" t="str">
        <f t="shared" si="16"/>
        <v/>
      </c>
    </row>
    <row r="39" spans="1:12">
      <c r="A39" s="27" t="s">
        <v>187</v>
      </c>
      <c r="B39" s="31" t="s">
        <v>10</v>
      </c>
      <c r="C39" s="6">
        <v>3.9235000000000002</v>
      </c>
      <c r="D39" s="6">
        <v>4.0327000000000002</v>
      </c>
      <c r="E39" s="6">
        <v>4.2298999999999998</v>
      </c>
      <c r="F39" s="6">
        <v>4.2526000000000002</v>
      </c>
      <c r="G39" s="6">
        <v>4.2526000000000002</v>
      </c>
      <c r="H39" s="6"/>
      <c r="I39" s="6">
        <f t="shared" si="13"/>
        <v>3.9235000000000002</v>
      </c>
      <c r="J39" s="6">
        <f t="shared" si="14"/>
        <v>4.2526000000000002</v>
      </c>
      <c r="K39" s="75">
        <f t="shared" si="15"/>
        <v>-0.32909999999999995</v>
      </c>
      <c r="L39" s="75">
        <f t="shared" si="16"/>
        <v>0</v>
      </c>
    </row>
    <row r="40" spans="1:12">
      <c r="A40" s="27" t="s">
        <v>187</v>
      </c>
      <c r="B40" s="31" t="s">
        <v>26</v>
      </c>
      <c r="C40" s="6">
        <v>2.5268999999999999</v>
      </c>
      <c r="D40" s="6">
        <v>2.5564</v>
      </c>
      <c r="E40" s="6">
        <v>2.5817000000000001</v>
      </c>
      <c r="F40" s="6">
        <v>2.6175000000000002</v>
      </c>
      <c r="G40" s="6">
        <v>2.6116000000000001</v>
      </c>
      <c r="H40" s="6"/>
      <c r="I40" s="6">
        <f t="shared" si="13"/>
        <v>2.5268999999999999</v>
      </c>
      <c r="J40" s="6">
        <f t="shared" si="14"/>
        <v>2.6175000000000002</v>
      </c>
      <c r="K40" s="75">
        <f t="shared" si="15"/>
        <v>-8.470000000000022E-2</v>
      </c>
      <c r="L40" s="75">
        <f t="shared" si="16"/>
        <v>5.9000000000000163E-3</v>
      </c>
    </row>
    <row r="41" spans="1:12">
      <c r="A41" s="27" t="s">
        <v>187</v>
      </c>
      <c r="B41" s="31" t="s">
        <v>32</v>
      </c>
      <c r="C41" s="6">
        <v>2.5133999999999999</v>
      </c>
      <c r="D41" s="6">
        <v>2.6819000000000002</v>
      </c>
      <c r="E41" s="6">
        <v>2.7004000000000001</v>
      </c>
      <c r="F41" s="6">
        <v>2.7004000000000001</v>
      </c>
      <c r="G41" s="6">
        <v>2.7004000000000001</v>
      </c>
      <c r="H41" s="6"/>
      <c r="I41" s="6">
        <f t="shared" si="13"/>
        <v>2.5133999999999999</v>
      </c>
      <c r="J41" s="6">
        <f t="shared" si="14"/>
        <v>2.7004000000000001</v>
      </c>
      <c r="K41" s="75">
        <f t="shared" si="15"/>
        <v>-0.18700000000000028</v>
      </c>
      <c r="L41" s="75">
        <f t="shared" si="16"/>
        <v>0</v>
      </c>
    </row>
    <row r="42" spans="1:12">
      <c r="A42" s="27" t="s">
        <v>187</v>
      </c>
      <c r="B42" s="31" t="s">
        <v>37</v>
      </c>
      <c r="C42" s="6">
        <v>2.9306999999999999</v>
      </c>
      <c r="D42" s="6">
        <v>2.9592000000000001</v>
      </c>
      <c r="E42" s="6">
        <v>3.0074999999999998</v>
      </c>
      <c r="F42" s="6">
        <v>3.0074999999999998</v>
      </c>
      <c r="G42" s="6">
        <v>3.0074999999999998</v>
      </c>
      <c r="H42" s="6"/>
      <c r="I42" s="6">
        <f t="shared" si="13"/>
        <v>2.9306999999999999</v>
      </c>
      <c r="J42" s="6">
        <f t="shared" si="14"/>
        <v>3.0074999999999998</v>
      </c>
      <c r="K42" s="75">
        <f t="shared" si="15"/>
        <v>-7.6799999999999979E-2</v>
      </c>
      <c r="L42" s="75">
        <f t="shared" si="16"/>
        <v>0</v>
      </c>
    </row>
    <row r="43" spans="1:12">
      <c r="A43" s="27"/>
      <c r="B43" s="31" t="s">
        <v>178</v>
      </c>
      <c r="C43" s="6">
        <v>6.4851000000000001</v>
      </c>
      <c r="D43" s="6">
        <v>6.0830000000000002</v>
      </c>
      <c r="E43" s="6">
        <v>6.3863000000000003</v>
      </c>
      <c r="F43" s="6">
        <v>6.3863000000000003</v>
      </c>
      <c r="G43" s="6">
        <v>6.3863000000000003</v>
      </c>
      <c r="H43" s="6"/>
      <c r="I43" s="6">
        <f t="shared" si="13"/>
        <v>6.0830000000000002</v>
      </c>
      <c r="J43" s="6">
        <f t="shared" si="14"/>
        <v>6.4851000000000001</v>
      </c>
      <c r="K43" s="75">
        <f t="shared" si="15"/>
        <v>-0.30330000000000013</v>
      </c>
      <c r="L43" s="75">
        <f t="shared" si="16"/>
        <v>9.8799999999999777E-2</v>
      </c>
    </row>
    <row r="44" spans="1:12">
      <c r="A44" s="27" t="s">
        <v>176</v>
      </c>
      <c r="B44" s="31"/>
      <c r="C44" s="6" t="s">
        <v>187</v>
      </c>
      <c r="D44" s="6" t="s">
        <v>187</v>
      </c>
      <c r="E44" s="6" t="s">
        <v>187</v>
      </c>
      <c r="F44" s="6" t="s">
        <v>187</v>
      </c>
      <c r="G44" s="6" t="s">
        <v>187</v>
      </c>
      <c r="H44" s="6"/>
      <c r="I44" s="6" t="str">
        <f t="shared" si="13"/>
        <v/>
      </c>
      <c r="J44" s="6" t="str">
        <f t="shared" si="14"/>
        <v/>
      </c>
      <c r="K44" s="75" t="str">
        <f t="shared" si="15"/>
        <v/>
      </c>
      <c r="L44" s="75" t="str">
        <f t="shared" si="16"/>
        <v/>
      </c>
    </row>
    <row r="45" spans="1:12">
      <c r="A45" s="27" t="s">
        <v>187</v>
      </c>
      <c r="B45" s="31" t="s">
        <v>18</v>
      </c>
      <c r="C45" s="6">
        <v>1.9127000000000001</v>
      </c>
      <c r="D45" s="6">
        <v>1.9716</v>
      </c>
      <c r="E45" s="6">
        <v>2.0973000000000002</v>
      </c>
      <c r="F45" s="6">
        <v>2.1625999999999999</v>
      </c>
      <c r="G45" s="6">
        <v>2.1625999999999999</v>
      </c>
      <c r="I45" s="6">
        <f t="shared" si="13"/>
        <v>1.9127000000000001</v>
      </c>
      <c r="J45" s="6">
        <f t="shared" si="14"/>
        <v>2.1625999999999999</v>
      </c>
      <c r="K45" s="75">
        <f t="shared" si="15"/>
        <v>-0.24989999999999979</v>
      </c>
      <c r="L45" s="75">
        <f t="shared" si="16"/>
        <v>0</v>
      </c>
    </row>
    <row r="46" spans="1:12">
      <c r="A46" s="27" t="s">
        <v>187</v>
      </c>
      <c r="B46" s="31" t="s">
        <v>27</v>
      </c>
      <c r="C46" s="6">
        <v>2.9998999999999998</v>
      </c>
      <c r="D46" s="6">
        <v>3.0754000000000001</v>
      </c>
      <c r="E46" s="6">
        <v>3.1255000000000002</v>
      </c>
      <c r="F46" s="6">
        <v>3.1745000000000001</v>
      </c>
      <c r="G46" s="6">
        <v>3.2149000000000001</v>
      </c>
      <c r="I46" s="6">
        <f t="shared" si="13"/>
        <v>2.9998999999999998</v>
      </c>
      <c r="J46" s="6">
        <f t="shared" si="14"/>
        <v>3.2149000000000001</v>
      </c>
      <c r="K46" s="75">
        <f t="shared" si="15"/>
        <v>-0.2150000000000003</v>
      </c>
      <c r="L46" s="75">
        <f t="shared" si="16"/>
        <v>0</v>
      </c>
    </row>
    <row r="47" spans="1:12">
      <c r="A47" s="27" t="s">
        <v>187</v>
      </c>
      <c r="B47" s="31" t="s">
        <v>40</v>
      </c>
      <c r="C47" s="6">
        <v>3.66</v>
      </c>
      <c r="D47" s="6">
        <v>3.5415999999999999</v>
      </c>
      <c r="E47" s="6">
        <v>3.5897999999999999</v>
      </c>
      <c r="F47" s="6">
        <v>3.6949999999999998</v>
      </c>
      <c r="G47" s="6">
        <v>3.6949999999999998</v>
      </c>
      <c r="I47" s="6">
        <f t="shared" si="13"/>
        <v>3.5415999999999999</v>
      </c>
      <c r="J47" s="6">
        <f t="shared" si="14"/>
        <v>3.6949999999999998</v>
      </c>
      <c r="K47" s="75">
        <f t="shared" si="15"/>
        <v>-0.15339999999999998</v>
      </c>
      <c r="L47" s="75">
        <f t="shared" si="16"/>
        <v>0</v>
      </c>
    </row>
    <row r="48" spans="1:12">
      <c r="A48" s="27" t="s">
        <v>187</v>
      </c>
      <c r="B48" s="31" t="s">
        <v>49</v>
      </c>
      <c r="C48" s="6">
        <v>5.7098000000000004</v>
      </c>
      <c r="D48" s="6">
        <v>5.9203999999999999</v>
      </c>
      <c r="E48" s="6">
        <v>6.0095999999999998</v>
      </c>
      <c r="F48" s="6">
        <v>6.0095999999999998</v>
      </c>
      <c r="G48" s="6">
        <v>6.0095999999999998</v>
      </c>
      <c r="I48" s="6">
        <f t="shared" si="13"/>
        <v>5.7098000000000004</v>
      </c>
      <c r="J48" s="6">
        <f t="shared" si="14"/>
        <v>6.0095999999999998</v>
      </c>
      <c r="K48" s="75">
        <f t="shared" si="15"/>
        <v>-0.2997999999999994</v>
      </c>
      <c r="L48" s="75">
        <f t="shared" si="16"/>
        <v>0</v>
      </c>
    </row>
    <row r="49" spans="1:12">
      <c r="A49" s="27" t="s">
        <v>12</v>
      </c>
      <c r="B49" s="31"/>
      <c r="C49" s="6" t="s">
        <v>187</v>
      </c>
      <c r="D49" s="6" t="s">
        <v>187</v>
      </c>
      <c r="E49" s="6" t="s">
        <v>187</v>
      </c>
      <c r="F49" s="6" t="s">
        <v>187</v>
      </c>
      <c r="G49" s="6" t="s">
        <v>187</v>
      </c>
      <c r="H49" s="6"/>
      <c r="I49" s="6" t="str">
        <f t="shared" si="13"/>
        <v/>
      </c>
      <c r="J49" s="6" t="str">
        <f t="shared" si="14"/>
        <v/>
      </c>
      <c r="K49" s="75" t="str">
        <f t="shared" si="15"/>
        <v/>
      </c>
      <c r="L49" s="75" t="str">
        <f t="shared" si="16"/>
        <v/>
      </c>
    </row>
    <row r="50" spans="1:12">
      <c r="A50" s="27" t="s">
        <v>187</v>
      </c>
      <c r="B50" s="31" t="s">
        <v>11</v>
      </c>
      <c r="C50" s="6">
        <v>5.7591999999999999</v>
      </c>
      <c r="D50" s="6">
        <v>5.4869000000000003</v>
      </c>
      <c r="E50" s="6">
        <v>5.1497000000000002</v>
      </c>
      <c r="F50" s="6">
        <v>5.2785000000000002</v>
      </c>
      <c r="G50" s="6">
        <v>5.1383000000000001</v>
      </c>
      <c r="I50" s="6">
        <f t="shared" si="13"/>
        <v>5.1383000000000001</v>
      </c>
      <c r="J50" s="6">
        <f t="shared" si="14"/>
        <v>5.7591999999999999</v>
      </c>
      <c r="K50" s="75">
        <f t="shared" si="15"/>
        <v>0</v>
      </c>
      <c r="L50" s="75">
        <f t="shared" si="16"/>
        <v>0.62089999999999979</v>
      </c>
    </row>
    <row r="51" spans="1:12">
      <c r="A51" s="27" t="s">
        <v>187</v>
      </c>
      <c r="B51" s="31" t="s">
        <v>13</v>
      </c>
      <c r="C51" s="6">
        <v>4.2457000000000003</v>
      </c>
      <c r="D51" s="6">
        <v>4.2089999999999996</v>
      </c>
      <c r="E51" s="6">
        <v>4.4001999999999999</v>
      </c>
      <c r="F51" s="6">
        <v>4.6516999999999999</v>
      </c>
      <c r="G51" s="6">
        <v>4.7915999999999999</v>
      </c>
      <c r="I51" s="6">
        <f t="shared" si="13"/>
        <v>4.2089999999999996</v>
      </c>
      <c r="J51" s="6">
        <f t="shared" si="14"/>
        <v>4.7915999999999999</v>
      </c>
      <c r="K51" s="75">
        <f t="shared" si="15"/>
        <v>-0.58260000000000023</v>
      </c>
      <c r="L51" s="75">
        <f t="shared" si="16"/>
        <v>0</v>
      </c>
    </row>
    <row r="52" spans="1:12">
      <c r="A52" s="27" t="s">
        <v>187</v>
      </c>
      <c r="B52" s="31" t="s">
        <v>20</v>
      </c>
      <c r="C52" s="6">
        <v>4.7953000000000001</v>
      </c>
      <c r="D52" s="6">
        <v>4.8608000000000002</v>
      </c>
      <c r="E52" s="6">
        <v>5.0201000000000002</v>
      </c>
      <c r="F52" s="6">
        <v>4.9923999999999999</v>
      </c>
      <c r="G52" s="6">
        <v>5.0049999999999999</v>
      </c>
      <c r="I52" s="6">
        <f t="shared" si="13"/>
        <v>4.7953000000000001</v>
      </c>
      <c r="J52" s="6">
        <f t="shared" si="14"/>
        <v>5.0201000000000002</v>
      </c>
      <c r="K52" s="75">
        <f t="shared" si="15"/>
        <v>-0.20969999999999978</v>
      </c>
      <c r="L52" s="75">
        <f t="shared" si="16"/>
        <v>1.5100000000000335E-2</v>
      </c>
    </row>
    <row r="53" spans="1:12">
      <c r="A53" s="27" t="s">
        <v>187</v>
      </c>
      <c r="B53" s="31" t="s">
        <v>21</v>
      </c>
      <c r="C53" s="6">
        <v>6.7972999999999999</v>
      </c>
      <c r="D53" s="6">
        <v>6.8589000000000002</v>
      </c>
      <c r="E53" s="6">
        <v>6.9523000000000001</v>
      </c>
      <c r="F53" s="6">
        <v>6.9352999999999998</v>
      </c>
      <c r="G53" s="6">
        <v>6.9352999999999998</v>
      </c>
      <c r="I53" s="6">
        <f t="shared" si="13"/>
        <v>6.7972999999999999</v>
      </c>
      <c r="J53" s="6">
        <f t="shared" si="14"/>
        <v>6.9523000000000001</v>
      </c>
      <c r="K53" s="75">
        <f t="shared" si="15"/>
        <v>-0.1379999999999999</v>
      </c>
      <c r="L53" s="75">
        <f t="shared" si="16"/>
        <v>1.7000000000000348E-2</v>
      </c>
    </row>
    <row r="54" spans="1:12">
      <c r="A54" s="27" t="s">
        <v>187</v>
      </c>
      <c r="B54" s="31" t="s">
        <v>25</v>
      </c>
      <c r="C54" s="6">
        <v>2.4525000000000001</v>
      </c>
      <c r="D54" s="6">
        <v>2.4801000000000002</v>
      </c>
      <c r="E54" s="6">
        <v>2.4801000000000002</v>
      </c>
      <c r="F54" s="6">
        <v>2.4801000000000002</v>
      </c>
      <c r="G54" s="6">
        <v>2.4801000000000002</v>
      </c>
      <c r="I54" s="6">
        <f t="shared" si="13"/>
        <v>2.4525000000000001</v>
      </c>
      <c r="J54" s="6">
        <f t="shared" si="14"/>
        <v>2.4801000000000002</v>
      </c>
      <c r="K54" s="75">
        <f t="shared" si="15"/>
        <v>-2.7600000000000069E-2</v>
      </c>
      <c r="L54" s="75">
        <f t="shared" si="16"/>
        <v>0</v>
      </c>
    </row>
    <row r="55" spans="1:12">
      <c r="A55" s="27" t="s">
        <v>187</v>
      </c>
      <c r="B55" s="31" t="s">
        <v>142</v>
      </c>
      <c r="C55" s="6">
        <v>2.7359</v>
      </c>
      <c r="D55" s="6">
        <v>2.7303000000000002</v>
      </c>
      <c r="E55" s="6">
        <v>2.7953999999999999</v>
      </c>
      <c r="F55" s="6">
        <v>2.7953999999999999</v>
      </c>
      <c r="G55" s="6">
        <v>2.7953999999999999</v>
      </c>
      <c r="I55" s="6">
        <f t="shared" si="13"/>
        <v>2.7303000000000002</v>
      </c>
      <c r="J55" s="6">
        <f t="shared" si="14"/>
        <v>2.7953999999999999</v>
      </c>
      <c r="K55" s="75">
        <f t="shared" si="15"/>
        <v>-6.5099999999999714E-2</v>
      </c>
      <c r="L55" s="75">
        <f t="shared" si="16"/>
        <v>0</v>
      </c>
    </row>
    <row r="56" spans="1:12">
      <c r="A56" s="27" t="s">
        <v>187</v>
      </c>
      <c r="B56" s="31" t="s">
        <v>38</v>
      </c>
      <c r="C56" s="6">
        <v>2.5123000000000002</v>
      </c>
      <c r="D56" s="6">
        <v>2.6393</v>
      </c>
      <c r="E56" s="6">
        <v>2.7006999999999999</v>
      </c>
      <c r="F56" s="6">
        <v>2.8031000000000001</v>
      </c>
      <c r="G56" s="6">
        <v>2.7101999999999999</v>
      </c>
      <c r="I56" s="6">
        <f t="shared" si="13"/>
        <v>2.5123000000000002</v>
      </c>
      <c r="J56" s="6">
        <f t="shared" si="14"/>
        <v>2.8031000000000001</v>
      </c>
      <c r="K56" s="75">
        <f t="shared" si="15"/>
        <v>-0.19789999999999974</v>
      </c>
      <c r="L56" s="75">
        <f t="shared" si="16"/>
        <v>9.2900000000000205E-2</v>
      </c>
    </row>
    <row r="57" spans="1:12">
      <c r="A57" s="27" t="s">
        <v>187</v>
      </c>
      <c r="B57" s="31" t="s">
        <v>39</v>
      </c>
      <c r="C57" s="6">
        <v>2.8332999999999999</v>
      </c>
      <c r="D57" s="6">
        <v>2.7763</v>
      </c>
      <c r="E57" s="6">
        <v>2.7629000000000001</v>
      </c>
      <c r="F57" s="6">
        <v>2.8601999999999999</v>
      </c>
      <c r="G57" s="6">
        <v>2.7858999999999998</v>
      </c>
      <c r="I57" s="6">
        <f t="shared" si="13"/>
        <v>2.7629000000000001</v>
      </c>
      <c r="J57" s="6">
        <f t="shared" si="14"/>
        <v>2.8601999999999999</v>
      </c>
      <c r="K57" s="75">
        <f t="shared" si="15"/>
        <v>-2.2999999999999687E-2</v>
      </c>
      <c r="L57" s="75">
        <f t="shared" si="16"/>
        <v>7.4300000000000033E-2</v>
      </c>
    </row>
    <row r="58" spans="1:12">
      <c r="A58" s="27"/>
      <c r="B58" s="31"/>
      <c r="C58" s="6"/>
      <c r="D58" s="6"/>
      <c r="E58" s="6"/>
      <c r="F58" s="6"/>
      <c r="G58" s="6"/>
      <c r="I58" s="6"/>
      <c r="J58" s="6"/>
      <c r="K58" s="75"/>
      <c r="L58" s="75"/>
    </row>
    <row r="59" spans="1:12">
      <c r="A59" s="77" t="s">
        <v>531</v>
      </c>
      <c r="B59" s="31"/>
      <c r="C59" s="6"/>
      <c r="D59" s="6"/>
      <c r="E59" s="6"/>
      <c r="F59" s="6"/>
      <c r="G59" s="6"/>
      <c r="I59" s="6"/>
      <c r="J59" s="6"/>
      <c r="K59" s="75">
        <f>AVERAGE(K7:K57)</f>
        <v>-0.23610952380952371</v>
      </c>
      <c r="L59" s="75">
        <f>AVERAGE(L7:L57)</f>
        <v>7.1226190476190498E-2</v>
      </c>
    </row>
    <row r="60" spans="1:12">
      <c r="A60" s="77" t="s">
        <v>532</v>
      </c>
      <c r="B60" s="31"/>
      <c r="C60" s="6"/>
      <c r="D60" s="6"/>
      <c r="E60" s="6"/>
      <c r="F60" s="6"/>
      <c r="G60" s="6"/>
      <c r="I60" s="6"/>
      <c r="J60" s="6"/>
      <c r="K60" s="75">
        <f>MIN(K7:K57)</f>
        <v>-1.3856999999999999</v>
      </c>
      <c r="L60" s="75">
        <f>MAX(L7:L57)</f>
        <v>0.62089999999999979</v>
      </c>
    </row>
    <row r="61" spans="1:12">
      <c r="A61" s="32" t="s">
        <v>1</v>
      </c>
      <c r="B61" s="33"/>
      <c r="C61" s="33"/>
      <c r="D61" s="33"/>
      <c r="E61" s="33"/>
      <c r="F61" s="33"/>
      <c r="G61" s="33"/>
      <c r="H61" s="33"/>
      <c r="I61" s="33"/>
      <c r="J61" s="33"/>
      <c r="K61" s="33"/>
      <c r="L61" s="33"/>
    </row>
    <row r="62" spans="1:12">
      <c r="A62" s="41" t="s">
        <v>171</v>
      </c>
      <c r="C62" s="6" t="s">
        <v>187</v>
      </c>
      <c r="D62" s="6" t="s">
        <v>187</v>
      </c>
      <c r="E62" s="6" t="s">
        <v>187</v>
      </c>
      <c r="F62" s="6" t="s">
        <v>187</v>
      </c>
      <c r="G62" s="6" t="s">
        <v>187</v>
      </c>
      <c r="H62" s="6"/>
      <c r="I62" s="6" t="str">
        <f>IF(NOT(ISNUMBER($G62)),"",MIN(C62:G62))</f>
        <v/>
      </c>
      <c r="J62" s="6" t="str">
        <f>IF(NOT(ISNUMBER($G62)),"",MAX(C62:G62))</f>
        <v/>
      </c>
      <c r="K62" s="75" t="str">
        <f>IF(NOT(ISNUMBER($G62)),"",I62-$G62)</f>
        <v/>
      </c>
      <c r="L62" s="75" t="str">
        <f>IF(NOT(ISNUMBER($G62)),"",J62-$G62)</f>
        <v/>
      </c>
    </row>
    <row r="63" spans="1:12">
      <c r="A63" s="27" t="s">
        <v>187</v>
      </c>
      <c r="B63" s="31" t="s">
        <v>16</v>
      </c>
      <c r="C63" s="6">
        <v>3.1160000000000001</v>
      </c>
      <c r="D63" s="6">
        <v>3.5036999999999998</v>
      </c>
      <c r="E63" s="6">
        <v>3.6905000000000001</v>
      </c>
      <c r="F63" s="6">
        <v>3.6905000000000001</v>
      </c>
      <c r="G63" s="6">
        <v>3.6905000000000001</v>
      </c>
      <c r="I63" s="6">
        <f t="shared" ref="I63:I112" si="17">IF(NOT(ISNUMBER($G63)),"",MIN(C63:G63))</f>
        <v>3.1160000000000001</v>
      </c>
      <c r="J63" s="6">
        <f t="shared" ref="J63:J112" si="18">IF(NOT(ISNUMBER($G63)),"",MAX(C63:G63))</f>
        <v>3.6905000000000001</v>
      </c>
      <c r="K63" s="75">
        <f t="shared" ref="K63:K112" si="19">IF(NOT(ISNUMBER($G63)),"",I63-$G63)</f>
        <v>-0.57450000000000001</v>
      </c>
      <c r="L63" s="75">
        <f t="shared" ref="L63:L112" si="20">IF(NOT(ISNUMBER($G63)),"",J63-$G63)</f>
        <v>0</v>
      </c>
    </row>
    <row r="64" spans="1:12">
      <c r="A64" s="27"/>
      <c r="B64" s="31" t="s">
        <v>540</v>
      </c>
      <c r="C64" s="6"/>
      <c r="D64" s="6"/>
      <c r="E64" s="6"/>
      <c r="F64" s="6"/>
      <c r="G64" s="6"/>
      <c r="I64" s="6"/>
      <c r="J64" s="6"/>
      <c r="K64" s="75"/>
      <c r="L64" s="75"/>
    </row>
    <row r="65" spans="1:12">
      <c r="A65" s="27" t="s">
        <v>187</v>
      </c>
      <c r="B65" s="31" t="s">
        <v>24</v>
      </c>
      <c r="C65" s="6" t="s">
        <v>187</v>
      </c>
      <c r="D65" s="6" t="s">
        <v>187</v>
      </c>
      <c r="E65" s="6" t="s">
        <v>187</v>
      </c>
      <c r="F65" s="6" t="s">
        <v>187</v>
      </c>
      <c r="G65" s="6" t="s">
        <v>187</v>
      </c>
      <c r="I65" s="6" t="str">
        <f t="shared" si="17"/>
        <v/>
      </c>
      <c r="J65" s="6" t="str">
        <f t="shared" si="18"/>
        <v/>
      </c>
      <c r="K65" s="75" t="str">
        <f t="shared" si="19"/>
        <v/>
      </c>
      <c r="L65" s="75" t="str">
        <f t="shared" si="20"/>
        <v/>
      </c>
    </row>
    <row r="66" spans="1:12">
      <c r="A66" s="27" t="s">
        <v>187</v>
      </c>
      <c r="B66" s="31" t="s">
        <v>30</v>
      </c>
      <c r="C66" s="6" t="s">
        <v>187</v>
      </c>
      <c r="D66" s="6" t="s">
        <v>187</v>
      </c>
      <c r="E66" s="6" t="s">
        <v>187</v>
      </c>
      <c r="F66" s="6" t="s">
        <v>187</v>
      </c>
      <c r="G66" s="6" t="s">
        <v>187</v>
      </c>
      <c r="I66" s="6" t="str">
        <f t="shared" si="17"/>
        <v/>
      </c>
      <c r="J66" s="6" t="str">
        <f t="shared" si="18"/>
        <v/>
      </c>
      <c r="K66" s="75" t="str">
        <f t="shared" si="19"/>
        <v/>
      </c>
      <c r="L66" s="75" t="str">
        <f t="shared" si="20"/>
        <v/>
      </c>
    </row>
    <row r="67" spans="1:12">
      <c r="A67" s="27" t="s">
        <v>187</v>
      </c>
      <c r="B67" s="31" t="s">
        <v>31</v>
      </c>
      <c r="C67" s="6" t="s">
        <v>187</v>
      </c>
      <c r="D67" s="6" t="s">
        <v>187</v>
      </c>
      <c r="E67" s="6" t="s">
        <v>187</v>
      </c>
      <c r="F67" s="6" t="s">
        <v>187</v>
      </c>
      <c r="G67" s="6" t="s">
        <v>187</v>
      </c>
      <c r="I67" s="6" t="str">
        <f t="shared" si="17"/>
        <v/>
      </c>
      <c r="J67" s="6" t="str">
        <f t="shared" si="18"/>
        <v/>
      </c>
      <c r="K67" s="75" t="str">
        <f t="shared" si="19"/>
        <v/>
      </c>
      <c r="L67" s="75" t="str">
        <f t="shared" si="20"/>
        <v/>
      </c>
    </row>
    <row r="68" spans="1:12">
      <c r="A68" s="27" t="s">
        <v>187</v>
      </c>
      <c r="B68" s="31" t="s">
        <v>35</v>
      </c>
      <c r="C68" s="6" t="s">
        <v>187</v>
      </c>
      <c r="D68" s="6" t="s">
        <v>187</v>
      </c>
      <c r="E68" s="6" t="s">
        <v>187</v>
      </c>
      <c r="F68" s="6" t="s">
        <v>187</v>
      </c>
      <c r="G68" s="6" t="s">
        <v>187</v>
      </c>
      <c r="I68" s="6" t="str">
        <f t="shared" si="17"/>
        <v/>
      </c>
      <c r="J68" s="6" t="str">
        <f t="shared" si="18"/>
        <v/>
      </c>
      <c r="K68" s="75" t="str">
        <f t="shared" si="19"/>
        <v/>
      </c>
      <c r="L68" s="75" t="str">
        <f t="shared" si="20"/>
        <v/>
      </c>
    </row>
    <row r="69" spans="1:12">
      <c r="A69" s="27" t="s">
        <v>187</v>
      </c>
      <c r="B69" s="31" t="s">
        <v>41</v>
      </c>
      <c r="C69" s="6" t="s">
        <v>187</v>
      </c>
      <c r="D69" s="6" t="s">
        <v>187</v>
      </c>
      <c r="E69" s="6" t="s">
        <v>187</v>
      </c>
      <c r="F69" s="6" t="s">
        <v>187</v>
      </c>
      <c r="G69" s="6" t="s">
        <v>187</v>
      </c>
      <c r="I69" s="6" t="str">
        <f t="shared" si="17"/>
        <v/>
      </c>
      <c r="J69" s="6" t="str">
        <f t="shared" si="18"/>
        <v/>
      </c>
      <c r="K69" s="75" t="str">
        <f t="shared" si="19"/>
        <v/>
      </c>
      <c r="L69" s="75" t="str">
        <f t="shared" si="20"/>
        <v/>
      </c>
    </row>
    <row r="70" spans="1:12">
      <c r="A70" s="27" t="s">
        <v>187</v>
      </c>
      <c r="B70" s="31" t="s">
        <v>44</v>
      </c>
      <c r="C70" s="6" t="s">
        <v>187</v>
      </c>
      <c r="D70" s="6" t="s">
        <v>187</v>
      </c>
      <c r="E70" s="6" t="s">
        <v>187</v>
      </c>
      <c r="F70" s="6" t="s">
        <v>187</v>
      </c>
      <c r="G70" s="6" t="s">
        <v>187</v>
      </c>
      <c r="I70" s="6" t="str">
        <f t="shared" si="17"/>
        <v/>
      </c>
      <c r="J70" s="6" t="str">
        <f t="shared" si="18"/>
        <v/>
      </c>
      <c r="K70" s="75" t="str">
        <f t="shared" si="19"/>
        <v/>
      </c>
      <c r="L70" s="75" t="str">
        <f t="shared" si="20"/>
        <v/>
      </c>
    </row>
    <row r="71" spans="1:12">
      <c r="A71" s="27" t="s">
        <v>187</v>
      </c>
      <c r="B71" s="31" t="s">
        <v>47</v>
      </c>
      <c r="C71" s="6" t="s">
        <v>187</v>
      </c>
      <c r="D71" s="6" t="s">
        <v>187</v>
      </c>
      <c r="E71" s="6" t="s">
        <v>187</v>
      </c>
      <c r="F71" s="6" t="s">
        <v>187</v>
      </c>
      <c r="G71" s="6" t="s">
        <v>187</v>
      </c>
      <c r="I71" s="6" t="str">
        <f t="shared" si="17"/>
        <v/>
      </c>
      <c r="J71" s="6" t="str">
        <f t="shared" si="18"/>
        <v/>
      </c>
      <c r="K71" s="75" t="str">
        <f t="shared" si="19"/>
        <v/>
      </c>
      <c r="L71" s="75" t="str">
        <f t="shared" si="20"/>
        <v/>
      </c>
    </row>
    <row r="72" spans="1:12">
      <c r="A72" s="27" t="s">
        <v>187</v>
      </c>
      <c r="B72" s="31" t="s">
        <v>50</v>
      </c>
      <c r="C72" s="6" t="s">
        <v>187</v>
      </c>
      <c r="D72" s="6" t="s">
        <v>187</v>
      </c>
      <c r="E72" s="6" t="s">
        <v>187</v>
      </c>
      <c r="F72" s="6" t="s">
        <v>187</v>
      </c>
      <c r="G72" s="6" t="s">
        <v>187</v>
      </c>
      <c r="I72" s="6" t="str">
        <f t="shared" si="17"/>
        <v/>
      </c>
      <c r="J72" s="6" t="str">
        <f t="shared" si="18"/>
        <v/>
      </c>
      <c r="K72" s="75" t="str">
        <f t="shared" si="19"/>
        <v/>
      </c>
      <c r="L72" s="75" t="str">
        <f t="shared" si="20"/>
        <v/>
      </c>
    </row>
    <row r="73" spans="1:12">
      <c r="A73" s="27" t="s">
        <v>172</v>
      </c>
      <c r="B73" s="28"/>
      <c r="C73" s="6" t="s">
        <v>187</v>
      </c>
      <c r="D73" s="6" t="s">
        <v>187</v>
      </c>
      <c r="E73" s="6" t="s">
        <v>187</v>
      </c>
      <c r="F73" s="6" t="s">
        <v>187</v>
      </c>
      <c r="G73" s="6" t="s">
        <v>187</v>
      </c>
      <c r="H73" s="6"/>
      <c r="I73" s="6" t="str">
        <f t="shared" si="17"/>
        <v/>
      </c>
      <c r="J73" s="6" t="str">
        <f t="shared" si="18"/>
        <v/>
      </c>
      <c r="K73" s="75" t="str">
        <f t="shared" si="19"/>
        <v/>
      </c>
      <c r="L73" s="75" t="str">
        <f t="shared" si="20"/>
        <v/>
      </c>
    </row>
    <row r="74" spans="1:12">
      <c r="A74" s="27"/>
      <c r="B74" t="s">
        <v>181</v>
      </c>
      <c r="C74" s="6" t="s">
        <v>187</v>
      </c>
      <c r="D74" s="6" t="s">
        <v>187</v>
      </c>
      <c r="E74" s="6" t="s">
        <v>187</v>
      </c>
      <c r="F74" s="6" t="s">
        <v>187</v>
      </c>
      <c r="G74" s="6" t="s">
        <v>187</v>
      </c>
      <c r="I74" s="6" t="str">
        <f t="shared" si="17"/>
        <v/>
      </c>
      <c r="J74" s="6" t="str">
        <f t="shared" si="18"/>
        <v/>
      </c>
      <c r="K74" s="75" t="str">
        <f t="shared" si="19"/>
        <v/>
      </c>
      <c r="L74" s="75" t="str">
        <f t="shared" si="20"/>
        <v/>
      </c>
    </row>
    <row r="75" spans="1:12">
      <c r="A75" s="27" t="s">
        <v>187</v>
      </c>
      <c r="B75" s="31" t="s">
        <v>14</v>
      </c>
      <c r="C75" s="6" t="s">
        <v>187</v>
      </c>
      <c r="D75" s="6" t="s">
        <v>187</v>
      </c>
      <c r="E75" s="6" t="s">
        <v>187</v>
      </c>
      <c r="F75" s="6" t="s">
        <v>187</v>
      </c>
      <c r="G75" s="6" t="s">
        <v>187</v>
      </c>
      <c r="I75" s="6" t="str">
        <f t="shared" si="17"/>
        <v/>
      </c>
      <c r="J75" s="6" t="str">
        <f t="shared" si="18"/>
        <v/>
      </c>
      <c r="K75" s="75" t="str">
        <f t="shared" si="19"/>
        <v/>
      </c>
      <c r="L75" s="75" t="str">
        <f t="shared" si="20"/>
        <v/>
      </c>
    </row>
    <row r="76" spans="1:12">
      <c r="A76" s="27"/>
      <c r="B76" s="31" t="s">
        <v>180</v>
      </c>
      <c r="C76" s="6" t="s">
        <v>187</v>
      </c>
      <c r="D76" s="6" t="s">
        <v>187</v>
      </c>
      <c r="E76" s="6" t="s">
        <v>187</v>
      </c>
      <c r="F76" s="6" t="s">
        <v>187</v>
      </c>
      <c r="G76" s="6" t="s">
        <v>187</v>
      </c>
      <c r="I76" s="6" t="str">
        <f t="shared" si="17"/>
        <v/>
      </c>
      <c r="J76" s="6" t="str">
        <f t="shared" si="18"/>
        <v/>
      </c>
      <c r="K76" s="75" t="str">
        <f t="shared" si="19"/>
        <v/>
      </c>
      <c r="L76" s="75" t="str">
        <f t="shared" si="20"/>
        <v/>
      </c>
    </row>
    <row r="77" spans="1:12">
      <c r="A77" s="27"/>
      <c r="B77" s="31" t="s">
        <v>134</v>
      </c>
      <c r="C77" s="6" t="s">
        <v>187</v>
      </c>
      <c r="D77" s="6" t="s">
        <v>187</v>
      </c>
      <c r="E77" s="6" t="s">
        <v>187</v>
      </c>
      <c r="F77" s="6" t="s">
        <v>187</v>
      </c>
      <c r="G77" s="6" t="s">
        <v>187</v>
      </c>
      <c r="I77" s="6" t="str">
        <f t="shared" si="17"/>
        <v/>
      </c>
      <c r="J77" s="6" t="str">
        <f t="shared" si="18"/>
        <v/>
      </c>
      <c r="K77" s="75" t="str">
        <f t="shared" si="19"/>
        <v/>
      </c>
      <c r="L77" s="75" t="str">
        <f t="shared" si="20"/>
        <v/>
      </c>
    </row>
    <row r="78" spans="1:12">
      <c r="A78" s="27"/>
      <c r="B78" s="31" t="s">
        <v>541</v>
      </c>
      <c r="C78" s="6">
        <v>1.1388</v>
      </c>
      <c r="D78" s="6">
        <v>0.872</v>
      </c>
      <c r="E78" s="6">
        <v>0.97529999999999994</v>
      </c>
      <c r="F78" s="6">
        <v>0.97529999999999994</v>
      </c>
      <c r="G78" s="6">
        <v>0.97529999999999994</v>
      </c>
      <c r="I78" s="6">
        <f t="shared" ref="I78" si="21">IF(NOT(ISNUMBER($G78)),"",MIN(C78:G78))</f>
        <v>0.872</v>
      </c>
      <c r="J78" s="6">
        <f t="shared" ref="J78" si="22">IF(NOT(ISNUMBER($G78)),"",MAX(C78:G78))</f>
        <v>1.1388</v>
      </c>
      <c r="K78" s="75">
        <f t="shared" ref="K78" si="23">IF(NOT(ISNUMBER($G78)),"",I78-$G78)</f>
        <v>-0.10329999999999995</v>
      </c>
      <c r="L78" s="75">
        <f t="shared" ref="L78" si="24">IF(NOT(ISNUMBER($G78)),"",J78-$G78)</f>
        <v>0.16350000000000009</v>
      </c>
    </row>
    <row r="79" spans="1:12">
      <c r="A79" s="27" t="s">
        <v>187</v>
      </c>
      <c r="B79" s="31" t="s">
        <v>42</v>
      </c>
      <c r="C79" s="6" t="s">
        <v>187</v>
      </c>
      <c r="D79" s="6" t="s">
        <v>187</v>
      </c>
      <c r="E79" s="6" t="s">
        <v>187</v>
      </c>
      <c r="F79" s="6" t="s">
        <v>187</v>
      </c>
      <c r="G79" s="6" t="s">
        <v>187</v>
      </c>
      <c r="I79" s="6" t="str">
        <f t="shared" si="17"/>
        <v/>
      </c>
      <c r="J79" s="6" t="str">
        <f t="shared" si="18"/>
        <v/>
      </c>
      <c r="K79" s="75" t="str">
        <f t="shared" si="19"/>
        <v/>
      </c>
      <c r="L79" s="75" t="str">
        <f t="shared" si="20"/>
        <v/>
      </c>
    </row>
    <row r="80" spans="1:12">
      <c r="A80" s="27" t="s">
        <v>173</v>
      </c>
      <c r="B80" s="31"/>
      <c r="C80" s="6" t="s">
        <v>187</v>
      </c>
      <c r="D80" s="6" t="s">
        <v>187</v>
      </c>
      <c r="E80" s="6" t="s">
        <v>187</v>
      </c>
      <c r="F80" s="6" t="s">
        <v>187</v>
      </c>
      <c r="G80" s="6" t="s">
        <v>187</v>
      </c>
      <c r="H80" s="6"/>
      <c r="I80" s="6" t="str">
        <f t="shared" si="17"/>
        <v/>
      </c>
      <c r="J80" s="6" t="str">
        <f t="shared" si="18"/>
        <v/>
      </c>
      <c r="K80" s="75" t="str">
        <f t="shared" si="19"/>
        <v/>
      </c>
      <c r="L80" s="75" t="str">
        <f t="shared" si="20"/>
        <v/>
      </c>
    </row>
    <row r="81" spans="1:12">
      <c r="A81" s="27"/>
      <c r="B81" s="31" t="s">
        <v>135</v>
      </c>
      <c r="C81" s="6">
        <v>0.5151</v>
      </c>
      <c r="D81" s="6">
        <v>1E-4</v>
      </c>
      <c r="E81" s="6">
        <v>1E-4</v>
      </c>
      <c r="F81" s="6">
        <v>1E-4</v>
      </c>
      <c r="G81" s="6">
        <v>1E-4</v>
      </c>
      <c r="I81" s="6">
        <f t="shared" si="17"/>
        <v>1E-4</v>
      </c>
      <c r="J81" s="6">
        <f t="shared" si="18"/>
        <v>0.5151</v>
      </c>
      <c r="K81" s="75">
        <f t="shared" si="19"/>
        <v>0</v>
      </c>
      <c r="L81" s="75">
        <f t="shared" si="20"/>
        <v>0.51500000000000001</v>
      </c>
    </row>
    <row r="82" spans="1:12">
      <c r="A82" s="27"/>
      <c r="B82" s="31" t="s">
        <v>8</v>
      </c>
      <c r="C82" s="6">
        <v>0.95130000000000003</v>
      </c>
      <c r="D82" s="6">
        <v>0.96479999999999999</v>
      </c>
      <c r="E82" s="6">
        <v>1.1029</v>
      </c>
      <c r="F82" s="6">
        <v>0.88070000000000004</v>
      </c>
      <c r="G82" s="6">
        <v>0.88070000000000004</v>
      </c>
      <c r="I82" s="6">
        <f t="shared" si="17"/>
        <v>0.88070000000000004</v>
      </c>
      <c r="J82" s="6">
        <f t="shared" si="18"/>
        <v>1.1029</v>
      </c>
      <c r="K82" s="75">
        <f t="shared" si="19"/>
        <v>0</v>
      </c>
      <c r="L82" s="75">
        <f t="shared" si="20"/>
        <v>0.22219999999999995</v>
      </c>
    </row>
    <row r="83" spans="1:12">
      <c r="A83" s="27" t="s">
        <v>187</v>
      </c>
      <c r="B83" s="31" t="s">
        <v>23</v>
      </c>
      <c r="C83" s="6">
        <v>0.64610000000000001</v>
      </c>
      <c r="D83" s="6">
        <v>0.64339999999999997</v>
      </c>
      <c r="E83" s="6">
        <v>0.71230000000000004</v>
      </c>
      <c r="F83" s="6">
        <v>0.84160000000000001</v>
      </c>
      <c r="G83" s="6">
        <v>0.93489999999999995</v>
      </c>
      <c r="I83" s="6">
        <f t="shared" si="17"/>
        <v>0.64339999999999997</v>
      </c>
      <c r="J83" s="6">
        <f t="shared" si="18"/>
        <v>0.93489999999999995</v>
      </c>
      <c r="K83" s="75">
        <f t="shared" si="19"/>
        <v>-0.29149999999999998</v>
      </c>
      <c r="L83" s="75">
        <f t="shared" si="20"/>
        <v>0</v>
      </c>
    </row>
    <row r="84" spans="1:12">
      <c r="A84" s="27" t="s">
        <v>187</v>
      </c>
      <c r="B84" s="31" t="s">
        <v>136</v>
      </c>
      <c r="C84" s="6">
        <v>1.6854</v>
      </c>
      <c r="D84" s="6">
        <v>1.5941000000000001</v>
      </c>
      <c r="E84" s="6">
        <v>1.5196000000000001</v>
      </c>
      <c r="F84" s="6">
        <v>1.5196000000000001</v>
      </c>
      <c r="G84" s="6">
        <v>1.5196000000000001</v>
      </c>
      <c r="I84" s="6">
        <f t="shared" si="17"/>
        <v>1.5196000000000001</v>
      </c>
      <c r="J84" s="6">
        <f t="shared" si="18"/>
        <v>1.6854</v>
      </c>
      <c r="K84" s="75">
        <f t="shared" si="19"/>
        <v>0</v>
      </c>
      <c r="L84" s="75">
        <f t="shared" si="20"/>
        <v>0.16579999999999995</v>
      </c>
    </row>
    <row r="85" spans="1:12">
      <c r="A85" s="27" t="s">
        <v>187</v>
      </c>
      <c r="B85" s="31" t="s">
        <v>34</v>
      </c>
      <c r="C85" s="6">
        <v>1.4348000000000001</v>
      </c>
      <c r="D85" s="6">
        <v>1.4763999999999999</v>
      </c>
      <c r="E85" s="6">
        <v>1.3169999999999999</v>
      </c>
      <c r="F85" s="6">
        <v>1.3169999999999999</v>
      </c>
      <c r="G85" s="6">
        <v>1.3169999999999999</v>
      </c>
      <c r="I85" s="6">
        <f t="shared" si="17"/>
        <v>1.3169999999999999</v>
      </c>
      <c r="J85" s="6">
        <f t="shared" si="18"/>
        <v>1.4763999999999999</v>
      </c>
      <c r="K85" s="75">
        <f t="shared" si="19"/>
        <v>0</v>
      </c>
      <c r="L85" s="75">
        <f t="shared" si="20"/>
        <v>0.15939999999999999</v>
      </c>
    </row>
    <row r="86" spans="1:12">
      <c r="A86" s="27" t="s">
        <v>187</v>
      </c>
      <c r="B86" s="31" t="s">
        <v>46</v>
      </c>
      <c r="C86" s="6">
        <v>1.1288</v>
      </c>
      <c r="D86" s="6">
        <v>1.4596</v>
      </c>
      <c r="E86" s="6">
        <v>1.4596</v>
      </c>
      <c r="F86" s="6">
        <v>1.4596</v>
      </c>
      <c r="G86" s="6">
        <v>1.4596</v>
      </c>
      <c r="I86" s="6">
        <f t="shared" si="17"/>
        <v>1.1288</v>
      </c>
      <c r="J86" s="6">
        <f t="shared" si="18"/>
        <v>1.4596</v>
      </c>
      <c r="K86" s="75">
        <f t="shared" si="19"/>
        <v>-0.33079999999999998</v>
      </c>
      <c r="L86" s="75">
        <f t="shared" si="20"/>
        <v>0</v>
      </c>
    </row>
    <row r="87" spans="1:12">
      <c r="A87" s="27" t="s">
        <v>6</v>
      </c>
      <c r="B87" s="31"/>
      <c r="C87" s="6" t="s">
        <v>187</v>
      </c>
      <c r="D87" s="6" t="s">
        <v>187</v>
      </c>
      <c r="E87" s="6" t="s">
        <v>187</v>
      </c>
      <c r="F87" s="6" t="s">
        <v>187</v>
      </c>
      <c r="G87" s="6" t="s">
        <v>187</v>
      </c>
      <c r="H87" s="6"/>
      <c r="I87" s="6" t="str">
        <f t="shared" si="17"/>
        <v/>
      </c>
      <c r="J87" s="6" t="str">
        <f t="shared" si="18"/>
        <v/>
      </c>
      <c r="K87" s="75" t="str">
        <f t="shared" si="19"/>
        <v/>
      </c>
      <c r="L87" s="75" t="str">
        <f t="shared" si="20"/>
        <v/>
      </c>
    </row>
    <row r="88" spans="1:12">
      <c r="A88" s="27" t="s">
        <v>187</v>
      </c>
      <c r="B88" s="31" t="s">
        <v>29</v>
      </c>
      <c r="C88" s="6">
        <v>2.8090000000000002</v>
      </c>
      <c r="D88" s="6">
        <v>2.9708999999999999</v>
      </c>
      <c r="E88" s="6">
        <v>3.0451999999999999</v>
      </c>
      <c r="F88" s="6">
        <v>3.0623</v>
      </c>
      <c r="G88" s="6">
        <v>3.0623</v>
      </c>
      <c r="I88" s="6">
        <f t="shared" si="17"/>
        <v>2.8090000000000002</v>
      </c>
      <c r="J88" s="6">
        <f t="shared" si="18"/>
        <v>3.0623</v>
      </c>
      <c r="K88" s="75">
        <f t="shared" si="19"/>
        <v>-0.25329999999999986</v>
      </c>
      <c r="L88" s="75">
        <f t="shared" si="20"/>
        <v>0</v>
      </c>
    </row>
    <row r="89" spans="1:12">
      <c r="A89" s="27"/>
      <c r="B89" s="31" t="s">
        <v>179</v>
      </c>
      <c r="C89" s="6">
        <v>0.52239999999999998</v>
      </c>
      <c r="D89" s="6">
        <v>0.4128</v>
      </c>
      <c r="E89" s="6">
        <v>0.30980000000000002</v>
      </c>
      <c r="F89" s="6">
        <v>0.32340000000000002</v>
      </c>
      <c r="G89" s="6">
        <v>0.32340000000000002</v>
      </c>
      <c r="I89" s="6">
        <f t="shared" si="17"/>
        <v>0.30980000000000002</v>
      </c>
      <c r="J89" s="6">
        <f t="shared" si="18"/>
        <v>0.52239999999999998</v>
      </c>
      <c r="K89" s="75">
        <f t="shared" si="19"/>
        <v>-1.3600000000000001E-2</v>
      </c>
      <c r="L89" s="75">
        <f t="shared" si="20"/>
        <v>0.19899999999999995</v>
      </c>
    </row>
    <row r="90" spans="1:12">
      <c r="A90" s="27" t="s">
        <v>187</v>
      </c>
      <c r="B90" s="31" t="s">
        <v>33</v>
      </c>
      <c r="C90" s="6">
        <v>1.165</v>
      </c>
      <c r="D90" s="6">
        <v>1.2382</v>
      </c>
      <c r="E90" s="6">
        <v>1.2191000000000001</v>
      </c>
      <c r="F90" s="6">
        <v>1.2782</v>
      </c>
      <c r="G90" s="6">
        <v>1.2782</v>
      </c>
      <c r="I90" s="6">
        <f t="shared" si="17"/>
        <v>1.165</v>
      </c>
      <c r="J90" s="6">
        <f t="shared" si="18"/>
        <v>1.2782</v>
      </c>
      <c r="K90" s="75">
        <f t="shared" si="19"/>
        <v>-0.11319999999999997</v>
      </c>
      <c r="L90" s="75">
        <f t="shared" si="20"/>
        <v>0</v>
      </c>
    </row>
    <row r="91" spans="1:12">
      <c r="A91" s="27" t="s">
        <v>187</v>
      </c>
      <c r="B91" s="31" t="s">
        <v>43</v>
      </c>
      <c r="C91" s="6">
        <v>0.21779999999999999</v>
      </c>
      <c r="D91" s="6">
        <v>0.25280000000000002</v>
      </c>
      <c r="E91" s="6">
        <v>0.30740000000000001</v>
      </c>
      <c r="F91" s="6">
        <v>0.37269999999999998</v>
      </c>
      <c r="G91" s="6">
        <v>0.37269999999999998</v>
      </c>
      <c r="I91" s="6">
        <f t="shared" si="17"/>
        <v>0.21779999999999999</v>
      </c>
      <c r="J91" s="6">
        <f t="shared" si="18"/>
        <v>0.37269999999999998</v>
      </c>
      <c r="K91" s="75">
        <f t="shared" si="19"/>
        <v>-0.15489999999999998</v>
      </c>
      <c r="L91" s="75">
        <f t="shared" si="20"/>
        <v>0</v>
      </c>
    </row>
    <row r="92" spans="1:12">
      <c r="A92" s="27" t="s">
        <v>187</v>
      </c>
      <c r="B92" s="31" t="s">
        <v>48</v>
      </c>
      <c r="C92" s="6">
        <v>0.29239999999999999</v>
      </c>
      <c r="D92" s="6">
        <v>0.33689999999999998</v>
      </c>
      <c r="E92" s="6">
        <v>0.53610000000000002</v>
      </c>
      <c r="F92" s="6">
        <v>0.53610000000000002</v>
      </c>
      <c r="G92" s="6">
        <v>0.53610000000000002</v>
      </c>
      <c r="I92" s="6">
        <f t="shared" si="17"/>
        <v>0.29239999999999999</v>
      </c>
      <c r="J92" s="6">
        <f t="shared" si="18"/>
        <v>0.53610000000000002</v>
      </c>
      <c r="K92" s="75">
        <f t="shared" si="19"/>
        <v>-0.24370000000000003</v>
      </c>
      <c r="L92" s="75">
        <f t="shared" si="20"/>
        <v>0</v>
      </c>
    </row>
    <row r="93" spans="1:12">
      <c r="A93" s="27" t="s">
        <v>175</v>
      </c>
      <c r="B93" s="31"/>
      <c r="C93" s="6" t="s">
        <v>187</v>
      </c>
      <c r="D93" s="6" t="s">
        <v>187</v>
      </c>
      <c r="E93" s="6" t="s">
        <v>187</v>
      </c>
      <c r="F93" s="6" t="s">
        <v>187</v>
      </c>
      <c r="G93" s="6" t="s">
        <v>187</v>
      </c>
      <c r="H93" s="6"/>
      <c r="I93" s="6" t="str">
        <f t="shared" si="17"/>
        <v/>
      </c>
      <c r="J93" s="6" t="str">
        <f t="shared" si="18"/>
        <v/>
      </c>
      <c r="K93" s="75" t="str">
        <f t="shared" si="19"/>
        <v/>
      </c>
      <c r="L93" s="75" t="str">
        <f t="shared" si="20"/>
        <v/>
      </c>
    </row>
    <row r="94" spans="1:12">
      <c r="A94" s="27" t="s">
        <v>187</v>
      </c>
      <c r="B94" s="31" t="s">
        <v>10</v>
      </c>
      <c r="C94" s="6">
        <v>1.3925000000000001</v>
      </c>
      <c r="D94" s="6">
        <v>1.5475000000000001</v>
      </c>
      <c r="E94" s="6">
        <v>1.6215999999999999</v>
      </c>
      <c r="F94" s="6">
        <v>1.6215999999999999</v>
      </c>
      <c r="G94" s="6">
        <v>1.6215999999999999</v>
      </c>
      <c r="I94" s="6">
        <f t="shared" si="17"/>
        <v>1.3925000000000001</v>
      </c>
      <c r="J94" s="6">
        <f t="shared" si="18"/>
        <v>1.6215999999999999</v>
      </c>
      <c r="K94" s="75">
        <f t="shared" si="19"/>
        <v>-0.22909999999999986</v>
      </c>
      <c r="L94" s="75">
        <f t="shared" si="20"/>
        <v>0</v>
      </c>
    </row>
    <row r="95" spans="1:12">
      <c r="A95" s="27" t="s">
        <v>187</v>
      </c>
      <c r="B95" s="31" t="s">
        <v>26</v>
      </c>
      <c r="C95" s="6">
        <v>0.94199999999999995</v>
      </c>
      <c r="D95" s="6">
        <v>0.95279999999999998</v>
      </c>
      <c r="E95" s="6">
        <v>0.97950000000000004</v>
      </c>
      <c r="F95" s="6">
        <v>0.94279999999999997</v>
      </c>
      <c r="G95" s="6">
        <v>0.95079999999999998</v>
      </c>
      <c r="I95" s="6">
        <f t="shared" si="17"/>
        <v>0.94199999999999995</v>
      </c>
      <c r="J95" s="6">
        <f t="shared" si="18"/>
        <v>0.97950000000000004</v>
      </c>
      <c r="K95" s="75">
        <f t="shared" si="19"/>
        <v>-8.80000000000003E-3</v>
      </c>
      <c r="L95" s="75">
        <f t="shared" si="20"/>
        <v>2.8700000000000059E-2</v>
      </c>
    </row>
    <row r="96" spans="1:12">
      <c r="A96" s="27" t="s">
        <v>187</v>
      </c>
      <c r="B96" s="31" t="s">
        <v>32</v>
      </c>
      <c r="C96" s="6" t="s">
        <v>187</v>
      </c>
      <c r="D96" s="6" t="s">
        <v>187</v>
      </c>
      <c r="E96" s="6" t="s">
        <v>187</v>
      </c>
      <c r="F96" s="6" t="s">
        <v>187</v>
      </c>
      <c r="G96" s="6" t="s">
        <v>187</v>
      </c>
      <c r="I96" s="6" t="str">
        <f t="shared" si="17"/>
        <v/>
      </c>
      <c r="J96" s="6" t="str">
        <f t="shared" si="18"/>
        <v/>
      </c>
      <c r="K96" s="75" t="str">
        <f t="shared" si="19"/>
        <v/>
      </c>
      <c r="L96" s="75" t="str">
        <f t="shared" si="20"/>
        <v/>
      </c>
    </row>
    <row r="97" spans="1:12">
      <c r="A97" s="27" t="s">
        <v>187</v>
      </c>
      <c r="B97" s="31" t="s">
        <v>37</v>
      </c>
      <c r="C97" s="6" t="s">
        <v>187</v>
      </c>
      <c r="D97" s="6" t="s">
        <v>187</v>
      </c>
      <c r="E97" s="6" t="s">
        <v>187</v>
      </c>
      <c r="F97" s="6" t="s">
        <v>187</v>
      </c>
      <c r="G97" s="6" t="s">
        <v>187</v>
      </c>
      <c r="I97" s="6" t="str">
        <f t="shared" si="17"/>
        <v/>
      </c>
      <c r="J97" s="6" t="str">
        <f t="shared" si="18"/>
        <v/>
      </c>
      <c r="K97" s="75" t="str">
        <f t="shared" si="19"/>
        <v/>
      </c>
      <c r="L97" s="75" t="str">
        <f t="shared" si="20"/>
        <v/>
      </c>
    </row>
    <row r="98" spans="1:12">
      <c r="A98" s="27"/>
      <c r="B98" s="31" t="s">
        <v>178</v>
      </c>
      <c r="C98" s="6">
        <v>1.2549999999999999</v>
      </c>
      <c r="D98" s="6">
        <v>1.3826000000000001</v>
      </c>
      <c r="E98" s="6">
        <v>1.3954</v>
      </c>
      <c r="F98" s="6">
        <v>1.3954</v>
      </c>
      <c r="G98" s="6">
        <v>1.3954</v>
      </c>
      <c r="I98" s="6">
        <f t="shared" si="17"/>
        <v>1.2549999999999999</v>
      </c>
      <c r="J98" s="6">
        <f t="shared" si="18"/>
        <v>1.3954</v>
      </c>
      <c r="K98" s="75">
        <f t="shared" si="19"/>
        <v>-0.14040000000000008</v>
      </c>
      <c r="L98" s="75">
        <f t="shared" si="20"/>
        <v>0</v>
      </c>
    </row>
    <row r="99" spans="1:12">
      <c r="A99" s="27" t="s">
        <v>176</v>
      </c>
      <c r="B99" s="31"/>
      <c r="C99" s="6" t="s">
        <v>187</v>
      </c>
      <c r="D99" s="6" t="s">
        <v>187</v>
      </c>
      <c r="E99" s="6" t="s">
        <v>187</v>
      </c>
      <c r="F99" s="6" t="s">
        <v>187</v>
      </c>
      <c r="G99" s="6" t="s">
        <v>187</v>
      </c>
      <c r="H99" s="6"/>
      <c r="I99" s="6" t="str">
        <f t="shared" si="17"/>
        <v/>
      </c>
      <c r="J99" s="6" t="str">
        <f t="shared" si="18"/>
        <v/>
      </c>
      <c r="K99" s="75" t="str">
        <f t="shared" si="19"/>
        <v/>
      </c>
      <c r="L99" s="75" t="str">
        <f t="shared" si="20"/>
        <v/>
      </c>
    </row>
    <row r="100" spans="1:12">
      <c r="A100" s="27" t="s">
        <v>187</v>
      </c>
      <c r="B100" s="31" t="s">
        <v>18</v>
      </c>
      <c r="C100" s="6">
        <v>0.27539999999999998</v>
      </c>
      <c r="D100" s="6">
        <v>0.33019999999999999</v>
      </c>
      <c r="E100" s="6">
        <v>0.33650000000000002</v>
      </c>
      <c r="F100" s="6">
        <v>0.33650000000000002</v>
      </c>
      <c r="G100" s="6">
        <v>0.33650000000000002</v>
      </c>
      <c r="I100" s="6">
        <f t="shared" si="17"/>
        <v>0.27539999999999998</v>
      </c>
      <c r="J100" s="6">
        <f t="shared" si="18"/>
        <v>0.33650000000000002</v>
      </c>
      <c r="K100" s="75">
        <f t="shared" si="19"/>
        <v>-6.1100000000000043E-2</v>
      </c>
      <c r="L100" s="75">
        <f t="shared" si="20"/>
        <v>0</v>
      </c>
    </row>
    <row r="101" spans="1:12">
      <c r="A101" s="27" t="s">
        <v>187</v>
      </c>
      <c r="B101" s="31" t="s">
        <v>27</v>
      </c>
      <c r="C101" s="6">
        <v>0.22109999999999999</v>
      </c>
      <c r="D101" s="6">
        <v>0.25490000000000002</v>
      </c>
      <c r="E101" s="6">
        <v>0.2823</v>
      </c>
      <c r="F101" s="6">
        <v>0.28710000000000002</v>
      </c>
      <c r="G101" s="6">
        <v>0.1895</v>
      </c>
      <c r="I101" s="6">
        <f t="shared" si="17"/>
        <v>0.1895</v>
      </c>
      <c r="J101" s="6">
        <f t="shared" si="18"/>
        <v>0.28710000000000002</v>
      </c>
      <c r="K101" s="75">
        <f t="shared" si="19"/>
        <v>0</v>
      </c>
      <c r="L101" s="75">
        <f t="shared" si="20"/>
        <v>9.760000000000002E-2</v>
      </c>
    </row>
    <row r="102" spans="1:12">
      <c r="A102" s="27" t="s">
        <v>187</v>
      </c>
      <c r="B102" s="31" t="s">
        <v>40</v>
      </c>
      <c r="C102" s="6">
        <v>0.42399999999999999</v>
      </c>
      <c r="D102" s="6">
        <v>0.44309999999999999</v>
      </c>
      <c r="E102" s="6">
        <v>0.57450000000000001</v>
      </c>
      <c r="F102" s="6">
        <v>0.57450000000000001</v>
      </c>
      <c r="G102" s="6">
        <v>0.57450000000000001</v>
      </c>
      <c r="I102" s="6">
        <f t="shared" si="17"/>
        <v>0.42399999999999999</v>
      </c>
      <c r="J102" s="6">
        <f t="shared" si="18"/>
        <v>0.57450000000000001</v>
      </c>
      <c r="K102" s="75">
        <f t="shared" si="19"/>
        <v>-0.15050000000000002</v>
      </c>
      <c r="L102" s="75">
        <f t="shared" si="20"/>
        <v>0</v>
      </c>
    </row>
    <row r="103" spans="1:12">
      <c r="A103" s="27" t="s">
        <v>187</v>
      </c>
      <c r="B103" s="31" t="s">
        <v>49</v>
      </c>
      <c r="C103" s="6">
        <v>1.5034000000000001</v>
      </c>
      <c r="D103" s="6">
        <v>1.8591</v>
      </c>
      <c r="E103" s="6">
        <v>2.0057999999999998</v>
      </c>
      <c r="F103" s="6">
        <v>2.0057999999999998</v>
      </c>
      <c r="G103" s="6">
        <v>2.0057999999999998</v>
      </c>
      <c r="I103" s="6">
        <f t="shared" si="17"/>
        <v>1.5034000000000001</v>
      </c>
      <c r="J103" s="6">
        <f t="shared" si="18"/>
        <v>2.0057999999999998</v>
      </c>
      <c r="K103" s="75">
        <f t="shared" si="19"/>
        <v>-0.50239999999999974</v>
      </c>
      <c r="L103" s="75">
        <f t="shared" si="20"/>
        <v>0</v>
      </c>
    </row>
    <row r="104" spans="1:12">
      <c r="A104" s="27" t="s">
        <v>12</v>
      </c>
      <c r="B104" s="31"/>
      <c r="C104" s="6" t="s">
        <v>187</v>
      </c>
      <c r="D104" s="6" t="s">
        <v>187</v>
      </c>
      <c r="E104" s="6" t="s">
        <v>187</v>
      </c>
      <c r="F104" s="6" t="s">
        <v>187</v>
      </c>
      <c r="G104" s="6" t="s">
        <v>187</v>
      </c>
      <c r="H104" s="6"/>
      <c r="I104" s="6" t="str">
        <f t="shared" si="17"/>
        <v/>
      </c>
      <c r="J104" s="6" t="str">
        <f t="shared" si="18"/>
        <v/>
      </c>
      <c r="K104" s="75" t="str">
        <f t="shared" si="19"/>
        <v/>
      </c>
      <c r="L104" s="75" t="str">
        <f t="shared" si="20"/>
        <v/>
      </c>
    </row>
    <row r="105" spans="1:12">
      <c r="A105" s="27" t="s">
        <v>187</v>
      </c>
      <c r="B105" s="31" t="s">
        <v>11</v>
      </c>
      <c r="C105" s="6">
        <v>1.1748000000000001</v>
      </c>
      <c r="D105" s="6">
        <v>1.1382000000000001</v>
      </c>
      <c r="E105" s="6">
        <v>1.3327</v>
      </c>
      <c r="F105" s="6">
        <v>1.5223</v>
      </c>
      <c r="G105" s="6">
        <v>1.6312</v>
      </c>
      <c r="I105" s="6">
        <f t="shared" si="17"/>
        <v>1.1382000000000001</v>
      </c>
      <c r="J105" s="6">
        <f t="shared" si="18"/>
        <v>1.6312</v>
      </c>
      <c r="K105" s="75">
        <f t="shared" si="19"/>
        <v>-0.49299999999999988</v>
      </c>
      <c r="L105" s="75">
        <f t="shared" si="20"/>
        <v>0</v>
      </c>
    </row>
    <row r="106" spans="1:12">
      <c r="A106" s="27" t="s">
        <v>187</v>
      </c>
      <c r="B106" s="31" t="s">
        <v>13</v>
      </c>
      <c r="C106" s="6" t="s">
        <v>187</v>
      </c>
      <c r="D106" s="6" t="s">
        <v>187</v>
      </c>
      <c r="E106" s="6" t="s">
        <v>187</v>
      </c>
      <c r="F106" s="6" t="s">
        <v>187</v>
      </c>
      <c r="G106" s="6" t="s">
        <v>187</v>
      </c>
      <c r="I106" s="6" t="str">
        <f t="shared" si="17"/>
        <v/>
      </c>
      <c r="J106" s="6" t="str">
        <f t="shared" si="18"/>
        <v/>
      </c>
      <c r="K106" s="75" t="str">
        <f t="shared" si="19"/>
        <v/>
      </c>
      <c r="L106" s="75" t="str">
        <f t="shared" si="20"/>
        <v/>
      </c>
    </row>
    <row r="107" spans="1:12">
      <c r="A107" s="27" t="s">
        <v>187</v>
      </c>
      <c r="B107" s="31" t="s">
        <v>20</v>
      </c>
      <c r="C107" s="6">
        <v>2.4618000000000002</v>
      </c>
      <c r="D107" s="6">
        <v>2.5326</v>
      </c>
      <c r="E107" s="6">
        <v>2.7953000000000001</v>
      </c>
      <c r="F107" s="6">
        <v>2.7907000000000002</v>
      </c>
      <c r="G107" s="6">
        <v>2.7583000000000002</v>
      </c>
      <c r="I107" s="6">
        <f t="shared" si="17"/>
        <v>2.4618000000000002</v>
      </c>
      <c r="J107" s="6">
        <f t="shared" si="18"/>
        <v>2.7953000000000001</v>
      </c>
      <c r="K107" s="75">
        <f t="shared" si="19"/>
        <v>-0.29649999999999999</v>
      </c>
      <c r="L107" s="75">
        <f t="shared" si="20"/>
        <v>3.6999999999999922E-2</v>
      </c>
    </row>
    <row r="108" spans="1:12">
      <c r="A108" s="27" t="s">
        <v>187</v>
      </c>
      <c r="B108" s="31" t="s">
        <v>21</v>
      </c>
      <c r="C108" s="6">
        <v>1.9036999999999999</v>
      </c>
      <c r="D108" s="6">
        <v>1.9811000000000001</v>
      </c>
      <c r="E108" s="6">
        <v>1.9853000000000001</v>
      </c>
      <c r="F108" s="6">
        <v>2.0169000000000001</v>
      </c>
      <c r="G108" s="6">
        <v>2.0169000000000001</v>
      </c>
      <c r="I108" s="6">
        <f t="shared" si="17"/>
        <v>1.9036999999999999</v>
      </c>
      <c r="J108" s="6">
        <f t="shared" si="18"/>
        <v>2.0169000000000001</v>
      </c>
      <c r="K108" s="75">
        <f t="shared" si="19"/>
        <v>-0.11320000000000019</v>
      </c>
      <c r="L108" s="75">
        <f t="shared" si="20"/>
        <v>0</v>
      </c>
    </row>
    <row r="109" spans="1:12">
      <c r="A109" s="27" t="s">
        <v>187</v>
      </c>
      <c r="B109" s="31" t="s">
        <v>25</v>
      </c>
      <c r="C109" s="6" t="s">
        <v>187</v>
      </c>
      <c r="D109" s="6" t="s">
        <v>187</v>
      </c>
      <c r="E109" s="6" t="s">
        <v>187</v>
      </c>
      <c r="F109" s="6" t="s">
        <v>187</v>
      </c>
      <c r="G109" s="6" t="s">
        <v>187</v>
      </c>
      <c r="I109" s="6" t="str">
        <f t="shared" si="17"/>
        <v/>
      </c>
      <c r="J109" s="6" t="str">
        <f t="shared" si="18"/>
        <v/>
      </c>
      <c r="K109" s="75" t="str">
        <f t="shared" si="19"/>
        <v/>
      </c>
      <c r="L109" s="75" t="str">
        <f t="shared" si="20"/>
        <v/>
      </c>
    </row>
    <row r="110" spans="1:12">
      <c r="A110" s="27" t="s">
        <v>187</v>
      </c>
      <c r="B110" s="31" t="s">
        <v>142</v>
      </c>
      <c r="C110" s="6">
        <v>2.3715000000000002</v>
      </c>
      <c r="D110" s="6">
        <v>2.6076000000000001</v>
      </c>
      <c r="E110" s="6">
        <v>2.6278999999999999</v>
      </c>
      <c r="F110" s="6">
        <v>2.6278999999999999</v>
      </c>
      <c r="G110" s="6">
        <v>2.6278999999999999</v>
      </c>
      <c r="I110" s="6">
        <f t="shared" si="17"/>
        <v>2.3715000000000002</v>
      </c>
      <c r="J110" s="6">
        <f t="shared" si="18"/>
        <v>2.6278999999999999</v>
      </c>
      <c r="K110" s="75">
        <f t="shared" si="19"/>
        <v>-0.25639999999999974</v>
      </c>
      <c r="L110" s="75">
        <f t="shared" si="20"/>
        <v>0</v>
      </c>
    </row>
    <row r="111" spans="1:12">
      <c r="A111" s="27" t="s">
        <v>187</v>
      </c>
      <c r="B111" s="31" t="s">
        <v>38</v>
      </c>
      <c r="C111" s="6">
        <v>1.7748999999999999</v>
      </c>
      <c r="D111" s="6">
        <v>1.8803000000000001</v>
      </c>
      <c r="E111" s="6">
        <v>1.6779999999999999</v>
      </c>
      <c r="F111" s="6">
        <v>2.0525000000000002</v>
      </c>
      <c r="G111" s="6">
        <v>2.1661000000000001</v>
      </c>
      <c r="I111" s="6">
        <f t="shared" si="17"/>
        <v>1.6779999999999999</v>
      </c>
      <c r="J111" s="6">
        <f t="shared" si="18"/>
        <v>2.1661000000000001</v>
      </c>
      <c r="K111" s="75">
        <f t="shared" si="19"/>
        <v>-0.4881000000000002</v>
      </c>
      <c r="L111" s="75">
        <f t="shared" si="20"/>
        <v>0</v>
      </c>
    </row>
    <row r="112" spans="1:12">
      <c r="A112" s="27" t="s">
        <v>187</v>
      </c>
      <c r="B112" s="31" t="s">
        <v>39</v>
      </c>
      <c r="C112" s="6">
        <v>0.2031</v>
      </c>
      <c r="D112" s="6">
        <v>0.22140000000000001</v>
      </c>
      <c r="E112" s="6">
        <v>0.2069</v>
      </c>
      <c r="F112" s="6">
        <v>0.2069</v>
      </c>
      <c r="G112" s="6">
        <v>0.2069</v>
      </c>
      <c r="I112" s="6">
        <f t="shared" si="17"/>
        <v>0.2031</v>
      </c>
      <c r="J112" s="6">
        <f t="shared" si="18"/>
        <v>0.22140000000000001</v>
      </c>
      <c r="K112" s="75">
        <f t="shared" si="19"/>
        <v>-3.7999999999999978E-3</v>
      </c>
      <c r="L112" s="75">
        <f t="shared" si="20"/>
        <v>1.4500000000000013E-2</v>
      </c>
    </row>
    <row r="113" spans="1:12">
      <c r="A113" s="27"/>
      <c r="B113" s="31"/>
      <c r="C113" s="6"/>
      <c r="D113" s="6"/>
      <c r="E113" s="6"/>
      <c r="F113" s="6"/>
      <c r="G113" s="6"/>
      <c r="I113" s="6"/>
      <c r="J113" s="6"/>
      <c r="K113" s="75"/>
      <c r="L113" s="75"/>
    </row>
    <row r="114" spans="1:12">
      <c r="A114" s="77" t="s">
        <v>531</v>
      </c>
      <c r="B114" s="31"/>
      <c r="C114" s="6"/>
      <c r="D114" s="6"/>
      <c r="E114" s="6"/>
      <c r="F114" s="6"/>
      <c r="G114" s="6"/>
      <c r="I114" s="6"/>
      <c r="J114" s="6"/>
      <c r="K114" s="75">
        <f>AVERAGE(K62:K112)</f>
        <v>-0.18546538461538462</v>
      </c>
      <c r="L114" s="75">
        <f>AVERAGE(L62:L112)</f>
        <v>6.1642307692307691E-2</v>
      </c>
    </row>
    <row r="115" spans="1:12">
      <c r="A115" s="77" t="s">
        <v>532</v>
      </c>
      <c r="B115" s="31"/>
      <c r="C115" s="6"/>
      <c r="D115" s="6"/>
      <c r="E115" s="6"/>
      <c r="F115" s="6"/>
      <c r="G115" s="6"/>
      <c r="I115" s="6"/>
      <c r="J115" s="6"/>
      <c r="K115" s="75">
        <f>MIN(K62:K112)</f>
        <v>-0.57450000000000001</v>
      </c>
      <c r="L115" s="75">
        <f>MAX(L62:L112)</f>
        <v>0.51500000000000001</v>
      </c>
    </row>
    <row r="116" spans="1:12">
      <c r="A116" s="34" t="s">
        <v>75</v>
      </c>
      <c r="B116" s="33"/>
      <c r="C116" s="33"/>
      <c r="D116" s="33"/>
      <c r="E116" s="33"/>
      <c r="F116" s="33"/>
      <c r="G116" s="33"/>
      <c r="H116" s="33"/>
      <c r="I116" s="33"/>
      <c r="J116" s="33"/>
      <c r="K116" s="33"/>
      <c r="L116" s="33"/>
    </row>
    <row r="117" spans="1:12">
      <c r="A117" s="41" t="s">
        <v>171</v>
      </c>
      <c r="C117" s="6" t="s">
        <v>187</v>
      </c>
      <c r="D117" s="6" t="s">
        <v>187</v>
      </c>
      <c r="E117" s="6" t="s">
        <v>187</v>
      </c>
      <c r="F117" s="6" t="s">
        <v>187</v>
      </c>
      <c r="G117" s="6" t="s">
        <v>187</v>
      </c>
      <c r="H117" s="6"/>
      <c r="I117" s="6" t="str">
        <f t="shared" ref="I117:I167" si="25">IF(NOT(ISNUMBER($G117)),"",MIN(C117:G117))</f>
        <v/>
      </c>
      <c r="J117" s="6" t="str">
        <f t="shared" ref="J117:J167" si="26">IF(NOT(ISNUMBER($G117)),"",MAX(C117:G117))</f>
        <v/>
      </c>
      <c r="K117" s="75" t="str">
        <f t="shared" ref="K117:K167" si="27">IF(NOT(ISNUMBER($G117)),"",I117-$G117)</f>
        <v/>
      </c>
      <c r="L117" s="75" t="str">
        <f t="shared" ref="L117:L167" si="28">IF(NOT(ISNUMBER($G117)),"",J117-$G117)</f>
        <v/>
      </c>
    </row>
    <row r="118" spans="1:12">
      <c r="A118" s="27" t="s">
        <v>187</v>
      </c>
      <c r="B118" s="31" t="s">
        <v>16</v>
      </c>
      <c r="C118" s="6">
        <v>1.7635000000000001</v>
      </c>
      <c r="D118" s="6">
        <v>1.7063999999999999</v>
      </c>
      <c r="E118" s="6">
        <v>1.7492000000000001</v>
      </c>
      <c r="F118" s="6">
        <v>1.7495000000000001</v>
      </c>
      <c r="G118" s="6">
        <v>1.7495000000000001</v>
      </c>
      <c r="I118" s="6">
        <f t="shared" si="25"/>
        <v>1.7063999999999999</v>
      </c>
      <c r="J118" s="6">
        <f t="shared" si="26"/>
        <v>1.7635000000000001</v>
      </c>
      <c r="K118" s="75">
        <f t="shared" si="27"/>
        <v>-4.3100000000000138E-2</v>
      </c>
      <c r="L118" s="75">
        <f t="shared" si="28"/>
        <v>1.4000000000000012E-2</v>
      </c>
    </row>
    <row r="119" spans="1:12">
      <c r="A119" s="27"/>
      <c r="B119" s="31" t="s">
        <v>540</v>
      </c>
      <c r="C119" s="6">
        <v>2.1126999999999998</v>
      </c>
      <c r="D119" s="6">
        <v>2.3862000000000001</v>
      </c>
      <c r="E119" s="6">
        <v>1.3943000000000001</v>
      </c>
      <c r="F119" s="6">
        <v>1.3943000000000001</v>
      </c>
      <c r="G119" s="6">
        <v>1.3943000000000001</v>
      </c>
      <c r="I119" s="6">
        <f t="shared" ref="I119" si="29">IF(NOT(ISNUMBER($G119)),"",MIN(C119:G119))</f>
        <v>1.3943000000000001</v>
      </c>
      <c r="J119" s="6">
        <f t="shared" ref="J119" si="30">IF(NOT(ISNUMBER($G119)),"",MAX(C119:G119))</f>
        <v>2.3862000000000001</v>
      </c>
      <c r="K119" s="75">
        <f t="shared" ref="K119" si="31">IF(NOT(ISNUMBER($G119)),"",I119-$G119)</f>
        <v>0</v>
      </c>
      <c r="L119" s="75">
        <f t="shared" ref="L119" si="32">IF(NOT(ISNUMBER($G119)),"",J119-$G119)</f>
        <v>0.9919</v>
      </c>
    </row>
    <row r="120" spans="1:12">
      <c r="A120" s="27" t="s">
        <v>187</v>
      </c>
      <c r="B120" s="31" t="s">
        <v>24</v>
      </c>
      <c r="C120" s="6">
        <v>0.29859999999999998</v>
      </c>
      <c r="D120" s="6">
        <v>0.30809999999999998</v>
      </c>
      <c r="E120" s="6">
        <v>0.3044</v>
      </c>
      <c r="F120" s="6">
        <v>0.3044</v>
      </c>
      <c r="G120" s="6">
        <v>0.3044</v>
      </c>
      <c r="I120" s="6">
        <f t="shared" si="25"/>
        <v>0.29859999999999998</v>
      </c>
      <c r="J120" s="6">
        <f t="shared" si="26"/>
        <v>0.30809999999999998</v>
      </c>
      <c r="K120" s="75">
        <f t="shared" si="27"/>
        <v>-5.8000000000000274E-3</v>
      </c>
      <c r="L120" s="75">
        <f t="shared" si="28"/>
        <v>3.6999999999999811E-3</v>
      </c>
    </row>
    <row r="121" spans="1:12">
      <c r="A121" s="27" t="s">
        <v>187</v>
      </c>
      <c r="B121" s="31" t="s">
        <v>30</v>
      </c>
      <c r="C121" s="6">
        <v>0.84109999999999996</v>
      </c>
      <c r="D121" s="6">
        <v>0.86419999999999997</v>
      </c>
      <c r="E121" s="6">
        <v>0.9133</v>
      </c>
      <c r="F121" s="6">
        <v>0.94930000000000003</v>
      </c>
      <c r="G121" s="6">
        <v>0.9607</v>
      </c>
      <c r="I121" s="6">
        <f t="shared" si="25"/>
        <v>0.84109999999999996</v>
      </c>
      <c r="J121" s="6">
        <f t="shared" si="26"/>
        <v>0.9607</v>
      </c>
      <c r="K121" s="75">
        <f t="shared" si="27"/>
        <v>-0.11960000000000004</v>
      </c>
      <c r="L121" s="75">
        <f t="shared" si="28"/>
        <v>0</v>
      </c>
    </row>
    <row r="122" spans="1:12">
      <c r="A122" s="27" t="s">
        <v>187</v>
      </c>
      <c r="B122" s="31" t="s">
        <v>31</v>
      </c>
      <c r="C122" s="6">
        <v>1.2345999999999999</v>
      </c>
      <c r="D122" s="6">
        <v>1.3129</v>
      </c>
      <c r="E122" s="6">
        <v>1.3673</v>
      </c>
      <c r="F122" s="6">
        <v>1.3673</v>
      </c>
      <c r="G122" s="6">
        <v>1.3673</v>
      </c>
      <c r="I122" s="6">
        <f t="shared" si="25"/>
        <v>1.2345999999999999</v>
      </c>
      <c r="J122" s="6">
        <f t="shared" si="26"/>
        <v>1.3673</v>
      </c>
      <c r="K122" s="75">
        <f t="shared" si="27"/>
        <v>-0.13270000000000004</v>
      </c>
      <c r="L122" s="75">
        <f t="shared" si="28"/>
        <v>0</v>
      </c>
    </row>
    <row r="123" spans="1:12">
      <c r="A123" s="27" t="s">
        <v>187</v>
      </c>
      <c r="B123" s="31" t="s">
        <v>35</v>
      </c>
      <c r="C123" s="6">
        <v>1.3496999999999999</v>
      </c>
      <c r="D123" s="6">
        <v>1.3625</v>
      </c>
      <c r="E123" s="6">
        <v>1.3801000000000001</v>
      </c>
      <c r="F123" s="6">
        <v>1.3958999999999999</v>
      </c>
      <c r="G123" s="6">
        <v>1.4015</v>
      </c>
      <c r="I123" s="6">
        <f t="shared" si="25"/>
        <v>1.3496999999999999</v>
      </c>
      <c r="J123" s="6">
        <f t="shared" si="26"/>
        <v>1.4015</v>
      </c>
      <c r="K123" s="75">
        <f t="shared" si="27"/>
        <v>-5.1800000000000068E-2</v>
      </c>
      <c r="L123" s="75">
        <f t="shared" si="28"/>
        <v>0</v>
      </c>
    </row>
    <row r="124" spans="1:12">
      <c r="A124" s="27" t="s">
        <v>187</v>
      </c>
      <c r="B124" s="31" t="s">
        <v>41</v>
      </c>
      <c r="C124" s="6">
        <v>1.2343999999999999</v>
      </c>
      <c r="D124" s="6">
        <v>1.2346999999999999</v>
      </c>
      <c r="E124" s="6">
        <v>1.2433000000000001</v>
      </c>
      <c r="F124" s="6">
        <v>1.2433000000000001</v>
      </c>
      <c r="G124" s="6">
        <v>1.2433000000000001</v>
      </c>
      <c r="I124" s="6">
        <f t="shared" si="25"/>
        <v>1.2343999999999999</v>
      </c>
      <c r="J124" s="6">
        <f t="shared" si="26"/>
        <v>1.2433000000000001</v>
      </c>
      <c r="K124" s="75">
        <f t="shared" si="27"/>
        <v>-8.90000000000013E-3</v>
      </c>
      <c r="L124" s="75">
        <f t="shared" si="28"/>
        <v>0</v>
      </c>
    </row>
    <row r="125" spans="1:12">
      <c r="A125" s="27" t="s">
        <v>187</v>
      </c>
      <c r="B125" s="31" t="s">
        <v>44</v>
      </c>
      <c r="C125" s="6">
        <v>0.88800000000000001</v>
      </c>
      <c r="D125" s="6">
        <v>0.94069999999999998</v>
      </c>
      <c r="E125" s="6">
        <v>0.94069999999999998</v>
      </c>
      <c r="F125" s="6">
        <v>0.94069999999999998</v>
      </c>
      <c r="G125" s="6">
        <v>0.94069999999999998</v>
      </c>
      <c r="I125" s="6">
        <f t="shared" si="25"/>
        <v>0.88800000000000001</v>
      </c>
      <c r="J125" s="6">
        <f t="shared" si="26"/>
        <v>0.94069999999999998</v>
      </c>
      <c r="K125" s="75">
        <f t="shared" si="27"/>
        <v>-5.2699999999999969E-2</v>
      </c>
      <c r="L125" s="75">
        <f t="shared" si="28"/>
        <v>0</v>
      </c>
    </row>
    <row r="126" spans="1:12">
      <c r="A126" s="27" t="s">
        <v>187</v>
      </c>
      <c r="B126" s="31" t="s">
        <v>47</v>
      </c>
      <c r="C126" s="6">
        <v>3.2545999999999999</v>
      </c>
      <c r="D126" s="6">
        <v>3.3552</v>
      </c>
      <c r="E126" s="6">
        <v>3.4716999999999998</v>
      </c>
      <c r="F126" s="6">
        <v>3.5457999999999998</v>
      </c>
      <c r="G126" s="6">
        <v>3.5457999999999998</v>
      </c>
      <c r="I126" s="6">
        <f t="shared" si="25"/>
        <v>3.2545999999999999</v>
      </c>
      <c r="J126" s="6">
        <f t="shared" si="26"/>
        <v>3.5457999999999998</v>
      </c>
      <c r="K126" s="75">
        <f t="shared" si="27"/>
        <v>-0.2911999999999999</v>
      </c>
      <c r="L126" s="75">
        <f t="shared" si="28"/>
        <v>0</v>
      </c>
    </row>
    <row r="127" spans="1:12">
      <c r="A127" s="27" t="s">
        <v>187</v>
      </c>
      <c r="B127" s="31" t="s">
        <v>50</v>
      </c>
      <c r="C127" s="6">
        <v>1.2962</v>
      </c>
      <c r="D127" s="6">
        <v>1.3083</v>
      </c>
      <c r="E127" s="6">
        <v>1.4080999999999999</v>
      </c>
      <c r="F127" s="6">
        <v>1.4080999999999999</v>
      </c>
      <c r="G127" s="6">
        <v>1.4080999999999999</v>
      </c>
      <c r="I127" s="6">
        <f t="shared" si="25"/>
        <v>1.2962</v>
      </c>
      <c r="J127" s="6">
        <f t="shared" si="26"/>
        <v>1.4080999999999999</v>
      </c>
      <c r="K127" s="75">
        <f t="shared" si="27"/>
        <v>-0.11189999999999989</v>
      </c>
      <c r="L127" s="75">
        <f t="shared" si="28"/>
        <v>0</v>
      </c>
    </row>
    <row r="128" spans="1:12">
      <c r="A128" s="27" t="s">
        <v>172</v>
      </c>
      <c r="B128" s="28"/>
      <c r="C128" s="6" t="s">
        <v>187</v>
      </c>
      <c r="D128" s="6" t="s">
        <v>187</v>
      </c>
      <c r="E128" s="6" t="s">
        <v>187</v>
      </c>
      <c r="F128" s="6" t="s">
        <v>187</v>
      </c>
      <c r="G128" s="6" t="s">
        <v>187</v>
      </c>
      <c r="H128" s="6"/>
      <c r="I128" s="6" t="str">
        <f t="shared" si="25"/>
        <v/>
      </c>
      <c r="J128" s="6" t="str">
        <f t="shared" si="26"/>
        <v/>
      </c>
      <c r="K128" s="75" t="str">
        <f t="shared" si="27"/>
        <v/>
      </c>
      <c r="L128" s="75" t="str">
        <f t="shared" si="28"/>
        <v/>
      </c>
    </row>
    <row r="129" spans="1:12">
      <c r="A129" s="27"/>
      <c r="B129" t="s">
        <v>181</v>
      </c>
      <c r="C129" s="6">
        <v>1.9769000000000001</v>
      </c>
      <c r="D129" s="6">
        <v>1.9815</v>
      </c>
      <c r="E129" s="6">
        <v>1.9815</v>
      </c>
      <c r="F129" s="6">
        <v>1.9815</v>
      </c>
      <c r="G129" s="6">
        <v>1.9815</v>
      </c>
      <c r="I129" s="6">
        <f t="shared" si="25"/>
        <v>1.9769000000000001</v>
      </c>
      <c r="J129" s="6">
        <f t="shared" si="26"/>
        <v>1.9815</v>
      </c>
      <c r="K129" s="75">
        <f t="shared" si="27"/>
        <v>-4.5999999999999375E-3</v>
      </c>
      <c r="L129" s="75">
        <f t="shared" si="28"/>
        <v>0</v>
      </c>
    </row>
    <row r="130" spans="1:12">
      <c r="A130" s="27" t="s">
        <v>187</v>
      </c>
      <c r="B130" s="31" t="s">
        <v>14</v>
      </c>
      <c r="C130" s="6">
        <v>0.2487</v>
      </c>
      <c r="D130" s="6">
        <v>0.25840000000000002</v>
      </c>
      <c r="E130" s="6">
        <v>0.2656</v>
      </c>
      <c r="F130" s="6">
        <v>0.27079999999999999</v>
      </c>
      <c r="G130" s="6">
        <v>0.27079999999999999</v>
      </c>
      <c r="I130" s="6">
        <f t="shared" si="25"/>
        <v>0.2487</v>
      </c>
      <c r="J130" s="6">
        <f t="shared" si="26"/>
        <v>0.27079999999999999</v>
      </c>
      <c r="K130" s="75">
        <f t="shared" si="27"/>
        <v>-2.2099999999999981E-2</v>
      </c>
      <c r="L130" s="75">
        <f t="shared" si="28"/>
        <v>0</v>
      </c>
    </row>
    <row r="131" spans="1:12">
      <c r="A131" s="27"/>
      <c r="B131" s="31" t="s">
        <v>180</v>
      </c>
      <c r="C131" s="6">
        <v>5.5522999999999998</v>
      </c>
      <c r="D131" s="6">
        <v>5.5997000000000003</v>
      </c>
      <c r="E131" s="6">
        <v>5.6056999999999997</v>
      </c>
      <c r="F131" s="6">
        <v>5.6056999999999997</v>
      </c>
      <c r="G131" s="6">
        <v>5.6056999999999997</v>
      </c>
      <c r="I131" s="6">
        <f t="shared" si="25"/>
        <v>5.5522999999999998</v>
      </c>
      <c r="J131" s="6">
        <f t="shared" si="26"/>
        <v>5.6056999999999997</v>
      </c>
      <c r="K131" s="75">
        <f t="shared" si="27"/>
        <v>-5.3399999999999892E-2</v>
      </c>
      <c r="L131" s="75">
        <f t="shared" si="28"/>
        <v>0</v>
      </c>
    </row>
    <row r="132" spans="1:12">
      <c r="A132" s="27"/>
      <c r="B132" s="31" t="s">
        <v>134</v>
      </c>
      <c r="C132" s="6">
        <v>0.13370000000000001</v>
      </c>
      <c r="D132" s="6">
        <v>0.1396</v>
      </c>
      <c r="E132" s="6">
        <v>0.1522</v>
      </c>
      <c r="F132" s="6">
        <v>0.1522</v>
      </c>
      <c r="G132" s="6">
        <v>0.1522</v>
      </c>
      <c r="I132" s="6">
        <f t="shared" si="25"/>
        <v>0.13370000000000001</v>
      </c>
      <c r="J132" s="6">
        <f t="shared" si="26"/>
        <v>0.1522</v>
      </c>
      <c r="K132" s="75">
        <f t="shared" si="27"/>
        <v>-1.8499999999999989E-2</v>
      </c>
      <c r="L132" s="75">
        <f t="shared" si="28"/>
        <v>0</v>
      </c>
    </row>
    <row r="133" spans="1:12">
      <c r="A133" s="27"/>
      <c r="B133" s="31" t="s">
        <v>541</v>
      </c>
      <c r="C133" s="6">
        <v>1.601</v>
      </c>
      <c r="D133" s="6">
        <v>1.7272000000000001</v>
      </c>
      <c r="E133" s="6">
        <v>1.8646</v>
      </c>
      <c r="F133" s="6">
        <v>1.6368</v>
      </c>
      <c r="G133" s="6">
        <v>1.6946000000000001</v>
      </c>
      <c r="I133" s="6">
        <f t="shared" ref="I133" si="33">IF(NOT(ISNUMBER($G133)),"",MIN(C133:G133))</f>
        <v>1.601</v>
      </c>
      <c r="J133" s="6">
        <f t="shared" ref="J133" si="34">IF(NOT(ISNUMBER($G133)),"",MAX(C133:G133))</f>
        <v>1.8646</v>
      </c>
      <c r="K133" s="75">
        <f t="shared" ref="K133" si="35">IF(NOT(ISNUMBER($G133)),"",I133-$G133)</f>
        <v>-9.3600000000000128E-2</v>
      </c>
      <c r="L133" s="75">
        <f t="shared" ref="L133" si="36">IF(NOT(ISNUMBER($G133)),"",J133-$G133)</f>
        <v>0.16999999999999993</v>
      </c>
    </row>
    <row r="134" spans="1:12">
      <c r="A134" s="27" t="s">
        <v>187</v>
      </c>
      <c r="B134" s="31" t="s">
        <v>42</v>
      </c>
      <c r="C134" s="6">
        <v>1.0188999999999999</v>
      </c>
      <c r="D134" s="6">
        <v>1.0435000000000001</v>
      </c>
      <c r="E134" s="6">
        <v>1.0564</v>
      </c>
      <c r="F134" s="6">
        <v>1.0564</v>
      </c>
      <c r="G134" s="6">
        <v>1.0564</v>
      </c>
      <c r="I134" s="6">
        <f t="shared" si="25"/>
        <v>1.0188999999999999</v>
      </c>
      <c r="J134" s="6">
        <f t="shared" si="26"/>
        <v>1.0564</v>
      </c>
      <c r="K134" s="75">
        <f t="shared" si="27"/>
        <v>-3.7500000000000089E-2</v>
      </c>
      <c r="L134" s="75">
        <f t="shared" si="28"/>
        <v>0</v>
      </c>
    </row>
    <row r="135" spans="1:12">
      <c r="A135" s="27" t="s">
        <v>173</v>
      </c>
      <c r="B135" s="31"/>
      <c r="C135" s="6" t="s">
        <v>187</v>
      </c>
      <c r="D135" s="6" t="s">
        <v>187</v>
      </c>
      <c r="E135" s="6" t="s">
        <v>187</v>
      </c>
      <c r="F135" s="6" t="s">
        <v>187</v>
      </c>
      <c r="G135" s="6" t="s">
        <v>187</v>
      </c>
      <c r="H135" s="6"/>
      <c r="I135" s="6" t="str">
        <f t="shared" si="25"/>
        <v/>
      </c>
      <c r="J135" s="6" t="str">
        <f t="shared" si="26"/>
        <v/>
      </c>
      <c r="K135" s="75" t="str">
        <f t="shared" si="27"/>
        <v/>
      </c>
      <c r="L135" s="75" t="str">
        <f t="shared" si="28"/>
        <v/>
      </c>
    </row>
    <row r="136" spans="1:12">
      <c r="A136" s="27"/>
      <c r="B136" s="31" t="s">
        <v>135</v>
      </c>
      <c r="C136" s="6" t="s">
        <v>187</v>
      </c>
      <c r="D136" s="6" t="s">
        <v>187</v>
      </c>
      <c r="E136" s="6" t="s">
        <v>187</v>
      </c>
      <c r="F136" s="6" t="s">
        <v>187</v>
      </c>
      <c r="G136" s="6" t="s">
        <v>187</v>
      </c>
      <c r="I136" s="6" t="str">
        <f t="shared" si="25"/>
        <v/>
      </c>
      <c r="J136" s="6" t="str">
        <f t="shared" si="26"/>
        <v/>
      </c>
      <c r="K136" s="75" t="str">
        <f t="shared" si="27"/>
        <v/>
      </c>
      <c r="L136" s="75" t="str">
        <f t="shared" si="28"/>
        <v/>
      </c>
    </row>
    <row r="137" spans="1:12">
      <c r="A137" s="27"/>
      <c r="B137" s="31" t="s">
        <v>8</v>
      </c>
      <c r="C137" s="6" t="s">
        <v>187</v>
      </c>
      <c r="D137" s="6" t="s">
        <v>187</v>
      </c>
      <c r="E137" s="6" t="s">
        <v>187</v>
      </c>
      <c r="F137" s="6" t="s">
        <v>187</v>
      </c>
      <c r="G137" s="6" t="s">
        <v>187</v>
      </c>
      <c r="I137" s="6" t="str">
        <f t="shared" si="25"/>
        <v/>
      </c>
      <c r="J137" s="6" t="str">
        <f t="shared" si="26"/>
        <v/>
      </c>
      <c r="K137" s="75" t="str">
        <f t="shared" si="27"/>
        <v/>
      </c>
      <c r="L137" s="75" t="str">
        <f t="shared" si="28"/>
        <v/>
      </c>
    </row>
    <row r="138" spans="1:12">
      <c r="A138" s="27" t="s">
        <v>187</v>
      </c>
      <c r="B138" s="31" t="s">
        <v>23</v>
      </c>
      <c r="C138" s="6">
        <v>0.91979999999999995</v>
      </c>
      <c r="D138" s="6">
        <v>0.85850000000000004</v>
      </c>
      <c r="E138" s="6">
        <v>0.82940000000000003</v>
      </c>
      <c r="F138" s="6">
        <v>0.86370000000000002</v>
      </c>
      <c r="G138" s="6">
        <v>0.93659999999999999</v>
      </c>
      <c r="I138" s="6">
        <f t="shared" si="25"/>
        <v>0.82940000000000003</v>
      </c>
      <c r="J138" s="6">
        <f t="shared" si="26"/>
        <v>0.93659999999999999</v>
      </c>
      <c r="K138" s="75">
        <f t="shared" si="27"/>
        <v>-0.10719999999999996</v>
      </c>
      <c r="L138" s="75">
        <f t="shared" si="28"/>
        <v>0</v>
      </c>
    </row>
    <row r="139" spans="1:12">
      <c r="A139" s="27" t="s">
        <v>187</v>
      </c>
      <c r="B139" s="31" t="s">
        <v>136</v>
      </c>
      <c r="C139" s="6">
        <v>2.7326999999999999</v>
      </c>
      <c r="D139" s="6">
        <v>2.0375000000000001</v>
      </c>
      <c r="E139" s="6">
        <v>1.9073</v>
      </c>
      <c r="F139" s="6">
        <v>1.9073</v>
      </c>
      <c r="G139" s="6">
        <v>1.9073</v>
      </c>
      <c r="I139" s="6">
        <f t="shared" si="25"/>
        <v>1.9073</v>
      </c>
      <c r="J139" s="6">
        <f t="shared" si="26"/>
        <v>2.7326999999999999</v>
      </c>
      <c r="K139" s="75">
        <f t="shared" si="27"/>
        <v>0</v>
      </c>
      <c r="L139" s="75">
        <f t="shared" si="28"/>
        <v>0.82539999999999991</v>
      </c>
    </row>
    <row r="140" spans="1:12">
      <c r="A140" s="27" t="s">
        <v>187</v>
      </c>
      <c r="B140" s="31" t="s">
        <v>34</v>
      </c>
      <c r="C140" s="6">
        <v>1.1389</v>
      </c>
      <c r="D140" s="6">
        <v>1.1629</v>
      </c>
      <c r="E140" s="6">
        <v>1.1629</v>
      </c>
      <c r="F140" s="6">
        <v>1.1629</v>
      </c>
      <c r="G140" s="6">
        <v>1.1629</v>
      </c>
      <c r="I140" s="6">
        <f t="shared" si="25"/>
        <v>1.1389</v>
      </c>
      <c r="J140" s="6">
        <f t="shared" si="26"/>
        <v>1.1629</v>
      </c>
      <c r="K140" s="75">
        <f t="shared" si="27"/>
        <v>-2.4000000000000021E-2</v>
      </c>
      <c r="L140" s="75">
        <f t="shared" si="28"/>
        <v>0</v>
      </c>
    </row>
    <row r="141" spans="1:12">
      <c r="A141" s="27" t="s">
        <v>187</v>
      </c>
      <c r="B141" s="31" t="s">
        <v>46</v>
      </c>
      <c r="C141" s="6">
        <v>3.2155999999999998</v>
      </c>
      <c r="D141" s="6">
        <v>3.2395999999999998</v>
      </c>
      <c r="E141" s="6">
        <v>3.2395999999999998</v>
      </c>
      <c r="F141" s="6">
        <v>3.2395999999999998</v>
      </c>
      <c r="G141" s="6">
        <v>3.2395999999999998</v>
      </c>
      <c r="I141" s="6">
        <f t="shared" si="25"/>
        <v>3.2155999999999998</v>
      </c>
      <c r="J141" s="6">
        <f t="shared" si="26"/>
        <v>3.2395999999999998</v>
      </c>
      <c r="K141" s="75">
        <f t="shared" si="27"/>
        <v>-2.4000000000000021E-2</v>
      </c>
      <c r="L141" s="75">
        <f t="shared" si="28"/>
        <v>0</v>
      </c>
    </row>
    <row r="142" spans="1:12">
      <c r="A142" s="27" t="s">
        <v>6</v>
      </c>
      <c r="B142" s="31"/>
      <c r="C142" s="6" t="s">
        <v>187</v>
      </c>
      <c r="D142" s="6" t="s">
        <v>187</v>
      </c>
      <c r="E142" s="6" t="s">
        <v>187</v>
      </c>
      <c r="F142" s="6" t="s">
        <v>187</v>
      </c>
      <c r="G142" s="6" t="s">
        <v>187</v>
      </c>
      <c r="H142" s="6"/>
      <c r="I142" s="6" t="str">
        <f t="shared" si="25"/>
        <v/>
      </c>
      <c r="J142" s="6" t="str">
        <f t="shared" si="26"/>
        <v/>
      </c>
      <c r="K142" s="75" t="str">
        <f t="shared" si="27"/>
        <v/>
      </c>
      <c r="L142" s="75" t="str">
        <f t="shared" si="28"/>
        <v/>
      </c>
    </row>
    <row r="143" spans="1:12">
      <c r="A143" s="27" t="s">
        <v>187</v>
      </c>
      <c r="B143" s="31" t="s">
        <v>29</v>
      </c>
      <c r="C143" s="6" t="s">
        <v>187</v>
      </c>
      <c r="D143" s="6" t="s">
        <v>187</v>
      </c>
      <c r="E143" s="6" t="s">
        <v>187</v>
      </c>
      <c r="F143" s="6" t="s">
        <v>187</v>
      </c>
      <c r="G143" s="6" t="s">
        <v>187</v>
      </c>
      <c r="I143" s="6" t="str">
        <f t="shared" si="25"/>
        <v/>
      </c>
      <c r="J143" s="6" t="str">
        <f t="shared" si="26"/>
        <v/>
      </c>
      <c r="K143" s="75" t="str">
        <f t="shared" si="27"/>
        <v/>
      </c>
      <c r="L143" s="75" t="str">
        <f t="shared" si="28"/>
        <v/>
      </c>
    </row>
    <row r="144" spans="1:12">
      <c r="A144" s="27"/>
      <c r="B144" s="31" t="s">
        <v>179</v>
      </c>
      <c r="C144" s="6" t="s">
        <v>187</v>
      </c>
      <c r="D144" s="6" t="s">
        <v>187</v>
      </c>
      <c r="E144" s="6" t="s">
        <v>187</v>
      </c>
      <c r="F144" s="6" t="s">
        <v>187</v>
      </c>
      <c r="G144" s="6" t="s">
        <v>187</v>
      </c>
      <c r="I144" s="6" t="str">
        <f t="shared" si="25"/>
        <v/>
      </c>
      <c r="J144" s="6" t="str">
        <f t="shared" si="26"/>
        <v/>
      </c>
      <c r="K144" s="75" t="str">
        <f t="shared" si="27"/>
        <v/>
      </c>
      <c r="L144" s="75" t="str">
        <f t="shared" si="28"/>
        <v/>
      </c>
    </row>
    <row r="145" spans="1:12">
      <c r="A145" s="27" t="s">
        <v>187</v>
      </c>
      <c r="B145" s="31" t="s">
        <v>33</v>
      </c>
      <c r="C145" s="6" t="s">
        <v>187</v>
      </c>
      <c r="D145" s="6" t="s">
        <v>187</v>
      </c>
      <c r="E145" s="6" t="s">
        <v>187</v>
      </c>
      <c r="F145" s="6" t="s">
        <v>187</v>
      </c>
      <c r="G145" s="6" t="s">
        <v>187</v>
      </c>
      <c r="I145" s="6" t="str">
        <f t="shared" si="25"/>
        <v/>
      </c>
      <c r="J145" s="6" t="str">
        <f t="shared" si="26"/>
        <v/>
      </c>
      <c r="K145" s="75" t="str">
        <f t="shared" si="27"/>
        <v/>
      </c>
      <c r="L145" s="75" t="str">
        <f t="shared" si="28"/>
        <v/>
      </c>
    </row>
    <row r="146" spans="1:12">
      <c r="A146" s="27" t="s">
        <v>187</v>
      </c>
      <c r="B146" s="31" t="s">
        <v>43</v>
      </c>
      <c r="C146" s="6">
        <v>1E-4</v>
      </c>
      <c r="D146" s="6">
        <v>1E-4</v>
      </c>
      <c r="E146" s="6">
        <v>1E-4</v>
      </c>
      <c r="F146" s="6">
        <v>1E-4</v>
      </c>
      <c r="G146" s="6">
        <v>1E-4</v>
      </c>
      <c r="I146" s="6">
        <f t="shared" si="25"/>
        <v>1E-4</v>
      </c>
      <c r="J146" s="6">
        <f t="shared" si="26"/>
        <v>1E-4</v>
      </c>
      <c r="K146" s="75">
        <f t="shared" si="27"/>
        <v>0</v>
      </c>
      <c r="L146" s="75">
        <f t="shared" si="28"/>
        <v>0</v>
      </c>
    </row>
    <row r="147" spans="1:12">
      <c r="A147" s="27" t="s">
        <v>187</v>
      </c>
      <c r="B147" s="31" t="s">
        <v>48</v>
      </c>
      <c r="C147" s="6" t="s">
        <v>187</v>
      </c>
      <c r="D147" s="6" t="s">
        <v>187</v>
      </c>
      <c r="E147" s="6" t="s">
        <v>187</v>
      </c>
      <c r="F147" s="6" t="s">
        <v>187</v>
      </c>
      <c r="G147" s="6" t="s">
        <v>187</v>
      </c>
      <c r="I147" s="6" t="str">
        <f t="shared" si="25"/>
        <v/>
      </c>
      <c r="J147" s="6" t="str">
        <f t="shared" si="26"/>
        <v/>
      </c>
      <c r="K147" s="75" t="str">
        <f t="shared" si="27"/>
        <v/>
      </c>
      <c r="L147" s="75" t="str">
        <f t="shared" si="28"/>
        <v/>
      </c>
    </row>
    <row r="148" spans="1:12">
      <c r="A148" s="27" t="s">
        <v>175</v>
      </c>
      <c r="B148" s="31"/>
      <c r="C148" s="6" t="s">
        <v>187</v>
      </c>
      <c r="D148" s="6" t="s">
        <v>187</v>
      </c>
      <c r="E148" s="6" t="s">
        <v>187</v>
      </c>
      <c r="F148" s="6" t="s">
        <v>187</v>
      </c>
      <c r="G148" s="6" t="s">
        <v>187</v>
      </c>
      <c r="H148" s="6"/>
      <c r="I148" s="6" t="str">
        <f t="shared" si="25"/>
        <v/>
      </c>
      <c r="J148" s="6" t="str">
        <f t="shared" si="26"/>
        <v/>
      </c>
      <c r="K148" s="75" t="str">
        <f t="shared" si="27"/>
        <v/>
      </c>
      <c r="L148" s="75" t="str">
        <f t="shared" si="28"/>
        <v/>
      </c>
    </row>
    <row r="149" spans="1:12">
      <c r="A149" s="27" t="s">
        <v>187</v>
      </c>
      <c r="B149" s="31" t="s">
        <v>10</v>
      </c>
      <c r="C149" s="6">
        <v>1.1954</v>
      </c>
      <c r="D149" s="6">
        <v>1.1971000000000001</v>
      </c>
      <c r="E149" s="6">
        <v>1.1879</v>
      </c>
      <c r="F149" s="6">
        <v>1.2307999999999999</v>
      </c>
      <c r="G149" s="6">
        <v>1.2307999999999999</v>
      </c>
      <c r="I149" s="6">
        <f t="shared" si="25"/>
        <v>1.1879</v>
      </c>
      <c r="J149" s="6">
        <f t="shared" si="26"/>
        <v>1.2307999999999999</v>
      </c>
      <c r="K149" s="75">
        <f t="shared" si="27"/>
        <v>-4.2899999999999938E-2</v>
      </c>
      <c r="L149" s="75">
        <f t="shared" si="28"/>
        <v>0</v>
      </c>
    </row>
    <row r="150" spans="1:12">
      <c r="A150" s="27" t="s">
        <v>187</v>
      </c>
      <c r="B150" s="31" t="s">
        <v>26</v>
      </c>
      <c r="C150" s="6">
        <v>4.7257999999999996</v>
      </c>
      <c r="D150" s="6">
        <v>4.9549000000000003</v>
      </c>
      <c r="E150" s="6">
        <v>5.0331000000000001</v>
      </c>
      <c r="F150" s="6">
        <v>5.0605000000000002</v>
      </c>
      <c r="G150" s="6">
        <v>5.0911999999999997</v>
      </c>
      <c r="I150" s="6">
        <f t="shared" si="25"/>
        <v>4.7257999999999996</v>
      </c>
      <c r="J150" s="6">
        <f t="shared" si="26"/>
        <v>5.0911999999999997</v>
      </c>
      <c r="K150" s="75">
        <f t="shared" si="27"/>
        <v>-0.36540000000000017</v>
      </c>
      <c r="L150" s="75">
        <f t="shared" si="28"/>
        <v>0</v>
      </c>
    </row>
    <row r="151" spans="1:12">
      <c r="A151" s="27" t="s">
        <v>187</v>
      </c>
      <c r="B151" s="31" t="s">
        <v>32</v>
      </c>
      <c r="C151" s="6">
        <v>0.3009</v>
      </c>
      <c r="D151" s="6">
        <v>0.3009</v>
      </c>
      <c r="E151" s="6">
        <v>0.3009</v>
      </c>
      <c r="F151" s="6">
        <v>0.3009</v>
      </c>
      <c r="G151" s="6">
        <v>0.3009</v>
      </c>
      <c r="I151" s="6">
        <f t="shared" si="25"/>
        <v>0.3009</v>
      </c>
      <c r="J151" s="6">
        <f t="shared" si="26"/>
        <v>0.3009</v>
      </c>
      <c r="K151" s="75">
        <f t="shared" si="27"/>
        <v>0</v>
      </c>
      <c r="L151" s="75">
        <f t="shared" si="28"/>
        <v>0</v>
      </c>
    </row>
    <row r="152" spans="1:12">
      <c r="A152" s="27" t="s">
        <v>187</v>
      </c>
      <c r="B152" s="31" t="s">
        <v>37</v>
      </c>
      <c r="C152" s="6">
        <v>0.53959999999999997</v>
      </c>
      <c r="D152" s="6">
        <v>0.5625</v>
      </c>
      <c r="E152" s="6">
        <v>0.59219999999999995</v>
      </c>
      <c r="F152" s="6">
        <v>0.59219999999999995</v>
      </c>
      <c r="G152" s="6">
        <v>0.59219999999999995</v>
      </c>
      <c r="I152" s="6">
        <f t="shared" si="25"/>
        <v>0.53959999999999997</v>
      </c>
      <c r="J152" s="6">
        <f t="shared" si="26"/>
        <v>0.59219999999999995</v>
      </c>
      <c r="K152" s="75">
        <f t="shared" si="27"/>
        <v>-5.259999999999998E-2</v>
      </c>
      <c r="L152" s="75">
        <f t="shared" si="28"/>
        <v>0</v>
      </c>
    </row>
    <row r="153" spans="1:12">
      <c r="A153" s="27"/>
      <c r="B153" s="31" t="s">
        <v>178</v>
      </c>
      <c r="C153" s="6">
        <v>1.6661999999999999</v>
      </c>
      <c r="D153" s="6">
        <v>1.6903999999999999</v>
      </c>
      <c r="E153" s="6">
        <v>1.7222999999999999</v>
      </c>
      <c r="F153" s="6">
        <v>1.7222999999999999</v>
      </c>
      <c r="G153" s="6">
        <v>1.7222999999999999</v>
      </c>
      <c r="I153" s="6">
        <f t="shared" si="25"/>
        <v>1.6661999999999999</v>
      </c>
      <c r="J153" s="6">
        <f t="shared" si="26"/>
        <v>1.7222999999999999</v>
      </c>
      <c r="K153" s="75">
        <f t="shared" si="27"/>
        <v>-5.6100000000000039E-2</v>
      </c>
      <c r="L153" s="75">
        <f t="shared" si="28"/>
        <v>0</v>
      </c>
    </row>
    <row r="154" spans="1:12">
      <c r="A154" s="27" t="s">
        <v>176</v>
      </c>
      <c r="B154" s="31"/>
      <c r="C154" s="6" t="s">
        <v>187</v>
      </c>
      <c r="D154" s="6" t="s">
        <v>187</v>
      </c>
      <c r="E154" s="6" t="s">
        <v>187</v>
      </c>
      <c r="F154" s="6" t="s">
        <v>187</v>
      </c>
      <c r="G154" s="6" t="s">
        <v>187</v>
      </c>
      <c r="H154" s="6"/>
      <c r="I154" s="6" t="str">
        <f t="shared" si="25"/>
        <v/>
      </c>
      <c r="J154" s="6" t="str">
        <f t="shared" si="26"/>
        <v/>
      </c>
      <c r="K154" s="75" t="str">
        <f t="shared" si="27"/>
        <v/>
      </c>
      <c r="L154" s="75" t="str">
        <f t="shared" si="28"/>
        <v/>
      </c>
    </row>
    <row r="155" spans="1:12">
      <c r="A155" s="27" t="s">
        <v>187</v>
      </c>
      <c r="B155" s="31" t="s">
        <v>18</v>
      </c>
      <c r="C155" s="6">
        <v>1.5929</v>
      </c>
      <c r="D155" s="6">
        <v>1.7345999999999999</v>
      </c>
      <c r="E155" s="6">
        <v>1.5029999999999999</v>
      </c>
      <c r="F155" s="6">
        <v>1.5246</v>
      </c>
      <c r="G155" s="6">
        <v>1.5246</v>
      </c>
      <c r="I155" s="6">
        <f t="shared" si="25"/>
        <v>1.5029999999999999</v>
      </c>
      <c r="J155" s="6">
        <f t="shared" si="26"/>
        <v>1.7345999999999999</v>
      </c>
      <c r="K155" s="75">
        <f t="shared" si="27"/>
        <v>-2.1600000000000064E-2</v>
      </c>
      <c r="L155" s="75">
        <f t="shared" si="28"/>
        <v>0.20999999999999996</v>
      </c>
    </row>
    <row r="156" spans="1:12">
      <c r="A156" s="27" t="s">
        <v>187</v>
      </c>
      <c r="B156" s="31" t="s">
        <v>27</v>
      </c>
      <c r="C156" s="6">
        <v>0.60289999999999999</v>
      </c>
      <c r="D156" s="6">
        <v>0.52849999999999997</v>
      </c>
      <c r="E156" s="6">
        <v>0.45939999999999998</v>
      </c>
      <c r="F156" s="6">
        <v>0.46510000000000001</v>
      </c>
      <c r="G156" s="6">
        <v>0.42130000000000001</v>
      </c>
      <c r="I156" s="6">
        <f t="shared" si="25"/>
        <v>0.42130000000000001</v>
      </c>
      <c r="J156" s="6">
        <f t="shared" si="26"/>
        <v>0.60289999999999999</v>
      </c>
      <c r="K156" s="75">
        <f t="shared" si="27"/>
        <v>0</v>
      </c>
      <c r="L156" s="75">
        <f t="shared" si="28"/>
        <v>0.18159999999999998</v>
      </c>
    </row>
    <row r="157" spans="1:12">
      <c r="A157" s="27" t="s">
        <v>187</v>
      </c>
      <c r="B157" s="31" t="s">
        <v>40</v>
      </c>
      <c r="C157" s="6">
        <v>1.2000999999999999</v>
      </c>
      <c r="D157" s="6">
        <v>1.3086</v>
      </c>
      <c r="E157" s="6">
        <v>1.2596000000000001</v>
      </c>
      <c r="F157" s="6">
        <v>1.2743</v>
      </c>
      <c r="G157" s="6">
        <v>1.2743</v>
      </c>
      <c r="I157" s="6">
        <f t="shared" si="25"/>
        <v>1.2000999999999999</v>
      </c>
      <c r="J157" s="6">
        <f t="shared" si="26"/>
        <v>1.3086</v>
      </c>
      <c r="K157" s="75">
        <f t="shared" si="27"/>
        <v>-7.4200000000000044E-2</v>
      </c>
      <c r="L157" s="75">
        <f t="shared" si="28"/>
        <v>3.4299999999999997E-2</v>
      </c>
    </row>
    <row r="158" spans="1:12">
      <c r="A158" s="27" t="s">
        <v>187</v>
      </c>
      <c r="B158" s="31" t="s">
        <v>49</v>
      </c>
      <c r="C158" s="6" t="s">
        <v>187</v>
      </c>
      <c r="D158" s="6" t="s">
        <v>187</v>
      </c>
      <c r="E158" s="6" t="s">
        <v>187</v>
      </c>
      <c r="F158" s="6" t="s">
        <v>187</v>
      </c>
      <c r="G158" s="6" t="s">
        <v>187</v>
      </c>
      <c r="I158" s="6" t="str">
        <f t="shared" si="25"/>
        <v/>
      </c>
      <c r="J158" s="6" t="str">
        <f t="shared" si="26"/>
        <v/>
      </c>
      <c r="K158" s="75" t="str">
        <f t="shared" si="27"/>
        <v/>
      </c>
      <c r="L158" s="75" t="str">
        <f t="shared" si="28"/>
        <v/>
      </c>
    </row>
    <row r="159" spans="1:12">
      <c r="A159" s="27" t="s">
        <v>12</v>
      </c>
      <c r="B159" s="31"/>
      <c r="C159" s="6" t="s">
        <v>187</v>
      </c>
      <c r="D159" s="6" t="s">
        <v>187</v>
      </c>
      <c r="E159" s="6" t="s">
        <v>187</v>
      </c>
      <c r="F159" s="6" t="s">
        <v>187</v>
      </c>
      <c r="G159" s="6" t="s">
        <v>187</v>
      </c>
      <c r="H159" s="6"/>
      <c r="I159" s="6" t="str">
        <f t="shared" si="25"/>
        <v/>
      </c>
      <c r="J159" s="6" t="str">
        <f t="shared" si="26"/>
        <v/>
      </c>
      <c r="K159" s="75" t="str">
        <f t="shared" si="27"/>
        <v/>
      </c>
      <c r="L159" s="75" t="str">
        <f t="shared" si="28"/>
        <v/>
      </c>
    </row>
    <row r="160" spans="1:12">
      <c r="A160" s="27" t="s">
        <v>187</v>
      </c>
      <c r="B160" s="31" t="s">
        <v>11</v>
      </c>
      <c r="C160" s="6">
        <v>3.738</v>
      </c>
      <c r="D160" s="6">
        <v>3.8685999999999998</v>
      </c>
      <c r="E160" s="6">
        <v>4.1292999999999997</v>
      </c>
      <c r="F160" s="6">
        <v>4.0641999999999996</v>
      </c>
      <c r="G160" s="6">
        <v>4.6029999999999998</v>
      </c>
      <c r="I160" s="6">
        <f t="shared" si="25"/>
        <v>3.738</v>
      </c>
      <c r="J160" s="6">
        <f t="shared" si="26"/>
        <v>4.6029999999999998</v>
      </c>
      <c r="K160" s="75">
        <f t="shared" si="27"/>
        <v>-0.86499999999999977</v>
      </c>
      <c r="L160" s="75">
        <f t="shared" si="28"/>
        <v>0</v>
      </c>
    </row>
    <row r="161" spans="1:12">
      <c r="A161" s="27" t="s">
        <v>187</v>
      </c>
      <c r="B161" s="31" t="s">
        <v>13</v>
      </c>
      <c r="C161" s="6">
        <v>3.8450000000000002</v>
      </c>
      <c r="D161" s="6">
        <v>3.9933000000000001</v>
      </c>
      <c r="E161" s="6">
        <v>4.2339000000000002</v>
      </c>
      <c r="F161" s="6">
        <v>4.6635</v>
      </c>
      <c r="G161" s="6">
        <v>4.6635</v>
      </c>
      <c r="I161" s="6">
        <f t="shared" si="25"/>
        <v>3.8450000000000002</v>
      </c>
      <c r="J161" s="6">
        <f t="shared" si="26"/>
        <v>4.6635</v>
      </c>
      <c r="K161" s="75">
        <f t="shared" si="27"/>
        <v>-0.81849999999999978</v>
      </c>
      <c r="L161" s="75">
        <f t="shared" si="28"/>
        <v>0</v>
      </c>
    </row>
    <row r="162" spans="1:12">
      <c r="A162" s="27" t="s">
        <v>187</v>
      </c>
      <c r="B162" s="31" t="s">
        <v>20</v>
      </c>
      <c r="C162" s="6">
        <v>4.0670999999999999</v>
      </c>
      <c r="D162" s="6">
        <v>3.9559000000000002</v>
      </c>
      <c r="E162" s="6">
        <v>3.9264999999999999</v>
      </c>
      <c r="F162" s="6">
        <v>3.9180000000000001</v>
      </c>
      <c r="G162" s="6">
        <v>3.8698000000000001</v>
      </c>
      <c r="I162" s="6">
        <f t="shared" si="25"/>
        <v>3.8698000000000001</v>
      </c>
      <c r="J162" s="6">
        <f t="shared" si="26"/>
        <v>4.0670999999999999</v>
      </c>
      <c r="K162" s="75">
        <f t="shared" si="27"/>
        <v>0</v>
      </c>
      <c r="L162" s="75">
        <f t="shared" si="28"/>
        <v>0.19729999999999981</v>
      </c>
    </row>
    <row r="163" spans="1:12">
      <c r="A163" s="27" t="s">
        <v>187</v>
      </c>
      <c r="B163" s="31" t="s">
        <v>21</v>
      </c>
      <c r="C163" s="6">
        <v>4.38</v>
      </c>
      <c r="D163" s="6">
        <v>4.4337999999999997</v>
      </c>
      <c r="E163" s="6">
        <v>4.5933000000000002</v>
      </c>
      <c r="F163" s="6">
        <v>4.6154000000000002</v>
      </c>
      <c r="G163" s="6">
        <v>4.6154000000000002</v>
      </c>
      <c r="I163" s="6">
        <f t="shared" si="25"/>
        <v>4.38</v>
      </c>
      <c r="J163" s="6">
        <f t="shared" si="26"/>
        <v>4.6154000000000002</v>
      </c>
      <c r="K163" s="75">
        <f t="shared" si="27"/>
        <v>-0.23540000000000028</v>
      </c>
      <c r="L163" s="75">
        <f t="shared" si="28"/>
        <v>0</v>
      </c>
    </row>
    <row r="164" spans="1:12">
      <c r="A164" s="27" t="s">
        <v>187</v>
      </c>
      <c r="B164" s="31" t="s">
        <v>25</v>
      </c>
      <c r="C164" s="6">
        <v>3.8801999999999999</v>
      </c>
      <c r="D164" s="6">
        <v>3.9664000000000001</v>
      </c>
      <c r="E164" s="6">
        <v>3.9664000000000001</v>
      </c>
      <c r="F164" s="6">
        <v>3.9664000000000001</v>
      </c>
      <c r="G164" s="6">
        <v>3.9664000000000001</v>
      </c>
      <c r="I164" s="6">
        <f t="shared" si="25"/>
        <v>3.8801999999999999</v>
      </c>
      <c r="J164" s="6">
        <f t="shared" si="26"/>
        <v>3.9664000000000001</v>
      </c>
      <c r="K164" s="75">
        <f t="shared" si="27"/>
        <v>-8.6200000000000276E-2</v>
      </c>
      <c r="L164" s="75">
        <f t="shared" si="28"/>
        <v>0</v>
      </c>
    </row>
    <row r="165" spans="1:12">
      <c r="A165" s="27" t="s">
        <v>187</v>
      </c>
      <c r="B165" s="31" t="s">
        <v>142</v>
      </c>
      <c r="C165" s="6">
        <v>1.7781</v>
      </c>
      <c r="D165" s="6">
        <v>1.7082999999999999</v>
      </c>
      <c r="E165" s="6">
        <v>1.6762999999999999</v>
      </c>
      <c r="F165" s="6">
        <v>1.6762999999999999</v>
      </c>
      <c r="G165" s="6">
        <v>1.6762999999999999</v>
      </c>
      <c r="I165" s="6">
        <f t="shared" si="25"/>
        <v>1.6762999999999999</v>
      </c>
      <c r="J165" s="6">
        <f t="shared" si="26"/>
        <v>1.7781</v>
      </c>
      <c r="K165" s="75">
        <f t="shared" si="27"/>
        <v>0</v>
      </c>
      <c r="L165" s="75">
        <f t="shared" si="28"/>
        <v>0.10180000000000011</v>
      </c>
    </row>
    <row r="166" spans="1:12">
      <c r="A166" s="27" t="s">
        <v>187</v>
      </c>
      <c r="B166" s="31" t="s">
        <v>38</v>
      </c>
      <c r="C166" s="6">
        <v>7.2949000000000002</v>
      </c>
      <c r="D166" s="6">
        <v>7.5910000000000002</v>
      </c>
      <c r="E166" s="6">
        <v>7.72</v>
      </c>
      <c r="F166" s="6">
        <v>7.8796999999999997</v>
      </c>
      <c r="G166" s="6">
        <v>7.9226999999999999</v>
      </c>
      <c r="I166" s="6">
        <f t="shared" si="25"/>
        <v>7.2949000000000002</v>
      </c>
      <c r="J166" s="6">
        <f t="shared" si="26"/>
        <v>7.9226999999999999</v>
      </c>
      <c r="K166" s="75">
        <f t="shared" si="27"/>
        <v>-0.62779999999999969</v>
      </c>
      <c r="L166" s="75">
        <f t="shared" si="28"/>
        <v>0</v>
      </c>
    </row>
    <row r="167" spans="1:12">
      <c r="A167" s="27" t="s">
        <v>187</v>
      </c>
      <c r="B167" s="31" t="s">
        <v>39</v>
      </c>
      <c r="C167" s="6">
        <v>0.99339999999999995</v>
      </c>
      <c r="D167" s="6">
        <v>0.95599999999999996</v>
      </c>
      <c r="E167" s="6">
        <v>0.98</v>
      </c>
      <c r="F167" s="6">
        <v>0.99390000000000001</v>
      </c>
      <c r="G167" s="6">
        <v>0.99209999999999998</v>
      </c>
      <c r="I167" s="6">
        <f t="shared" si="25"/>
        <v>0.95599999999999996</v>
      </c>
      <c r="J167" s="6">
        <f t="shared" si="26"/>
        <v>0.99390000000000001</v>
      </c>
      <c r="K167" s="75">
        <f t="shared" si="27"/>
        <v>-3.6100000000000021E-2</v>
      </c>
      <c r="L167" s="75">
        <f t="shared" si="28"/>
        <v>1.8000000000000238E-3</v>
      </c>
    </row>
    <row r="168" spans="1:12">
      <c r="A168" s="27"/>
      <c r="B168" s="31"/>
      <c r="C168" s="6"/>
      <c r="D168" s="6"/>
      <c r="E168" s="6"/>
      <c r="F168" s="6"/>
      <c r="G168" s="6"/>
      <c r="I168" s="6"/>
      <c r="J168" s="6"/>
      <c r="K168" s="75"/>
      <c r="L168" s="75"/>
    </row>
    <row r="169" spans="1:12">
      <c r="A169" s="77" t="s">
        <v>531</v>
      </c>
      <c r="B169" s="31"/>
      <c r="C169" s="6"/>
      <c r="D169" s="6"/>
      <c r="E169" s="6"/>
      <c r="F169" s="6"/>
      <c r="G169" s="6"/>
      <c r="I169" s="6"/>
      <c r="J169" s="6"/>
      <c r="K169" s="75">
        <f>AVERAGE(K117:K167)</f>
        <v>-0.1212</v>
      </c>
      <c r="L169" s="75">
        <f>AVERAGE(L117:L167)</f>
        <v>7.3832432432432427E-2</v>
      </c>
    </row>
    <row r="170" spans="1:12">
      <c r="A170" s="77" t="s">
        <v>532</v>
      </c>
      <c r="B170" s="31"/>
      <c r="C170" s="6"/>
      <c r="D170" s="6"/>
      <c r="E170" s="6"/>
      <c r="F170" s="6"/>
      <c r="G170" s="6"/>
      <c r="I170" s="6"/>
      <c r="J170" s="6"/>
      <c r="K170" s="75">
        <f>MIN(K117:K167)</f>
        <v>-0.86499999999999977</v>
      </c>
      <c r="L170" s="75">
        <f>MAX(L117:L167)</f>
        <v>0.9919</v>
      </c>
    </row>
    <row r="171" spans="1:12">
      <c r="A171" s="32" t="s">
        <v>64</v>
      </c>
      <c r="B171" s="33"/>
      <c r="C171" s="33"/>
      <c r="D171" s="33"/>
      <c r="E171" s="33"/>
      <c r="F171" s="33"/>
      <c r="G171" s="33"/>
      <c r="H171" s="33"/>
      <c r="I171" s="33"/>
      <c r="J171" s="33"/>
      <c r="K171" s="33"/>
      <c r="L171" s="33"/>
    </row>
    <row r="172" spans="1:12">
      <c r="A172" s="41" t="s">
        <v>171</v>
      </c>
      <c r="C172" s="6" t="s">
        <v>187</v>
      </c>
      <c r="D172" s="6" t="s">
        <v>187</v>
      </c>
      <c r="E172" s="6" t="s">
        <v>187</v>
      </c>
      <c r="F172" s="6" t="s">
        <v>187</v>
      </c>
      <c r="G172" s="6" t="s">
        <v>187</v>
      </c>
      <c r="H172" s="6"/>
      <c r="I172" s="6" t="str">
        <f t="shared" ref="I172:I222" si="37">IF(NOT(ISNUMBER($G172)),"",MIN(C172:G172))</f>
        <v/>
      </c>
      <c r="J172" s="6" t="str">
        <f t="shared" ref="J172:J222" si="38">IF(NOT(ISNUMBER($G172)),"",MAX(C172:G172))</f>
        <v/>
      </c>
      <c r="K172" s="75" t="str">
        <f t="shared" ref="K172:K222" si="39">IF(NOT(ISNUMBER($G172)),"",I172-$G172)</f>
        <v/>
      </c>
      <c r="L172" s="75" t="str">
        <f t="shared" ref="L172:L222" si="40">IF(NOT(ISNUMBER($G172)),"",J172-$G172)</f>
        <v/>
      </c>
    </row>
    <row r="173" spans="1:12">
      <c r="A173" s="27" t="s">
        <v>187</v>
      </c>
      <c r="B173" s="31" t="s">
        <v>16</v>
      </c>
      <c r="C173" s="6" t="s">
        <v>187</v>
      </c>
      <c r="D173" s="6" t="s">
        <v>187</v>
      </c>
      <c r="E173" s="6" t="s">
        <v>187</v>
      </c>
      <c r="F173" s="6" t="s">
        <v>187</v>
      </c>
      <c r="G173" s="6" t="s">
        <v>187</v>
      </c>
      <c r="I173" s="6" t="str">
        <f t="shared" si="37"/>
        <v/>
      </c>
      <c r="J173" s="6" t="str">
        <f t="shared" si="38"/>
        <v/>
      </c>
      <c r="K173" s="75" t="str">
        <f t="shared" si="39"/>
        <v/>
      </c>
      <c r="L173" s="75" t="str">
        <f t="shared" si="40"/>
        <v/>
      </c>
    </row>
    <row r="174" spans="1:12">
      <c r="A174" s="27"/>
      <c r="B174" s="31" t="s">
        <v>540</v>
      </c>
      <c r="C174" s="6"/>
      <c r="D174" s="6"/>
      <c r="E174" s="6"/>
      <c r="F174" s="6"/>
      <c r="G174" s="6"/>
      <c r="I174" s="6"/>
      <c r="J174" s="6"/>
      <c r="K174" s="75"/>
      <c r="L174" s="75"/>
    </row>
    <row r="175" spans="1:12">
      <c r="A175" s="27" t="s">
        <v>187</v>
      </c>
      <c r="B175" s="31" t="s">
        <v>24</v>
      </c>
      <c r="C175" s="6" t="s">
        <v>187</v>
      </c>
      <c r="D175" s="6" t="s">
        <v>187</v>
      </c>
      <c r="E175" s="6" t="s">
        <v>187</v>
      </c>
      <c r="F175" s="6" t="s">
        <v>187</v>
      </c>
      <c r="G175" s="6" t="s">
        <v>187</v>
      </c>
      <c r="I175" s="6" t="str">
        <f t="shared" si="37"/>
        <v/>
      </c>
      <c r="J175" s="6" t="str">
        <f t="shared" si="38"/>
        <v/>
      </c>
      <c r="K175" s="75" t="str">
        <f t="shared" si="39"/>
        <v/>
      </c>
      <c r="L175" s="75" t="str">
        <f t="shared" si="40"/>
        <v/>
      </c>
    </row>
    <row r="176" spans="1:12">
      <c r="A176" s="27" t="s">
        <v>187</v>
      </c>
      <c r="B176" s="31" t="s">
        <v>30</v>
      </c>
      <c r="C176" s="6" t="s">
        <v>187</v>
      </c>
      <c r="D176" s="6" t="s">
        <v>187</v>
      </c>
      <c r="E176" s="6" t="s">
        <v>187</v>
      </c>
      <c r="F176" s="6" t="s">
        <v>187</v>
      </c>
      <c r="G176" s="6" t="s">
        <v>187</v>
      </c>
      <c r="I176" s="6" t="str">
        <f t="shared" si="37"/>
        <v/>
      </c>
      <c r="J176" s="6" t="str">
        <f t="shared" si="38"/>
        <v/>
      </c>
      <c r="K176" s="75" t="str">
        <f t="shared" si="39"/>
        <v/>
      </c>
      <c r="L176" s="75" t="str">
        <f t="shared" si="40"/>
        <v/>
      </c>
    </row>
    <row r="177" spans="1:12">
      <c r="A177" s="27" t="s">
        <v>187</v>
      </c>
      <c r="B177" s="31" t="s">
        <v>31</v>
      </c>
      <c r="C177" s="6" t="s">
        <v>187</v>
      </c>
      <c r="D177" s="6" t="s">
        <v>187</v>
      </c>
      <c r="E177" s="6" t="s">
        <v>187</v>
      </c>
      <c r="F177" s="6" t="s">
        <v>187</v>
      </c>
      <c r="G177" s="6" t="s">
        <v>187</v>
      </c>
      <c r="I177" s="6" t="str">
        <f t="shared" si="37"/>
        <v/>
      </c>
      <c r="J177" s="6" t="str">
        <f t="shared" si="38"/>
        <v/>
      </c>
      <c r="K177" s="75" t="str">
        <f t="shared" si="39"/>
        <v/>
      </c>
      <c r="L177" s="75" t="str">
        <f t="shared" si="40"/>
        <v/>
      </c>
    </row>
    <row r="178" spans="1:12">
      <c r="A178" s="27" t="s">
        <v>187</v>
      </c>
      <c r="B178" s="31" t="s">
        <v>35</v>
      </c>
      <c r="C178" s="6" t="s">
        <v>187</v>
      </c>
      <c r="D178" s="6" t="s">
        <v>187</v>
      </c>
      <c r="E178" s="6" t="s">
        <v>187</v>
      </c>
      <c r="F178" s="6" t="s">
        <v>187</v>
      </c>
      <c r="G178" s="6" t="s">
        <v>187</v>
      </c>
      <c r="I178" s="6" t="str">
        <f t="shared" si="37"/>
        <v/>
      </c>
      <c r="J178" s="6" t="str">
        <f t="shared" si="38"/>
        <v/>
      </c>
      <c r="K178" s="75" t="str">
        <f t="shared" si="39"/>
        <v/>
      </c>
      <c r="L178" s="75" t="str">
        <f t="shared" si="40"/>
        <v/>
      </c>
    </row>
    <row r="179" spans="1:12">
      <c r="A179" s="27" t="s">
        <v>187</v>
      </c>
      <c r="B179" s="31" t="s">
        <v>41</v>
      </c>
      <c r="C179" s="6">
        <v>0.31540000000000001</v>
      </c>
      <c r="D179" s="6">
        <v>0.32</v>
      </c>
      <c r="E179" s="6">
        <v>0.32</v>
      </c>
      <c r="F179" s="6">
        <v>0.32</v>
      </c>
      <c r="G179" s="6">
        <v>0.32</v>
      </c>
      <c r="I179" s="6">
        <f t="shared" si="37"/>
        <v>0.31540000000000001</v>
      </c>
      <c r="J179" s="6">
        <f t="shared" si="38"/>
        <v>0.32</v>
      </c>
      <c r="K179" s="75">
        <f t="shared" si="39"/>
        <v>-4.599999999999993E-3</v>
      </c>
      <c r="L179" s="75">
        <f t="shared" si="40"/>
        <v>0</v>
      </c>
    </row>
    <row r="180" spans="1:12">
      <c r="A180" s="27" t="s">
        <v>187</v>
      </c>
      <c r="B180" s="31" t="s">
        <v>44</v>
      </c>
      <c r="C180" s="6" t="s">
        <v>187</v>
      </c>
      <c r="D180" s="6" t="s">
        <v>187</v>
      </c>
      <c r="E180" s="6" t="s">
        <v>187</v>
      </c>
      <c r="F180" s="6" t="s">
        <v>187</v>
      </c>
      <c r="G180" s="6" t="s">
        <v>187</v>
      </c>
      <c r="I180" s="6" t="str">
        <f t="shared" si="37"/>
        <v/>
      </c>
      <c r="J180" s="6" t="str">
        <f t="shared" si="38"/>
        <v/>
      </c>
      <c r="K180" s="75" t="str">
        <f t="shared" si="39"/>
        <v/>
      </c>
      <c r="L180" s="75" t="str">
        <f t="shared" si="40"/>
        <v/>
      </c>
    </row>
    <row r="181" spans="1:12">
      <c r="A181" s="27" t="s">
        <v>187</v>
      </c>
      <c r="B181" s="31" t="s">
        <v>47</v>
      </c>
      <c r="C181" s="6">
        <v>0.73599999999999999</v>
      </c>
      <c r="D181" s="6">
        <v>0.75600000000000001</v>
      </c>
      <c r="E181" s="6">
        <v>0.78359999999999996</v>
      </c>
      <c r="F181" s="6">
        <v>0.78359999999999996</v>
      </c>
      <c r="G181" s="6">
        <v>0.78359999999999996</v>
      </c>
      <c r="I181" s="6">
        <f t="shared" si="37"/>
        <v>0.73599999999999999</v>
      </c>
      <c r="J181" s="6">
        <f t="shared" si="38"/>
        <v>0.78359999999999996</v>
      </c>
      <c r="K181" s="75">
        <f t="shared" si="39"/>
        <v>-4.7599999999999976E-2</v>
      </c>
      <c r="L181" s="75">
        <f t="shared" si="40"/>
        <v>0</v>
      </c>
    </row>
    <row r="182" spans="1:12">
      <c r="A182" s="27" t="s">
        <v>187</v>
      </c>
      <c r="B182" s="31" t="s">
        <v>50</v>
      </c>
      <c r="C182" s="6">
        <v>0.30719999999999997</v>
      </c>
      <c r="D182" s="6">
        <v>0.30719999999999997</v>
      </c>
      <c r="E182" s="6">
        <v>0.30719999999999997</v>
      </c>
      <c r="F182" s="6">
        <v>0.30719999999999997</v>
      </c>
      <c r="G182" s="6">
        <v>0.30719999999999997</v>
      </c>
      <c r="I182" s="6">
        <f t="shared" si="37"/>
        <v>0.30719999999999997</v>
      </c>
      <c r="J182" s="6">
        <f t="shared" si="38"/>
        <v>0.30719999999999997</v>
      </c>
      <c r="K182" s="75">
        <f t="shared" si="39"/>
        <v>0</v>
      </c>
      <c r="L182" s="75">
        <f t="shared" si="40"/>
        <v>0</v>
      </c>
    </row>
    <row r="183" spans="1:12">
      <c r="A183" s="27" t="s">
        <v>172</v>
      </c>
      <c r="B183" s="28"/>
      <c r="C183" s="6" t="s">
        <v>187</v>
      </c>
      <c r="D183" s="6" t="s">
        <v>187</v>
      </c>
      <c r="E183" s="6" t="s">
        <v>187</v>
      </c>
      <c r="F183" s="6" t="s">
        <v>187</v>
      </c>
      <c r="G183" s="6" t="s">
        <v>187</v>
      </c>
      <c r="H183" s="6"/>
      <c r="I183" s="6" t="str">
        <f t="shared" si="37"/>
        <v/>
      </c>
      <c r="J183" s="6" t="str">
        <f t="shared" si="38"/>
        <v/>
      </c>
      <c r="K183" s="75" t="str">
        <f t="shared" si="39"/>
        <v/>
      </c>
      <c r="L183" s="75" t="str">
        <f t="shared" si="40"/>
        <v/>
      </c>
    </row>
    <row r="184" spans="1:12">
      <c r="A184" s="27"/>
      <c r="B184" t="s">
        <v>181</v>
      </c>
      <c r="C184" s="6">
        <v>3.3837999999999999</v>
      </c>
      <c r="D184" s="6">
        <v>3.3837999999999999</v>
      </c>
      <c r="E184" s="6">
        <v>3.3837999999999999</v>
      </c>
      <c r="F184" s="6">
        <v>3.3837999999999999</v>
      </c>
      <c r="G184" s="6">
        <v>3.3837999999999999</v>
      </c>
      <c r="I184" s="6">
        <f t="shared" si="37"/>
        <v>3.3837999999999999</v>
      </c>
      <c r="J184" s="6">
        <f t="shared" si="38"/>
        <v>3.3837999999999999</v>
      </c>
      <c r="K184" s="75">
        <f t="shared" si="39"/>
        <v>0</v>
      </c>
      <c r="L184" s="75">
        <f t="shared" si="40"/>
        <v>0</v>
      </c>
    </row>
    <row r="185" spans="1:12">
      <c r="A185" s="27" t="s">
        <v>187</v>
      </c>
      <c r="B185" s="31" t="s">
        <v>14</v>
      </c>
      <c r="C185" s="6">
        <v>0</v>
      </c>
      <c r="D185" s="6">
        <v>0</v>
      </c>
      <c r="E185" s="6">
        <v>0</v>
      </c>
      <c r="F185" s="6">
        <v>0</v>
      </c>
      <c r="G185" s="6">
        <v>0</v>
      </c>
      <c r="I185" s="6">
        <f t="shared" si="37"/>
        <v>0</v>
      </c>
      <c r="J185" s="6">
        <f t="shared" si="38"/>
        <v>0</v>
      </c>
      <c r="K185" s="75">
        <f t="shared" si="39"/>
        <v>0</v>
      </c>
      <c r="L185" s="75">
        <f t="shared" si="40"/>
        <v>0</v>
      </c>
    </row>
    <row r="186" spans="1:12">
      <c r="A186" s="27"/>
      <c r="B186" s="31" t="s">
        <v>180</v>
      </c>
      <c r="C186" s="6">
        <v>1.6168</v>
      </c>
      <c r="D186" s="6">
        <v>1.6168</v>
      </c>
      <c r="E186" s="6">
        <v>1.6168</v>
      </c>
      <c r="F186" s="6">
        <v>1.6168</v>
      </c>
      <c r="G186" s="6">
        <v>1.6168</v>
      </c>
      <c r="I186" s="6">
        <f t="shared" si="37"/>
        <v>1.6168</v>
      </c>
      <c r="J186" s="6">
        <f t="shared" si="38"/>
        <v>1.6168</v>
      </c>
      <c r="K186" s="75">
        <f t="shared" si="39"/>
        <v>0</v>
      </c>
      <c r="L186" s="75">
        <f t="shared" si="40"/>
        <v>0</v>
      </c>
    </row>
    <row r="187" spans="1:12">
      <c r="A187" s="27"/>
      <c r="B187" s="31" t="s">
        <v>134</v>
      </c>
      <c r="C187" s="6" t="s">
        <v>187</v>
      </c>
      <c r="D187" s="6" t="s">
        <v>187</v>
      </c>
      <c r="E187" s="6" t="s">
        <v>187</v>
      </c>
      <c r="F187" s="6" t="s">
        <v>187</v>
      </c>
      <c r="G187" s="6" t="s">
        <v>187</v>
      </c>
      <c r="I187" s="6" t="str">
        <f t="shared" si="37"/>
        <v/>
      </c>
      <c r="J187" s="6" t="str">
        <f t="shared" si="38"/>
        <v/>
      </c>
      <c r="K187" s="75" t="str">
        <f t="shared" si="39"/>
        <v/>
      </c>
      <c r="L187" s="75" t="str">
        <f t="shared" si="40"/>
        <v/>
      </c>
    </row>
    <row r="188" spans="1:12">
      <c r="A188" s="27"/>
      <c r="B188" s="31" t="s">
        <v>541</v>
      </c>
      <c r="C188" s="6"/>
      <c r="D188" s="6"/>
      <c r="E188" s="6"/>
      <c r="F188" s="6"/>
      <c r="G188" s="6"/>
      <c r="I188" s="6"/>
      <c r="J188" s="6"/>
      <c r="K188" s="75"/>
      <c r="L188" s="75"/>
    </row>
    <row r="189" spans="1:12">
      <c r="A189" s="27" t="s">
        <v>187</v>
      </c>
      <c r="B189" s="31" t="s">
        <v>42</v>
      </c>
      <c r="C189" s="6">
        <v>1.0615000000000001</v>
      </c>
      <c r="D189" s="6">
        <v>1.0615000000000001</v>
      </c>
      <c r="E189" s="6">
        <v>1.0615000000000001</v>
      </c>
      <c r="F189" s="6">
        <v>1.0615000000000001</v>
      </c>
      <c r="G189" s="6">
        <v>1.0615000000000001</v>
      </c>
      <c r="I189" s="6">
        <f t="shared" si="37"/>
        <v>1.0615000000000001</v>
      </c>
      <c r="J189" s="6">
        <f t="shared" si="38"/>
        <v>1.0615000000000001</v>
      </c>
      <c r="K189" s="75">
        <f t="shared" si="39"/>
        <v>0</v>
      </c>
      <c r="L189" s="75">
        <f t="shared" si="40"/>
        <v>0</v>
      </c>
    </row>
    <row r="190" spans="1:12">
      <c r="A190" s="27" t="s">
        <v>173</v>
      </c>
      <c r="B190" s="31"/>
      <c r="C190" s="6" t="s">
        <v>187</v>
      </c>
      <c r="D190" s="6" t="s">
        <v>187</v>
      </c>
      <c r="E190" s="6" t="s">
        <v>187</v>
      </c>
      <c r="F190" s="6" t="s">
        <v>187</v>
      </c>
      <c r="G190" s="6" t="s">
        <v>187</v>
      </c>
      <c r="H190" s="6"/>
      <c r="I190" s="6" t="str">
        <f t="shared" si="37"/>
        <v/>
      </c>
      <c r="J190" s="6" t="str">
        <f t="shared" si="38"/>
        <v/>
      </c>
      <c r="K190" s="75" t="str">
        <f t="shared" si="39"/>
        <v/>
      </c>
      <c r="L190" s="75" t="str">
        <f t="shared" si="40"/>
        <v/>
      </c>
    </row>
    <row r="191" spans="1:12">
      <c r="A191" s="27"/>
      <c r="B191" s="31" t="s">
        <v>135</v>
      </c>
      <c r="C191" s="6" t="s">
        <v>187</v>
      </c>
      <c r="D191" s="6" t="s">
        <v>187</v>
      </c>
      <c r="E191" s="6" t="s">
        <v>187</v>
      </c>
      <c r="F191" s="6" t="s">
        <v>187</v>
      </c>
      <c r="G191" s="6" t="s">
        <v>187</v>
      </c>
      <c r="I191" s="6" t="str">
        <f t="shared" si="37"/>
        <v/>
      </c>
      <c r="J191" s="6" t="str">
        <f t="shared" si="38"/>
        <v/>
      </c>
      <c r="K191" s="75" t="str">
        <f t="shared" si="39"/>
        <v/>
      </c>
      <c r="L191" s="75" t="str">
        <f t="shared" si="40"/>
        <v/>
      </c>
    </row>
    <row r="192" spans="1:12">
      <c r="A192" s="27"/>
      <c r="B192" s="31" t="s">
        <v>8</v>
      </c>
      <c r="C192" s="6" t="s">
        <v>187</v>
      </c>
      <c r="D192" s="6" t="s">
        <v>187</v>
      </c>
      <c r="E192" s="6" t="s">
        <v>187</v>
      </c>
      <c r="F192" s="6" t="s">
        <v>187</v>
      </c>
      <c r="G192" s="6" t="s">
        <v>187</v>
      </c>
      <c r="I192" s="6" t="str">
        <f t="shared" si="37"/>
        <v/>
      </c>
      <c r="J192" s="6" t="str">
        <f t="shared" si="38"/>
        <v/>
      </c>
      <c r="K192" s="75" t="str">
        <f t="shared" si="39"/>
        <v/>
      </c>
      <c r="L192" s="75" t="str">
        <f t="shared" si="40"/>
        <v/>
      </c>
    </row>
    <row r="193" spans="1:12">
      <c r="A193" s="27" t="s">
        <v>187</v>
      </c>
      <c r="B193" s="31" t="s">
        <v>23</v>
      </c>
      <c r="C193" s="6">
        <v>0.93240000000000001</v>
      </c>
      <c r="D193" s="6">
        <v>0.90690000000000004</v>
      </c>
      <c r="E193" s="6">
        <v>0.88519999999999999</v>
      </c>
      <c r="F193" s="6">
        <v>1.0307999999999999</v>
      </c>
      <c r="G193" s="6">
        <v>1.5875999999999999</v>
      </c>
      <c r="I193" s="6">
        <f t="shared" si="37"/>
        <v>0.88519999999999999</v>
      </c>
      <c r="J193" s="6">
        <f t="shared" si="38"/>
        <v>1.5875999999999999</v>
      </c>
      <c r="K193" s="75">
        <f t="shared" si="39"/>
        <v>-0.70239999999999991</v>
      </c>
      <c r="L193" s="75">
        <f t="shared" si="40"/>
        <v>0</v>
      </c>
    </row>
    <row r="194" spans="1:12">
      <c r="A194" s="27" t="s">
        <v>187</v>
      </c>
      <c r="B194" s="31" t="s">
        <v>136</v>
      </c>
      <c r="C194" s="6" t="s">
        <v>187</v>
      </c>
      <c r="D194" s="6" t="s">
        <v>187</v>
      </c>
      <c r="E194" s="6" t="s">
        <v>187</v>
      </c>
      <c r="F194" s="6" t="s">
        <v>187</v>
      </c>
      <c r="G194" s="6" t="s">
        <v>187</v>
      </c>
      <c r="I194" s="6" t="str">
        <f t="shared" si="37"/>
        <v/>
      </c>
      <c r="J194" s="6" t="str">
        <f t="shared" si="38"/>
        <v/>
      </c>
      <c r="K194" s="75" t="str">
        <f t="shared" si="39"/>
        <v/>
      </c>
      <c r="L194" s="75" t="str">
        <f t="shared" si="40"/>
        <v/>
      </c>
    </row>
    <row r="195" spans="1:12">
      <c r="A195" s="27" t="s">
        <v>187</v>
      </c>
      <c r="B195" s="31" t="s">
        <v>34</v>
      </c>
      <c r="C195" s="6" t="s">
        <v>187</v>
      </c>
      <c r="D195" s="6" t="s">
        <v>187</v>
      </c>
      <c r="E195" s="6" t="s">
        <v>187</v>
      </c>
      <c r="F195" s="6" t="s">
        <v>187</v>
      </c>
      <c r="G195" s="6" t="s">
        <v>187</v>
      </c>
      <c r="I195" s="6" t="str">
        <f t="shared" si="37"/>
        <v/>
      </c>
      <c r="J195" s="6" t="str">
        <f t="shared" si="38"/>
        <v/>
      </c>
      <c r="K195" s="75" t="str">
        <f t="shared" si="39"/>
        <v/>
      </c>
      <c r="L195" s="75" t="str">
        <f t="shared" si="40"/>
        <v/>
      </c>
    </row>
    <row r="196" spans="1:12">
      <c r="A196" s="27" t="s">
        <v>187</v>
      </c>
      <c r="B196" s="31" t="s">
        <v>46</v>
      </c>
      <c r="C196" s="6" t="s">
        <v>187</v>
      </c>
      <c r="D196" s="6" t="s">
        <v>187</v>
      </c>
      <c r="E196" s="6" t="s">
        <v>187</v>
      </c>
      <c r="F196" s="6" t="s">
        <v>187</v>
      </c>
      <c r="G196" s="6" t="s">
        <v>187</v>
      </c>
      <c r="I196" s="6" t="str">
        <f t="shared" si="37"/>
        <v/>
      </c>
      <c r="J196" s="6" t="str">
        <f t="shared" si="38"/>
        <v/>
      </c>
      <c r="K196" s="75" t="str">
        <f t="shared" si="39"/>
        <v/>
      </c>
      <c r="L196" s="75" t="str">
        <f t="shared" si="40"/>
        <v/>
      </c>
    </row>
    <row r="197" spans="1:12">
      <c r="A197" s="27" t="s">
        <v>6</v>
      </c>
      <c r="B197" s="31"/>
      <c r="C197" s="6" t="s">
        <v>187</v>
      </c>
      <c r="D197" s="6" t="s">
        <v>187</v>
      </c>
      <c r="E197" s="6" t="s">
        <v>187</v>
      </c>
      <c r="F197" s="6" t="s">
        <v>187</v>
      </c>
      <c r="G197" s="6" t="s">
        <v>187</v>
      </c>
      <c r="H197" s="6"/>
      <c r="I197" s="6" t="str">
        <f t="shared" si="37"/>
        <v/>
      </c>
      <c r="J197" s="6" t="str">
        <f t="shared" si="38"/>
        <v/>
      </c>
      <c r="K197" s="75" t="str">
        <f t="shared" si="39"/>
        <v/>
      </c>
      <c r="L197" s="75" t="str">
        <f t="shared" si="40"/>
        <v/>
      </c>
    </row>
    <row r="198" spans="1:12">
      <c r="A198" s="27" t="s">
        <v>187</v>
      </c>
      <c r="B198" s="31" t="s">
        <v>29</v>
      </c>
      <c r="C198" s="6" t="s">
        <v>187</v>
      </c>
      <c r="D198" s="6" t="s">
        <v>187</v>
      </c>
      <c r="E198" s="6" t="s">
        <v>187</v>
      </c>
      <c r="F198" s="6" t="s">
        <v>187</v>
      </c>
      <c r="G198" s="6" t="s">
        <v>187</v>
      </c>
      <c r="I198" s="6" t="str">
        <f t="shared" si="37"/>
        <v/>
      </c>
      <c r="J198" s="6" t="str">
        <f t="shared" si="38"/>
        <v/>
      </c>
      <c r="K198" s="75" t="str">
        <f t="shared" si="39"/>
        <v/>
      </c>
      <c r="L198" s="75" t="str">
        <f t="shared" si="40"/>
        <v/>
      </c>
    </row>
    <row r="199" spans="1:12">
      <c r="A199" s="27"/>
      <c r="B199" s="31" t="s">
        <v>179</v>
      </c>
      <c r="C199" s="6" t="s">
        <v>187</v>
      </c>
      <c r="D199" s="6" t="s">
        <v>187</v>
      </c>
      <c r="E199" s="6" t="s">
        <v>187</v>
      </c>
      <c r="F199" s="6" t="s">
        <v>187</v>
      </c>
      <c r="G199" s="6" t="s">
        <v>187</v>
      </c>
      <c r="I199" s="6" t="str">
        <f t="shared" si="37"/>
        <v/>
      </c>
      <c r="J199" s="6" t="str">
        <f t="shared" si="38"/>
        <v/>
      </c>
      <c r="K199" s="75" t="str">
        <f t="shared" si="39"/>
        <v/>
      </c>
      <c r="L199" s="75" t="str">
        <f t="shared" si="40"/>
        <v/>
      </c>
    </row>
    <row r="200" spans="1:12">
      <c r="A200" s="27" t="s">
        <v>187</v>
      </c>
      <c r="B200" s="31" t="s">
        <v>33</v>
      </c>
      <c r="C200" s="6" t="s">
        <v>187</v>
      </c>
      <c r="D200" s="6" t="s">
        <v>187</v>
      </c>
      <c r="E200" s="6" t="s">
        <v>187</v>
      </c>
      <c r="F200" s="6" t="s">
        <v>187</v>
      </c>
      <c r="G200" s="6" t="s">
        <v>187</v>
      </c>
      <c r="I200" s="6" t="str">
        <f t="shared" si="37"/>
        <v/>
      </c>
      <c r="J200" s="6" t="str">
        <f t="shared" si="38"/>
        <v/>
      </c>
      <c r="K200" s="75" t="str">
        <f t="shared" si="39"/>
        <v/>
      </c>
      <c r="L200" s="75" t="str">
        <f t="shared" si="40"/>
        <v/>
      </c>
    </row>
    <row r="201" spans="1:12">
      <c r="A201" s="27" t="s">
        <v>187</v>
      </c>
      <c r="B201" s="31" t="s">
        <v>43</v>
      </c>
      <c r="C201" s="6" t="s">
        <v>187</v>
      </c>
      <c r="D201" s="6" t="s">
        <v>187</v>
      </c>
      <c r="E201" s="6" t="s">
        <v>187</v>
      </c>
      <c r="F201" s="6" t="s">
        <v>187</v>
      </c>
      <c r="G201" s="6" t="s">
        <v>187</v>
      </c>
      <c r="I201" s="6" t="str">
        <f t="shared" si="37"/>
        <v/>
      </c>
      <c r="J201" s="6" t="str">
        <f t="shared" si="38"/>
        <v/>
      </c>
      <c r="K201" s="75" t="str">
        <f t="shared" si="39"/>
        <v/>
      </c>
      <c r="L201" s="75" t="str">
        <f t="shared" si="40"/>
        <v/>
      </c>
    </row>
    <row r="202" spans="1:12">
      <c r="A202" s="27" t="s">
        <v>187</v>
      </c>
      <c r="B202" s="31" t="s">
        <v>48</v>
      </c>
      <c r="C202" s="6" t="s">
        <v>187</v>
      </c>
      <c r="D202" s="6" t="s">
        <v>187</v>
      </c>
      <c r="E202" s="6" t="s">
        <v>187</v>
      </c>
      <c r="F202" s="6" t="s">
        <v>187</v>
      </c>
      <c r="G202" s="6" t="s">
        <v>187</v>
      </c>
      <c r="I202" s="6" t="str">
        <f t="shared" si="37"/>
        <v/>
      </c>
      <c r="J202" s="6" t="str">
        <f t="shared" si="38"/>
        <v/>
      </c>
      <c r="K202" s="75" t="str">
        <f t="shared" si="39"/>
        <v/>
      </c>
      <c r="L202" s="75" t="str">
        <f t="shared" si="40"/>
        <v/>
      </c>
    </row>
    <row r="203" spans="1:12">
      <c r="A203" s="27" t="s">
        <v>175</v>
      </c>
      <c r="B203" s="31"/>
      <c r="C203" s="6" t="s">
        <v>187</v>
      </c>
      <c r="D203" s="6" t="s">
        <v>187</v>
      </c>
      <c r="E203" s="6" t="s">
        <v>187</v>
      </c>
      <c r="F203" s="6" t="s">
        <v>187</v>
      </c>
      <c r="G203" s="6" t="s">
        <v>187</v>
      </c>
      <c r="H203" s="6"/>
      <c r="I203" s="6" t="str">
        <f t="shared" si="37"/>
        <v/>
      </c>
      <c r="J203" s="6" t="str">
        <f t="shared" si="38"/>
        <v/>
      </c>
      <c r="K203" s="75" t="str">
        <f t="shared" si="39"/>
        <v/>
      </c>
      <c r="L203" s="75" t="str">
        <f t="shared" si="40"/>
        <v/>
      </c>
    </row>
    <row r="204" spans="1:12">
      <c r="A204" s="27" t="s">
        <v>187</v>
      </c>
      <c r="B204" s="31" t="s">
        <v>10</v>
      </c>
      <c r="C204" s="6">
        <v>0.74319999999999997</v>
      </c>
      <c r="D204" s="6">
        <v>0.94479999999999997</v>
      </c>
      <c r="E204" s="6">
        <v>1.1052999999999999</v>
      </c>
      <c r="F204" s="6">
        <v>1.1052999999999999</v>
      </c>
      <c r="G204" s="6">
        <v>1.1052999999999999</v>
      </c>
      <c r="I204" s="6">
        <f t="shared" si="37"/>
        <v>0.74319999999999997</v>
      </c>
      <c r="J204" s="6">
        <f t="shared" si="38"/>
        <v>1.1052999999999999</v>
      </c>
      <c r="K204" s="75">
        <f t="shared" si="39"/>
        <v>-0.36209999999999998</v>
      </c>
      <c r="L204" s="75">
        <f t="shared" si="40"/>
        <v>0</v>
      </c>
    </row>
    <row r="205" spans="1:12">
      <c r="A205" s="27" t="s">
        <v>187</v>
      </c>
      <c r="B205" s="31" t="s">
        <v>26</v>
      </c>
      <c r="C205" s="6" t="s">
        <v>187</v>
      </c>
      <c r="D205" s="6" t="s">
        <v>187</v>
      </c>
      <c r="E205" s="6" t="s">
        <v>187</v>
      </c>
      <c r="F205" s="6" t="s">
        <v>187</v>
      </c>
      <c r="G205" s="6" t="s">
        <v>187</v>
      </c>
      <c r="I205" s="6" t="str">
        <f t="shared" si="37"/>
        <v/>
      </c>
      <c r="J205" s="6" t="str">
        <f t="shared" si="38"/>
        <v/>
      </c>
      <c r="K205" s="75" t="str">
        <f t="shared" si="39"/>
        <v/>
      </c>
      <c r="L205" s="75" t="str">
        <f t="shared" si="40"/>
        <v/>
      </c>
    </row>
    <row r="206" spans="1:12">
      <c r="A206" s="27" t="s">
        <v>187</v>
      </c>
      <c r="B206" s="31" t="s">
        <v>32</v>
      </c>
      <c r="C206" s="6" t="s">
        <v>187</v>
      </c>
      <c r="D206" s="6" t="s">
        <v>187</v>
      </c>
      <c r="E206" s="6" t="s">
        <v>187</v>
      </c>
      <c r="F206" s="6" t="s">
        <v>187</v>
      </c>
      <c r="G206" s="6" t="s">
        <v>187</v>
      </c>
      <c r="I206" s="6" t="str">
        <f t="shared" si="37"/>
        <v/>
      </c>
      <c r="J206" s="6" t="str">
        <f t="shared" si="38"/>
        <v/>
      </c>
      <c r="K206" s="75" t="str">
        <f t="shared" si="39"/>
        <v/>
      </c>
      <c r="L206" s="75" t="str">
        <f t="shared" si="40"/>
        <v/>
      </c>
    </row>
    <row r="207" spans="1:12">
      <c r="A207" s="27" t="s">
        <v>187</v>
      </c>
      <c r="B207" s="31" t="s">
        <v>37</v>
      </c>
      <c r="C207" s="6" t="s">
        <v>187</v>
      </c>
      <c r="D207" s="6" t="s">
        <v>187</v>
      </c>
      <c r="E207" s="6" t="s">
        <v>187</v>
      </c>
      <c r="F207" s="6" t="s">
        <v>187</v>
      </c>
      <c r="G207" s="6" t="s">
        <v>187</v>
      </c>
      <c r="I207" s="6" t="str">
        <f t="shared" si="37"/>
        <v/>
      </c>
      <c r="J207" s="6" t="str">
        <f t="shared" si="38"/>
        <v/>
      </c>
      <c r="K207" s="75" t="str">
        <f t="shared" si="39"/>
        <v/>
      </c>
      <c r="L207" s="75" t="str">
        <f t="shared" si="40"/>
        <v/>
      </c>
    </row>
    <row r="208" spans="1:12">
      <c r="A208" s="27"/>
      <c r="B208" s="31" t="s">
        <v>178</v>
      </c>
      <c r="C208" s="6" t="s">
        <v>187</v>
      </c>
      <c r="D208" s="6" t="s">
        <v>187</v>
      </c>
      <c r="E208" s="6" t="s">
        <v>187</v>
      </c>
      <c r="F208" s="6" t="s">
        <v>187</v>
      </c>
      <c r="G208" s="6" t="s">
        <v>187</v>
      </c>
      <c r="I208" s="6" t="str">
        <f t="shared" si="37"/>
        <v/>
      </c>
      <c r="J208" s="6" t="str">
        <f t="shared" si="38"/>
        <v/>
      </c>
      <c r="K208" s="75" t="str">
        <f t="shared" si="39"/>
        <v/>
      </c>
      <c r="L208" s="75" t="str">
        <f t="shared" si="40"/>
        <v/>
      </c>
    </row>
    <row r="209" spans="1:12">
      <c r="A209" s="27" t="s">
        <v>176</v>
      </c>
      <c r="B209" s="31"/>
      <c r="C209" s="6" t="s">
        <v>187</v>
      </c>
      <c r="D209" s="6" t="s">
        <v>187</v>
      </c>
      <c r="E209" s="6" t="s">
        <v>187</v>
      </c>
      <c r="F209" s="6" t="s">
        <v>187</v>
      </c>
      <c r="G209" s="6" t="s">
        <v>187</v>
      </c>
      <c r="H209" s="6"/>
      <c r="I209" s="6" t="str">
        <f t="shared" si="37"/>
        <v/>
      </c>
      <c r="J209" s="6" t="str">
        <f t="shared" si="38"/>
        <v/>
      </c>
      <c r="K209" s="75" t="str">
        <f t="shared" si="39"/>
        <v/>
      </c>
      <c r="L209" s="75" t="str">
        <f t="shared" si="40"/>
        <v/>
      </c>
    </row>
    <row r="210" spans="1:12">
      <c r="A210" s="27" t="s">
        <v>187</v>
      </c>
      <c r="B210" s="31" t="s">
        <v>18</v>
      </c>
      <c r="C210" s="6" t="s">
        <v>187</v>
      </c>
      <c r="D210" s="6" t="s">
        <v>187</v>
      </c>
      <c r="E210" s="6" t="s">
        <v>187</v>
      </c>
      <c r="F210" s="6" t="s">
        <v>187</v>
      </c>
      <c r="G210" s="6" t="s">
        <v>187</v>
      </c>
      <c r="I210" s="6" t="str">
        <f t="shared" si="37"/>
        <v/>
      </c>
      <c r="J210" s="6" t="str">
        <f t="shared" si="38"/>
        <v/>
      </c>
      <c r="K210" s="75" t="str">
        <f t="shared" si="39"/>
        <v/>
      </c>
      <c r="L210" s="75" t="str">
        <f t="shared" si="40"/>
        <v/>
      </c>
    </row>
    <row r="211" spans="1:12">
      <c r="A211" s="27" t="s">
        <v>187</v>
      </c>
      <c r="B211" s="31" t="s">
        <v>27</v>
      </c>
      <c r="C211" s="6">
        <v>0.28360000000000002</v>
      </c>
      <c r="D211" s="6">
        <v>0.28660000000000002</v>
      </c>
      <c r="E211" s="6">
        <v>0.27900000000000003</v>
      </c>
      <c r="F211" s="6">
        <v>0.21579999999999999</v>
      </c>
      <c r="G211" s="6">
        <v>0.21579999999999999</v>
      </c>
      <c r="I211" s="6">
        <f t="shared" si="37"/>
        <v>0.21579999999999999</v>
      </c>
      <c r="J211" s="6">
        <f t="shared" si="38"/>
        <v>0.28660000000000002</v>
      </c>
      <c r="K211" s="75">
        <f t="shared" si="39"/>
        <v>0</v>
      </c>
      <c r="L211" s="75">
        <f t="shared" si="40"/>
        <v>7.080000000000003E-2</v>
      </c>
    </row>
    <row r="212" spans="1:12">
      <c r="A212" s="27" t="s">
        <v>187</v>
      </c>
      <c r="B212" s="31" t="s">
        <v>40</v>
      </c>
      <c r="C212" s="6" t="s">
        <v>187</v>
      </c>
      <c r="D212" s="6" t="s">
        <v>187</v>
      </c>
      <c r="E212" s="6" t="s">
        <v>187</v>
      </c>
      <c r="F212" s="6" t="s">
        <v>187</v>
      </c>
      <c r="G212" s="6" t="s">
        <v>187</v>
      </c>
      <c r="I212" s="6" t="str">
        <f t="shared" si="37"/>
        <v/>
      </c>
      <c r="J212" s="6" t="str">
        <f t="shared" si="38"/>
        <v/>
      </c>
      <c r="K212" s="75" t="str">
        <f t="shared" si="39"/>
        <v/>
      </c>
      <c r="L212" s="75" t="str">
        <f t="shared" si="40"/>
        <v/>
      </c>
    </row>
    <row r="213" spans="1:12">
      <c r="A213" s="27" t="s">
        <v>187</v>
      </c>
      <c r="B213" s="31" t="s">
        <v>49</v>
      </c>
      <c r="C213" s="6" t="s">
        <v>187</v>
      </c>
      <c r="D213" s="6" t="s">
        <v>187</v>
      </c>
      <c r="E213" s="6" t="s">
        <v>187</v>
      </c>
      <c r="F213" s="6" t="s">
        <v>187</v>
      </c>
      <c r="G213" s="6" t="s">
        <v>187</v>
      </c>
      <c r="I213" s="6" t="str">
        <f t="shared" si="37"/>
        <v/>
      </c>
      <c r="J213" s="6" t="str">
        <f t="shared" si="38"/>
        <v/>
      </c>
      <c r="K213" s="75" t="str">
        <f t="shared" si="39"/>
        <v/>
      </c>
      <c r="L213" s="75" t="str">
        <f t="shared" si="40"/>
        <v/>
      </c>
    </row>
    <row r="214" spans="1:12">
      <c r="A214" s="27" t="s">
        <v>12</v>
      </c>
      <c r="B214" s="31"/>
      <c r="C214" s="6" t="s">
        <v>187</v>
      </c>
      <c r="D214" s="6" t="s">
        <v>187</v>
      </c>
      <c r="E214" s="6" t="s">
        <v>187</v>
      </c>
      <c r="F214" s="6" t="s">
        <v>187</v>
      </c>
      <c r="G214" s="6" t="s">
        <v>187</v>
      </c>
      <c r="H214" s="6"/>
      <c r="I214" s="6" t="str">
        <f t="shared" si="37"/>
        <v/>
      </c>
      <c r="J214" s="6" t="str">
        <f t="shared" si="38"/>
        <v/>
      </c>
      <c r="K214" s="75" t="str">
        <f t="shared" si="39"/>
        <v/>
      </c>
      <c r="L214" s="75" t="str">
        <f t="shared" si="40"/>
        <v/>
      </c>
    </row>
    <row r="215" spans="1:12">
      <c r="A215" s="27" t="s">
        <v>187</v>
      </c>
      <c r="B215" s="31" t="s">
        <v>11</v>
      </c>
      <c r="C215" s="6" t="s">
        <v>187</v>
      </c>
      <c r="D215" s="6" t="s">
        <v>187</v>
      </c>
      <c r="E215" s="6" t="s">
        <v>187</v>
      </c>
      <c r="F215" s="6" t="s">
        <v>187</v>
      </c>
      <c r="G215" s="6" t="s">
        <v>187</v>
      </c>
      <c r="I215" s="6" t="str">
        <f t="shared" si="37"/>
        <v/>
      </c>
      <c r="J215" s="6" t="str">
        <f t="shared" si="38"/>
        <v/>
      </c>
      <c r="K215" s="75" t="str">
        <f t="shared" si="39"/>
        <v/>
      </c>
      <c r="L215" s="75" t="str">
        <f t="shared" si="40"/>
        <v/>
      </c>
    </row>
    <row r="216" spans="1:12">
      <c r="A216" s="27" t="s">
        <v>187</v>
      </c>
      <c r="B216" s="31" t="s">
        <v>13</v>
      </c>
      <c r="C216" s="6" t="s">
        <v>187</v>
      </c>
      <c r="D216" s="6" t="s">
        <v>187</v>
      </c>
      <c r="E216" s="6" t="s">
        <v>187</v>
      </c>
      <c r="F216" s="6" t="s">
        <v>187</v>
      </c>
      <c r="G216" s="6" t="s">
        <v>187</v>
      </c>
      <c r="I216" s="6" t="str">
        <f t="shared" si="37"/>
        <v/>
      </c>
      <c r="J216" s="6" t="str">
        <f t="shared" si="38"/>
        <v/>
      </c>
      <c r="K216" s="75" t="str">
        <f t="shared" si="39"/>
        <v/>
      </c>
      <c r="L216" s="75" t="str">
        <f t="shared" si="40"/>
        <v/>
      </c>
    </row>
    <row r="217" spans="1:12">
      <c r="A217" s="27" t="s">
        <v>187</v>
      </c>
      <c r="B217" s="31" t="s">
        <v>20</v>
      </c>
      <c r="C217" s="6">
        <v>0.28789999999999999</v>
      </c>
      <c r="D217" s="6">
        <v>0.31809999999999999</v>
      </c>
      <c r="E217" s="6">
        <v>0.187</v>
      </c>
      <c r="F217" s="6">
        <v>0.19470000000000001</v>
      </c>
      <c r="G217" s="6">
        <v>0.19409999999999999</v>
      </c>
      <c r="I217" s="6">
        <f t="shared" si="37"/>
        <v>0.187</v>
      </c>
      <c r="J217" s="6">
        <f t="shared" si="38"/>
        <v>0.31809999999999999</v>
      </c>
      <c r="K217" s="75">
        <f t="shared" si="39"/>
        <v>-7.0999999999999952E-3</v>
      </c>
      <c r="L217" s="75">
        <f t="shared" si="40"/>
        <v>0.124</v>
      </c>
    </row>
    <row r="218" spans="1:12">
      <c r="A218" s="27" t="s">
        <v>187</v>
      </c>
      <c r="B218" s="31" t="s">
        <v>21</v>
      </c>
      <c r="C218" s="6" t="s">
        <v>187</v>
      </c>
      <c r="D218" s="6" t="s">
        <v>187</v>
      </c>
      <c r="E218" s="6" t="s">
        <v>187</v>
      </c>
      <c r="F218" s="6" t="s">
        <v>187</v>
      </c>
      <c r="G218" s="6" t="s">
        <v>187</v>
      </c>
      <c r="I218" s="6" t="str">
        <f t="shared" si="37"/>
        <v/>
      </c>
      <c r="J218" s="6" t="str">
        <f t="shared" si="38"/>
        <v/>
      </c>
      <c r="K218" s="75" t="str">
        <f t="shared" si="39"/>
        <v/>
      </c>
      <c r="L218" s="75" t="str">
        <f t="shared" si="40"/>
        <v/>
      </c>
    </row>
    <row r="219" spans="1:12">
      <c r="A219" s="27" t="s">
        <v>187</v>
      </c>
      <c r="B219" s="31" t="s">
        <v>25</v>
      </c>
      <c r="C219" s="6" t="s">
        <v>187</v>
      </c>
      <c r="D219" s="6" t="s">
        <v>187</v>
      </c>
      <c r="E219" s="6" t="s">
        <v>187</v>
      </c>
      <c r="F219" s="6" t="s">
        <v>187</v>
      </c>
      <c r="G219" s="6" t="s">
        <v>187</v>
      </c>
      <c r="I219" s="6" t="str">
        <f t="shared" si="37"/>
        <v/>
      </c>
      <c r="J219" s="6" t="str">
        <f t="shared" si="38"/>
        <v/>
      </c>
      <c r="K219" s="75" t="str">
        <f t="shared" si="39"/>
        <v/>
      </c>
      <c r="L219" s="75" t="str">
        <f t="shared" si="40"/>
        <v/>
      </c>
    </row>
    <row r="220" spans="1:12">
      <c r="A220" s="27" t="s">
        <v>187</v>
      </c>
      <c r="B220" s="31" t="s">
        <v>142</v>
      </c>
      <c r="C220" s="6" t="s">
        <v>187</v>
      </c>
      <c r="D220" s="6" t="s">
        <v>187</v>
      </c>
      <c r="E220" s="6" t="s">
        <v>187</v>
      </c>
      <c r="F220" s="6" t="s">
        <v>187</v>
      </c>
      <c r="G220" s="6" t="s">
        <v>187</v>
      </c>
      <c r="I220" s="6" t="str">
        <f t="shared" si="37"/>
        <v/>
      </c>
      <c r="J220" s="6" t="str">
        <f t="shared" si="38"/>
        <v/>
      </c>
      <c r="K220" s="75" t="str">
        <f t="shared" si="39"/>
        <v/>
      </c>
      <c r="L220" s="75" t="str">
        <f t="shared" si="40"/>
        <v/>
      </c>
    </row>
    <row r="221" spans="1:12">
      <c r="A221" s="27" t="s">
        <v>187</v>
      </c>
      <c r="B221" s="31" t="s">
        <v>38</v>
      </c>
      <c r="C221" s="6" t="s">
        <v>187</v>
      </c>
      <c r="D221" s="6" t="s">
        <v>187</v>
      </c>
      <c r="E221" s="6" t="s">
        <v>187</v>
      </c>
      <c r="F221" s="6" t="s">
        <v>187</v>
      </c>
      <c r="G221" s="6" t="s">
        <v>187</v>
      </c>
      <c r="I221" s="6" t="str">
        <f t="shared" si="37"/>
        <v/>
      </c>
      <c r="J221" s="6" t="str">
        <f t="shared" si="38"/>
        <v/>
      </c>
      <c r="K221" s="75" t="str">
        <f t="shared" si="39"/>
        <v/>
      </c>
      <c r="L221" s="75" t="str">
        <f t="shared" si="40"/>
        <v/>
      </c>
    </row>
    <row r="222" spans="1:12">
      <c r="A222" s="27" t="s">
        <v>187</v>
      </c>
      <c r="B222" s="31" t="s">
        <v>39</v>
      </c>
      <c r="C222" s="6" t="s">
        <v>187</v>
      </c>
      <c r="D222" s="6" t="s">
        <v>187</v>
      </c>
      <c r="E222" s="6" t="s">
        <v>187</v>
      </c>
      <c r="F222" s="6" t="s">
        <v>187</v>
      </c>
      <c r="G222" s="6" t="s">
        <v>187</v>
      </c>
      <c r="I222" s="6" t="str">
        <f t="shared" si="37"/>
        <v/>
      </c>
      <c r="J222" s="6" t="str">
        <f t="shared" si="38"/>
        <v/>
      </c>
      <c r="K222" s="75" t="str">
        <f t="shared" si="39"/>
        <v/>
      </c>
      <c r="L222" s="75" t="str">
        <f t="shared" si="40"/>
        <v/>
      </c>
    </row>
    <row r="223" spans="1:12">
      <c r="A223" s="27"/>
      <c r="B223" s="31"/>
      <c r="C223" s="6"/>
      <c r="D223" s="6"/>
      <c r="E223" s="6"/>
      <c r="F223" s="6"/>
      <c r="G223" s="6"/>
      <c r="I223" s="6"/>
      <c r="J223" s="6"/>
      <c r="K223" s="75"/>
      <c r="L223" s="75"/>
    </row>
    <row r="224" spans="1:12">
      <c r="A224" s="77" t="s">
        <v>531</v>
      </c>
      <c r="B224" s="31"/>
      <c r="C224" s="6"/>
      <c r="D224" s="6"/>
      <c r="E224" s="6"/>
      <c r="F224" s="6"/>
      <c r="G224" s="6"/>
      <c r="I224" s="6"/>
      <c r="J224" s="6"/>
      <c r="K224" s="75">
        <f>AVERAGE(K172:K222)</f>
        <v>-0.10216363636363633</v>
      </c>
      <c r="L224" s="75">
        <f>AVERAGE(L172:L222)</f>
        <v>1.770909090909091E-2</v>
      </c>
    </row>
    <row r="225" spans="1:12">
      <c r="A225" s="77" t="s">
        <v>532</v>
      </c>
      <c r="B225" s="31"/>
      <c r="C225" s="6"/>
      <c r="D225" s="6"/>
      <c r="E225" s="6"/>
      <c r="F225" s="6"/>
      <c r="G225" s="6"/>
      <c r="I225" s="6"/>
      <c r="J225" s="6"/>
      <c r="K225" s="75">
        <f>MIN(K172:K222)</f>
        <v>-0.70239999999999991</v>
      </c>
      <c r="L225" s="75">
        <f>MAX(L172:L222)</f>
        <v>0.124</v>
      </c>
    </row>
    <row r="226" spans="1:12">
      <c r="A226" s="32" t="s">
        <v>2</v>
      </c>
      <c r="B226" s="33"/>
      <c r="C226" s="33"/>
      <c r="D226" s="33"/>
      <c r="E226" s="33"/>
      <c r="F226" s="33"/>
      <c r="G226" s="33"/>
      <c r="H226" s="33"/>
      <c r="I226" s="33"/>
      <c r="J226" s="33"/>
      <c r="K226" s="33"/>
      <c r="L226" s="33"/>
    </row>
    <row r="227" spans="1:12">
      <c r="A227" s="41" t="s">
        <v>171</v>
      </c>
      <c r="C227" s="6" t="s">
        <v>187</v>
      </c>
      <c r="D227" s="6" t="s">
        <v>187</v>
      </c>
      <c r="E227" s="6" t="s">
        <v>187</v>
      </c>
      <c r="F227" s="6" t="s">
        <v>187</v>
      </c>
      <c r="G227" s="6" t="s">
        <v>187</v>
      </c>
      <c r="H227" s="6"/>
      <c r="I227" s="6" t="str">
        <f t="shared" ref="I227:I277" si="41">IF(NOT(ISNUMBER($G227)),"",MIN(C227:G227))</f>
        <v/>
      </c>
      <c r="J227" s="6" t="str">
        <f t="shared" ref="J227:J277" si="42">IF(NOT(ISNUMBER($G227)),"",MAX(C227:G227))</f>
        <v/>
      </c>
      <c r="K227" s="75" t="str">
        <f t="shared" ref="K227:K277" si="43">IF(NOT(ISNUMBER($G227)),"",I227-$G227)</f>
        <v/>
      </c>
      <c r="L227" s="75" t="str">
        <f t="shared" ref="L227:L277" si="44">IF(NOT(ISNUMBER($G227)),"",J227-$G227)</f>
        <v/>
      </c>
    </row>
    <row r="228" spans="1:12">
      <c r="A228" s="27" t="s">
        <v>187</v>
      </c>
      <c r="B228" s="31" t="s">
        <v>16</v>
      </c>
      <c r="C228" s="6">
        <v>3.1928999999999998</v>
      </c>
      <c r="D228" s="6">
        <v>2.5024000000000002</v>
      </c>
      <c r="E228" s="6">
        <v>2.5024000000000002</v>
      </c>
      <c r="F228" s="6">
        <v>2.5024000000000002</v>
      </c>
      <c r="G228" s="6">
        <v>2.5024000000000002</v>
      </c>
      <c r="I228" s="6">
        <f t="shared" si="41"/>
        <v>2.5024000000000002</v>
      </c>
      <c r="J228" s="6">
        <f t="shared" si="42"/>
        <v>3.1928999999999998</v>
      </c>
      <c r="K228" s="75">
        <f t="shared" si="43"/>
        <v>0</v>
      </c>
      <c r="L228" s="75">
        <f t="shared" si="44"/>
        <v>0.69049999999999967</v>
      </c>
    </row>
    <row r="229" spans="1:12">
      <c r="A229" s="27"/>
      <c r="B229" s="31" t="s">
        <v>540</v>
      </c>
      <c r="C229" s="6"/>
      <c r="D229" s="6"/>
      <c r="E229" s="6"/>
      <c r="F229" s="6"/>
      <c r="G229" s="6"/>
      <c r="I229" s="6"/>
      <c r="J229" s="6"/>
      <c r="K229" s="75"/>
      <c r="L229" s="75"/>
    </row>
    <row r="230" spans="1:12">
      <c r="A230" s="27" t="s">
        <v>187</v>
      </c>
      <c r="B230" s="31" t="s">
        <v>24</v>
      </c>
      <c r="C230" s="6">
        <v>1.0209999999999999</v>
      </c>
      <c r="D230" s="6">
        <v>1.2577</v>
      </c>
      <c r="E230" s="6">
        <v>1.3025</v>
      </c>
      <c r="F230" s="6">
        <v>1.3025</v>
      </c>
      <c r="G230" s="6">
        <v>1.3025</v>
      </c>
      <c r="I230" s="6">
        <f t="shared" si="41"/>
        <v>1.0209999999999999</v>
      </c>
      <c r="J230" s="6">
        <f t="shared" si="42"/>
        <v>1.3025</v>
      </c>
      <c r="K230" s="75">
        <f t="shared" si="43"/>
        <v>-0.28150000000000008</v>
      </c>
      <c r="L230" s="75">
        <f t="shared" si="44"/>
        <v>0</v>
      </c>
    </row>
    <row r="231" spans="1:12">
      <c r="A231" s="27" t="s">
        <v>187</v>
      </c>
      <c r="B231" s="31" t="s">
        <v>30</v>
      </c>
      <c r="C231" s="6">
        <v>3.1789999999999998</v>
      </c>
      <c r="D231" s="6">
        <v>3.3092000000000001</v>
      </c>
      <c r="E231" s="6">
        <v>3.4245999999999999</v>
      </c>
      <c r="F231" s="6">
        <v>3.6573000000000002</v>
      </c>
      <c r="G231" s="6">
        <v>3.7240000000000002</v>
      </c>
      <c r="I231" s="6">
        <f t="shared" si="41"/>
        <v>3.1789999999999998</v>
      </c>
      <c r="J231" s="6">
        <f t="shared" si="42"/>
        <v>3.7240000000000002</v>
      </c>
      <c r="K231" s="75">
        <f t="shared" si="43"/>
        <v>-0.54500000000000037</v>
      </c>
      <c r="L231" s="75">
        <f t="shared" si="44"/>
        <v>0</v>
      </c>
    </row>
    <row r="232" spans="1:12">
      <c r="A232" s="27" t="s">
        <v>187</v>
      </c>
      <c r="B232" s="31" t="s">
        <v>31</v>
      </c>
      <c r="C232" s="6">
        <v>2.3483000000000001</v>
      </c>
      <c r="D232" s="6">
        <v>2.4722</v>
      </c>
      <c r="E232" s="6">
        <v>2.5411999999999999</v>
      </c>
      <c r="F232" s="6">
        <v>2.5411999999999999</v>
      </c>
      <c r="G232" s="6">
        <v>2.5411999999999999</v>
      </c>
      <c r="I232" s="6">
        <f t="shared" si="41"/>
        <v>2.3483000000000001</v>
      </c>
      <c r="J232" s="6">
        <f t="shared" si="42"/>
        <v>2.5411999999999999</v>
      </c>
      <c r="K232" s="75">
        <f t="shared" si="43"/>
        <v>-0.19289999999999985</v>
      </c>
      <c r="L232" s="75">
        <f t="shared" si="44"/>
        <v>0</v>
      </c>
    </row>
    <row r="233" spans="1:12">
      <c r="A233" s="27" t="s">
        <v>187</v>
      </c>
      <c r="B233" s="31" t="s">
        <v>35</v>
      </c>
      <c r="C233" s="6">
        <v>2.2054</v>
      </c>
      <c r="D233" s="6">
        <v>2.2408999999999999</v>
      </c>
      <c r="E233" s="6">
        <v>2.1829999999999998</v>
      </c>
      <c r="F233" s="6">
        <v>2.2532999999999999</v>
      </c>
      <c r="G233" s="6">
        <v>2.2795000000000001</v>
      </c>
      <c r="I233" s="6">
        <f t="shared" si="41"/>
        <v>2.1829999999999998</v>
      </c>
      <c r="J233" s="6">
        <f t="shared" si="42"/>
        <v>2.2795000000000001</v>
      </c>
      <c r="K233" s="75">
        <f t="shared" si="43"/>
        <v>-9.6500000000000252E-2</v>
      </c>
      <c r="L233" s="75">
        <f t="shared" si="44"/>
        <v>0</v>
      </c>
    </row>
    <row r="234" spans="1:12">
      <c r="A234" s="27" t="s">
        <v>187</v>
      </c>
      <c r="B234" s="31" t="s">
        <v>41</v>
      </c>
      <c r="C234" s="6">
        <v>5.5095000000000001</v>
      </c>
      <c r="D234" s="6">
        <v>5.1597</v>
      </c>
      <c r="E234" s="6">
        <v>5.2432999999999996</v>
      </c>
      <c r="F234" s="6">
        <v>5.2432999999999996</v>
      </c>
      <c r="G234" s="6">
        <v>5.2432999999999996</v>
      </c>
      <c r="I234" s="6">
        <f t="shared" si="41"/>
        <v>5.1597</v>
      </c>
      <c r="J234" s="6">
        <f t="shared" si="42"/>
        <v>5.5095000000000001</v>
      </c>
      <c r="K234" s="75">
        <f t="shared" si="43"/>
        <v>-8.3599999999999675E-2</v>
      </c>
      <c r="L234" s="75">
        <f t="shared" si="44"/>
        <v>0.26620000000000044</v>
      </c>
    </row>
    <row r="235" spans="1:12">
      <c r="A235" s="27" t="s">
        <v>187</v>
      </c>
      <c r="B235" s="31" t="s">
        <v>44</v>
      </c>
      <c r="C235" s="6">
        <v>1.7234</v>
      </c>
      <c r="D235" s="6">
        <v>1.776</v>
      </c>
      <c r="E235" s="6">
        <v>1.7931999999999999</v>
      </c>
      <c r="F235" s="6">
        <v>1.7931999999999999</v>
      </c>
      <c r="G235" s="6">
        <v>1.7931999999999999</v>
      </c>
      <c r="I235" s="6">
        <f t="shared" si="41"/>
        <v>1.7234</v>
      </c>
      <c r="J235" s="6">
        <f t="shared" si="42"/>
        <v>1.7931999999999999</v>
      </c>
      <c r="K235" s="75">
        <f t="shared" si="43"/>
        <v>-6.9799999999999862E-2</v>
      </c>
      <c r="L235" s="75">
        <f t="shared" si="44"/>
        <v>0</v>
      </c>
    </row>
    <row r="236" spans="1:12">
      <c r="A236" s="27" t="s">
        <v>187</v>
      </c>
      <c r="B236" s="31" t="s">
        <v>47</v>
      </c>
      <c r="C236" s="6">
        <v>3.7244000000000002</v>
      </c>
      <c r="D236" s="6">
        <v>3.8862000000000001</v>
      </c>
      <c r="E236" s="6">
        <v>3.8460000000000001</v>
      </c>
      <c r="F236" s="6">
        <v>3.9483999999999999</v>
      </c>
      <c r="G236" s="6">
        <v>3.9483999999999999</v>
      </c>
      <c r="I236" s="6">
        <f t="shared" si="41"/>
        <v>3.7244000000000002</v>
      </c>
      <c r="J236" s="6">
        <f t="shared" si="42"/>
        <v>3.9483999999999999</v>
      </c>
      <c r="K236" s="75">
        <f t="shared" si="43"/>
        <v>-0.22399999999999975</v>
      </c>
      <c r="L236" s="75">
        <f t="shared" si="44"/>
        <v>0</v>
      </c>
    </row>
    <row r="237" spans="1:12">
      <c r="A237" s="27" t="s">
        <v>187</v>
      </c>
      <c r="B237" s="31" t="s">
        <v>50</v>
      </c>
      <c r="C237" s="6">
        <v>1.9963</v>
      </c>
      <c r="D237" s="6">
        <v>1.8808</v>
      </c>
      <c r="E237" s="6">
        <v>1.7616000000000001</v>
      </c>
      <c r="F237" s="6">
        <v>1.7616000000000001</v>
      </c>
      <c r="G237" s="6">
        <v>1.7616000000000001</v>
      </c>
      <c r="I237" s="6">
        <f t="shared" si="41"/>
        <v>1.7616000000000001</v>
      </c>
      <c r="J237" s="6">
        <f t="shared" si="42"/>
        <v>1.9963</v>
      </c>
      <c r="K237" s="75">
        <f t="shared" si="43"/>
        <v>0</v>
      </c>
      <c r="L237" s="75">
        <f t="shared" si="44"/>
        <v>0.23469999999999991</v>
      </c>
    </row>
    <row r="238" spans="1:12">
      <c r="A238" s="27" t="s">
        <v>172</v>
      </c>
      <c r="B238" s="28"/>
      <c r="C238" s="6" t="s">
        <v>187</v>
      </c>
      <c r="D238" s="6" t="s">
        <v>187</v>
      </c>
      <c r="E238" s="6" t="s">
        <v>187</v>
      </c>
      <c r="F238" s="6" t="s">
        <v>187</v>
      </c>
      <c r="G238" s="6" t="s">
        <v>187</v>
      </c>
      <c r="H238" s="6"/>
      <c r="I238" s="6" t="str">
        <f t="shared" si="41"/>
        <v/>
      </c>
      <c r="J238" s="6" t="str">
        <f t="shared" si="42"/>
        <v/>
      </c>
      <c r="K238" s="75" t="str">
        <f t="shared" si="43"/>
        <v/>
      </c>
      <c r="L238" s="75" t="str">
        <f t="shared" si="44"/>
        <v/>
      </c>
    </row>
    <row r="239" spans="1:12">
      <c r="A239" s="27"/>
      <c r="B239" t="s">
        <v>181</v>
      </c>
      <c r="C239" s="6">
        <v>1.9779</v>
      </c>
      <c r="D239" s="6">
        <v>1.7739</v>
      </c>
      <c r="E239" s="6">
        <v>1.7739</v>
      </c>
      <c r="F239" s="6">
        <v>1.7739</v>
      </c>
      <c r="G239" s="6">
        <v>1.7739</v>
      </c>
      <c r="I239" s="6">
        <f t="shared" si="41"/>
        <v>1.7739</v>
      </c>
      <c r="J239" s="6">
        <f t="shared" si="42"/>
        <v>1.9779</v>
      </c>
      <c r="K239" s="75">
        <f t="shared" si="43"/>
        <v>0</v>
      </c>
      <c r="L239" s="75">
        <f t="shared" si="44"/>
        <v>0.20399999999999996</v>
      </c>
    </row>
    <row r="240" spans="1:12">
      <c r="A240" s="27" t="s">
        <v>187</v>
      </c>
      <c r="B240" s="31" t="s">
        <v>14</v>
      </c>
      <c r="C240" s="6">
        <v>1.3304</v>
      </c>
      <c r="D240" s="6">
        <v>1.3258000000000001</v>
      </c>
      <c r="E240" s="6">
        <v>1.4944</v>
      </c>
      <c r="F240" s="6">
        <v>1.6235999999999999</v>
      </c>
      <c r="G240" s="6">
        <v>1.6472</v>
      </c>
      <c r="I240" s="6">
        <f t="shared" si="41"/>
        <v>1.3258000000000001</v>
      </c>
      <c r="J240" s="6">
        <f t="shared" si="42"/>
        <v>1.6472</v>
      </c>
      <c r="K240" s="75">
        <f t="shared" si="43"/>
        <v>-0.32139999999999991</v>
      </c>
      <c r="L240" s="75">
        <f t="shared" si="44"/>
        <v>0</v>
      </c>
    </row>
    <row r="241" spans="1:12">
      <c r="A241" s="27"/>
      <c r="B241" s="31" t="s">
        <v>180</v>
      </c>
      <c r="C241" s="6" t="s">
        <v>187</v>
      </c>
      <c r="D241" s="6" t="s">
        <v>187</v>
      </c>
      <c r="E241" s="6" t="s">
        <v>187</v>
      </c>
      <c r="F241" s="6" t="s">
        <v>187</v>
      </c>
      <c r="G241" s="6" t="s">
        <v>187</v>
      </c>
      <c r="I241" s="6" t="str">
        <f t="shared" si="41"/>
        <v/>
      </c>
      <c r="J241" s="6" t="str">
        <f t="shared" si="42"/>
        <v/>
      </c>
      <c r="K241" s="75" t="str">
        <f t="shared" si="43"/>
        <v/>
      </c>
      <c r="L241" s="75" t="str">
        <f t="shared" si="44"/>
        <v/>
      </c>
    </row>
    <row r="242" spans="1:12">
      <c r="A242" s="27"/>
      <c r="B242" s="31" t="s">
        <v>134</v>
      </c>
      <c r="C242" s="6" t="s">
        <v>187</v>
      </c>
      <c r="D242" s="6" t="s">
        <v>187</v>
      </c>
      <c r="E242" s="6" t="s">
        <v>187</v>
      </c>
      <c r="F242" s="6" t="s">
        <v>187</v>
      </c>
      <c r="G242" s="6" t="s">
        <v>187</v>
      </c>
      <c r="I242" s="6" t="str">
        <f t="shared" si="41"/>
        <v/>
      </c>
      <c r="J242" s="6" t="str">
        <f t="shared" si="42"/>
        <v/>
      </c>
      <c r="K242" s="75" t="str">
        <f t="shared" si="43"/>
        <v/>
      </c>
      <c r="L242" s="75" t="str">
        <f t="shared" si="44"/>
        <v/>
      </c>
    </row>
    <row r="243" spans="1:12">
      <c r="A243" s="27"/>
      <c r="B243" s="31" t="s">
        <v>541</v>
      </c>
      <c r="C243" s="6">
        <v>1.9336</v>
      </c>
      <c r="D243" s="6">
        <v>1.8146</v>
      </c>
      <c r="E243" s="6">
        <v>1.8144</v>
      </c>
      <c r="F243" s="6">
        <v>1.8037000000000001</v>
      </c>
      <c r="G243" s="6">
        <v>1.9407000000000001</v>
      </c>
      <c r="I243" s="6">
        <f t="shared" ref="I243" si="45">IF(NOT(ISNUMBER($G243)),"",MIN(C243:G243))</f>
        <v>1.8037000000000001</v>
      </c>
      <c r="J243" s="6">
        <f t="shared" ref="J243" si="46">IF(NOT(ISNUMBER($G243)),"",MAX(C243:G243))</f>
        <v>1.9407000000000001</v>
      </c>
      <c r="K243" s="75">
        <f t="shared" ref="K243" si="47">IF(NOT(ISNUMBER($G243)),"",I243-$G243)</f>
        <v>-0.13700000000000001</v>
      </c>
      <c r="L243" s="75">
        <f t="shared" ref="L243" si="48">IF(NOT(ISNUMBER($G243)),"",J243-$G243)</f>
        <v>0</v>
      </c>
    </row>
    <row r="244" spans="1:12">
      <c r="A244" s="27" t="s">
        <v>187</v>
      </c>
      <c r="B244" s="31" t="s">
        <v>42</v>
      </c>
      <c r="C244" s="6">
        <v>3.1374</v>
      </c>
      <c r="D244" s="6">
        <v>3.1545000000000001</v>
      </c>
      <c r="E244" s="6">
        <v>3.2389999999999999</v>
      </c>
      <c r="F244" s="6">
        <v>3.2389999999999999</v>
      </c>
      <c r="G244" s="6">
        <v>3.2389999999999999</v>
      </c>
      <c r="I244" s="6">
        <f t="shared" si="41"/>
        <v>3.1374</v>
      </c>
      <c r="J244" s="6">
        <f t="shared" si="42"/>
        <v>3.2389999999999999</v>
      </c>
      <c r="K244" s="75">
        <f t="shared" si="43"/>
        <v>-0.10159999999999991</v>
      </c>
      <c r="L244" s="75">
        <f t="shared" si="44"/>
        <v>0</v>
      </c>
    </row>
    <row r="245" spans="1:12">
      <c r="A245" s="27" t="s">
        <v>173</v>
      </c>
      <c r="B245" s="31"/>
      <c r="C245" s="6" t="s">
        <v>187</v>
      </c>
      <c r="D245" s="6" t="s">
        <v>187</v>
      </c>
      <c r="E245" s="6" t="s">
        <v>187</v>
      </c>
      <c r="F245" s="6" t="s">
        <v>187</v>
      </c>
      <c r="G245" s="6" t="s">
        <v>187</v>
      </c>
      <c r="H245" s="6"/>
      <c r="I245" s="6" t="str">
        <f t="shared" si="41"/>
        <v/>
      </c>
      <c r="J245" s="6" t="str">
        <f t="shared" si="42"/>
        <v/>
      </c>
      <c r="K245" s="75" t="str">
        <f t="shared" si="43"/>
        <v/>
      </c>
      <c r="L245" s="75" t="str">
        <f t="shared" si="44"/>
        <v/>
      </c>
    </row>
    <row r="246" spans="1:12">
      <c r="A246" s="27"/>
      <c r="B246" s="31" t="s">
        <v>135</v>
      </c>
      <c r="C246" s="6">
        <v>2.6642999999999999</v>
      </c>
      <c r="D246" s="6">
        <v>2.9106999999999998</v>
      </c>
      <c r="E246" s="6">
        <v>3.0043000000000002</v>
      </c>
      <c r="F246" s="6">
        <v>3.0043000000000002</v>
      </c>
      <c r="G246" s="6">
        <v>3.0043000000000002</v>
      </c>
      <c r="I246" s="6">
        <f t="shared" si="41"/>
        <v>2.6642999999999999</v>
      </c>
      <c r="J246" s="6">
        <f t="shared" si="42"/>
        <v>3.0043000000000002</v>
      </c>
      <c r="K246" s="75">
        <f t="shared" si="43"/>
        <v>-0.3400000000000003</v>
      </c>
      <c r="L246" s="75">
        <f t="shared" si="44"/>
        <v>0</v>
      </c>
    </row>
    <row r="247" spans="1:12">
      <c r="A247" s="27"/>
      <c r="B247" s="31" t="s">
        <v>8</v>
      </c>
      <c r="C247" s="6">
        <v>7.2910000000000004</v>
      </c>
      <c r="D247" s="6">
        <v>7.9518000000000004</v>
      </c>
      <c r="E247" s="6">
        <v>9.1531000000000002</v>
      </c>
      <c r="F247" s="6">
        <v>9.6767000000000003</v>
      </c>
      <c r="G247" s="6">
        <v>9.6767000000000003</v>
      </c>
      <c r="I247" s="6">
        <f t="shared" si="41"/>
        <v>7.2910000000000004</v>
      </c>
      <c r="J247" s="6">
        <f t="shared" si="42"/>
        <v>9.6767000000000003</v>
      </c>
      <c r="K247" s="75">
        <f t="shared" si="43"/>
        <v>-2.3856999999999999</v>
      </c>
      <c r="L247" s="75">
        <f t="shared" si="44"/>
        <v>0</v>
      </c>
    </row>
    <row r="248" spans="1:12">
      <c r="A248" s="27" t="s">
        <v>187</v>
      </c>
      <c r="B248" s="31" t="s">
        <v>23</v>
      </c>
      <c r="C248" s="6">
        <v>7.1279000000000003</v>
      </c>
      <c r="D248" s="6">
        <v>8.0744000000000007</v>
      </c>
      <c r="E248" s="6">
        <v>8.8376000000000001</v>
      </c>
      <c r="F248" s="6">
        <v>8.1013999999999999</v>
      </c>
      <c r="G248" s="6">
        <v>8.1712000000000007</v>
      </c>
      <c r="I248" s="6">
        <f t="shared" si="41"/>
        <v>7.1279000000000003</v>
      </c>
      <c r="J248" s="6">
        <f t="shared" si="42"/>
        <v>8.8376000000000001</v>
      </c>
      <c r="K248" s="75">
        <f t="shared" si="43"/>
        <v>-1.0433000000000003</v>
      </c>
      <c r="L248" s="75">
        <f t="shared" si="44"/>
        <v>0.66639999999999944</v>
      </c>
    </row>
    <row r="249" spans="1:12">
      <c r="A249" s="27" t="s">
        <v>187</v>
      </c>
      <c r="B249" s="31" t="s">
        <v>136</v>
      </c>
      <c r="C249" s="6">
        <v>11.166600000000001</v>
      </c>
      <c r="D249" s="6">
        <v>11.502599999999999</v>
      </c>
      <c r="E249" s="6">
        <v>11.905799999999999</v>
      </c>
      <c r="F249" s="6">
        <v>11.905799999999999</v>
      </c>
      <c r="G249" s="6">
        <v>11.905799999999999</v>
      </c>
      <c r="I249" s="6">
        <f t="shared" si="41"/>
        <v>11.166600000000001</v>
      </c>
      <c r="J249" s="6">
        <f t="shared" si="42"/>
        <v>11.905799999999999</v>
      </c>
      <c r="K249" s="75">
        <f t="shared" si="43"/>
        <v>-0.73919999999999852</v>
      </c>
      <c r="L249" s="75">
        <f t="shared" si="44"/>
        <v>0</v>
      </c>
    </row>
    <row r="250" spans="1:12">
      <c r="A250" s="27" t="s">
        <v>187</v>
      </c>
      <c r="B250" s="31" t="s">
        <v>34</v>
      </c>
      <c r="C250" s="6">
        <v>3.1055000000000001</v>
      </c>
      <c r="D250" s="6">
        <v>2.8580999999999999</v>
      </c>
      <c r="E250" s="6">
        <v>2.89</v>
      </c>
      <c r="F250" s="6">
        <v>2.89</v>
      </c>
      <c r="G250" s="6">
        <v>2.89</v>
      </c>
      <c r="I250" s="6">
        <f t="shared" si="41"/>
        <v>2.8580999999999999</v>
      </c>
      <c r="J250" s="6">
        <f t="shared" si="42"/>
        <v>3.1055000000000001</v>
      </c>
      <c r="K250" s="75">
        <f t="shared" si="43"/>
        <v>-3.1900000000000261E-2</v>
      </c>
      <c r="L250" s="75">
        <f t="shared" si="44"/>
        <v>0.21550000000000002</v>
      </c>
    </row>
    <row r="251" spans="1:12">
      <c r="A251" s="27" t="s">
        <v>187</v>
      </c>
      <c r="B251" s="31" t="s">
        <v>46</v>
      </c>
      <c r="C251" s="6">
        <v>5.5308999999999999</v>
      </c>
      <c r="D251" s="6">
        <v>5.6536999999999997</v>
      </c>
      <c r="E251" s="6">
        <v>5.6536999999999997</v>
      </c>
      <c r="F251" s="6">
        <v>5.6536999999999997</v>
      </c>
      <c r="G251" s="6">
        <v>5.6536999999999997</v>
      </c>
      <c r="I251" s="6">
        <f t="shared" si="41"/>
        <v>5.5308999999999999</v>
      </c>
      <c r="J251" s="6">
        <f t="shared" si="42"/>
        <v>5.6536999999999997</v>
      </c>
      <c r="K251" s="75">
        <f t="shared" si="43"/>
        <v>-0.1227999999999998</v>
      </c>
      <c r="L251" s="75">
        <f t="shared" si="44"/>
        <v>0</v>
      </c>
    </row>
    <row r="252" spans="1:12">
      <c r="A252" s="27" t="s">
        <v>6</v>
      </c>
      <c r="B252" s="31"/>
      <c r="C252" s="6" t="s">
        <v>187</v>
      </c>
      <c r="D252" s="6" t="s">
        <v>187</v>
      </c>
      <c r="E252" s="6" t="s">
        <v>187</v>
      </c>
      <c r="F252" s="6" t="s">
        <v>187</v>
      </c>
      <c r="G252" s="6" t="s">
        <v>187</v>
      </c>
      <c r="H252" s="6"/>
      <c r="I252" s="6" t="str">
        <f t="shared" si="41"/>
        <v/>
      </c>
      <c r="J252" s="6" t="str">
        <f t="shared" si="42"/>
        <v/>
      </c>
      <c r="K252" s="75" t="str">
        <f t="shared" si="43"/>
        <v/>
      </c>
      <c r="L252" s="75" t="str">
        <f t="shared" si="44"/>
        <v/>
      </c>
    </row>
    <row r="253" spans="1:12">
      <c r="A253" s="27" t="s">
        <v>187</v>
      </c>
      <c r="B253" s="31" t="s">
        <v>29</v>
      </c>
      <c r="C253" s="6">
        <v>10.035500000000001</v>
      </c>
      <c r="D253" s="6">
        <v>10.461499999999999</v>
      </c>
      <c r="E253" s="6">
        <v>10.5266</v>
      </c>
      <c r="F253" s="6">
        <v>10.5457</v>
      </c>
      <c r="G253" s="6">
        <v>10.5457</v>
      </c>
      <c r="I253" s="6">
        <f t="shared" si="41"/>
        <v>10.035500000000001</v>
      </c>
      <c r="J253" s="6">
        <f t="shared" si="42"/>
        <v>10.5457</v>
      </c>
      <c r="K253" s="75">
        <f t="shared" si="43"/>
        <v>-0.51019999999999932</v>
      </c>
      <c r="L253" s="75">
        <f t="shared" si="44"/>
        <v>0</v>
      </c>
    </row>
    <row r="254" spans="1:12">
      <c r="A254" s="27"/>
      <c r="B254" s="31" t="s">
        <v>179</v>
      </c>
      <c r="C254" s="6">
        <v>10.162599999999999</v>
      </c>
      <c r="D254" s="6">
        <v>10.791499999999999</v>
      </c>
      <c r="E254" s="6">
        <v>11.4344</v>
      </c>
      <c r="F254" s="6">
        <v>11.4826</v>
      </c>
      <c r="G254" s="6">
        <v>11.4826</v>
      </c>
      <c r="I254" s="6">
        <f t="shared" si="41"/>
        <v>10.162599999999999</v>
      </c>
      <c r="J254" s="6">
        <f t="shared" si="42"/>
        <v>11.4826</v>
      </c>
      <c r="K254" s="75">
        <f t="shared" si="43"/>
        <v>-1.3200000000000003</v>
      </c>
      <c r="L254" s="75">
        <f t="shared" si="44"/>
        <v>0</v>
      </c>
    </row>
    <row r="255" spans="1:12">
      <c r="A255" s="27" t="s">
        <v>187</v>
      </c>
      <c r="B255" s="31" t="s">
        <v>33</v>
      </c>
      <c r="C255" s="6">
        <v>4.4317000000000002</v>
      </c>
      <c r="D255" s="6">
        <v>4.5937000000000001</v>
      </c>
      <c r="E255" s="6">
        <v>4.9889000000000001</v>
      </c>
      <c r="F255" s="6">
        <v>5.0255999999999998</v>
      </c>
      <c r="G255" s="6">
        <v>5.0255999999999998</v>
      </c>
      <c r="I255" s="6">
        <f t="shared" si="41"/>
        <v>4.4317000000000002</v>
      </c>
      <c r="J255" s="6">
        <f t="shared" si="42"/>
        <v>5.0255999999999998</v>
      </c>
      <c r="K255" s="75">
        <f t="shared" si="43"/>
        <v>-0.59389999999999965</v>
      </c>
      <c r="L255" s="75">
        <f t="shared" si="44"/>
        <v>0</v>
      </c>
    </row>
    <row r="256" spans="1:12">
      <c r="A256" s="27" t="s">
        <v>187</v>
      </c>
      <c r="B256" s="31" t="s">
        <v>43</v>
      </c>
      <c r="C256" s="6">
        <v>5.7432999999999996</v>
      </c>
      <c r="D256" s="6">
        <v>5.7001999999999997</v>
      </c>
      <c r="E256" s="6">
        <v>5.9454000000000002</v>
      </c>
      <c r="F256" s="6">
        <v>5.2697000000000003</v>
      </c>
      <c r="G256" s="6">
        <v>5.2697000000000003</v>
      </c>
      <c r="I256" s="6">
        <f t="shared" si="41"/>
        <v>5.2697000000000003</v>
      </c>
      <c r="J256" s="6">
        <f t="shared" si="42"/>
        <v>5.9454000000000002</v>
      </c>
      <c r="K256" s="75">
        <f t="shared" si="43"/>
        <v>0</v>
      </c>
      <c r="L256" s="75">
        <f t="shared" si="44"/>
        <v>0.67569999999999997</v>
      </c>
    </row>
    <row r="257" spans="1:12">
      <c r="A257" s="27" t="s">
        <v>187</v>
      </c>
      <c r="B257" s="31" t="s">
        <v>48</v>
      </c>
      <c r="C257" s="6">
        <v>2.8218999999999999</v>
      </c>
      <c r="D257" s="6">
        <v>2.9116</v>
      </c>
      <c r="E257" s="6">
        <v>2.9729999999999999</v>
      </c>
      <c r="F257" s="6">
        <v>3.0308000000000002</v>
      </c>
      <c r="G257" s="6">
        <v>3.0308000000000002</v>
      </c>
      <c r="I257" s="6">
        <f t="shared" si="41"/>
        <v>2.8218999999999999</v>
      </c>
      <c r="J257" s="6">
        <f t="shared" si="42"/>
        <v>3.0308000000000002</v>
      </c>
      <c r="K257" s="75">
        <f t="shared" si="43"/>
        <v>-0.20890000000000031</v>
      </c>
      <c r="L257" s="75">
        <f t="shared" si="44"/>
        <v>0</v>
      </c>
    </row>
    <row r="258" spans="1:12">
      <c r="A258" s="27" t="s">
        <v>175</v>
      </c>
      <c r="B258" s="31"/>
      <c r="C258" s="6" t="s">
        <v>187</v>
      </c>
      <c r="D258" s="6" t="s">
        <v>187</v>
      </c>
      <c r="E258" s="6" t="s">
        <v>187</v>
      </c>
      <c r="F258" s="6" t="s">
        <v>187</v>
      </c>
      <c r="G258" s="6" t="s">
        <v>187</v>
      </c>
      <c r="H258" s="6"/>
      <c r="I258" s="6" t="str">
        <f t="shared" si="41"/>
        <v/>
      </c>
      <c r="J258" s="6" t="str">
        <f t="shared" si="42"/>
        <v/>
      </c>
      <c r="K258" s="75" t="str">
        <f t="shared" si="43"/>
        <v/>
      </c>
      <c r="L258" s="75" t="str">
        <f t="shared" si="44"/>
        <v/>
      </c>
    </row>
    <row r="259" spans="1:12">
      <c r="A259" s="27" t="s">
        <v>187</v>
      </c>
      <c r="B259" s="31" t="s">
        <v>10</v>
      </c>
      <c r="C259" s="6">
        <v>8.1323000000000008</v>
      </c>
      <c r="D259" s="6">
        <v>8.0016999999999996</v>
      </c>
      <c r="E259" s="6">
        <v>7.9782000000000002</v>
      </c>
      <c r="F259" s="6">
        <v>7.8129</v>
      </c>
      <c r="G259" s="6">
        <v>7.8129</v>
      </c>
      <c r="I259" s="6">
        <f t="shared" si="41"/>
        <v>7.8129</v>
      </c>
      <c r="J259" s="6">
        <f t="shared" si="42"/>
        <v>8.1323000000000008</v>
      </c>
      <c r="K259" s="75">
        <f t="shared" si="43"/>
        <v>0</v>
      </c>
      <c r="L259" s="75">
        <f t="shared" si="44"/>
        <v>0.31940000000000079</v>
      </c>
    </row>
    <row r="260" spans="1:12">
      <c r="A260" s="27" t="s">
        <v>187</v>
      </c>
      <c r="B260" s="31" t="s">
        <v>26</v>
      </c>
      <c r="C260" s="6">
        <v>3.2212999999999998</v>
      </c>
      <c r="D260" s="6">
        <v>3.3233999999999999</v>
      </c>
      <c r="E260" s="6">
        <v>3.3380000000000001</v>
      </c>
      <c r="F260" s="6">
        <v>3.4108999999999998</v>
      </c>
      <c r="G260" s="6">
        <v>3.4243000000000001</v>
      </c>
      <c r="I260" s="6">
        <f t="shared" si="41"/>
        <v>3.2212999999999998</v>
      </c>
      <c r="J260" s="6">
        <f t="shared" si="42"/>
        <v>3.4243000000000001</v>
      </c>
      <c r="K260" s="75">
        <f t="shared" si="43"/>
        <v>-0.20300000000000029</v>
      </c>
      <c r="L260" s="75">
        <f t="shared" si="44"/>
        <v>0</v>
      </c>
    </row>
    <row r="261" spans="1:12">
      <c r="A261" s="27" t="s">
        <v>187</v>
      </c>
      <c r="B261" s="31" t="s">
        <v>32</v>
      </c>
      <c r="C261" s="6">
        <v>4.0308000000000002</v>
      </c>
      <c r="D261" s="6">
        <v>4.1208999999999998</v>
      </c>
      <c r="E261" s="6">
        <v>4.1252000000000004</v>
      </c>
      <c r="F261" s="6">
        <v>4.1252000000000004</v>
      </c>
      <c r="G261" s="6">
        <v>4.1252000000000004</v>
      </c>
      <c r="I261" s="6">
        <f t="shared" si="41"/>
        <v>4.0308000000000002</v>
      </c>
      <c r="J261" s="6">
        <f t="shared" si="42"/>
        <v>4.1252000000000004</v>
      </c>
      <c r="K261" s="75">
        <f t="shared" si="43"/>
        <v>-9.4400000000000261E-2</v>
      </c>
      <c r="L261" s="75">
        <f t="shared" si="44"/>
        <v>0</v>
      </c>
    </row>
    <row r="262" spans="1:12">
      <c r="A262" s="27" t="s">
        <v>187</v>
      </c>
      <c r="B262" s="31" t="s">
        <v>37</v>
      </c>
      <c r="C262" s="6">
        <v>3.5512999999999999</v>
      </c>
      <c r="D262" s="6">
        <v>3.8136999999999999</v>
      </c>
      <c r="E262" s="6">
        <v>3.9834000000000001</v>
      </c>
      <c r="F262" s="6">
        <v>3.9834000000000001</v>
      </c>
      <c r="G262" s="6">
        <v>3.9834000000000001</v>
      </c>
      <c r="I262" s="6">
        <f t="shared" si="41"/>
        <v>3.5512999999999999</v>
      </c>
      <c r="J262" s="6">
        <f t="shared" si="42"/>
        <v>3.9834000000000001</v>
      </c>
      <c r="K262" s="75">
        <f t="shared" si="43"/>
        <v>-0.43210000000000015</v>
      </c>
      <c r="L262" s="75">
        <f t="shared" si="44"/>
        <v>0</v>
      </c>
    </row>
    <row r="263" spans="1:12">
      <c r="A263" s="27"/>
      <c r="B263" s="31" t="s">
        <v>178</v>
      </c>
      <c r="C263" s="6">
        <v>7.7873000000000001</v>
      </c>
      <c r="D263" s="6">
        <v>7.6321000000000003</v>
      </c>
      <c r="E263" s="6">
        <v>7.4089999999999998</v>
      </c>
      <c r="F263" s="6">
        <v>7.4089999999999998</v>
      </c>
      <c r="G263" s="6">
        <v>7.4089999999999998</v>
      </c>
      <c r="I263" s="6">
        <f t="shared" si="41"/>
        <v>7.4089999999999998</v>
      </c>
      <c r="J263" s="6">
        <f t="shared" si="42"/>
        <v>7.7873000000000001</v>
      </c>
      <c r="K263" s="75">
        <f t="shared" si="43"/>
        <v>0</v>
      </c>
      <c r="L263" s="75">
        <f t="shared" si="44"/>
        <v>0.3783000000000003</v>
      </c>
    </row>
    <row r="264" spans="1:12">
      <c r="A264" s="27" t="s">
        <v>176</v>
      </c>
      <c r="B264" s="31"/>
      <c r="C264" s="6" t="s">
        <v>187</v>
      </c>
      <c r="D264" s="6" t="s">
        <v>187</v>
      </c>
      <c r="E264" s="6" t="s">
        <v>187</v>
      </c>
      <c r="F264" s="6" t="s">
        <v>187</v>
      </c>
      <c r="G264" s="6" t="s">
        <v>187</v>
      </c>
      <c r="H264" s="6"/>
      <c r="I264" s="6" t="str">
        <f t="shared" si="41"/>
        <v/>
      </c>
      <c r="J264" s="6" t="str">
        <f t="shared" si="42"/>
        <v/>
      </c>
      <c r="K264" s="75" t="str">
        <f t="shared" si="43"/>
        <v/>
      </c>
      <c r="L264" s="75" t="str">
        <f t="shared" si="44"/>
        <v/>
      </c>
    </row>
    <row r="265" spans="1:12">
      <c r="A265" s="27" t="s">
        <v>187</v>
      </c>
      <c r="B265" s="31" t="s">
        <v>18</v>
      </c>
      <c r="C265" s="6">
        <v>2.8572000000000002</v>
      </c>
      <c r="D265" s="6">
        <v>3.1015999999999999</v>
      </c>
      <c r="E265" s="6">
        <v>3.423</v>
      </c>
      <c r="F265" s="6">
        <v>3.4956</v>
      </c>
      <c r="G265" s="6">
        <v>3.4956</v>
      </c>
      <c r="I265" s="6">
        <f t="shared" si="41"/>
        <v>2.8572000000000002</v>
      </c>
      <c r="J265" s="6">
        <f t="shared" si="42"/>
        <v>3.4956</v>
      </c>
      <c r="K265" s="75">
        <f t="shared" si="43"/>
        <v>-0.63839999999999986</v>
      </c>
      <c r="L265" s="75">
        <f t="shared" si="44"/>
        <v>0</v>
      </c>
    </row>
    <row r="266" spans="1:12">
      <c r="A266" s="27" t="s">
        <v>187</v>
      </c>
      <c r="B266" s="31" t="s">
        <v>27</v>
      </c>
      <c r="C266" s="6">
        <v>1.88</v>
      </c>
      <c r="D266" s="6">
        <v>2</v>
      </c>
      <c r="E266" s="6">
        <v>2.1032999999999999</v>
      </c>
      <c r="F266" s="6">
        <v>2.0937999999999999</v>
      </c>
      <c r="G266" s="6">
        <v>2.1153</v>
      </c>
      <c r="I266" s="6">
        <f t="shared" si="41"/>
        <v>1.88</v>
      </c>
      <c r="J266" s="6">
        <f t="shared" si="42"/>
        <v>2.1153</v>
      </c>
      <c r="K266" s="75">
        <f t="shared" si="43"/>
        <v>-0.23530000000000006</v>
      </c>
      <c r="L266" s="75">
        <f t="shared" si="44"/>
        <v>0</v>
      </c>
    </row>
    <row r="267" spans="1:12">
      <c r="A267" s="27" t="s">
        <v>187</v>
      </c>
      <c r="B267" s="31" t="s">
        <v>40</v>
      </c>
      <c r="C267" s="6">
        <v>8.6957000000000004</v>
      </c>
      <c r="D267" s="6">
        <v>7.9191000000000003</v>
      </c>
      <c r="E267" s="6">
        <v>7.8376000000000001</v>
      </c>
      <c r="F267" s="6">
        <v>7.6898</v>
      </c>
      <c r="G267" s="6">
        <v>7.6898</v>
      </c>
      <c r="I267" s="6">
        <f t="shared" si="41"/>
        <v>7.6898</v>
      </c>
      <c r="J267" s="6">
        <f t="shared" si="42"/>
        <v>8.6957000000000004</v>
      </c>
      <c r="K267" s="75">
        <f t="shared" si="43"/>
        <v>0</v>
      </c>
      <c r="L267" s="75">
        <f t="shared" si="44"/>
        <v>1.0059000000000005</v>
      </c>
    </row>
    <row r="268" spans="1:12">
      <c r="A268" s="27" t="s">
        <v>187</v>
      </c>
      <c r="B268" s="31" t="s">
        <v>49</v>
      </c>
      <c r="C268" s="6">
        <v>7.6253000000000002</v>
      </c>
      <c r="D268" s="6">
        <v>7.9344000000000001</v>
      </c>
      <c r="E268" s="6">
        <v>8.2658000000000005</v>
      </c>
      <c r="F268" s="6">
        <v>8.2658000000000005</v>
      </c>
      <c r="G268" s="6">
        <v>8.2658000000000005</v>
      </c>
      <c r="I268" s="6">
        <f t="shared" si="41"/>
        <v>7.6253000000000002</v>
      </c>
      <c r="J268" s="6">
        <f t="shared" si="42"/>
        <v>8.2658000000000005</v>
      </c>
      <c r="K268" s="75">
        <f t="shared" si="43"/>
        <v>-0.64050000000000029</v>
      </c>
      <c r="L268" s="75">
        <f t="shared" si="44"/>
        <v>0</v>
      </c>
    </row>
    <row r="269" spans="1:12">
      <c r="A269" s="27" t="s">
        <v>12</v>
      </c>
      <c r="B269" s="31"/>
      <c r="C269" s="6" t="s">
        <v>187</v>
      </c>
      <c r="D269" s="6" t="s">
        <v>187</v>
      </c>
      <c r="E269" s="6" t="s">
        <v>187</v>
      </c>
      <c r="F269" s="6" t="s">
        <v>187</v>
      </c>
      <c r="G269" s="6" t="s">
        <v>187</v>
      </c>
      <c r="H269" s="6"/>
      <c r="I269" s="6" t="str">
        <f t="shared" si="41"/>
        <v/>
      </c>
      <c r="J269" s="6" t="str">
        <f t="shared" si="42"/>
        <v/>
      </c>
      <c r="K269" s="75" t="str">
        <f t="shared" si="43"/>
        <v/>
      </c>
      <c r="L269" s="75" t="str">
        <f t="shared" si="44"/>
        <v/>
      </c>
    </row>
    <row r="270" spans="1:12">
      <c r="A270" s="27" t="s">
        <v>187</v>
      </c>
      <c r="B270" s="31" t="s">
        <v>11</v>
      </c>
      <c r="C270" s="6">
        <v>5.2184999999999997</v>
      </c>
      <c r="D270" s="6">
        <v>5.1040000000000001</v>
      </c>
      <c r="E270" s="6">
        <v>5.5933000000000002</v>
      </c>
      <c r="F270" s="6">
        <v>5.9375</v>
      </c>
      <c r="G270" s="6">
        <v>5.399</v>
      </c>
      <c r="I270" s="6">
        <f t="shared" si="41"/>
        <v>5.1040000000000001</v>
      </c>
      <c r="J270" s="6">
        <f t="shared" si="42"/>
        <v>5.9375</v>
      </c>
      <c r="K270" s="75">
        <f t="shared" si="43"/>
        <v>-0.29499999999999993</v>
      </c>
      <c r="L270" s="75">
        <f t="shared" si="44"/>
        <v>0.53849999999999998</v>
      </c>
    </row>
    <row r="271" spans="1:12">
      <c r="A271" s="27" t="s">
        <v>187</v>
      </c>
      <c r="B271" s="31" t="s">
        <v>13</v>
      </c>
      <c r="C271" s="6">
        <v>4.5895999999999999</v>
      </c>
      <c r="D271" s="6">
        <v>4.7263000000000002</v>
      </c>
      <c r="E271" s="6">
        <v>4.6829999999999998</v>
      </c>
      <c r="F271" s="6">
        <v>4.8914</v>
      </c>
      <c r="G271" s="6">
        <v>5.0629999999999997</v>
      </c>
      <c r="I271" s="6">
        <f t="shared" si="41"/>
        <v>4.5895999999999999</v>
      </c>
      <c r="J271" s="6">
        <f t="shared" si="42"/>
        <v>5.0629999999999997</v>
      </c>
      <c r="K271" s="75">
        <f t="shared" si="43"/>
        <v>-0.47339999999999982</v>
      </c>
      <c r="L271" s="75">
        <f t="shared" si="44"/>
        <v>0</v>
      </c>
    </row>
    <row r="272" spans="1:12">
      <c r="A272" s="27" t="s">
        <v>187</v>
      </c>
      <c r="B272" s="31" t="s">
        <v>20</v>
      </c>
      <c r="C272" s="6">
        <v>3.66</v>
      </c>
      <c r="D272" s="6">
        <v>3.6084000000000001</v>
      </c>
      <c r="E272" s="6">
        <v>3.6406999999999998</v>
      </c>
      <c r="F272" s="6">
        <v>3.6482000000000001</v>
      </c>
      <c r="G272" s="6">
        <v>3.6459999999999999</v>
      </c>
      <c r="I272" s="6">
        <f t="shared" si="41"/>
        <v>3.6084000000000001</v>
      </c>
      <c r="J272" s="6">
        <f t="shared" si="42"/>
        <v>3.66</v>
      </c>
      <c r="K272" s="75">
        <f t="shared" si="43"/>
        <v>-3.7599999999999856E-2</v>
      </c>
      <c r="L272" s="75">
        <f t="shared" si="44"/>
        <v>1.4000000000000234E-2</v>
      </c>
    </row>
    <row r="273" spans="1:12">
      <c r="A273" s="27" t="s">
        <v>187</v>
      </c>
      <c r="B273" s="31" t="s">
        <v>21</v>
      </c>
      <c r="C273" s="6">
        <v>3.2437</v>
      </c>
      <c r="D273" s="6">
        <v>2.9643999999999999</v>
      </c>
      <c r="E273" s="6">
        <v>2.8748999999999998</v>
      </c>
      <c r="F273" s="6">
        <v>2.8755999999999999</v>
      </c>
      <c r="G273" s="6">
        <v>2.8755999999999999</v>
      </c>
      <c r="I273" s="6">
        <f t="shared" si="41"/>
        <v>2.8748999999999998</v>
      </c>
      <c r="J273" s="6">
        <f t="shared" si="42"/>
        <v>3.2437</v>
      </c>
      <c r="K273" s="75">
        <f t="shared" si="43"/>
        <v>-7.0000000000014495E-4</v>
      </c>
      <c r="L273" s="75">
        <f t="shared" si="44"/>
        <v>0.36810000000000009</v>
      </c>
    </row>
    <row r="274" spans="1:12">
      <c r="A274" s="27" t="s">
        <v>187</v>
      </c>
      <c r="B274" s="31" t="s">
        <v>25</v>
      </c>
      <c r="C274" s="6">
        <v>2.2111000000000001</v>
      </c>
      <c r="D274" s="6">
        <v>2.2162999999999999</v>
      </c>
      <c r="E274" s="6">
        <v>2.2162999999999999</v>
      </c>
      <c r="F274" s="6">
        <v>2.2162999999999999</v>
      </c>
      <c r="G274" s="6">
        <v>2.2162999999999999</v>
      </c>
      <c r="I274" s="6">
        <f t="shared" si="41"/>
        <v>2.2111000000000001</v>
      </c>
      <c r="J274" s="6">
        <f t="shared" si="42"/>
        <v>2.2162999999999999</v>
      </c>
      <c r="K274" s="75">
        <f t="shared" si="43"/>
        <v>-5.1999999999998714E-3</v>
      </c>
      <c r="L274" s="75">
        <f t="shared" si="44"/>
        <v>0</v>
      </c>
    </row>
    <row r="275" spans="1:12">
      <c r="A275" s="27" t="s">
        <v>187</v>
      </c>
      <c r="B275" s="31" t="s">
        <v>142</v>
      </c>
      <c r="C275" s="6">
        <v>1.3587</v>
      </c>
      <c r="D275" s="6">
        <v>1.3774</v>
      </c>
      <c r="E275" s="6">
        <v>1.3967000000000001</v>
      </c>
      <c r="F275" s="6">
        <v>1.3967000000000001</v>
      </c>
      <c r="G275" s="6">
        <v>1.3967000000000001</v>
      </c>
      <c r="I275" s="6">
        <f t="shared" si="41"/>
        <v>1.3587</v>
      </c>
      <c r="J275" s="6">
        <f t="shared" si="42"/>
        <v>1.3967000000000001</v>
      </c>
      <c r="K275" s="75">
        <f t="shared" si="43"/>
        <v>-3.8000000000000034E-2</v>
      </c>
      <c r="L275" s="75">
        <f t="shared" si="44"/>
        <v>0</v>
      </c>
    </row>
    <row r="276" spans="1:12">
      <c r="A276" s="27" t="s">
        <v>187</v>
      </c>
      <c r="B276" s="31" t="s">
        <v>38</v>
      </c>
      <c r="C276" s="6">
        <v>3.7490000000000001</v>
      </c>
      <c r="D276" s="6">
        <v>3.9001999999999999</v>
      </c>
      <c r="E276" s="6">
        <v>4.1665000000000001</v>
      </c>
      <c r="F276" s="6">
        <v>4.2159000000000004</v>
      </c>
      <c r="G276" s="6">
        <v>4.2159000000000004</v>
      </c>
      <c r="I276" s="6">
        <f t="shared" si="41"/>
        <v>3.7490000000000001</v>
      </c>
      <c r="J276" s="6">
        <f t="shared" si="42"/>
        <v>4.2159000000000004</v>
      </c>
      <c r="K276" s="75">
        <f t="shared" si="43"/>
        <v>-0.46690000000000031</v>
      </c>
      <c r="L276" s="75">
        <f t="shared" si="44"/>
        <v>0</v>
      </c>
    </row>
    <row r="277" spans="1:12">
      <c r="A277" s="27" t="s">
        <v>187</v>
      </c>
      <c r="B277" s="31" t="s">
        <v>39</v>
      </c>
      <c r="C277" s="6">
        <v>5.7771999999999997</v>
      </c>
      <c r="D277" s="6">
        <v>5.8476999999999997</v>
      </c>
      <c r="E277" s="6">
        <v>5.9447000000000001</v>
      </c>
      <c r="F277" s="6">
        <v>6.0692000000000004</v>
      </c>
      <c r="G277" s="6">
        <v>6.0141999999999998</v>
      </c>
      <c r="I277" s="6">
        <f t="shared" si="41"/>
        <v>5.7771999999999997</v>
      </c>
      <c r="J277" s="6">
        <f t="shared" si="42"/>
        <v>6.0692000000000004</v>
      </c>
      <c r="K277" s="75">
        <f t="shared" si="43"/>
        <v>-0.2370000000000001</v>
      </c>
      <c r="L277" s="75">
        <f t="shared" si="44"/>
        <v>5.5000000000000604E-2</v>
      </c>
    </row>
    <row r="278" spans="1:12">
      <c r="A278" s="27"/>
      <c r="B278" s="31"/>
      <c r="C278" s="6"/>
      <c r="D278" s="6"/>
      <c r="E278" s="6"/>
      <c r="F278" s="6"/>
      <c r="G278" s="6"/>
      <c r="I278" s="6"/>
      <c r="J278" s="6"/>
      <c r="K278" s="75"/>
      <c r="L278" s="75"/>
    </row>
    <row r="279" spans="1:12">
      <c r="A279" s="77" t="s">
        <v>531</v>
      </c>
      <c r="B279" s="31"/>
      <c r="C279" s="6"/>
      <c r="D279" s="6"/>
      <c r="E279" s="6"/>
      <c r="F279" s="6"/>
      <c r="G279" s="6"/>
      <c r="I279" s="6"/>
      <c r="J279" s="6"/>
      <c r="K279" s="75">
        <f>AVERAGE(K227:K277)</f>
        <v>-0.32065121951219516</v>
      </c>
      <c r="L279" s="75">
        <f>AVERAGE(L227:L277)</f>
        <v>0.13737073170731712</v>
      </c>
    </row>
    <row r="280" spans="1:12">
      <c r="A280" s="77" t="s">
        <v>532</v>
      </c>
      <c r="B280" s="31"/>
      <c r="C280" s="6"/>
      <c r="D280" s="6"/>
      <c r="E280" s="6"/>
      <c r="F280" s="6"/>
      <c r="G280" s="6"/>
      <c r="I280" s="6"/>
      <c r="J280" s="6"/>
      <c r="K280" s="75">
        <f>MIN(K227:K277)</f>
        <v>-2.3856999999999999</v>
      </c>
      <c r="L280" s="75">
        <f>MAX(L227:L277)</f>
        <v>1.0059000000000005</v>
      </c>
    </row>
    <row r="281" spans="1:12">
      <c r="A281" s="32" t="s">
        <v>67</v>
      </c>
      <c r="B281" s="33"/>
      <c r="C281" s="33"/>
      <c r="D281" s="33"/>
      <c r="E281" s="33"/>
      <c r="F281" s="33"/>
      <c r="G281" s="33"/>
      <c r="H281" s="33"/>
      <c r="I281" s="33"/>
      <c r="J281" s="33"/>
      <c r="K281" s="33"/>
      <c r="L281" s="33"/>
    </row>
    <row r="282" spans="1:12">
      <c r="A282" s="41" t="s">
        <v>171</v>
      </c>
      <c r="C282" s="6" t="s">
        <v>187</v>
      </c>
      <c r="D282" s="6" t="s">
        <v>187</v>
      </c>
      <c r="E282" s="6" t="s">
        <v>187</v>
      </c>
      <c r="F282" s="6" t="s">
        <v>187</v>
      </c>
      <c r="G282" s="6" t="s">
        <v>187</v>
      </c>
      <c r="H282" s="6"/>
      <c r="I282" s="6" t="str">
        <f t="shared" ref="I282:I332" si="49">IF(NOT(ISNUMBER($G282)),"",MIN(C282:G282))</f>
        <v/>
      </c>
      <c r="J282" s="6" t="str">
        <f t="shared" ref="J282:J332" si="50">IF(NOT(ISNUMBER($G282)),"",MAX(C282:G282))</f>
        <v/>
      </c>
      <c r="K282" s="75" t="str">
        <f t="shared" ref="K282:K332" si="51">IF(NOT(ISNUMBER($G282)),"",I282-$G282)</f>
        <v/>
      </c>
      <c r="L282" s="75" t="str">
        <f t="shared" ref="L282:L332" si="52">IF(NOT(ISNUMBER($G282)),"",J282-$G282)</f>
        <v/>
      </c>
    </row>
    <row r="283" spans="1:12">
      <c r="A283" s="27" t="s">
        <v>187</v>
      </c>
      <c r="B283" s="31" t="s">
        <v>16</v>
      </c>
      <c r="C283" s="6">
        <v>17.060600000000001</v>
      </c>
      <c r="D283" s="6">
        <v>16.800799999999999</v>
      </c>
      <c r="E283" s="6">
        <v>16.5501</v>
      </c>
      <c r="F283" s="6">
        <v>16.5501</v>
      </c>
      <c r="G283" s="6">
        <v>16.5501</v>
      </c>
      <c r="I283" s="6">
        <f t="shared" si="49"/>
        <v>16.5501</v>
      </c>
      <c r="J283" s="6">
        <f t="shared" si="50"/>
        <v>17.060600000000001</v>
      </c>
      <c r="K283" s="75">
        <f t="shared" si="51"/>
        <v>0</v>
      </c>
      <c r="L283" s="75">
        <f t="shared" si="52"/>
        <v>0.5105000000000004</v>
      </c>
    </row>
    <row r="284" spans="1:12">
      <c r="A284" s="27"/>
      <c r="B284" s="31" t="s">
        <v>540</v>
      </c>
      <c r="C284" s="6">
        <v>6.3933999999999997</v>
      </c>
      <c r="D284" s="6">
        <v>7.2511999999999999</v>
      </c>
      <c r="E284" s="6">
        <v>7.5534999999999997</v>
      </c>
      <c r="F284" s="6">
        <v>7.5534999999999997</v>
      </c>
      <c r="G284" s="6">
        <v>7.5534999999999997</v>
      </c>
      <c r="I284" s="6">
        <f t="shared" ref="I284" si="53">IF(NOT(ISNUMBER($G284)),"",MIN(C284:G284))</f>
        <v>6.3933999999999997</v>
      </c>
      <c r="J284" s="6">
        <f t="shared" ref="J284" si="54">IF(NOT(ISNUMBER($G284)),"",MAX(C284:G284))</f>
        <v>7.5534999999999997</v>
      </c>
      <c r="K284" s="75">
        <f t="shared" ref="K284" si="55">IF(NOT(ISNUMBER($G284)),"",I284-$G284)</f>
        <v>-1.1600999999999999</v>
      </c>
      <c r="L284" s="75">
        <f t="shared" ref="L284" si="56">IF(NOT(ISNUMBER($G284)),"",J284-$G284)</f>
        <v>0</v>
      </c>
    </row>
    <row r="285" spans="1:12">
      <c r="A285" s="27" t="s">
        <v>187</v>
      </c>
      <c r="B285" s="31" t="s">
        <v>24</v>
      </c>
      <c r="C285" s="6">
        <v>5.0797999999999996</v>
      </c>
      <c r="D285" s="6">
        <v>5.4096000000000002</v>
      </c>
      <c r="E285" s="6">
        <v>5.4173999999999998</v>
      </c>
      <c r="F285" s="6">
        <v>5.4173999999999998</v>
      </c>
      <c r="G285" s="6">
        <v>5.4173999999999998</v>
      </c>
      <c r="I285" s="6">
        <f t="shared" si="49"/>
        <v>5.0797999999999996</v>
      </c>
      <c r="J285" s="6">
        <f t="shared" si="50"/>
        <v>5.4173999999999998</v>
      </c>
      <c r="K285" s="75">
        <f t="shared" si="51"/>
        <v>-0.33760000000000012</v>
      </c>
      <c r="L285" s="75">
        <f t="shared" si="52"/>
        <v>0</v>
      </c>
    </row>
    <row r="286" spans="1:12">
      <c r="A286" s="27" t="s">
        <v>187</v>
      </c>
      <c r="B286" s="31" t="s">
        <v>30</v>
      </c>
      <c r="C286" s="6">
        <v>14.804600000000001</v>
      </c>
      <c r="D286" s="6">
        <v>14.3688</v>
      </c>
      <c r="E286" s="6">
        <v>14.1922</v>
      </c>
      <c r="F286" s="6">
        <v>15.263500000000001</v>
      </c>
      <c r="G286" s="6">
        <v>15.3832</v>
      </c>
      <c r="I286" s="6">
        <f t="shared" si="49"/>
        <v>14.1922</v>
      </c>
      <c r="J286" s="6">
        <f t="shared" si="50"/>
        <v>15.3832</v>
      </c>
      <c r="K286" s="75">
        <f t="shared" si="51"/>
        <v>-1.1910000000000007</v>
      </c>
      <c r="L286" s="75">
        <f t="shared" si="52"/>
        <v>0</v>
      </c>
    </row>
    <row r="287" spans="1:12">
      <c r="A287" s="27" t="s">
        <v>187</v>
      </c>
      <c r="B287" s="31" t="s">
        <v>31</v>
      </c>
      <c r="C287" s="6" t="s">
        <v>187</v>
      </c>
      <c r="D287" s="6" t="s">
        <v>187</v>
      </c>
      <c r="E287" s="6" t="s">
        <v>187</v>
      </c>
      <c r="F287" s="6" t="s">
        <v>187</v>
      </c>
      <c r="G287" s="6" t="s">
        <v>187</v>
      </c>
      <c r="I287" s="6" t="str">
        <f t="shared" si="49"/>
        <v/>
      </c>
      <c r="J287" s="6" t="str">
        <f t="shared" si="50"/>
        <v/>
      </c>
      <c r="K287" s="75" t="str">
        <f t="shared" si="51"/>
        <v/>
      </c>
      <c r="L287" s="75" t="str">
        <f t="shared" si="52"/>
        <v/>
      </c>
    </row>
    <row r="288" spans="1:12">
      <c r="A288" s="27" t="s">
        <v>187</v>
      </c>
      <c r="B288" s="31" t="s">
        <v>35</v>
      </c>
      <c r="C288" s="6" t="s">
        <v>187</v>
      </c>
      <c r="D288" s="6" t="s">
        <v>187</v>
      </c>
      <c r="E288" s="6" t="s">
        <v>187</v>
      </c>
      <c r="F288" s="6" t="s">
        <v>187</v>
      </c>
      <c r="G288" s="6" t="s">
        <v>187</v>
      </c>
      <c r="I288" s="6" t="str">
        <f t="shared" si="49"/>
        <v/>
      </c>
      <c r="J288" s="6" t="str">
        <f t="shared" si="50"/>
        <v/>
      </c>
      <c r="K288" s="75" t="str">
        <f t="shared" si="51"/>
        <v/>
      </c>
      <c r="L288" s="75" t="str">
        <f t="shared" si="52"/>
        <v/>
      </c>
    </row>
    <row r="289" spans="1:12">
      <c r="A289" s="27" t="s">
        <v>187</v>
      </c>
      <c r="B289" s="31" t="s">
        <v>41</v>
      </c>
      <c r="C289" s="6">
        <v>11.852600000000001</v>
      </c>
      <c r="D289" s="6">
        <v>12.6083</v>
      </c>
      <c r="E289" s="6">
        <v>12.6713</v>
      </c>
      <c r="F289" s="6">
        <v>12.6713</v>
      </c>
      <c r="G289" s="6">
        <v>12.6713</v>
      </c>
      <c r="I289" s="6">
        <f t="shared" si="49"/>
        <v>11.852600000000001</v>
      </c>
      <c r="J289" s="6">
        <f t="shared" si="50"/>
        <v>12.6713</v>
      </c>
      <c r="K289" s="75">
        <f t="shared" si="51"/>
        <v>-0.81869999999999976</v>
      </c>
      <c r="L289" s="75">
        <f t="shared" si="52"/>
        <v>0</v>
      </c>
    </row>
    <row r="290" spans="1:12">
      <c r="A290" s="27" t="s">
        <v>187</v>
      </c>
      <c r="B290" s="31" t="s">
        <v>44</v>
      </c>
      <c r="C290" s="6">
        <v>5.6249000000000002</v>
      </c>
      <c r="D290" s="6">
        <v>6.1006999999999998</v>
      </c>
      <c r="E290" s="6">
        <v>5.7706999999999997</v>
      </c>
      <c r="F290" s="6">
        <v>5.7706999999999997</v>
      </c>
      <c r="G290" s="6">
        <v>5.7706999999999997</v>
      </c>
      <c r="I290" s="6">
        <f t="shared" si="49"/>
        <v>5.6249000000000002</v>
      </c>
      <c r="J290" s="6">
        <f t="shared" si="50"/>
        <v>6.1006999999999998</v>
      </c>
      <c r="K290" s="75">
        <f t="shared" si="51"/>
        <v>-0.14579999999999949</v>
      </c>
      <c r="L290" s="75">
        <f t="shared" si="52"/>
        <v>0.33000000000000007</v>
      </c>
    </row>
    <row r="291" spans="1:12">
      <c r="A291" s="27" t="s">
        <v>187</v>
      </c>
      <c r="B291" s="31" t="s">
        <v>47</v>
      </c>
      <c r="C291" s="6">
        <v>8.4321999999999999</v>
      </c>
      <c r="D291" s="6">
        <v>8.7744</v>
      </c>
      <c r="E291" s="6">
        <v>9.4417000000000009</v>
      </c>
      <c r="F291" s="6">
        <v>9.7500999999999998</v>
      </c>
      <c r="G291" s="6">
        <v>9.7500999999999998</v>
      </c>
      <c r="I291" s="6">
        <f t="shared" si="49"/>
        <v>8.4321999999999999</v>
      </c>
      <c r="J291" s="6">
        <f t="shared" si="50"/>
        <v>9.7500999999999998</v>
      </c>
      <c r="K291" s="75">
        <f t="shared" si="51"/>
        <v>-1.3178999999999998</v>
      </c>
      <c r="L291" s="75">
        <f t="shared" si="52"/>
        <v>0</v>
      </c>
    </row>
    <row r="292" spans="1:12">
      <c r="A292" s="27" t="s">
        <v>187</v>
      </c>
      <c r="B292" s="31" t="s">
        <v>50</v>
      </c>
      <c r="C292" s="6" t="s">
        <v>187</v>
      </c>
      <c r="D292" s="6" t="s">
        <v>187</v>
      </c>
      <c r="E292" s="6" t="s">
        <v>187</v>
      </c>
      <c r="F292" s="6" t="s">
        <v>187</v>
      </c>
      <c r="G292" s="6" t="s">
        <v>187</v>
      </c>
      <c r="I292" s="6" t="str">
        <f t="shared" si="49"/>
        <v/>
      </c>
      <c r="J292" s="6" t="str">
        <f t="shared" si="50"/>
        <v/>
      </c>
      <c r="K292" s="75" t="str">
        <f t="shared" si="51"/>
        <v/>
      </c>
      <c r="L292" s="75" t="str">
        <f t="shared" si="52"/>
        <v/>
      </c>
    </row>
    <row r="293" spans="1:12">
      <c r="A293" s="27" t="s">
        <v>172</v>
      </c>
      <c r="B293" s="28"/>
      <c r="C293" s="6" t="s">
        <v>187</v>
      </c>
      <c r="D293" s="6" t="s">
        <v>187</v>
      </c>
      <c r="E293" s="6" t="s">
        <v>187</v>
      </c>
      <c r="F293" s="6" t="s">
        <v>187</v>
      </c>
      <c r="G293" s="6" t="s">
        <v>187</v>
      </c>
      <c r="H293" s="6"/>
      <c r="I293" s="6" t="str">
        <f t="shared" si="49"/>
        <v/>
      </c>
      <c r="J293" s="6" t="str">
        <f t="shared" si="50"/>
        <v/>
      </c>
      <c r="K293" s="75" t="str">
        <f t="shared" si="51"/>
        <v/>
      </c>
      <c r="L293" s="75" t="str">
        <f t="shared" si="52"/>
        <v/>
      </c>
    </row>
    <row r="294" spans="1:12">
      <c r="A294" s="27"/>
      <c r="B294" t="s">
        <v>181</v>
      </c>
      <c r="C294" s="6">
        <v>5.0423999999999998</v>
      </c>
      <c r="D294" s="6">
        <v>5.1771000000000003</v>
      </c>
      <c r="E294" s="6">
        <v>5.1771000000000003</v>
      </c>
      <c r="F294" s="6">
        <v>5.1771000000000003</v>
      </c>
      <c r="G294" s="6">
        <v>5.1771000000000003</v>
      </c>
      <c r="I294" s="6">
        <f t="shared" si="49"/>
        <v>5.0423999999999998</v>
      </c>
      <c r="J294" s="6">
        <f t="shared" si="50"/>
        <v>5.1771000000000003</v>
      </c>
      <c r="K294" s="75">
        <f t="shared" si="51"/>
        <v>-0.13470000000000049</v>
      </c>
      <c r="L294" s="75">
        <f t="shared" si="52"/>
        <v>0</v>
      </c>
    </row>
    <row r="295" spans="1:12">
      <c r="A295" s="27" t="s">
        <v>187</v>
      </c>
      <c r="B295" s="31" t="s">
        <v>14</v>
      </c>
      <c r="C295" s="6">
        <v>9.1525999999999996</v>
      </c>
      <c r="D295" s="6">
        <v>9.4749999999999996</v>
      </c>
      <c r="E295" s="6">
        <v>9.9733000000000001</v>
      </c>
      <c r="F295" s="6">
        <v>10.629799999999999</v>
      </c>
      <c r="G295" s="6">
        <v>10.741</v>
      </c>
      <c r="I295" s="6">
        <f t="shared" si="49"/>
        <v>9.1525999999999996</v>
      </c>
      <c r="J295" s="6">
        <f t="shared" si="50"/>
        <v>10.741</v>
      </c>
      <c r="K295" s="75">
        <f t="shared" si="51"/>
        <v>-1.5884</v>
      </c>
      <c r="L295" s="75">
        <f t="shared" si="52"/>
        <v>0</v>
      </c>
    </row>
    <row r="296" spans="1:12">
      <c r="A296" s="27"/>
      <c r="B296" s="31" t="s">
        <v>180</v>
      </c>
      <c r="C296" s="6" t="s">
        <v>187</v>
      </c>
      <c r="D296" s="6" t="s">
        <v>187</v>
      </c>
      <c r="E296" s="6" t="s">
        <v>187</v>
      </c>
      <c r="F296" s="6" t="s">
        <v>187</v>
      </c>
      <c r="G296" s="6" t="s">
        <v>187</v>
      </c>
      <c r="I296" s="6" t="str">
        <f t="shared" si="49"/>
        <v/>
      </c>
      <c r="J296" s="6" t="str">
        <f t="shared" si="50"/>
        <v/>
      </c>
      <c r="K296" s="75" t="str">
        <f t="shared" si="51"/>
        <v/>
      </c>
      <c r="L296" s="75" t="str">
        <f t="shared" si="52"/>
        <v/>
      </c>
    </row>
    <row r="297" spans="1:12">
      <c r="A297" s="27"/>
      <c r="B297" s="31" t="s">
        <v>134</v>
      </c>
      <c r="C297" s="6" t="s">
        <v>187</v>
      </c>
      <c r="D297" s="6" t="s">
        <v>187</v>
      </c>
      <c r="E297" s="6" t="s">
        <v>187</v>
      </c>
      <c r="F297" s="6" t="s">
        <v>187</v>
      </c>
      <c r="G297" s="6" t="s">
        <v>187</v>
      </c>
      <c r="I297" s="6" t="str">
        <f t="shared" si="49"/>
        <v/>
      </c>
      <c r="J297" s="6" t="str">
        <f t="shared" si="50"/>
        <v/>
      </c>
      <c r="K297" s="75" t="str">
        <f t="shared" si="51"/>
        <v/>
      </c>
      <c r="L297" s="75" t="str">
        <f t="shared" si="52"/>
        <v/>
      </c>
    </row>
    <row r="298" spans="1:12">
      <c r="A298" s="27"/>
      <c r="B298" s="31" t="s">
        <v>541</v>
      </c>
      <c r="C298" s="6">
        <v>5.3173000000000004</v>
      </c>
      <c r="D298" s="6">
        <v>5.3159000000000001</v>
      </c>
      <c r="E298" s="6">
        <v>5.7069000000000001</v>
      </c>
      <c r="F298" s="6">
        <v>6.0382999999999996</v>
      </c>
      <c r="G298" s="6">
        <v>6.4572000000000003</v>
      </c>
      <c r="I298" s="6">
        <f t="shared" ref="I298" si="57">IF(NOT(ISNUMBER($G298)),"",MIN(C298:G298))</f>
        <v>5.3159000000000001</v>
      </c>
      <c r="J298" s="6">
        <f t="shared" ref="J298" si="58">IF(NOT(ISNUMBER($G298)),"",MAX(C298:G298))</f>
        <v>6.4572000000000003</v>
      </c>
      <c r="K298" s="75">
        <f t="shared" ref="K298" si="59">IF(NOT(ISNUMBER($G298)),"",I298-$G298)</f>
        <v>-1.1413000000000002</v>
      </c>
      <c r="L298" s="75">
        <f t="shared" ref="L298" si="60">IF(NOT(ISNUMBER($G298)),"",J298-$G298)</f>
        <v>0</v>
      </c>
    </row>
    <row r="299" spans="1:12">
      <c r="A299" s="27" t="s">
        <v>187</v>
      </c>
      <c r="B299" s="31" t="s">
        <v>42</v>
      </c>
      <c r="C299" s="6" t="s">
        <v>187</v>
      </c>
      <c r="D299" s="6" t="s">
        <v>187</v>
      </c>
      <c r="E299" s="6" t="s">
        <v>187</v>
      </c>
      <c r="F299" s="6" t="s">
        <v>187</v>
      </c>
      <c r="G299" s="6" t="s">
        <v>187</v>
      </c>
      <c r="I299" s="6" t="str">
        <f t="shared" si="49"/>
        <v/>
      </c>
      <c r="J299" s="6" t="str">
        <f t="shared" si="50"/>
        <v/>
      </c>
      <c r="K299" s="75" t="str">
        <f t="shared" si="51"/>
        <v/>
      </c>
      <c r="L299" s="75" t="str">
        <f t="shared" si="52"/>
        <v/>
      </c>
    </row>
    <row r="300" spans="1:12">
      <c r="A300" s="27" t="s">
        <v>173</v>
      </c>
      <c r="B300" s="31"/>
      <c r="C300" s="6" t="s">
        <v>187</v>
      </c>
      <c r="D300" s="6" t="s">
        <v>187</v>
      </c>
      <c r="E300" s="6" t="s">
        <v>187</v>
      </c>
      <c r="F300" s="6" t="s">
        <v>187</v>
      </c>
      <c r="G300" s="6" t="s">
        <v>187</v>
      </c>
      <c r="H300" s="6"/>
      <c r="I300" s="6" t="str">
        <f t="shared" si="49"/>
        <v/>
      </c>
      <c r="J300" s="6" t="str">
        <f t="shared" si="50"/>
        <v/>
      </c>
      <c r="K300" s="75" t="str">
        <f t="shared" si="51"/>
        <v/>
      </c>
      <c r="L300" s="75" t="str">
        <f t="shared" si="52"/>
        <v/>
      </c>
    </row>
    <row r="301" spans="1:12">
      <c r="A301" s="27"/>
      <c r="B301" s="31" t="s">
        <v>135</v>
      </c>
      <c r="C301" s="6" t="s">
        <v>187</v>
      </c>
      <c r="D301" s="6" t="s">
        <v>187</v>
      </c>
      <c r="E301" s="6" t="s">
        <v>187</v>
      </c>
      <c r="F301" s="6" t="s">
        <v>187</v>
      </c>
      <c r="G301" s="6" t="s">
        <v>187</v>
      </c>
      <c r="I301" s="6" t="str">
        <f t="shared" si="49"/>
        <v/>
      </c>
      <c r="J301" s="6" t="str">
        <f t="shared" si="50"/>
        <v/>
      </c>
      <c r="K301" s="75" t="str">
        <f t="shared" si="51"/>
        <v/>
      </c>
      <c r="L301" s="75" t="str">
        <f t="shared" si="52"/>
        <v/>
      </c>
    </row>
    <row r="302" spans="1:12">
      <c r="A302" s="27"/>
      <c r="B302" s="31" t="s">
        <v>8</v>
      </c>
      <c r="C302" s="6">
        <v>12.3881</v>
      </c>
      <c r="D302" s="6">
        <v>12.659000000000001</v>
      </c>
      <c r="E302" s="6">
        <v>13.6797</v>
      </c>
      <c r="F302" s="6">
        <v>13.8452</v>
      </c>
      <c r="G302" s="6">
        <v>13.8452</v>
      </c>
      <c r="I302" s="6">
        <f t="shared" si="49"/>
        <v>12.3881</v>
      </c>
      <c r="J302" s="6">
        <f t="shared" si="50"/>
        <v>13.8452</v>
      </c>
      <c r="K302" s="75">
        <f t="shared" si="51"/>
        <v>-1.4571000000000005</v>
      </c>
      <c r="L302" s="75">
        <f t="shared" si="52"/>
        <v>0</v>
      </c>
    </row>
    <row r="303" spans="1:12">
      <c r="A303" s="27" t="s">
        <v>187</v>
      </c>
      <c r="B303" s="31" t="s">
        <v>23</v>
      </c>
      <c r="C303" s="6" t="s">
        <v>187</v>
      </c>
      <c r="D303" s="6" t="s">
        <v>187</v>
      </c>
      <c r="E303" s="6" t="s">
        <v>187</v>
      </c>
      <c r="F303" s="6" t="s">
        <v>187</v>
      </c>
      <c r="G303" s="6" t="s">
        <v>187</v>
      </c>
      <c r="I303" s="6" t="str">
        <f t="shared" si="49"/>
        <v/>
      </c>
      <c r="J303" s="6" t="str">
        <f t="shared" si="50"/>
        <v/>
      </c>
      <c r="K303" s="75" t="str">
        <f t="shared" si="51"/>
        <v/>
      </c>
      <c r="L303" s="75" t="str">
        <f t="shared" si="52"/>
        <v/>
      </c>
    </row>
    <row r="304" spans="1:12">
      <c r="A304" s="27" t="s">
        <v>187</v>
      </c>
      <c r="B304" s="31" t="s">
        <v>136</v>
      </c>
      <c r="C304" s="6">
        <v>18.315100000000001</v>
      </c>
      <c r="D304" s="6">
        <v>19.442599999999999</v>
      </c>
      <c r="E304" s="6">
        <v>20.5198</v>
      </c>
      <c r="F304" s="6">
        <v>20.5198</v>
      </c>
      <c r="G304" s="6">
        <v>20.5198</v>
      </c>
      <c r="I304" s="6">
        <f t="shared" si="49"/>
        <v>18.315100000000001</v>
      </c>
      <c r="J304" s="6">
        <f t="shared" si="50"/>
        <v>20.5198</v>
      </c>
      <c r="K304" s="75">
        <f t="shared" si="51"/>
        <v>-2.204699999999999</v>
      </c>
      <c r="L304" s="75">
        <f t="shared" si="52"/>
        <v>0</v>
      </c>
    </row>
    <row r="305" spans="1:12">
      <c r="A305" s="27" t="s">
        <v>187</v>
      </c>
      <c r="B305" s="31" t="s">
        <v>34</v>
      </c>
      <c r="C305" s="6">
        <v>17.772200000000002</v>
      </c>
      <c r="D305" s="6">
        <v>18.262</v>
      </c>
      <c r="E305" s="6">
        <v>18.540099999999999</v>
      </c>
      <c r="F305" s="6">
        <v>18.540099999999999</v>
      </c>
      <c r="G305" s="6">
        <v>18.540099999999999</v>
      </c>
      <c r="I305" s="6">
        <f t="shared" si="49"/>
        <v>17.772200000000002</v>
      </c>
      <c r="J305" s="6">
        <f t="shared" si="50"/>
        <v>18.540099999999999</v>
      </c>
      <c r="K305" s="75">
        <f t="shared" si="51"/>
        <v>-0.76789999999999736</v>
      </c>
      <c r="L305" s="75">
        <f t="shared" si="52"/>
        <v>0</v>
      </c>
    </row>
    <row r="306" spans="1:12">
      <c r="A306" s="27" t="s">
        <v>187</v>
      </c>
      <c r="B306" s="31" t="s">
        <v>46</v>
      </c>
      <c r="C306" s="6">
        <v>17.8933</v>
      </c>
      <c r="D306" s="6">
        <v>19.726400000000002</v>
      </c>
      <c r="E306" s="6">
        <v>19.726400000000002</v>
      </c>
      <c r="F306" s="6">
        <v>19.726400000000002</v>
      </c>
      <c r="G306" s="6">
        <v>19.726400000000002</v>
      </c>
      <c r="I306" s="6">
        <f t="shared" si="49"/>
        <v>17.8933</v>
      </c>
      <c r="J306" s="6">
        <f t="shared" si="50"/>
        <v>19.726400000000002</v>
      </c>
      <c r="K306" s="75">
        <f t="shared" si="51"/>
        <v>-1.8331000000000017</v>
      </c>
      <c r="L306" s="75">
        <f t="shared" si="52"/>
        <v>0</v>
      </c>
    </row>
    <row r="307" spans="1:12">
      <c r="A307" s="27" t="s">
        <v>6</v>
      </c>
      <c r="B307" s="31"/>
      <c r="C307" s="6" t="s">
        <v>187</v>
      </c>
      <c r="D307" s="6" t="s">
        <v>187</v>
      </c>
      <c r="E307" s="6" t="s">
        <v>187</v>
      </c>
      <c r="F307" s="6" t="s">
        <v>187</v>
      </c>
      <c r="G307" s="6" t="s">
        <v>187</v>
      </c>
      <c r="H307" s="6"/>
      <c r="I307" s="6" t="str">
        <f t="shared" si="49"/>
        <v/>
      </c>
      <c r="J307" s="6" t="str">
        <f t="shared" si="50"/>
        <v/>
      </c>
      <c r="K307" s="75" t="str">
        <f t="shared" si="51"/>
        <v/>
      </c>
      <c r="L307" s="75" t="str">
        <f t="shared" si="52"/>
        <v/>
      </c>
    </row>
    <row r="308" spans="1:12">
      <c r="A308" s="27" t="s">
        <v>187</v>
      </c>
      <c r="B308" s="31" t="s">
        <v>29</v>
      </c>
      <c r="C308" s="6">
        <v>20.029199999999999</v>
      </c>
      <c r="D308" s="6">
        <v>20.3401</v>
      </c>
      <c r="E308" s="6">
        <v>20.926500000000001</v>
      </c>
      <c r="F308" s="6">
        <v>21.108899999999998</v>
      </c>
      <c r="G308" s="6">
        <v>21.108899999999998</v>
      </c>
      <c r="I308" s="6">
        <f t="shared" si="49"/>
        <v>20.029199999999999</v>
      </c>
      <c r="J308" s="6">
        <f t="shared" si="50"/>
        <v>21.108899999999998</v>
      </c>
      <c r="K308" s="75">
        <f t="shared" si="51"/>
        <v>-1.079699999999999</v>
      </c>
      <c r="L308" s="75">
        <f t="shared" si="52"/>
        <v>0</v>
      </c>
    </row>
    <row r="309" spans="1:12">
      <c r="A309" s="27"/>
      <c r="B309" s="31" t="s">
        <v>179</v>
      </c>
      <c r="C309" s="6" t="s">
        <v>187</v>
      </c>
      <c r="D309" s="6" t="s">
        <v>187</v>
      </c>
      <c r="E309" s="6" t="s">
        <v>187</v>
      </c>
      <c r="F309" s="6" t="s">
        <v>187</v>
      </c>
      <c r="G309" s="6" t="s">
        <v>187</v>
      </c>
      <c r="I309" s="6" t="str">
        <f t="shared" si="49"/>
        <v/>
      </c>
      <c r="J309" s="6" t="str">
        <f t="shared" si="50"/>
        <v/>
      </c>
      <c r="K309" s="75" t="str">
        <f t="shared" si="51"/>
        <v/>
      </c>
      <c r="L309" s="75" t="str">
        <f t="shared" si="52"/>
        <v/>
      </c>
    </row>
    <row r="310" spans="1:12">
      <c r="A310" s="27" t="s">
        <v>187</v>
      </c>
      <c r="B310" s="31" t="s">
        <v>33</v>
      </c>
      <c r="C310" s="6">
        <v>9.7881</v>
      </c>
      <c r="D310" s="6">
        <v>9.8803999999999998</v>
      </c>
      <c r="E310" s="6">
        <v>10.6136</v>
      </c>
      <c r="F310" s="6">
        <v>11.401999999999999</v>
      </c>
      <c r="G310" s="6">
        <v>11.401999999999999</v>
      </c>
      <c r="I310" s="6">
        <f t="shared" si="49"/>
        <v>9.7881</v>
      </c>
      <c r="J310" s="6">
        <f t="shared" si="50"/>
        <v>11.401999999999999</v>
      </c>
      <c r="K310" s="75">
        <f t="shared" si="51"/>
        <v>-1.6138999999999992</v>
      </c>
      <c r="L310" s="75">
        <f t="shared" si="52"/>
        <v>0</v>
      </c>
    </row>
    <row r="311" spans="1:12">
      <c r="A311" s="27" t="s">
        <v>187</v>
      </c>
      <c r="B311" s="31" t="s">
        <v>43</v>
      </c>
      <c r="C311" s="6" t="s">
        <v>187</v>
      </c>
      <c r="D311" s="6" t="s">
        <v>187</v>
      </c>
      <c r="E311" s="6" t="s">
        <v>187</v>
      </c>
      <c r="F311" s="6" t="s">
        <v>187</v>
      </c>
      <c r="G311" s="6" t="s">
        <v>187</v>
      </c>
      <c r="I311" s="6" t="str">
        <f t="shared" si="49"/>
        <v/>
      </c>
      <c r="J311" s="6" t="str">
        <f t="shared" si="50"/>
        <v/>
      </c>
      <c r="K311" s="75" t="str">
        <f t="shared" si="51"/>
        <v/>
      </c>
      <c r="L311" s="75" t="str">
        <f t="shared" si="52"/>
        <v/>
      </c>
    </row>
    <row r="312" spans="1:12">
      <c r="A312" s="27" t="s">
        <v>187</v>
      </c>
      <c r="B312" s="31" t="s">
        <v>48</v>
      </c>
      <c r="C312" s="6">
        <v>6.7775999999999996</v>
      </c>
      <c r="D312" s="6">
        <v>7.3338000000000001</v>
      </c>
      <c r="E312" s="6">
        <v>7.9947999999999997</v>
      </c>
      <c r="F312" s="6">
        <v>8.3995999999999995</v>
      </c>
      <c r="G312" s="6">
        <v>8.3995999999999995</v>
      </c>
      <c r="I312" s="6">
        <f t="shared" si="49"/>
        <v>6.7775999999999996</v>
      </c>
      <c r="J312" s="6">
        <f t="shared" si="50"/>
        <v>8.3995999999999995</v>
      </c>
      <c r="K312" s="75">
        <f t="shared" si="51"/>
        <v>-1.6219999999999999</v>
      </c>
      <c r="L312" s="75">
        <f t="shared" si="52"/>
        <v>0</v>
      </c>
    </row>
    <row r="313" spans="1:12">
      <c r="A313" s="27" t="s">
        <v>175</v>
      </c>
      <c r="B313" s="31"/>
      <c r="C313" s="6" t="s">
        <v>187</v>
      </c>
      <c r="D313" s="6" t="s">
        <v>187</v>
      </c>
      <c r="E313" s="6" t="s">
        <v>187</v>
      </c>
      <c r="F313" s="6" t="s">
        <v>187</v>
      </c>
      <c r="G313" s="6" t="s">
        <v>187</v>
      </c>
      <c r="H313" s="6"/>
      <c r="I313" s="6" t="str">
        <f t="shared" si="49"/>
        <v/>
      </c>
      <c r="J313" s="6" t="str">
        <f t="shared" si="50"/>
        <v/>
      </c>
      <c r="K313" s="75" t="str">
        <f t="shared" si="51"/>
        <v/>
      </c>
      <c r="L313" s="75" t="str">
        <f t="shared" si="52"/>
        <v/>
      </c>
    </row>
    <row r="314" spans="1:12">
      <c r="A314" s="27" t="s">
        <v>187</v>
      </c>
      <c r="B314" s="31" t="s">
        <v>10</v>
      </c>
      <c r="C314" s="6">
        <v>4.9008000000000003</v>
      </c>
      <c r="D314" s="6">
        <v>4.9964000000000004</v>
      </c>
      <c r="E314" s="6">
        <v>5.2351000000000001</v>
      </c>
      <c r="F314" s="6">
        <v>5.3169000000000004</v>
      </c>
      <c r="G314" s="6">
        <v>5.3169000000000004</v>
      </c>
      <c r="I314" s="6">
        <f t="shared" si="49"/>
        <v>4.9008000000000003</v>
      </c>
      <c r="J314" s="6">
        <f t="shared" si="50"/>
        <v>5.3169000000000004</v>
      </c>
      <c r="K314" s="75">
        <f t="shared" si="51"/>
        <v>-0.41610000000000014</v>
      </c>
      <c r="L314" s="75">
        <f t="shared" si="52"/>
        <v>0</v>
      </c>
    </row>
    <row r="315" spans="1:12">
      <c r="A315" s="27" t="s">
        <v>187</v>
      </c>
      <c r="B315" s="31" t="s">
        <v>26</v>
      </c>
      <c r="C315" s="6">
        <v>7.1044999999999998</v>
      </c>
      <c r="D315" s="6">
        <v>7.4055999999999997</v>
      </c>
      <c r="E315" s="6">
        <v>7.5323000000000002</v>
      </c>
      <c r="F315" s="6">
        <v>7.7019000000000002</v>
      </c>
      <c r="G315" s="6">
        <v>7.7495000000000003</v>
      </c>
      <c r="I315" s="6">
        <f t="shared" si="49"/>
        <v>7.1044999999999998</v>
      </c>
      <c r="J315" s="6">
        <f t="shared" si="50"/>
        <v>7.7495000000000003</v>
      </c>
      <c r="K315" s="75">
        <f t="shared" si="51"/>
        <v>-0.64500000000000046</v>
      </c>
      <c r="L315" s="75">
        <f t="shared" si="52"/>
        <v>0</v>
      </c>
    </row>
    <row r="316" spans="1:12">
      <c r="A316" s="27" t="s">
        <v>187</v>
      </c>
      <c r="B316" s="31" t="s">
        <v>32</v>
      </c>
      <c r="C316" s="6">
        <v>3.6116000000000001</v>
      </c>
      <c r="D316" s="6">
        <v>3.6775000000000002</v>
      </c>
      <c r="E316" s="6">
        <v>3.7075</v>
      </c>
      <c r="F316" s="6">
        <v>3.7075</v>
      </c>
      <c r="G316" s="6">
        <v>3.7075</v>
      </c>
      <c r="I316" s="6">
        <f t="shared" si="49"/>
        <v>3.6116000000000001</v>
      </c>
      <c r="J316" s="6">
        <f t="shared" si="50"/>
        <v>3.7075</v>
      </c>
      <c r="K316" s="75">
        <f t="shared" si="51"/>
        <v>-9.5899999999999874E-2</v>
      </c>
      <c r="L316" s="75">
        <f t="shared" si="52"/>
        <v>0</v>
      </c>
    </row>
    <row r="317" spans="1:12">
      <c r="A317" s="27" t="s">
        <v>187</v>
      </c>
      <c r="B317" s="31" t="s">
        <v>37</v>
      </c>
      <c r="C317" s="6" t="s">
        <v>187</v>
      </c>
      <c r="D317" s="6" t="s">
        <v>187</v>
      </c>
      <c r="E317" s="6" t="s">
        <v>187</v>
      </c>
      <c r="F317" s="6" t="s">
        <v>187</v>
      </c>
      <c r="G317" s="6" t="s">
        <v>187</v>
      </c>
      <c r="I317" s="6" t="str">
        <f t="shared" si="49"/>
        <v/>
      </c>
      <c r="J317" s="6" t="str">
        <f t="shared" si="50"/>
        <v/>
      </c>
      <c r="K317" s="75" t="str">
        <f t="shared" si="51"/>
        <v/>
      </c>
      <c r="L317" s="75" t="str">
        <f t="shared" si="52"/>
        <v/>
      </c>
    </row>
    <row r="318" spans="1:12">
      <c r="A318" s="27"/>
      <c r="B318" s="31" t="s">
        <v>178</v>
      </c>
      <c r="C318" s="6" t="s">
        <v>187</v>
      </c>
      <c r="D318" s="6" t="s">
        <v>187</v>
      </c>
      <c r="E318" s="6" t="s">
        <v>187</v>
      </c>
      <c r="F318" s="6" t="s">
        <v>187</v>
      </c>
      <c r="G318" s="6" t="s">
        <v>187</v>
      </c>
      <c r="I318" s="6" t="str">
        <f t="shared" si="49"/>
        <v/>
      </c>
      <c r="J318" s="6" t="str">
        <f t="shared" si="50"/>
        <v/>
      </c>
      <c r="K318" s="75" t="str">
        <f t="shared" si="51"/>
        <v/>
      </c>
      <c r="L318" s="75" t="str">
        <f t="shared" si="52"/>
        <v/>
      </c>
    </row>
    <row r="319" spans="1:12">
      <c r="A319" s="27" t="s">
        <v>176</v>
      </c>
      <c r="B319" s="31"/>
      <c r="C319" s="6" t="s">
        <v>187</v>
      </c>
      <c r="D319" s="6" t="s">
        <v>187</v>
      </c>
      <c r="E319" s="6" t="s">
        <v>187</v>
      </c>
      <c r="F319" s="6" t="s">
        <v>187</v>
      </c>
      <c r="G319" s="6" t="s">
        <v>187</v>
      </c>
      <c r="H319" s="6"/>
      <c r="I319" s="6" t="str">
        <f t="shared" si="49"/>
        <v/>
      </c>
      <c r="J319" s="6" t="str">
        <f t="shared" si="50"/>
        <v/>
      </c>
      <c r="K319" s="75" t="str">
        <f t="shared" si="51"/>
        <v/>
      </c>
      <c r="L319" s="75" t="str">
        <f t="shared" si="52"/>
        <v/>
      </c>
    </row>
    <row r="320" spans="1:12">
      <c r="A320" s="27" t="s">
        <v>187</v>
      </c>
      <c r="B320" s="31" t="s">
        <v>18</v>
      </c>
      <c r="C320" s="6">
        <v>4.3026999999999997</v>
      </c>
      <c r="D320" s="6">
        <v>3.9617</v>
      </c>
      <c r="E320" s="6">
        <v>3.7227000000000001</v>
      </c>
      <c r="F320" s="6">
        <v>3.7410999999999999</v>
      </c>
      <c r="G320" s="6">
        <v>3.7410999999999999</v>
      </c>
      <c r="I320" s="6">
        <f t="shared" si="49"/>
        <v>3.7227000000000001</v>
      </c>
      <c r="J320" s="6">
        <f t="shared" si="50"/>
        <v>4.3026999999999997</v>
      </c>
      <c r="K320" s="75">
        <f t="shared" si="51"/>
        <v>-1.839999999999975E-2</v>
      </c>
      <c r="L320" s="75">
        <f t="shared" si="52"/>
        <v>0.56159999999999988</v>
      </c>
    </row>
    <row r="321" spans="1:12">
      <c r="A321" s="27" t="s">
        <v>187</v>
      </c>
      <c r="B321" s="31" t="s">
        <v>27</v>
      </c>
      <c r="C321" s="6">
        <v>4.8926999999999996</v>
      </c>
      <c r="D321" s="6">
        <v>4.4823000000000004</v>
      </c>
      <c r="E321" s="6">
        <v>4.6459999999999999</v>
      </c>
      <c r="F321" s="6">
        <v>5.3028000000000004</v>
      </c>
      <c r="G321" s="6">
        <v>4.5833000000000004</v>
      </c>
      <c r="I321" s="6">
        <f t="shared" si="49"/>
        <v>4.4823000000000004</v>
      </c>
      <c r="J321" s="6">
        <f t="shared" si="50"/>
        <v>5.3028000000000004</v>
      </c>
      <c r="K321" s="75">
        <f t="shared" si="51"/>
        <v>-0.10099999999999998</v>
      </c>
      <c r="L321" s="75">
        <f t="shared" si="52"/>
        <v>0.71950000000000003</v>
      </c>
    </row>
    <row r="322" spans="1:12">
      <c r="A322" s="27" t="s">
        <v>187</v>
      </c>
      <c r="B322" s="31" t="s">
        <v>40</v>
      </c>
      <c r="C322" s="6">
        <v>10.4565</v>
      </c>
      <c r="D322" s="6">
        <v>11.4611</v>
      </c>
      <c r="E322" s="6">
        <v>12.029400000000001</v>
      </c>
      <c r="F322" s="6">
        <v>12.543900000000001</v>
      </c>
      <c r="G322" s="6">
        <v>12.543900000000001</v>
      </c>
      <c r="I322" s="6">
        <f t="shared" si="49"/>
        <v>10.4565</v>
      </c>
      <c r="J322" s="6">
        <f t="shared" si="50"/>
        <v>12.543900000000001</v>
      </c>
      <c r="K322" s="75">
        <f t="shared" si="51"/>
        <v>-2.0874000000000006</v>
      </c>
      <c r="L322" s="75">
        <f t="shared" si="52"/>
        <v>0</v>
      </c>
    </row>
    <row r="323" spans="1:12">
      <c r="A323" s="27" t="s">
        <v>187</v>
      </c>
      <c r="B323" s="31" t="s">
        <v>49</v>
      </c>
      <c r="C323" s="6">
        <v>14.144399999999999</v>
      </c>
      <c r="D323" s="6">
        <v>15.2539</v>
      </c>
      <c r="E323" s="6">
        <v>15.1271</v>
      </c>
      <c r="F323" s="6">
        <v>15.1271</v>
      </c>
      <c r="G323" s="6">
        <v>15.1271</v>
      </c>
      <c r="I323" s="6">
        <f t="shared" si="49"/>
        <v>14.144399999999999</v>
      </c>
      <c r="J323" s="6">
        <f t="shared" si="50"/>
        <v>15.2539</v>
      </c>
      <c r="K323" s="75">
        <f t="shared" si="51"/>
        <v>-0.98270000000000124</v>
      </c>
      <c r="L323" s="75">
        <f t="shared" si="52"/>
        <v>0.12679999999999936</v>
      </c>
    </row>
    <row r="324" spans="1:12">
      <c r="A324" s="27" t="s">
        <v>12</v>
      </c>
      <c r="B324" s="31"/>
      <c r="C324" s="6" t="s">
        <v>187</v>
      </c>
      <c r="D324" s="6" t="s">
        <v>187</v>
      </c>
      <c r="E324" s="6" t="s">
        <v>187</v>
      </c>
      <c r="F324" s="6" t="s">
        <v>187</v>
      </c>
      <c r="G324" s="6" t="s">
        <v>187</v>
      </c>
      <c r="H324" s="6"/>
      <c r="I324" s="6" t="str">
        <f t="shared" si="49"/>
        <v/>
      </c>
      <c r="J324" s="6" t="str">
        <f t="shared" si="50"/>
        <v/>
      </c>
      <c r="K324" s="75" t="str">
        <f t="shared" si="51"/>
        <v/>
      </c>
      <c r="L324" s="75" t="str">
        <f t="shared" si="52"/>
        <v/>
      </c>
    </row>
    <row r="325" spans="1:12">
      <c r="A325" s="27" t="s">
        <v>187</v>
      </c>
      <c r="B325" s="31" t="s">
        <v>11</v>
      </c>
      <c r="C325" s="6">
        <v>16.917899999999999</v>
      </c>
      <c r="D325" s="6">
        <v>17.194299999999998</v>
      </c>
      <c r="E325" s="6">
        <v>17.704699999999999</v>
      </c>
      <c r="F325" s="6">
        <v>18.552399999999999</v>
      </c>
      <c r="G325" s="6">
        <v>19.603100000000001</v>
      </c>
      <c r="I325" s="6">
        <f t="shared" si="49"/>
        <v>16.917899999999999</v>
      </c>
      <c r="J325" s="6">
        <f t="shared" si="50"/>
        <v>19.603100000000001</v>
      </c>
      <c r="K325" s="75">
        <f t="shared" si="51"/>
        <v>-2.6852000000000018</v>
      </c>
      <c r="L325" s="75">
        <f t="shared" si="52"/>
        <v>0</v>
      </c>
    </row>
    <row r="326" spans="1:12">
      <c r="A326" s="27" t="s">
        <v>187</v>
      </c>
      <c r="B326" s="31" t="s">
        <v>13</v>
      </c>
      <c r="C326" s="6">
        <v>14.8225</v>
      </c>
      <c r="D326" s="6">
        <v>15.7814</v>
      </c>
      <c r="E326" s="6">
        <v>16.6968</v>
      </c>
      <c r="F326" s="6">
        <v>16.817</v>
      </c>
      <c r="G326" s="6">
        <v>16.967099999999999</v>
      </c>
      <c r="I326" s="6">
        <f t="shared" si="49"/>
        <v>14.8225</v>
      </c>
      <c r="J326" s="6">
        <f t="shared" si="50"/>
        <v>16.967099999999999</v>
      </c>
      <c r="K326" s="75">
        <f t="shared" si="51"/>
        <v>-2.1445999999999987</v>
      </c>
      <c r="L326" s="75">
        <f t="shared" si="52"/>
        <v>0</v>
      </c>
    </row>
    <row r="327" spans="1:12">
      <c r="A327" s="27" t="s">
        <v>187</v>
      </c>
      <c r="B327" s="31" t="s">
        <v>20</v>
      </c>
      <c r="C327" s="6">
        <v>14.2803</v>
      </c>
      <c r="D327" s="6">
        <v>15.0998</v>
      </c>
      <c r="E327" s="6">
        <v>15.707800000000001</v>
      </c>
      <c r="F327" s="6">
        <v>16.3947</v>
      </c>
      <c r="G327" s="6">
        <v>16.777999999999999</v>
      </c>
      <c r="I327" s="6">
        <f t="shared" si="49"/>
        <v>14.2803</v>
      </c>
      <c r="J327" s="6">
        <f t="shared" si="50"/>
        <v>16.777999999999999</v>
      </c>
      <c r="K327" s="75">
        <f t="shared" si="51"/>
        <v>-2.4976999999999983</v>
      </c>
      <c r="L327" s="75">
        <f t="shared" si="52"/>
        <v>0</v>
      </c>
    </row>
    <row r="328" spans="1:12">
      <c r="A328" s="27" t="s">
        <v>187</v>
      </c>
      <c r="B328" s="31" t="s">
        <v>21</v>
      </c>
      <c r="C328" s="6">
        <v>18.267800000000001</v>
      </c>
      <c r="D328" s="6">
        <v>18.4648</v>
      </c>
      <c r="E328" s="6">
        <v>18.62</v>
      </c>
      <c r="F328" s="6">
        <v>18.673999999999999</v>
      </c>
      <c r="G328" s="6">
        <v>18.673999999999999</v>
      </c>
      <c r="I328" s="6">
        <f t="shared" si="49"/>
        <v>18.267800000000001</v>
      </c>
      <c r="J328" s="6">
        <f t="shared" si="50"/>
        <v>18.673999999999999</v>
      </c>
      <c r="K328" s="75">
        <f t="shared" si="51"/>
        <v>-0.40619999999999834</v>
      </c>
      <c r="L328" s="75">
        <f t="shared" si="52"/>
        <v>0</v>
      </c>
    </row>
    <row r="329" spans="1:12">
      <c r="A329" s="27" t="s">
        <v>187</v>
      </c>
      <c r="B329" s="31" t="s">
        <v>25</v>
      </c>
      <c r="C329" s="6">
        <v>16.8688</v>
      </c>
      <c r="D329" s="6">
        <v>17.796299999999999</v>
      </c>
      <c r="E329" s="6">
        <v>18.7196</v>
      </c>
      <c r="F329" s="6">
        <v>18.7196</v>
      </c>
      <c r="G329" s="6">
        <v>18.7196</v>
      </c>
      <c r="I329" s="6">
        <f t="shared" si="49"/>
        <v>16.8688</v>
      </c>
      <c r="J329" s="6">
        <f t="shared" si="50"/>
        <v>18.7196</v>
      </c>
      <c r="K329" s="75">
        <f t="shared" si="51"/>
        <v>-1.8507999999999996</v>
      </c>
      <c r="L329" s="75">
        <f t="shared" si="52"/>
        <v>0</v>
      </c>
    </row>
    <row r="330" spans="1:12">
      <c r="A330" s="27" t="s">
        <v>187</v>
      </c>
      <c r="B330" s="31" t="s">
        <v>142</v>
      </c>
      <c r="C330" s="6">
        <v>8.7368000000000006</v>
      </c>
      <c r="D330" s="6">
        <v>8.9126999999999992</v>
      </c>
      <c r="E330" s="6">
        <v>9.1577000000000002</v>
      </c>
      <c r="F330" s="6">
        <v>9.1577000000000002</v>
      </c>
      <c r="G330" s="6">
        <v>9.1577000000000002</v>
      </c>
      <c r="I330" s="6">
        <f t="shared" si="49"/>
        <v>8.7368000000000006</v>
      </c>
      <c r="J330" s="6">
        <f t="shared" si="50"/>
        <v>9.1577000000000002</v>
      </c>
      <c r="K330" s="75">
        <f t="shared" si="51"/>
        <v>-0.42089999999999961</v>
      </c>
      <c r="L330" s="75">
        <f t="shared" si="52"/>
        <v>0</v>
      </c>
    </row>
    <row r="331" spans="1:12">
      <c r="A331" s="27" t="s">
        <v>187</v>
      </c>
      <c r="B331" s="31" t="s">
        <v>38</v>
      </c>
      <c r="C331" s="6">
        <v>16.065300000000001</v>
      </c>
      <c r="D331" s="6">
        <v>16.921099999999999</v>
      </c>
      <c r="E331" s="6">
        <v>17.677299999999999</v>
      </c>
      <c r="F331" s="6">
        <v>18.319099999999999</v>
      </c>
      <c r="G331" s="6">
        <v>18.541899999999998</v>
      </c>
      <c r="I331" s="6">
        <f t="shared" si="49"/>
        <v>16.065300000000001</v>
      </c>
      <c r="J331" s="6">
        <f t="shared" si="50"/>
        <v>18.541899999999998</v>
      </c>
      <c r="K331" s="75">
        <f t="shared" si="51"/>
        <v>-2.4765999999999977</v>
      </c>
      <c r="L331" s="75">
        <f t="shared" si="52"/>
        <v>0</v>
      </c>
    </row>
    <row r="332" spans="1:12">
      <c r="A332" s="27" t="s">
        <v>187</v>
      </c>
      <c r="B332" s="31" t="s">
        <v>39</v>
      </c>
      <c r="C332" s="6">
        <v>14.0054</v>
      </c>
      <c r="D332" s="6">
        <v>14.559900000000001</v>
      </c>
      <c r="E332" s="6">
        <v>15.115399999999999</v>
      </c>
      <c r="F332" s="6">
        <v>15.6724</v>
      </c>
      <c r="G332" s="6">
        <v>16.3184</v>
      </c>
      <c r="I332" s="6">
        <f t="shared" si="49"/>
        <v>14.0054</v>
      </c>
      <c r="J332" s="6">
        <f t="shared" si="50"/>
        <v>16.3184</v>
      </c>
      <c r="K332" s="75">
        <f t="shared" si="51"/>
        <v>-2.3130000000000006</v>
      </c>
      <c r="L332" s="75">
        <f t="shared" si="52"/>
        <v>0</v>
      </c>
    </row>
    <row r="333" spans="1:12">
      <c r="A333" s="27"/>
      <c r="B333" s="31"/>
      <c r="C333" s="6"/>
      <c r="D333" s="6"/>
      <c r="E333" s="6"/>
      <c r="F333" s="6"/>
      <c r="G333" s="6"/>
      <c r="I333" s="6"/>
      <c r="J333" s="6"/>
      <c r="K333" s="75"/>
      <c r="L333" s="75"/>
    </row>
    <row r="334" spans="1:12">
      <c r="A334" s="77" t="s">
        <v>531</v>
      </c>
      <c r="B334" s="31"/>
      <c r="C334" s="6"/>
      <c r="D334" s="6"/>
      <c r="E334" s="6"/>
      <c r="F334" s="6"/>
      <c r="G334" s="6"/>
      <c r="I334" s="6"/>
      <c r="J334" s="6"/>
      <c r="K334" s="75">
        <f>AVERAGE(K282:K332)</f>
        <v>-1.17360625</v>
      </c>
      <c r="L334" s="75">
        <f>AVERAGE(L282:L332)</f>
        <v>7.0262499999999992E-2</v>
      </c>
    </row>
    <row r="335" spans="1:12">
      <c r="A335" s="77" t="s">
        <v>532</v>
      </c>
      <c r="B335" s="31"/>
      <c r="C335" s="6"/>
      <c r="D335" s="6"/>
      <c r="E335" s="6"/>
      <c r="F335" s="6"/>
      <c r="G335" s="6"/>
      <c r="I335" s="6"/>
      <c r="J335" s="6"/>
      <c r="K335" s="75">
        <f>MIN(K282:K332)</f>
        <v>-2.6852000000000018</v>
      </c>
      <c r="L335" s="75">
        <f>MAX(L282:L332)</f>
        <v>0.71950000000000003</v>
      </c>
    </row>
    <row r="336" spans="1:12">
      <c r="A336" s="32" t="s">
        <v>4</v>
      </c>
      <c r="B336" s="33"/>
      <c r="C336" s="33"/>
      <c r="D336" s="33"/>
      <c r="E336" s="33"/>
      <c r="F336" s="33"/>
      <c r="G336" s="33"/>
      <c r="H336" s="33"/>
      <c r="I336" s="33"/>
      <c r="J336" s="33"/>
      <c r="K336" s="33"/>
      <c r="L336" s="33"/>
    </row>
    <row r="337" spans="1:12">
      <c r="A337" s="41" t="s">
        <v>171</v>
      </c>
      <c r="C337" s="6" t="s">
        <v>187</v>
      </c>
      <c r="D337" s="6" t="s">
        <v>187</v>
      </c>
      <c r="E337" s="6" t="s">
        <v>187</v>
      </c>
      <c r="F337" s="6" t="s">
        <v>187</v>
      </c>
      <c r="G337" s="6" t="s">
        <v>187</v>
      </c>
      <c r="H337" s="6"/>
      <c r="I337" s="6" t="str">
        <f t="shared" ref="I337:I387" si="61">IF(NOT(ISNUMBER($G337)),"",MIN(C337:G337))</f>
        <v/>
      </c>
      <c r="J337" s="6" t="str">
        <f t="shared" ref="J337:J387" si="62">IF(NOT(ISNUMBER($G337)),"",MAX(C337:G337))</f>
        <v/>
      </c>
      <c r="K337" s="75" t="str">
        <f t="shared" ref="K337:K387" si="63">IF(NOT(ISNUMBER($G337)),"",I337-$G337)</f>
        <v/>
      </c>
      <c r="L337" s="75" t="str">
        <f t="shared" ref="L337:L387" si="64">IF(NOT(ISNUMBER($G337)),"",J337-$G337)</f>
        <v/>
      </c>
    </row>
    <row r="338" spans="1:12">
      <c r="A338" s="27" t="s">
        <v>187</v>
      </c>
      <c r="B338" s="31" t="s">
        <v>16</v>
      </c>
      <c r="C338" s="6">
        <v>18.432099999999998</v>
      </c>
      <c r="D338" s="6">
        <v>18.3569</v>
      </c>
      <c r="E338" s="6">
        <v>18.604299999999999</v>
      </c>
      <c r="F338" s="6">
        <v>18.64</v>
      </c>
      <c r="G338" s="6">
        <v>18.64</v>
      </c>
      <c r="I338" s="6">
        <f t="shared" si="61"/>
        <v>18.3569</v>
      </c>
      <c r="J338" s="6">
        <f t="shared" si="62"/>
        <v>18.64</v>
      </c>
      <c r="K338" s="75">
        <f t="shared" si="63"/>
        <v>-0.28310000000000102</v>
      </c>
      <c r="L338" s="75">
        <f t="shared" si="64"/>
        <v>0</v>
      </c>
    </row>
    <row r="339" spans="1:12">
      <c r="A339" s="27"/>
      <c r="B339" s="31" t="s">
        <v>540</v>
      </c>
      <c r="C339" s="6"/>
      <c r="D339" s="6"/>
      <c r="E339" s="6"/>
      <c r="F339" s="6"/>
      <c r="G339" s="6"/>
      <c r="I339" s="6"/>
      <c r="J339" s="6"/>
      <c r="K339" s="75"/>
      <c r="L339" s="75"/>
    </row>
    <row r="340" spans="1:12">
      <c r="A340" s="27" t="s">
        <v>187</v>
      </c>
      <c r="B340" s="31" t="s">
        <v>24</v>
      </c>
      <c r="C340" s="6" t="s">
        <v>187</v>
      </c>
      <c r="D340" s="6" t="s">
        <v>187</v>
      </c>
      <c r="E340" s="6" t="s">
        <v>187</v>
      </c>
      <c r="F340" s="6" t="s">
        <v>187</v>
      </c>
      <c r="G340" s="6" t="s">
        <v>187</v>
      </c>
      <c r="I340" s="6" t="str">
        <f t="shared" si="61"/>
        <v/>
      </c>
      <c r="J340" s="6" t="str">
        <f t="shared" si="62"/>
        <v/>
      </c>
      <c r="K340" s="75" t="str">
        <f t="shared" si="63"/>
        <v/>
      </c>
      <c r="L340" s="75" t="str">
        <f t="shared" si="64"/>
        <v/>
      </c>
    </row>
    <row r="341" spans="1:12">
      <c r="A341" s="27" t="s">
        <v>187</v>
      </c>
      <c r="B341" s="31" t="s">
        <v>30</v>
      </c>
      <c r="C341" s="6" t="s">
        <v>187</v>
      </c>
      <c r="D341" s="6" t="s">
        <v>187</v>
      </c>
      <c r="E341" s="6" t="s">
        <v>187</v>
      </c>
      <c r="F341" s="6" t="s">
        <v>187</v>
      </c>
      <c r="G341" s="6" t="s">
        <v>187</v>
      </c>
      <c r="I341" s="6" t="str">
        <f t="shared" si="61"/>
        <v/>
      </c>
      <c r="J341" s="6" t="str">
        <f t="shared" si="62"/>
        <v/>
      </c>
      <c r="K341" s="75" t="str">
        <f t="shared" si="63"/>
        <v/>
      </c>
      <c r="L341" s="75" t="str">
        <f t="shared" si="64"/>
        <v/>
      </c>
    </row>
    <row r="342" spans="1:12">
      <c r="A342" s="27" t="s">
        <v>187</v>
      </c>
      <c r="B342" s="31" t="s">
        <v>31</v>
      </c>
      <c r="C342" s="6">
        <v>9.5646000000000004</v>
      </c>
      <c r="D342" s="6">
        <v>10.048400000000001</v>
      </c>
      <c r="E342" s="6">
        <v>10.061199999999999</v>
      </c>
      <c r="F342" s="6">
        <v>10.061199999999999</v>
      </c>
      <c r="G342" s="6">
        <v>10.061199999999999</v>
      </c>
      <c r="I342" s="6">
        <f t="shared" si="61"/>
        <v>9.5646000000000004</v>
      </c>
      <c r="J342" s="6">
        <f t="shared" si="62"/>
        <v>10.061199999999999</v>
      </c>
      <c r="K342" s="75">
        <f t="shared" si="63"/>
        <v>-0.49659999999999904</v>
      </c>
      <c r="L342" s="75">
        <f t="shared" si="64"/>
        <v>0</v>
      </c>
    </row>
    <row r="343" spans="1:12">
      <c r="A343" s="27" t="s">
        <v>187</v>
      </c>
      <c r="B343" s="31" t="s">
        <v>35</v>
      </c>
      <c r="C343" s="6" t="s">
        <v>187</v>
      </c>
      <c r="D343" s="6" t="s">
        <v>187</v>
      </c>
      <c r="E343" s="6" t="s">
        <v>187</v>
      </c>
      <c r="F343" s="6" t="s">
        <v>187</v>
      </c>
      <c r="G343" s="6" t="s">
        <v>187</v>
      </c>
      <c r="I343" s="6" t="str">
        <f t="shared" si="61"/>
        <v/>
      </c>
      <c r="J343" s="6" t="str">
        <f t="shared" si="62"/>
        <v/>
      </c>
      <c r="K343" s="75" t="str">
        <f t="shared" si="63"/>
        <v/>
      </c>
      <c r="L343" s="75" t="str">
        <f t="shared" si="64"/>
        <v/>
      </c>
    </row>
    <row r="344" spans="1:12">
      <c r="A344" s="27" t="s">
        <v>187</v>
      </c>
      <c r="B344" s="31" t="s">
        <v>41</v>
      </c>
      <c r="C344" s="6">
        <v>12.978300000000001</v>
      </c>
      <c r="D344" s="6">
        <v>13.707700000000001</v>
      </c>
      <c r="E344" s="6">
        <v>13.951499999999999</v>
      </c>
      <c r="F344" s="6">
        <v>13.951499999999999</v>
      </c>
      <c r="G344" s="6">
        <v>13.951499999999999</v>
      </c>
      <c r="I344" s="6">
        <f t="shared" si="61"/>
        <v>12.978300000000001</v>
      </c>
      <c r="J344" s="6">
        <f t="shared" si="62"/>
        <v>13.951499999999999</v>
      </c>
      <c r="K344" s="75">
        <f t="shared" si="63"/>
        <v>-0.97319999999999851</v>
      </c>
      <c r="L344" s="75">
        <f t="shared" si="64"/>
        <v>0</v>
      </c>
    </row>
    <row r="345" spans="1:12">
      <c r="A345" s="27" t="s">
        <v>187</v>
      </c>
      <c r="B345" s="31" t="s">
        <v>44</v>
      </c>
      <c r="C345" s="6">
        <v>9.8444000000000003</v>
      </c>
      <c r="D345" s="6">
        <v>10.4034</v>
      </c>
      <c r="E345" s="6">
        <v>10.613899999999999</v>
      </c>
      <c r="F345" s="6">
        <v>10.613899999999999</v>
      </c>
      <c r="G345" s="6">
        <v>10.613899999999999</v>
      </c>
      <c r="I345" s="6">
        <f t="shared" si="61"/>
        <v>9.8444000000000003</v>
      </c>
      <c r="J345" s="6">
        <f t="shared" si="62"/>
        <v>10.613899999999999</v>
      </c>
      <c r="K345" s="75">
        <f t="shared" si="63"/>
        <v>-0.76949999999999896</v>
      </c>
      <c r="L345" s="75">
        <f t="shared" si="64"/>
        <v>0</v>
      </c>
    </row>
    <row r="346" spans="1:12">
      <c r="A346" s="27" t="s">
        <v>187</v>
      </c>
      <c r="B346" s="31" t="s">
        <v>47</v>
      </c>
      <c r="C346" s="6">
        <v>19.9268</v>
      </c>
      <c r="D346" s="6">
        <v>19.4588</v>
      </c>
      <c r="E346" s="6">
        <v>21.598600000000001</v>
      </c>
      <c r="F346" s="6">
        <v>21.981200000000001</v>
      </c>
      <c r="G346" s="6">
        <v>21.981200000000001</v>
      </c>
      <c r="I346" s="6">
        <f t="shared" si="61"/>
        <v>19.4588</v>
      </c>
      <c r="J346" s="6">
        <f t="shared" si="62"/>
        <v>21.981200000000001</v>
      </c>
      <c r="K346" s="75">
        <f t="shared" si="63"/>
        <v>-2.5224000000000011</v>
      </c>
      <c r="L346" s="75">
        <f t="shared" si="64"/>
        <v>0</v>
      </c>
    </row>
    <row r="347" spans="1:12">
      <c r="A347" s="27" t="s">
        <v>187</v>
      </c>
      <c r="B347" s="31" t="s">
        <v>50</v>
      </c>
      <c r="C347" s="6" t="s">
        <v>187</v>
      </c>
      <c r="D347" s="6" t="s">
        <v>187</v>
      </c>
      <c r="E347" s="6" t="s">
        <v>187</v>
      </c>
      <c r="F347" s="6" t="s">
        <v>187</v>
      </c>
      <c r="G347" s="6" t="s">
        <v>187</v>
      </c>
      <c r="I347" s="6" t="str">
        <f t="shared" si="61"/>
        <v/>
      </c>
      <c r="J347" s="6" t="str">
        <f t="shared" si="62"/>
        <v/>
      </c>
      <c r="K347" s="75" t="str">
        <f t="shared" si="63"/>
        <v/>
      </c>
      <c r="L347" s="75" t="str">
        <f t="shared" si="64"/>
        <v/>
      </c>
    </row>
    <row r="348" spans="1:12">
      <c r="A348" s="27" t="s">
        <v>172</v>
      </c>
      <c r="B348" s="28"/>
      <c r="C348" s="6" t="s">
        <v>187</v>
      </c>
      <c r="D348" s="6" t="s">
        <v>187</v>
      </c>
      <c r="E348" s="6" t="s">
        <v>187</v>
      </c>
      <c r="F348" s="6" t="s">
        <v>187</v>
      </c>
      <c r="G348" s="6" t="s">
        <v>187</v>
      </c>
      <c r="H348" s="6"/>
      <c r="I348" s="6" t="str">
        <f t="shared" si="61"/>
        <v/>
      </c>
      <c r="J348" s="6" t="str">
        <f t="shared" si="62"/>
        <v/>
      </c>
      <c r="K348" s="75" t="str">
        <f t="shared" si="63"/>
        <v/>
      </c>
      <c r="L348" s="75" t="str">
        <f t="shared" si="64"/>
        <v/>
      </c>
    </row>
    <row r="349" spans="1:12">
      <c r="A349" s="27"/>
      <c r="B349" t="s">
        <v>181</v>
      </c>
      <c r="C349" s="6">
        <v>8.8310999999999993</v>
      </c>
      <c r="D349" s="6">
        <v>8.7873999999999999</v>
      </c>
      <c r="E349" s="6">
        <v>8.7873999999999999</v>
      </c>
      <c r="F349" s="6">
        <v>8.7873999999999999</v>
      </c>
      <c r="G349" s="6">
        <v>8.7873999999999999</v>
      </c>
      <c r="I349" s="6">
        <f t="shared" si="61"/>
        <v>8.7873999999999999</v>
      </c>
      <c r="J349" s="6">
        <f t="shared" si="62"/>
        <v>8.8310999999999993</v>
      </c>
      <c r="K349" s="75">
        <f t="shared" si="63"/>
        <v>0</v>
      </c>
      <c r="L349" s="75">
        <f t="shared" si="64"/>
        <v>4.3699999999999406E-2</v>
      </c>
    </row>
    <row r="350" spans="1:12">
      <c r="A350" s="27" t="s">
        <v>187</v>
      </c>
      <c r="B350" s="31" t="s">
        <v>14</v>
      </c>
      <c r="C350" s="6" t="s">
        <v>187</v>
      </c>
      <c r="D350" s="6" t="s">
        <v>187</v>
      </c>
      <c r="E350" s="6" t="s">
        <v>187</v>
      </c>
      <c r="F350" s="6" t="s">
        <v>187</v>
      </c>
      <c r="G350" s="6" t="s">
        <v>187</v>
      </c>
      <c r="I350" s="6" t="str">
        <f t="shared" si="61"/>
        <v/>
      </c>
      <c r="J350" s="6" t="str">
        <f t="shared" si="62"/>
        <v/>
      </c>
      <c r="K350" s="75" t="str">
        <f t="shared" si="63"/>
        <v/>
      </c>
      <c r="L350" s="75" t="str">
        <f t="shared" si="64"/>
        <v/>
      </c>
    </row>
    <row r="351" spans="1:12">
      <c r="A351" s="27"/>
      <c r="B351" s="31" t="s">
        <v>180</v>
      </c>
      <c r="C351" s="6" t="s">
        <v>187</v>
      </c>
      <c r="D351" s="6" t="s">
        <v>187</v>
      </c>
      <c r="E351" s="6" t="s">
        <v>187</v>
      </c>
      <c r="F351" s="6" t="s">
        <v>187</v>
      </c>
      <c r="G351" s="6" t="s">
        <v>187</v>
      </c>
      <c r="I351" s="6" t="str">
        <f t="shared" si="61"/>
        <v/>
      </c>
      <c r="J351" s="6" t="str">
        <f t="shared" si="62"/>
        <v/>
      </c>
      <c r="K351" s="75" t="str">
        <f t="shared" si="63"/>
        <v/>
      </c>
      <c r="L351" s="75" t="str">
        <f t="shared" si="64"/>
        <v/>
      </c>
    </row>
    <row r="352" spans="1:12">
      <c r="A352" s="27"/>
      <c r="B352" s="31" t="s">
        <v>134</v>
      </c>
      <c r="C352" s="6" t="s">
        <v>187</v>
      </c>
      <c r="D352" s="6" t="s">
        <v>187</v>
      </c>
      <c r="E352" s="6" t="s">
        <v>187</v>
      </c>
      <c r="F352" s="6" t="s">
        <v>187</v>
      </c>
      <c r="G352" s="6" t="s">
        <v>187</v>
      </c>
      <c r="I352" s="6" t="str">
        <f t="shared" si="61"/>
        <v/>
      </c>
      <c r="J352" s="6" t="str">
        <f t="shared" si="62"/>
        <v/>
      </c>
      <c r="K352" s="75" t="str">
        <f t="shared" si="63"/>
        <v/>
      </c>
      <c r="L352" s="75" t="str">
        <f t="shared" si="64"/>
        <v/>
      </c>
    </row>
    <row r="353" spans="1:12">
      <c r="A353" s="27"/>
      <c r="B353" s="31" t="s">
        <v>541</v>
      </c>
      <c r="C353" s="6">
        <v>5.9585999999999997</v>
      </c>
      <c r="D353" s="6">
        <v>5.5860000000000003</v>
      </c>
      <c r="E353" s="6">
        <v>5.8396999999999997</v>
      </c>
      <c r="F353" s="6">
        <v>6.4676999999999998</v>
      </c>
      <c r="G353" s="6">
        <v>6.8981000000000003</v>
      </c>
      <c r="I353" s="6">
        <f t="shared" ref="I353" si="65">IF(NOT(ISNUMBER($G353)),"",MIN(C353:G353))</f>
        <v>5.5860000000000003</v>
      </c>
      <c r="J353" s="6">
        <f t="shared" ref="J353" si="66">IF(NOT(ISNUMBER($G353)),"",MAX(C353:G353))</f>
        <v>6.8981000000000003</v>
      </c>
      <c r="K353" s="75">
        <f t="shared" ref="K353" si="67">IF(NOT(ISNUMBER($G353)),"",I353-$G353)</f>
        <v>-1.3121</v>
      </c>
      <c r="L353" s="75">
        <f t="shared" ref="L353" si="68">IF(NOT(ISNUMBER($G353)),"",J353-$G353)</f>
        <v>0</v>
      </c>
    </row>
    <row r="354" spans="1:12">
      <c r="A354" s="27" t="s">
        <v>187</v>
      </c>
      <c r="B354" s="31" t="s">
        <v>42</v>
      </c>
      <c r="C354" s="6" t="s">
        <v>187</v>
      </c>
      <c r="D354" s="6" t="s">
        <v>187</v>
      </c>
      <c r="E354" s="6" t="s">
        <v>187</v>
      </c>
      <c r="F354" s="6" t="s">
        <v>187</v>
      </c>
      <c r="G354" s="6" t="s">
        <v>187</v>
      </c>
      <c r="I354" s="6" t="str">
        <f t="shared" si="61"/>
        <v/>
      </c>
      <c r="J354" s="6" t="str">
        <f t="shared" si="62"/>
        <v/>
      </c>
      <c r="K354" s="75" t="str">
        <f t="shared" si="63"/>
        <v/>
      </c>
      <c r="L354" s="75" t="str">
        <f t="shared" si="64"/>
        <v/>
      </c>
    </row>
    <row r="355" spans="1:12">
      <c r="A355" s="27" t="s">
        <v>173</v>
      </c>
      <c r="B355" s="31"/>
      <c r="C355" s="6" t="s">
        <v>187</v>
      </c>
      <c r="D355" s="6" t="s">
        <v>187</v>
      </c>
      <c r="E355" s="6" t="s">
        <v>187</v>
      </c>
      <c r="F355" s="6" t="s">
        <v>187</v>
      </c>
      <c r="G355" s="6" t="s">
        <v>187</v>
      </c>
      <c r="H355" s="6"/>
      <c r="I355" s="6" t="str">
        <f t="shared" si="61"/>
        <v/>
      </c>
      <c r="J355" s="6" t="str">
        <f t="shared" si="62"/>
        <v/>
      </c>
      <c r="K355" s="75" t="str">
        <f t="shared" si="63"/>
        <v/>
      </c>
      <c r="L355" s="75" t="str">
        <f t="shared" si="64"/>
        <v/>
      </c>
    </row>
    <row r="356" spans="1:12">
      <c r="A356" s="27"/>
      <c r="B356" s="31" t="s">
        <v>135</v>
      </c>
      <c r="C356" s="6">
        <v>11.7592</v>
      </c>
      <c r="D356" s="6">
        <v>12.8156</v>
      </c>
      <c r="E356" s="6">
        <v>13.952199999999999</v>
      </c>
      <c r="F356" s="6">
        <v>13.952199999999999</v>
      </c>
      <c r="G356" s="6">
        <v>13.952199999999999</v>
      </c>
      <c r="I356" s="6">
        <f t="shared" si="61"/>
        <v>11.7592</v>
      </c>
      <c r="J356" s="6">
        <f t="shared" si="62"/>
        <v>13.952199999999999</v>
      </c>
      <c r="K356" s="75">
        <f t="shared" si="63"/>
        <v>-2.1929999999999996</v>
      </c>
      <c r="L356" s="75">
        <f t="shared" si="64"/>
        <v>0</v>
      </c>
    </row>
    <row r="357" spans="1:12">
      <c r="A357" s="27"/>
      <c r="B357" s="31" t="s">
        <v>8</v>
      </c>
      <c r="C357" s="6">
        <v>14.599399999999999</v>
      </c>
      <c r="D357" s="6">
        <v>16.4391</v>
      </c>
      <c r="E357" s="6">
        <v>18.306799999999999</v>
      </c>
      <c r="F357" s="6">
        <v>18.607800000000001</v>
      </c>
      <c r="G357" s="6">
        <v>18.607800000000001</v>
      </c>
      <c r="I357" s="6">
        <f t="shared" si="61"/>
        <v>14.599399999999999</v>
      </c>
      <c r="J357" s="6">
        <f t="shared" si="62"/>
        <v>18.607800000000001</v>
      </c>
      <c r="K357" s="75">
        <f t="shared" si="63"/>
        <v>-4.0084000000000017</v>
      </c>
      <c r="L357" s="75">
        <f t="shared" si="64"/>
        <v>0</v>
      </c>
    </row>
    <row r="358" spans="1:12">
      <c r="A358" s="27" t="s">
        <v>187</v>
      </c>
      <c r="B358" s="31" t="s">
        <v>23</v>
      </c>
      <c r="C358" s="6" t="s">
        <v>187</v>
      </c>
      <c r="D358" s="6" t="s">
        <v>187</v>
      </c>
      <c r="E358" s="6" t="s">
        <v>187</v>
      </c>
      <c r="F358" s="6" t="s">
        <v>187</v>
      </c>
      <c r="G358" s="6" t="s">
        <v>187</v>
      </c>
      <c r="I358" s="6" t="str">
        <f t="shared" si="61"/>
        <v/>
      </c>
      <c r="J358" s="6" t="str">
        <f t="shared" si="62"/>
        <v/>
      </c>
      <c r="K358" s="75" t="str">
        <f t="shared" si="63"/>
        <v/>
      </c>
      <c r="L358" s="75" t="str">
        <f t="shared" si="64"/>
        <v/>
      </c>
    </row>
    <row r="359" spans="1:12">
      <c r="A359" s="27" t="s">
        <v>187</v>
      </c>
      <c r="B359" s="31" t="s">
        <v>136</v>
      </c>
      <c r="C359" s="6">
        <v>12.1252</v>
      </c>
      <c r="D359" s="6">
        <v>12.7262</v>
      </c>
      <c r="E359" s="6">
        <v>12.841799999999999</v>
      </c>
      <c r="F359" s="6">
        <v>12.841799999999999</v>
      </c>
      <c r="G359" s="6">
        <v>12.841799999999999</v>
      </c>
      <c r="I359" s="6">
        <f t="shared" si="61"/>
        <v>12.1252</v>
      </c>
      <c r="J359" s="6">
        <f t="shared" si="62"/>
        <v>12.841799999999999</v>
      </c>
      <c r="K359" s="75">
        <f t="shared" si="63"/>
        <v>-0.71659999999999968</v>
      </c>
      <c r="L359" s="75">
        <f t="shared" si="64"/>
        <v>0</v>
      </c>
    </row>
    <row r="360" spans="1:12">
      <c r="A360" s="27" t="s">
        <v>187</v>
      </c>
      <c r="B360" s="31" t="s">
        <v>34</v>
      </c>
      <c r="C360" s="6">
        <v>7.9348000000000001</v>
      </c>
      <c r="D360" s="6">
        <v>8.0196000000000005</v>
      </c>
      <c r="E360" s="6">
        <v>8.2302</v>
      </c>
      <c r="F360" s="6">
        <v>8.2302</v>
      </c>
      <c r="G360" s="6">
        <v>8.2302</v>
      </c>
      <c r="I360" s="6">
        <f t="shared" si="61"/>
        <v>7.9348000000000001</v>
      </c>
      <c r="J360" s="6">
        <f t="shared" si="62"/>
        <v>8.2302</v>
      </c>
      <c r="K360" s="75">
        <f t="shared" si="63"/>
        <v>-0.29539999999999988</v>
      </c>
      <c r="L360" s="75">
        <f t="shared" si="64"/>
        <v>0</v>
      </c>
    </row>
    <row r="361" spans="1:12">
      <c r="A361" s="27" t="s">
        <v>187</v>
      </c>
      <c r="B361" s="31" t="s">
        <v>46</v>
      </c>
      <c r="C361" s="6">
        <v>12.285</v>
      </c>
      <c r="D361" s="6">
        <v>13.0791</v>
      </c>
      <c r="E361" s="6">
        <v>13.0791</v>
      </c>
      <c r="F361" s="6">
        <v>13.0791</v>
      </c>
      <c r="G361" s="6">
        <v>13.0791</v>
      </c>
      <c r="I361" s="6">
        <f t="shared" si="61"/>
        <v>12.285</v>
      </c>
      <c r="J361" s="6">
        <f t="shared" si="62"/>
        <v>13.0791</v>
      </c>
      <c r="K361" s="75">
        <f t="shared" si="63"/>
        <v>-0.79410000000000025</v>
      </c>
      <c r="L361" s="75">
        <f t="shared" si="64"/>
        <v>0</v>
      </c>
    </row>
    <row r="362" spans="1:12">
      <c r="A362" s="27" t="s">
        <v>6</v>
      </c>
      <c r="B362" s="31"/>
      <c r="C362" s="6" t="s">
        <v>187</v>
      </c>
      <c r="D362" s="6" t="s">
        <v>187</v>
      </c>
      <c r="E362" s="6" t="s">
        <v>187</v>
      </c>
      <c r="F362" s="6" t="s">
        <v>187</v>
      </c>
      <c r="G362" s="6" t="s">
        <v>187</v>
      </c>
      <c r="H362" s="6"/>
      <c r="I362" s="6" t="str">
        <f t="shared" si="61"/>
        <v/>
      </c>
      <c r="J362" s="6" t="str">
        <f t="shared" si="62"/>
        <v/>
      </c>
      <c r="K362" s="75" t="str">
        <f t="shared" si="63"/>
        <v/>
      </c>
      <c r="L362" s="75" t="str">
        <f t="shared" si="64"/>
        <v/>
      </c>
    </row>
    <row r="363" spans="1:12">
      <c r="A363" s="27" t="s">
        <v>187</v>
      </c>
      <c r="B363" s="31" t="s">
        <v>29</v>
      </c>
      <c r="C363" s="6">
        <v>17.476900000000001</v>
      </c>
      <c r="D363" s="6">
        <v>18.192499999999999</v>
      </c>
      <c r="E363" s="6">
        <v>18.137499999999999</v>
      </c>
      <c r="F363" s="6">
        <v>17.644500000000001</v>
      </c>
      <c r="G363" s="6">
        <v>17.644500000000001</v>
      </c>
      <c r="I363" s="6">
        <f t="shared" si="61"/>
        <v>17.476900000000001</v>
      </c>
      <c r="J363" s="6">
        <f t="shared" si="62"/>
        <v>18.192499999999999</v>
      </c>
      <c r="K363" s="75">
        <f t="shared" si="63"/>
        <v>-0.16760000000000019</v>
      </c>
      <c r="L363" s="75">
        <f t="shared" si="64"/>
        <v>0.54799999999999827</v>
      </c>
    </row>
    <row r="364" spans="1:12">
      <c r="A364" s="27"/>
      <c r="B364" s="31" t="s">
        <v>179</v>
      </c>
      <c r="C364" s="6">
        <v>5.4302000000000001</v>
      </c>
      <c r="D364" s="6">
        <v>5.8235000000000001</v>
      </c>
      <c r="E364" s="6">
        <v>6.2584</v>
      </c>
      <c r="F364" s="6">
        <v>6.2584</v>
      </c>
      <c r="G364" s="6">
        <v>6.2584</v>
      </c>
      <c r="I364" s="6">
        <f t="shared" si="61"/>
        <v>5.4302000000000001</v>
      </c>
      <c r="J364" s="6">
        <f t="shared" si="62"/>
        <v>6.2584</v>
      </c>
      <c r="K364" s="75">
        <f t="shared" si="63"/>
        <v>-0.82819999999999983</v>
      </c>
      <c r="L364" s="75">
        <f t="shared" si="64"/>
        <v>0</v>
      </c>
    </row>
    <row r="365" spans="1:12">
      <c r="A365" s="27" t="s">
        <v>187</v>
      </c>
      <c r="B365" s="31" t="s">
        <v>33</v>
      </c>
      <c r="C365" s="6">
        <v>10.6052</v>
      </c>
      <c r="D365" s="6">
        <v>11.614599999999999</v>
      </c>
      <c r="E365" s="6">
        <v>12.5838</v>
      </c>
      <c r="F365" s="6">
        <v>12.9383</v>
      </c>
      <c r="G365" s="6">
        <v>12.9383</v>
      </c>
      <c r="I365" s="6">
        <f t="shared" si="61"/>
        <v>10.6052</v>
      </c>
      <c r="J365" s="6">
        <f t="shared" si="62"/>
        <v>12.9383</v>
      </c>
      <c r="K365" s="75">
        <f t="shared" si="63"/>
        <v>-2.3331</v>
      </c>
      <c r="L365" s="75">
        <f t="shared" si="64"/>
        <v>0</v>
      </c>
    </row>
    <row r="366" spans="1:12">
      <c r="A366" s="27" t="s">
        <v>187</v>
      </c>
      <c r="B366" s="31" t="s">
        <v>43</v>
      </c>
      <c r="C366" s="6">
        <v>4.8865999999999996</v>
      </c>
      <c r="D366" s="6">
        <v>4.6524000000000001</v>
      </c>
      <c r="E366" s="6">
        <v>5.4927000000000001</v>
      </c>
      <c r="F366" s="6">
        <v>6.0949</v>
      </c>
      <c r="G366" s="6">
        <v>6.0949</v>
      </c>
      <c r="I366" s="6">
        <f t="shared" si="61"/>
        <v>4.6524000000000001</v>
      </c>
      <c r="J366" s="6">
        <f t="shared" si="62"/>
        <v>6.0949</v>
      </c>
      <c r="K366" s="75">
        <f t="shared" si="63"/>
        <v>-1.4424999999999999</v>
      </c>
      <c r="L366" s="75">
        <f t="shared" si="64"/>
        <v>0</v>
      </c>
    </row>
    <row r="367" spans="1:12">
      <c r="A367" s="27" t="s">
        <v>187</v>
      </c>
      <c r="B367" s="31" t="s">
        <v>48</v>
      </c>
      <c r="C367" s="6">
        <v>7.5946999999999996</v>
      </c>
      <c r="D367" s="6">
        <v>7.8021000000000003</v>
      </c>
      <c r="E367" s="6">
        <v>8.0695999999999994</v>
      </c>
      <c r="F367" s="6">
        <v>8.1137999999999995</v>
      </c>
      <c r="G367" s="6">
        <v>8.1137999999999995</v>
      </c>
      <c r="I367" s="6">
        <f t="shared" si="61"/>
        <v>7.5946999999999996</v>
      </c>
      <c r="J367" s="6">
        <f t="shared" si="62"/>
        <v>8.1137999999999995</v>
      </c>
      <c r="K367" s="75">
        <f t="shared" si="63"/>
        <v>-0.51909999999999989</v>
      </c>
      <c r="L367" s="75">
        <f t="shared" si="64"/>
        <v>0</v>
      </c>
    </row>
    <row r="368" spans="1:12">
      <c r="A368" s="27" t="s">
        <v>175</v>
      </c>
      <c r="B368" s="31"/>
      <c r="C368" s="6" t="s">
        <v>187</v>
      </c>
      <c r="D368" s="6" t="s">
        <v>187</v>
      </c>
      <c r="E368" s="6" t="s">
        <v>187</v>
      </c>
      <c r="F368" s="6" t="s">
        <v>187</v>
      </c>
      <c r="G368" s="6" t="s">
        <v>187</v>
      </c>
      <c r="H368" s="6"/>
      <c r="I368" s="6" t="str">
        <f t="shared" si="61"/>
        <v/>
      </c>
      <c r="J368" s="6" t="str">
        <f t="shared" si="62"/>
        <v/>
      </c>
      <c r="K368" s="75" t="str">
        <f t="shared" si="63"/>
        <v/>
      </c>
      <c r="L368" s="75" t="str">
        <f t="shared" si="64"/>
        <v/>
      </c>
    </row>
    <row r="369" spans="1:12">
      <c r="A369" s="27" t="s">
        <v>187</v>
      </c>
      <c r="B369" s="31" t="s">
        <v>10</v>
      </c>
      <c r="C369" s="6">
        <v>6.5294999999999996</v>
      </c>
      <c r="D369" s="6">
        <v>6.6712999999999996</v>
      </c>
      <c r="E369" s="6">
        <v>7.6009000000000002</v>
      </c>
      <c r="F369" s="6">
        <v>8.0365000000000002</v>
      </c>
      <c r="G369" s="6">
        <v>8.0365000000000002</v>
      </c>
      <c r="I369" s="6">
        <f t="shared" si="61"/>
        <v>6.5294999999999996</v>
      </c>
      <c r="J369" s="6">
        <f t="shared" si="62"/>
        <v>8.0365000000000002</v>
      </c>
      <c r="K369" s="75">
        <f t="shared" si="63"/>
        <v>-1.5070000000000006</v>
      </c>
      <c r="L369" s="75">
        <f t="shared" si="64"/>
        <v>0</v>
      </c>
    </row>
    <row r="370" spans="1:12">
      <c r="A370" s="27" t="s">
        <v>187</v>
      </c>
      <c r="B370" s="31" t="s">
        <v>26</v>
      </c>
      <c r="C370" s="6">
        <v>6.3357000000000001</v>
      </c>
      <c r="D370" s="6">
        <v>6.5671999999999997</v>
      </c>
      <c r="E370" s="6">
        <v>6.7423999999999999</v>
      </c>
      <c r="F370" s="6">
        <v>6.9130000000000003</v>
      </c>
      <c r="G370" s="6">
        <v>6.9409000000000001</v>
      </c>
      <c r="I370" s="6">
        <f t="shared" si="61"/>
        <v>6.3357000000000001</v>
      </c>
      <c r="J370" s="6">
        <f t="shared" si="62"/>
        <v>6.9409000000000001</v>
      </c>
      <c r="K370" s="75">
        <f t="shared" si="63"/>
        <v>-0.60519999999999996</v>
      </c>
      <c r="L370" s="75">
        <f t="shared" si="64"/>
        <v>0</v>
      </c>
    </row>
    <row r="371" spans="1:12">
      <c r="A371" s="27" t="s">
        <v>187</v>
      </c>
      <c r="B371" s="31" t="s">
        <v>32</v>
      </c>
      <c r="C371" s="6">
        <v>6.8097000000000003</v>
      </c>
      <c r="D371" s="6">
        <v>6.4271000000000003</v>
      </c>
      <c r="E371" s="6">
        <v>6.4383999999999997</v>
      </c>
      <c r="F371" s="6">
        <v>6.4383999999999997</v>
      </c>
      <c r="G371" s="6">
        <v>6.4383999999999997</v>
      </c>
      <c r="I371" s="6">
        <f t="shared" si="61"/>
        <v>6.4271000000000003</v>
      </c>
      <c r="J371" s="6">
        <f t="shared" si="62"/>
        <v>6.8097000000000003</v>
      </c>
      <c r="K371" s="75">
        <f t="shared" si="63"/>
        <v>-1.1299999999999422E-2</v>
      </c>
      <c r="L371" s="75">
        <f t="shared" si="64"/>
        <v>0.37130000000000063</v>
      </c>
    </row>
    <row r="372" spans="1:12">
      <c r="A372" s="27" t="s">
        <v>187</v>
      </c>
      <c r="B372" s="31" t="s">
        <v>37</v>
      </c>
      <c r="C372" s="6">
        <v>5.7839999999999998</v>
      </c>
      <c r="D372" s="6">
        <v>6.4013999999999998</v>
      </c>
      <c r="E372" s="6">
        <v>6.6700999999999997</v>
      </c>
      <c r="F372" s="6">
        <v>6.6700999999999997</v>
      </c>
      <c r="G372" s="6">
        <v>6.6700999999999997</v>
      </c>
      <c r="I372" s="6">
        <f t="shared" si="61"/>
        <v>5.7839999999999998</v>
      </c>
      <c r="J372" s="6">
        <f t="shared" si="62"/>
        <v>6.6700999999999997</v>
      </c>
      <c r="K372" s="75">
        <f t="shared" si="63"/>
        <v>-0.88609999999999989</v>
      </c>
      <c r="L372" s="75">
        <f t="shared" si="64"/>
        <v>0</v>
      </c>
    </row>
    <row r="373" spans="1:12">
      <c r="A373" s="27"/>
      <c r="B373" s="31" t="s">
        <v>178</v>
      </c>
      <c r="C373" s="6">
        <v>8.3722999999999992</v>
      </c>
      <c r="D373" s="6">
        <v>8.7317</v>
      </c>
      <c r="E373" s="6">
        <v>8.8465000000000007</v>
      </c>
      <c r="F373" s="6">
        <v>8.8465000000000007</v>
      </c>
      <c r="G373" s="6">
        <v>8.8465000000000007</v>
      </c>
      <c r="I373" s="6">
        <f t="shared" si="61"/>
        <v>8.3722999999999992</v>
      </c>
      <c r="J373" s="6">
        <f t="shared" si="62"/>
        <v>8.8465000000000007</v>
      </c>
      <c r="K373" s="75">
        <f t="shared" si="63"/>
        <v>-0.47420000000000151</v>
      </c>
      <c r="L373" s="75">
        <f t="shared" si="64"/>
        <v>0</v>
      </c>
    </row>
    <row r="374" spans="1:12">
      <c r="A374" s="27" t="s">
        <v>176</v>
      </c>
      <c r="B374" s="31"/>
      <c r="C374" s="6" t="s">
        <v>187</v>
      </c>
      <c r="D374" s="6" t="s">
        <v>187</v>
      </c>
      <c r="E374" s="6" t="s">
        <v>187</v>
      </c>
      <c r="F374" s="6" t="s">
        <v>187</v>
      </c>
      <c r="G374" s="6" t="s">
        <v>187</v>
      </c>
      <c r="H374" s="6"/>
      <c r="I374" s="6" t="str">
        <f t="shared" si="61"/>
        <v/>
      </c>
      <c r="J374" s="6" t="str">
        <f t="shared" si="62"/>
        <v/>
      </c>
      <c r="K374" s="75" t="str">
        <f t="shared" si="63"/>
        <v/>
      </c>
      <c r="L374" s="75" t="str">
        <f t="shared" si="64"/>
        <v/>
      </c>
    </row>
    <row r="375" spans="1:12">
      <c r="A375" s="27" t="s">
        <v>187</v>
      </c>
      <c r="B375" s="31" t="s">
        <v>18</v>
      </c>
      <c r="C375" s="6">
        <v>6.8634000000000004</v>
      </c>
      <c r="D375" s="6">
        <v>7.2333999999999996</v>
      </c>
      <c r="E375" s="6">
        <v>7.6910999999999996</v>
      </c>
      <c r="F375" s="6">
        <v>7.7849000000000004</v>
      </c>
      <c r="G375" s="6">
        <v>7.7849000000000004</v>
      </c>
      <c r="I375" s="6">
        <f t="shared" si="61"/>
        <v>6.8634000000000004</v>
      </c>
      <c r="J375" s="6">
        <f t="shared" si="62"/>
        <v>7.7849000000000004</v>
      </c>
      <c r="K375" s="75">
        <f t="shared" si="63"/>
        <v>-0.92149999999999999</v>
      </c>
      <c r="L375" s="75">
        <f t="shared" si="64"/>
        <v>0</v>
      </c>
    </row>
    <row r="376" spans="1:12">
      <c r="A376" s="27" t="s">
        <v>187</v>
      </c>
      <c r="B376" s="31" t="s">
        <v>27</v>
      </c>
      <c r="C376" s="6">
        <v>4.8663999999999996</v>
      </c>
      <c r="D376" s="6">
        <v>5.5206999999999997</v>
      </c>
      <c r="E376" s="6">
        <v>5.2150999999999996</v>
      </c>
      <c r="F376" s="6">
        <v>5.3320999999999996</v>
      </c>
      <c r="G376" s="6">
        <v>5.4993999999999996</v>
      </c>
      <c r="I376" s="6">
        <f t="shared" si="61"/>
        <v>4.8663999999999996</v>
      </c>
      <c r="J376" s="6">
        <f t="shared" si="62"/>
        <v>5.5206999999999997</v>
      </c>
      <c r="K376" s="75">
        <f t="shared" si="63"/>
        <v>-0.63300000000000001</v>
      </c>
      <c r="L376" s="75">
        <f t="shared" si="64"/>
        <v>2.1300000000000097E-2</v>
      </c>
    </row>
    <row r="377" spans="1:12">
      <c r="A377" s="27" t="s">
        <v>187</v>
      </c>
      <c r="B377" s="31" t="s">
        <v>40</v>
      </c>
      <c r="C377" s="6">
        <v>15.746499999999999</v>
      </c>
      <c r="D377" s="6">
        <v>16.083100000000002</v>
      </c>
      <c r="E377" s="6">
        <v>16.645199999999999</v>
      </c>
      <c r="F377" s="6">
        <v>17.244499999999999</v>
      </c>
      <c r="G377" s="6">
        <v>17.244499999999999</v>
      </c>
      <c r="I377" s="6">
        <f t="shared" si="61"/>
        <v>15.746499999999999</v>
      </c>
      <c r="J377" s="6">
        <f t="shared" si="62"/>
        <v>17.244499999999999</v>
      </c>
      <c r="K377" s="75">
        <f t="shared" si="63"/>
        <v>-1.4979999999999993</v>
      </c>
      <c r="L377" s="75">
        <f t="shared" si="64"/>
        <v>0</v>
      </c>
    </row>
    <row r="378" spans="1:12">
      <c r="A378" s="27" t="s">
        <v>187</v>
      </c>
      <c r="B378" s="31" t="s">
        <v>49</v>
      </c>
      <c r="C378" s="6">
        <v>12.989699999999999</v>
      </c>
      <c r="D378" s="6">
        <v>13.526400000000001</v>
      </c>
      <c r="E378" s="6">
        <v>13.6455</v>
      </c>
      <c r="F378" s="6">
        <v>13.6455</v>
      </c>
      <c r="G378" s="6">
        <v>13.6455</v>
      </c>
      <c r="I378" s="6">
        <f t="shared" si="61"/>
        <v>12.989699999999999</v>
      </c>
      <c r="J378" s="6">
        <f t="shared" si="62"/>
        <v>13.6455</v>
      </c>
      <c r="K378" s="75">
        <f t="shared" si="63"/>
        <v>-0.65580000000000105</v>
      </c>
      <c r="L378" s="75">
        <f t="shared" si="64"/>
        <v>0</v>
      </c>
    </row>
    <row r="379" spans="1:12">
      <c r="A379" s="27" t="s">
        <v>12</v>
      </c>
      <c r="B379" s="31"/>
      <c r="C379" s="6" t="s">
        <v>187</v>
      </c>
      <c r="D379" s="6" t="s">
        <v>187</v>
      </c>
      <c r="E379" s="6" t="s">
        <v>187</v>
      </c>
      <c r="F379" s="6" t="s">
        <v>187</v>
      </c>
      <c r="G379" s="6" t="s">
        <v>187</v>
      </c>
      <c r="H379" s="6"/>
      <c r="I379" s="6" t="str">
        <f t="shared" si="61"/>
        <v/>
      </c>
      <c r="J379" s="6" t="str">
        <f t="shared" si="62"/>
        <v/>
      </c>
      <c r="K379" s="75" t="str">
        <f t="shared" si="63"/>
        <v/>
      </c>
      <c r="L379" s="75" t="str">
        <f t="shared" si="64"/>
        <v/>
      </c>
    </row>
    <row r="380" spans="1:12">
      <c r="A380" s="27" t="s">
        <v>187</v>
      </c>
      <c r="B380" s="31" t="s">
        <v>11</v>
      </c>
      <c r="C380" s="6">
        <v>15.1958</v>
      </c>
      <c r="D380" s="6">
        <v>15.1761</v>
      </c>
      <c r="E380" s="6">
        <v>15.2362</v>
      </c>
      <c r="F380" s="6">
        <v>15.669700000000001</v>
      </c>
      <c r="G380" s="6">
        <v>15.0768</v>
      </c>
      <c r="I380" s="6">
        <f t="shared" si="61"/>
        <v>15.0768</v>
      </c>
      <c r="J380" s="6">
        <f t="shared" si="62"/>
        <v>15.669700000000001</v>
      </c>
      <c r="K380" s="75">
        <f t="shared" si="63"/>
        <v>0</v>
      </c>
      <c r="L380" s="75">
        <f t="shared" si="64"/>
        <v>0.5929000000000002</v>
      </c>
    </row>
    <row r="381" spans="1:12">
      <c r="A381" s="27" t="s">
        <v>187</v>
      </c>
      <c r="B381" s="31" t="s">
        <v>13</v>
      </c>
      <c r="C381" s="6">
        <v>13.778600000000001</v>
      </c>
      <c r="D381" s="6">
        <v>13.7597</v>
      </c>
      <c r="E381" s="6">
        <v>14.364000000000001</v>
      </c>
      <c r="F381" s="6">
        <v>15.3096</v>
      </c>
      <c r="G381" s="6">
        <v>15.667899999999999</v>
      </c>
      <c r="I381" s="6">
        <f t="shared" si="61"/>
        <v>13.7597</v>
      </c>
      <c r="J381" s="6">
        <f t="shared" si="62"/>
        <v>15.667899999999999</v>
      </c>
      <c r="K381" s="75">
        <f t="shared" si="63"/>
        <v>-1.908199999999999</v>
      </c>
      <c r="L381" s="75">
        <f t="shared" si="64"/>
        <v>0</v>
      </c>
    </row>
    <row r="382" spans="1:12">
      <c r="A382" s="27" t="s">
        <v>187</v>
      </c>
      <c r="B382" s="31" t="s">
        <v>20</v>
      </c>
      <c r="C382" s="6">
        <v>10.928699999999999</v>
      </c>
      <c r="D382" s="6">
        <v>11.223599999999999</v>
      </c>
      <c r="E382" s="6">
        <v>11.2745</v>
      </c>
      <c r="F382" s="6">
        <v>11.4137</v>
      </c>
      <c r="G382" s="6">
        <v>11.431800000000001</v>
      </c>
      <c r="I382" s="6">
        <f t="shared" si="61"/>
        <v>10.928699999999999</v>
      </c>
      <c r="J382" s="6">
        <f t="shared" si="62"/>
        <v>11.431800000000001</v>
      </c>
      <c r="K382" s="75">
        <f t="shared" si="63"/>
        <v>-0.50310000000000166</v>
      </c>
      <c r="L382" s="75">
        <f t="shared" si="64"/>
        <v>0</v>
      </c>
    </row>
    <row r="383" spans="1:12">
      <c r="A383" s="27" t="s">
        <v>187</v>
      </c>
      <c r="B383" s="31" t="s">
        <v>21</v>
      </c>
      <c r="C383" s="6">
        <v>12.204499999999999</v>
      </c>
      <c r="D383" s="6">
        <v>12.4392</v>
      </c>
      <c r="E383" s="6">
        <v>12.696899999999999</v>
      </c>
      <c r="F383" s="6">
        <v>12.7286</v>
      </c>
      <c r="G383" s="6">
        <v>12.7286</v>
      </c>
      <c r="I383" s="6">
        <f t="shared" si="61"/>
        <v>12.204499999999999</v>
      </c>
      <c r="J383" s="6">
        <f t="shared" si="62"/>
        <v>12.7286</v>
      </c>
      <c r="K383" s="75">
        <f t="shared" si="63"/>
        <v>-0.52410000000000068</v>
      </c>
      <c r="L383" s="75">
        <f t="shared" si="64"/>
        <v>0</v>
      </c>
    </row>
    <row r="384" spans="1:12">
      <c r="A384" s="27" t="s">
        <v>187</v>
      </c>
      <c r="B384" s="31" t="s">
        <v>25</v>
      </c>
      <c r="C384" s="6" t="s">
        <v>187</v>
      </c>
      <c r="D384" s="6" t="s">
        <v>187</v>
      </c>
      <c r="E384" s="6" t="s">
        <v>187</v>
      </c>
      <c r="F384" s="6" t="s">
        <v>187</v>
      </c>
      <c r="G384" s="6" t="s">
        <v>187</v>
      </c>
      <c r="I384" s="6" t="str">
        <f t="shared" si="61"/>
        <v/>
      </c>
      <c r="J384" s="6" t="str">
        <f t="shared" si="62"/>
        <v/>
      </c>
      <c r="K384" s="75" t="str">
        <f t="shared" si="63"/>
        <v/>
      </c>
      <c r="L384" s="75" t="str">
        <f t="shared" si="64"/>
        <v/>
      </c>
    </row>
    <row r="385" spans="1:12">
      <c r="A385" s="27" t="s">
        <v>187</v>
      </c>
      <c r="B385" s="31" t="s">
        <v>142</v>
      </c>
      <c r="C385" s="6">
        <v>7.3551000000000002</v>
      </c>
      <c r="D385" s="6">
        <v>7.5102000000000002</v>
      </c>
      <c r="E385" s="6">
        <v>7.7283999999999997</v>
      </c>
      <c r="F385" s="6">
        <v>7.7283999999999997</v>
      </c>
      <c r="G385" s="6">
        <v>7.7283999999999997</v>
      </c>
      <c r="I385" s="6">
        <f t="shared" si="61"/>
        <v>7.3551000000000002</v>
      </c>
      <c r="J385" s="6">
        <f t="shared" si="62"/>
        <v>7.7283999999999997</v>
      </c>
      <c r="K385" s="75">
        <f t="shared" si="63"/>
        <v>-0.37329999999999952</v>
      </c>
      <c r="L385" s="75">
        <f t="shared" si="64"/>
        <v>0</v>
      </c>
    </row>
    <row r="386" spans="1:12">
      <c r="A386" s="27" t="s">
        <v>187</v>
      </c>
      <c r="B386" s="31" t="s">
        <v>38</v>
      </c>
      <c r="C386" s="6">
        <v>10.539400000000001</v>
      </c>
      <c r="D386" s="6">
        <v>9.8206000000000007</v>
      </c>
      <c r="E386" s="6">
        <v>10.3001</v>
      </c>
      <c r="F386" s="6">
        <v>10.462199999999999</v>
      </c>
      <c r="G386" s="6">
        <v>10.5633</v>
      </c>
      <c r="I386" s="6">
        <f t="shared" si="61"/>
        <v>9.8206000000000007</v>
      </c>
      <c r="J386" s="6">
        <f t="shared" si="62"/>
        <v>10.5633</v>
      </c>
      <c r="K386" s="75">
        <f t="shared" si="63"/>
        <v>-0.74269999999999925</v>
      </c>
      <c r="L386" s="75">
        <f t="shared" si="64"/>
        <v>0</v>
      </c>
    </row>
    <row r="387" spans="1:12">
      <c r="A387" s="27" t="s">
        <v>187</v>
      </c>
      <c r="B387" s="31" t="s">
        <v>39</v>
      </c>
      <c r="C387" s="6">
        <v>13.7536</v>
      </c>
      <c r="D387" s="6">
        <v>13.5464</v>
      </c>
      <c r="E387" s="6">
        <v>13.8071</v>
      </c>
      <c r="F387" s="6">
        <v>13.736700000000001</v>
      </c>
      <c r="G387" s="6">
        <v>14.107200000000001</v>
      </c>
      <c r="I387" s="6">
        <f t="shared" si="61"/>
        <v>13.5464</v>
      </c>
      <c r="J387" s="6">
        <f t="shared" si="62"/>
        <v>14.107200000000001</v>
      </c>
      <c r="K387" s="75">
        <f t="shared" si="63"/>
        <v>-0.56080000000000041</v>
      </c>
      <c r="L387" s="75">
        <f t="shared" si="64"/>
        <v>0</v>
      </c>
    </row>
    <row r="389" spans="1:12">
      <c r="A389" s="77" t="s">
        <v>531</v>
      </c>
      <c r="B389" s="31"/>
      <c r="C389" s="6"/>
      <c r="D389" s="6"/>
      <c r="E389" s="6"/>
      <c r="F389" s="6"/>
      <c r="G389" s="6"/>
      <c r="I389" s="6"/>
      <c r="J389" s="6"/>
      <c r="K389" s="75">
        <f>AVERAGE(K337:K387)</f>
        <v>-0.95330909090909111</v>
      </c>
      <c r="L389" s="75">
        <f>AVERAGE(L337:L387)</f>
        <v>4.7793939393939354E-2</v>
      </c>
    </row>
    <row r="390" spans="1:12">
      <c r="A390" s="77" t="s">
        <v>532</v>
      </c>
      <c r="B390" s="31"/>
      <c r="C390" s="6"/>
      <c r="D390" s="6"/>
      <c r="E390" s="6"/>
      <c r="F390" s="6"/>
      <c r="G390" s="6"/>
      <c r="I390" s="6"/>
      <c r="J390" s="6"/>
      <c r="K390" s="75">
        <f>MIN(K337:K387)</f>
        <v>-4.0084000000000017</v>
      </c>
      <c r="L390" s="75">
        <f>MAX(L337:L387)</f>
        <v>0.5929000000000002</v>
      </c>
    </row>
    <row r="392" spans="1:12">
      <c r="C392" t="str">
        <f>IFERROR(C384,"")</f>
        <v/>
      </c>
    </row>
  </sheetData>
  <mergeCells count="2">
    <mergeCell ref="A1:L1"/>
    <mergeCell ref="A2:L2"/>
  </mergeCells>
  <pageMargins left="0.45" right="0.45" top="0.75" bottom="0.75" header="0.3" footer="0.3"/>
  <pageSetup scale="73" orientation="portrait" r:id="rId1"/>
  <rowBreaks count="6" manualBreakCount="6">
    <brk id="60" max="11" man="1"/>
    <brk id="115" max="11" man="1"/>
    <brk id="170" max="11" man="1"/>
    <brk id="225" max="11" man="1"/>
    <brk id="280" max="11" man="1"/>
    <brk id="335" max="11"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P390"/>
  <sheetViews>
    <sheetView view="pageBreakPreview" zoomScale="80" zoomScaleSheetLayoutView="8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8.85546875" defaultRowHeight="15"/>
  <cols>
    <col min="1" max="1" width="3.7109375" customWidth="1"/>
    <col min="2" max="2" width="26.28515625" bestFit="1" customWidth="1"/>
    <col min="3" max="11" width="6.7109375" customWidth="1"/>
    <col min="12" max="12" width="2.7109375" customWidth="1"/>
    <col min="13" max="16" width="6.7109375" customWidth="1"/>
  </cols>
  <sheetData>
    <row r="1" spans="1:16" ht="29.25" customHeight="1">
      <c r="A1" s="263" t="s">
        <v>535</v>
      </c>
      <c r="B1" s="263"/>
      <c r="C1" s="263"/>
      <c r="D1" s="263"/>
      <c r="E1" s="263"/>
      <c r="F1" s="263"/>
      <c r="G1" s="263"/>
      <c r="H1" s="263"/>
      <c r="I1" s="263"/>
      <c r="J1" s="263"/>
      <c r="K1" s="263"/>
      <c r="L1" s="263"/>
      <c r="M1" s="263"/>
      <c r="N1" s="263"/>
      <c r="O1" s="263"/>
      <c r="P1" s="263"/>
    </row>
    <row r="2" spans="1:16">
      <c r="A2" s="264" t="s">
        <v>537</v>
      </c>
      <c r="B2" s="263"/>
      <c r="C2" s="263"/>
      <c r="D2" s="263"/>
      <c r="E2" s="263"/>
      <c r="F2" s="263"/>
      <c r="G2" s="263"/>
      <c r="H2" s="263"/>
      <c r="I2" s="263"/>
      <c r="J2" s="263"/>
      <c r="K2" s="263"/>
      <c r="L2" s="263"/>
      <c r="M2" s="263"/>
      <c r="N2" s="263"/>
      <c r="O2" s="263"/>
      <c r="P2" s="263"/>
    </row>
    <row r="4" spans="1:16">
      <c r="A4" t="s">
        <v>85</v>
      </c>
      <c r="O4" t="s">
        <v>533</v>
      </c>
    </row>
    <row r="5" spans="1:16">
      <c r="A5" s="9"/>
      <c r="B5" s="9" t="s">
        <v>534</v>
      </c>
      <c r="C5" s="76">
        <v>0</v>
      </c>
      <c r="D5" s="76">
        <v>3</v>
      </c>
      <c r="E5" s="76">
        <v>6</v>
      </c>
      <c r="F5" s="76">
        <v>9</v>
      </c>
      <c r="G5" s="76">
        <v>12</v>
      </c>
      <c r="H5" s="76">
        <v>15</v>
      </c>
      <c r="I5" s="76">
        <v>18</v>
      </c>
      <c r="J5" s="76">
        <v>21</v>
      </c>
      <c r="K5" s="76" t="s">
        <v>154</v>
      </c>
      <c r="L5" s="9"/>
      <c r="M5" s="9" t="s">
        <v>529</v>
      </c>
      <c r="N5" s="9" t="s">
        <v>530</v>
      </c>
      <c r="O5" s="9" t="s">
        <v>529</v>
      </c>
      <c r="P5" s="9" t="s">
        <v>530</v>
      </c>
    </row>
    <row r="6" spans="1:16">
      <c r="A6" s="32" t="s">
        <v>0</v>
      </c>
      <c r="B6" s="33"/>
      <c r="C6" s="33"/>
      <c r="D6" s="33"/>
      <c r="E6" s="33"/>
      <c r="F6" s="33"/>
      <c r="G6" s="33"/>
      <c r="H6" s="33"/>
      <c r="I6" s="33"/>
      <c r="J6" s="33"/>
      <c r="K6" s="33"/>
      <c r="L6" s="33"/>
      <c r="M6" s="33"/>
      <c r="N6" s="33"/>
      <c r="O6" s="33"/>
      <c r="P6" s="33"/>
    </row>
    <row r="7" spans="1:16">
      <c r="A7" s="41" t="s">
        <v>171</v>
      </c>
      <c r="C7" s="6" t="s">
        <v>187</v>
      </c>
      <c r="D7" s="6" t="s">
        <v>187</v>
      </c>
      <c r="E7" s="6" t="s">
        <v>187</v>
      </c>
      <c r="F7" s="6" t="s">
        <v>187</v>
      </c>
      <c r="G7" s="6" t="s">
        <v>187</v>
      </c>
      <c r="H7" s="6" t="s">
        <v>187</v>
      </c>
      <c r="I7" s="6" t="s">
        <v>187</v>
      </c>
      <c r="J7" s="6" t="s">
        <v>187</v>
      </c>
      <c r="K7" s="6" t="s">
        <v>187</v>
      </c>
      <c r="M7" s="6" t="str">
        <f>IF(NOT(ISNUMBER($K7)),"",MIN(C7:K7))</f>
        <v/>
      </c>
      <c r="N7" s="6" t="str">
        <f>IF(NOT(ISNUMBER($K7)),"",MAX(C7:K7))</f>
        <v/>
      </c>
      <c r="O7" s="75" t="str">
        <f t="shared" ref="O7:P9" si="0">IF(NOT(ISNUMBER($K7)),"",M7-$K7)</f>
        <v/>
      </c>
      <c r="P7" s="75" t="str">
        <f t="shared" si="0"/>
        <v/>
      </c>
    </row>
    <row r="8" spans="1:16">
      <c r="A8" s="27" t="s">
        <v>187</v>
      </c>
      <c r="B8" s="31" t="s">
        <v>16</v>
      </c>
      <c r="C8" s="6">
        <v>11.1317</v>
      </c>
      <c r="D8" s="6">
        <v>11.209899999999999</v>
      </c>
      <c r="E8" s="6">
        <v>11.236599999999999</v>
      </c>
      <c r="F8" s="6">
        <v>11.214499999999999</v>
      </c>
      <c r="G8" s="6">
        <v>11.2521</v>
      </c>
      <c r="H8" s="6">
        <v>11.536</v>
      </c>
      <c r="I8" s="6">
        <v>11.8954</v>
      </c>
      <c r="J8" s="6">
        <v>11.8954</v>
      </c>
      <c r="K8" s="6">
        <v>11.8954</v>
      </c>
      <c r="L8" s="6"/>
      <c r="M8" s="6">
        <f>IF(NOT(ISNUMBER($K8)),"",MIN(C8:K8))</f>
        <v>11.1317</v>
      </c>
      <c r="N8" s="6">
        <f>IF(NOT(ISNUMBER($K8)),"",MAX(C8:K8))</f>
        <v>11.8954</v>
      </c>
      <c r="O8" s="75">
        <f t="shared" si="0"/>
        <v>-0.76370000000000005</v>
      </c>
      <c r="P8" s="75">
        <f t="shared" si="0"/>
        <v>0</v>
      </c>
    </row>
    <row r="9" spans="1:16">
      <c r="A9" s="27"/>
      <c r="B9" s="31" t="s">
        <v>540</v>
      </c>
      <c r="C9" s="6">
        <v>6.3507999999999996</v>
      </c>
      <c r="D9" s="6">
        <v>6.5213999999999999</v>
      </c>
      <c r="E9" s="6">
        <v>6.6618000000000004</v>
      </c>
      <c r="F9" s="6">
        <v>6.8365999999999998</v>
      </c>
      <c r="G9" s="6">
        <v>7.0225</v>
      </c>
      <c r="H9" s="6">
        <v>7.4812000000000003</v>
      </c>
      <c r="I9" s="6">
        <v>7.7552000000000003</v>
      </c>
      <c r="J9" s="6">
        <v>7.9805999999999999</v>
      </c>
      <c r="K9" s="6">
        <v>7.9805999999999999</v>
      </c>
      <c r="L9" s="6"/>
      <c r="M9" s="6">
        <f>IF(NOT(ISNUMBER($K9)),"",MIN(C9:K9))</f>
        <v>6.3507999999999996</v>
      </c>
      <c r="N9" s="6">
        <f>IF(NOT(ISNUMBER($K9)),"",MAX(C9:K9))</f>
        <v>7.9805999999999999</v>
      </c>
      <c r="O9" s="75">
        <f t="shared" si="0"/>
        <v>-1.6298000000000004</v>
      </c>
      <c r="P9" s="75">
        <f t="shared" si="0"/>
        <v>0</v>
      </c>
    </row>
    <row r="10" spans="1:16">
      <c r="A10" s="27" t="s">
        <v>187</v>
      </c>
      <c r="B10" s="31" t="s">
        <v>24</v>
      </c>
      <c r="C10" s="6">
        <v>4.0945</v>
      </c>
      <c r="D10" s="6">
        <v>4.0986000000000002</v>
      </c>
      <c r="E10" s="6">
        <v>4.2066999999999997</v>
      </c>
      <c r="F10" s="6">
        <v>4.4561000000000002</v>
      </c>
      <c r="G10" s="6">
        <v>4.5236999999999998</v>
      </c>
      <c r="H10" s="6">
        <v>4.2804000000000002</v>
      </c>
      <c r="I10" s="6">
        <v>4.3869999999999996</v>
      </c>
      <c r="J10" s="6">
        <v>4.4009999999999998</v>
      </c>
      <c r="K10" s="6">
        <v>4.4009999999999998</v>
      </c>
      <c r="L10" s="6"/>
      <c r="M10" s="6">
        <f t="shared" ref="M10:M57" si="1">IF(NOT(ISNUMBER($K10)),"",MIN(C10:K10))</f>
        <v>4.0945</v>
      </c>
      <c r="N10" s="6">
        <f t="shared" ref="N10:N57" si="2">IF(NOT(ISNUMBER($K10)),"",MAX(C10:K10))</f>
        <v>4.5236999999999998</v>
      </c>
      <c r="O10" s="75">
        <f t="shared" ref="O10:O57" si="3">IF(NOT(ISNUMBER($K10)),"",M10-$K10)</f>
        <v>-0.30649999999999977</v>
      </c>
      <c r="P10" s="75">
        <f t="shared" ref="P10:P57" si="4">IF(NOT(ISNUMBER($K10)),"",N10-$K10)</f>
        <v>0.12270000000000003</v>
      </c>
    </row>
    <row r="11" spans="1:16">
      <c r="A11" s="27" t="s">
        <v>187</v>
      </c>
      <c r="B11" s="31" t="s">
        <v>30</v>
      </c>
      <c r="C11" s="6">
        <v>7.0198999999999998</v>
      </c>
      <c r="D11" s="6">
        <v>6.9809000000000001</v>
      </c>
      <c r="E11" s="6">
        <v>7.1313000000000004</v>
      </c>
      <c r="F11" s="6">
        <v>7.2739000000000003</v>
      </c>
      <c r="G11" s="6">
        <v>7.0561999999999996</v>
      </c>
      <c r="H11" s="6">
        <v>6.9215999999999998</v>
      </c>
      <c r="I11" s="6">
        <v>7.0236000000000001</v>
      </c>
      <c r="J11" s="6">
        <v>6.9584000000000001</v>
      </c>
      <c r="K11" s="6">
        <v>6.9584000000000001</v>
      </c>
      <c r="L11" s="6"/>
      <c r="M11" s="6">
        <f t="shared" si="1"/>
        <v>6.9215999999999998</v>
      </c>
      <c r="N11" s="6">
        <f t="shared" si="2"/>
        <v>7.2739000000000003</v>
      </c>
      <c r="O11" s="75">
        <f t="shared" si="3"/>
        <v>-3.6800000000000388E-2</v>
      </c>
      <c r="P11" s="75">
        <f t="shared" si="4"/>
        <v>0.31550000000000011</v>
      </c>
    </row>
    <row r="12" spans="1:16">
      <c r="A12" s="27" t="s">
        <v>187</v>
      </c>
      <c r="B12" s="31" t="s">
        <v>31</v>
      </c>
      <c r="C12" s="6">
        <v>8.4579000000000004</v>
      </c>
      <c r="D12" s="6">
        <v>8.7911000000000001</v>
      </c>
      <c r="E12" s="6">
        <v>8.8439999999999994</v>
      </c>
      <c r="F12" s="6">
        <v>8.5109999999999992</v>
      </c>
      <c r="G12" s="6">
        <v>8.3778000000000006</v>
      </c>
      <c r="H12" s="6">
        <v>8.4388000000000005</v>
      </c>
      <c r="I12" s="6">
        <v>8.6066000000000003</v>
      </c>
      <c r="J12" s="6">
        <v>8.6066000000000003</v>
      </c>
      <c r="K12" s="6">
        <v>8.6066000000000003</v>
      </c>
      <c r="L12" s="6"/>
      <c r="M12" s="6">
        <f t="shared" si="1"/>
        <v>8.3778000000000006</v>
      </c>
      <c r="N12" s="6">
        <f t="shared" si="2"/>
        <v>8.8439999999999994</v>
      </c>
      <c r="O12" s="75">
        <f t="shared" si="3"/>
        <v>-0.22879999999999967</v>
      </c>
      <c r="P12" s="75">
        <f t="shared" si="4"/>
        <v>0.23739999999999917</v>
      </c>
    </row>
    <row r="13" spans="1:16">
      <c r="A13" s="27" t="s">
        <v>187</v>
      </c>
      <c r="B13" s="31" t="s">
        <v>35</v>
      </c>
      <c r="C13" s="6">
        <v>4.5495000000000001</v>
      </c>
      <c r="D13" s="6">
        <v>4.5693999999999999</v>
      </c>
      <c r="E13" s="6">
        <v>4.6523000000000003</v>
      </c>
      <c r="F13" s="6">
        <v>4.7385000000000002</v>
      </c>
      <c r="G13" s="6">
        <v>4.7183000000000002</v>
      </c>
      <c r="H13" s="6">
        <v>4.6942000000000004</v>
      </c>
      <c r="I13" s="6">
        <v>4.7005999999999997</v>
      </c>
      <c r="J13" s="6">
        <v>4.8170000000000002</v>
      </c>
      <c r="K13" s="6">
        <v>4.8301999999999996</v>
      </c>
      <c r="L13" s="6"/>
      <c r="M13" s="6">
        <f t="shared" si="1"/>
        <v>4.5495000000000001</v>
      </c>
      <c r="N13" s="6">
        <f t="shared" si="2"/>
        <v>4.8301999999999996</v>
      </c>
      <c r="O13" s="75">
        <f t="shared" si="3"/>
        <v>-0.28069999999999951</v>
      </c>
      <c r="P13" s="75">
        <f t="shared" si="4"/>
        <v>0</v>
      </c>
    </row>
    <row r="14" spans="1:16">
      <c r="A14" s="27" t="s">
        <v>187</v>
      </c>
      <c r="B14" s="31" t="s">
        <v>41</v>
      </c>
      <c r="C14" s="6">
        <v>7.4752000000000001</v>
      </c>
      <c r="D14" s="6">
        <v>7.2938999999999998</v>
      </c>
      <c r="E14" s="6">
        <v>7.1745999999999999</v>
      </c>
      <c r="F14" s="6">
        <v>7.3361999999999998</v>
      </c>
      <c r="G14" s="6">
        <v>7.4337999999999997</v>
      </c>
      <c r="H14" s="6">
        <v>7.4329000000000001</v>
      </c>
      <c r="I14" s="6">
        <v>7.4440999999999997</v>
      </c>
      <c r="J14" s="6">
        <v>7.4440999999999997</v>
      </c>
      <c r="K14" s="6">
        <v>7.4440999999999997</v>
      </c>
      <c r="L14" s="6"/>
      <c r="M14" s="6">
        <f t="shared" si="1"/>
        <v>7.1745999999999999</v>
      </c>
      <c r="N14" s="6">
        <f t="shared" si="2"/>
        <v>7.4752000000000001</v>
      </c>
      <c r="O14" s="75">
        <f t="shared" si="3"/>
        <v>-0.26949999999999985</v>
      </c>
      <c r="P14" s="75">
        <f t="shared" si="4"/>
        <v>3.110000000000035E-2</v>
      </c>
    </row>
    <row r="15" spans="1:16">
      <c r="A15" s="27" t="s">
        <v>187</v>
      </c>
      <c r="B15" s="31" t="s">
        <v>44</v>
      </c>
      <c r="C15" s="6">
        <v>5.9170999999999996</v>
      </c>
      <c r="D15" s="6">
        <v>6.1214000000000004</v>
      </c>
      <c r="E15" s="6">
        <v>6.1166999999999998</v>
      </c>
      <c r="F15" s="6">
        <v>6.1459999999999999</v>
      </c>
      <c r="G15" s="6">
        <v>6.3754</v>
      </c>
      <c r="H15" s="6">
        <v>6.5138999999999996</v>
      </c>
      <c r="I15" s="6">
        <v>6.3395000000000001</v>
      </c>
      <c r="J15" s="6">
        <v>6.3395000000000001</v>
      </c>
      <c r="K15" s="6">
        <v>6.3395000000000001</v>
      </c>
      <c r="L15" s="6"/>
      <c r="M15" s="6">
        <f t="shared" si="1"/>
        <v>5.9170999999999996</v>
      </c>
      <c r="N15" s="6">
        <f t="shared" si="2"/>
        <v>6.5138999999999996</v>
      </c>
      <c r="O15" s="75">
        <f t="shared" si="3"/>
        <v>-0.42240000000000055</v>
      </c>
      <c r="P15" s="75">
        <f t="shared" si="4"/>
        <v>0.17439999999999944</v>
      </c>
    </row>
    <row r="16" spans="1:16">
      <c r="A16" s="27" t="s">
        <v>187</v>
      </c>
      <c r="B16" s="31" t="s">
        <v>47</v>
      </c>
      <c r="C16" s="6">
        <v>11.0387</v>
      </c>
      <c r="D16" s="6">
        <v>11.1744</v>
      </c>
      <c r="E16" s="6">
        <v>11.1616</v>
      </c>
      <c r="F16" s="6">
        <v>11.2897</v>
      </c>
      <c r="G16" s="6">
        <v>11.4589</v>
      </c>
      <c r="H16" s="6">
        <v>11.674300000000001</v>
      </c>
      <c r="I16" s="6">
        <v>11.636200000000001</v>
      </c>
      <c r="J16" s="6">
        <v>11.784700000000001</v>
      </c>
      <c r="K16" s="6">
        <v>11.784700000000001</v>
      </c>
      <c r="L16" s="6"/>
      <c r="M16" s="6">
        <f t="shared" si="1"/>
        <v>11.0387</v>
      </c>
      <c r="N16" s="6">
        <f t="shared" si="2"/>
        <v>11.784700000000001</v>
      </c>
      <c r="O16" s="75">
        <f t="shared" si="3"/>
        <v>-0.74600000000000044</v>
      </c>
      <c r="P16" s="75">
        <f t="shared" si="4"/>
        <v>0</v>
      </c>
    </row>
    <row r="17" spans="1:16">
      <c r="A17" s="27" t="s">
        <v>187</v>
      </c>
      <c r="B17" s="31" t="s">
        <v>50</v>
      </c>
      <c r="C17" s="6">
        <v>5.8220999999999998</v>
      </c>
      <c r="D17" s="6">
        <v>5.8288000000000002</v>
      </c>
      <c r="E17" s="6">
        <v>5.9882999999999997</v>
      </c>
      <c r="F17" s="6">
        <v>6.0026000000000002</v>
      </c>
      <c r="G17" s="6">
        <v>6.0933000000000002</v>
      </c>
      <c r="H17" s="6">
        <v>6.3727</v>
      </c>
      <c r="I17" s="6">
        <v>6.4641999999999999</v>
      </c>
      <c r="J17" s="6">
        <v>6.4641999999999999</v>
      </c>
      <c r="K17" s="6">
        <v>6.4641999999999999</v>
      </c>
      <c r="L17" s="6"/>
      <c r="M17" s="6">
        <f t="shared" si="1"/>
        <v>5.8220999999999998</v>
      </c>
      <c r="N17" s="6">
        <f t="shared" si="2"/>
        <v>6.4641999999999999</v>
      </c>
      <c r="O17" s="75">
        <f t="shared" si="3"/>
        <v>-0.64210000000000012</v>
      </c>
      <c r="P17" s="75">
        <f t="shared" si="4"/>
        <v>0</v>
      </c>
    </row>
    <row r="18" spans="1:16">
      <c r="A18" s="27" t="s">
        <v>172</v>
      </c>
      <c r="B18" s="28"/>
      <c r="C18" s="6" t="s">
        <v>187</v>
      </c>
      <c r="D18" s="6" t="s">
        <v>187</v>
      </c>
      <c r="E18" s="6" t="s">
        <v>187</v>
      </c>
      <c r="F18" s="6" t="s">
        <v>187</v>
      </c>
      <c r="G18" s="6" t="s">
        <v>187</v>
      </c>
      <c r="H18" s="6" t="s">
        <v>187</v>
      </c>
      <c r="I18" s="6" t="s">
        <v>187</v>
      </c>
      <c r="J18" s="6" t="s">
        <v>187</v>
      </c>
      <c r="K18" s="6" t="s">
        <v>187</v>
      </c>
      <c r="L18" s="6"/>
      <c r="M18" s="6" t="str">
        <f t="shared" si="1"/>
        <v/>
      </c>
      <c r="N18" s="6" t="str">
        <f t="shared" si="2"/>
        <v/>
      </c>
      <c r="O18" s="75" t="str">
        <f t="shared" si="3"/>
        <v/>
      </c>
      <c r="P18" s="75" t="str">
        <f t="shared" si="4"/>
        <v/>
      </c>
    </row>
    <row r="19" spans="1:16">
      <c r="A19" s="27"/>
      <c r="B19" t="s">
        <v>181</v>
      </c>
      <c r="C19" s="6">
        <v>3.7498999999999998</v>
      </c>
      <c r="D19" s="6">
        <v>3.8607</v>
      </c>
      <c r="E19" s="6">
        <v>3.8574999999999999</v>
      </c>
      <c r="F19" s="6">
        <v>3.8833000000000002</v>
      </c>
      <c r="G19" s="6">
        <v>3.8811</v>
      </c>
      <c r="H19" s="6">
        <v>3.9297</v>
      </c>
      <c r="I19" s="6">
        <v>3.9297</v>
      </c>
      <c r="J19" s="6">
        <v>3.9297</v>
      </c>
      <c r="K19" s="6">
        <v>3.9297</v>
      </c>
      <c r="L19" s="6"/>
      <c r="M19" s="6">
        <f t="shared" si="1"/>
        <v>3.7498999999999998</v>
      </c>
      <c r="N19" s="6">
        <f t="shared" si="2"/>
        <v>3.9297</v>
      </c>
      <c r="O19" s="75">
        <f t="shared" si="3"/>
        <v>-0.17980000000000018</v>
      </c>
      <c r="P19" s="75">
        <f t="shared" si="4"/>
        <v>0</v>
      </c>
    </row>
    <row r="20" spans="1:16">
      <c r="A20" s="27" t="s">
        <v>187</v>
      </c>
      <c r="B20" s="31" t="s">
        <v>14</v>
      </c>
      <c r="C20" s="6">
        <v>3.0693999999999999</v>
      </c>
      <c r="D20" s="6">
        <v>3.2078000000000002</v>
      </c>
      <c r="E20" s="6">
        <v>3.3531</v>
      </c>
      <c r="F20" s="6">
        <v>3.4965000000000002</v>
      </c>
      <c r="G20" s="6">
        <v>3.5729000000000002</v>
      </c>
      <c r="H20" s="6">
        <v>3.5394999999999999</v>
      </c>
      <c r="I20" s="6">
        <v>3.6067999999999998</v>
      </c>
      <c r="J20" s="6">
        <v>3.2385000000000002</v>
      </c>
      <c r="K20" s="6">
        <v>3.2385000000000002</v>
      </c>
      <c r="L20" s="6"/>
      <c r="M20" s="6">
        <f t="shared" si="1"/>
        <v>3.0693999999999999</v>
      </c>
      <c r="N20" s="6">
        <f t="shared" si="2"/>
        <v>3.6067999999999998</v>
      </c>
      <c r="O20" s="75">
        <f t="shared" si="3"/>
        <v>-0.16910000000000025</v>
      </c>
      <c r="P20" s="75">
        <f t="shared" si="4"/>
        <v>0.36829999999999963</v>
      </c>
    </row>
    <row r="21" spans="1:16">
      <c r="A21" s="27"/>
      <c r="B21" s="31" t="s">
        <v>180</v>
      </c>
      <c r="C21" s="6">
        <v>7.5551000000000004</v>
      </c>
      <c r="D21" s="6">
        <v>7.5972999999999997</v>
      </c>
      <c r="E21" s="6">
        <v>7.5967000000000002</v>
      </c>
      <c r="F21" s="6">
        <v>7.5978000000000003</v>
      </c>
      <c r="G21" s="6">
        <v>7.6117999999999997</v>
      </c>
      <c r="H21" s="6">
        <v>7.8056000000000001</v>
      </c>
      <c r="I21" s="6">
        <v>7.9042000000000003</v>
      </c>
      <c r="J21" s="6">
        <v>7.9042000000000003</v>
      </c>
      <c r="K21" s="6">
        <v>7.9042000000000003</v>
      </c>
      <c r="L21" s="6"/>
      <c r="M21" s="6">
        <f t="shared" si="1"/>
        <v>7.5551000000000004</v>
      </c>
      <c r="N21" s="6">
        <f t="shared" si="2"/>
        <v>7.9042000000000003</v>
      </c>
      <c r="O21" s="75">
        <f t="shared" si="3"/>
        <v>-0.34909999999999997</v>
      </c>
      <c r="P21" s="75">
        <f t="shared" si="4"/>
        <v>0</v>
      </c>
    </row>
    <row r="22" spans="1:16">
      <c r="A22" s="27"/>
      <c r="B22" s="31" t="s">
        <v>134</v>
      </c>
      <c r="C22" s="6">
        <v>2.0672999999999999</v>
      </c>
      <c r="D22" s="6">
        <v>2.0436999999999999</v>
      </c>
      <c r="E22" s="6">
        <v>2.0543999999999998</v>
      </c>
      <c r="F22" s="6">
        <v>2.0771000000000002</v>
      </c>
      <c r="G22" s="6">
        <v>2.0186000000000002</v>
      </c>
      <c r="H22" s="6">
        <v>2.1063999999999998</v>
      </c>
      <c r="I22" s="6">
        <v>2.1855000000000002</v>
      </c>
      <c r="J22" s="6">
        <v>2.2342</v>
      </c>
      <c r="K22" s="6">
        <v>2.3056000000000001</v>
      </c>
      <c r="L22" s="6"/>
      <c r="M22" s="6">
        <f t="shared" si="1"/>
        <v>2.0186000000000002</v>
      </c>
      <c r="N22" s="6">
        <f t="shared" si="2"/>
        <v>2.3056000000000001</v>
      </c>
      <c r="O22" s="75">
        <f t="shared" si="3"/>
        <v>-0.28699999999999992</v>
      </c>
      <c r="P22" s="75">
        <f t="shared" si="4"/>
        <v>0</v>
      </c>
    </row>
    <row r="23" spans="1:16">
      <c r="A23" s="27"/>
      <c r="B23" s="31" t="s">
        <v>541</v>
      </c>
      <c r="C23" s="6">
        <v>6.7594000000000003</v>
      </c>
      <c r="D23" s="6">
        <v>6.4355000000000002</v>
      </c>
      <c r="E23" s="6">
        <v>6.4898999999999996</v>
      </c>
      <c r="F23" s="6">
        <v>6.8337000000000003</v>
      </c>
      <c r="G23" s="6">
        <v>7.3230000000000004</v>
      </c>
      <c r="H23" s="6">
        <v>7.6683000000000003</v>
      </c>
      <c r="I23" s="6">
        <v>7.8811999999999998</v>
      </c>
      <c r="J23" s="6">
        <v>8.0014000000000003</v>
      </c>
      <c r="K23" s="6">
        <v>7.9118000000000004</v>
      </c>
      <c r="L23" s="6"/>
      <c r="M23" s="6">
        <f t="shared" ref="M23" si="5">IF(NOT(ISNUMBER($K23)),"",MIN(C23:K23))</f>
        <v>6.4355000000000002</v>
      </c>
      <c r="N23" s="6">
        <f t="shared" ref="N23" si="6">IF(NOT(ISNUMBER($K23)),"",MAX(C23:K23))</f>
        <v>8.0014000000000003</v>
      </c>
      <c r="O23" s="75">
        <f t="shared" ref="O23" si="7">IF(NOT(ISNUMBER($K23)),"",M23-$K23)</f>
        <v>-1.4763000000000002</v>
      </c>
      <c r="P23" s="75">
        <f t="shared" ref="P23" si="8">IF(NOT(ISNUMBER($K23)),"",N23-$K23)</f>
        <v>8.9599999999999902E-2</v>
      </c>
    </row>
    <row r="24" spans="1:16">
      <c r="A24" s="27" t="s">
        <v>187</v>
      </c>
      <c r="B24" s="31" t="s">
        <v>42</v>
      </c>
      <c r="C24" s="6">
        <v>7.1276999999999999</v>
      </c>
      <c r="D24" s="6">
        <v>7.22</v>
      </c>
      <c r="E24" s="6">
        <v>7.3502000000000001</v>
      </c>
      <c r="F24" s="6">
        <v>7.4640000000000004</v>
      </c>
      <c r="G24" s="6">
        <v>7.3628999999999998</v>
      </c>
      <c r="H24" s="6">
        <v>7.4568000000000003</v>
      </c>
      <c r="I24" s="6">
        <v>7.5273000000000003</v>
      </c>
      <c r="J24" s="6">
        <v>7.5273000000000003</v>
      </c>
      <c r="K24" s="6">
        <v>7.5273000000000003</v>
      </c>
      <c r="L24" s="6"/>
      <c r="M24" s="6">
        <f t="shared" si="1"/>
        <v>7.1276999999999999</v>
      </c>
      <c r="N24" s="6">
        <f t="shared" si="2"/>
        <v>7.5273000000000003</v>
      </c>
      <c r="O24" s="75">
        <f t="shared" si="3"/>
        <v>-0.3996000000000004</v>
      </c>
      <c r="P24" s="75">
        <f t="shared" si="4"/>
        <v>0</v>
      </c>
    </row>
    <row r="25" spans="1:16">
      <c r="A25" s="27" t="s">
        <v>173</v>
      </c>
      <c r="B25" s="31"/>
      <c r="C25" s="6" t="s">
        <v>187</v>
      </c>
      <c r="D25" s="6" t="s">
        <v>187</v>
      </c>
      <c r="E25" s="6" t="s">
        <v>187</v>
      </c>
      <c r="F25" s="6" t="s">
        <v>187</v>
      </c>
      <c r="G25" s="6" t="s">
        <v>187</v>
      </c>
      <c r="H25" s="6" t="s">
        <v>187</v>
      </c>
      <c r="I25" s="6" t="s">
        <v>187</v>
      </c>
      <c r="J25" s="6" t="s">
        <v>187</v>
      </c>
      <c r="K25" s="6" t="s">
        <v>187</v>
      </c>
      <c r="L25" s="6"/>
      <c r="M25" s="6" t="str">
        <f t="shared" si="1"/>
        <v/>
      </c>
      <c r="N25" s="6" t="str">
        <f t="shared" si="2"/>
        <v/>
      </c>
      <c r="O25" s="75" t="str">
        <f t="shared" si="3"/>
        <v/>
      </c>
      <c r="P25" s="75" t="str">
        <f t="shared" si="4"/>
        <v/>
      </c>
    </row>
    <row r="26" spans="1:16">
      <c r="A26" s="27"/>
      <c r="B26" s="31" t="s">
        <v>135</v>
      </c>
      <c r="C26" s="6" t="s">
        <v>187</v>
      </c>
      <c r="D26" s="6" t="s">
        <v>187</v>
      </c>
      <c r="E26" s="6" t="s">
        <v>187</v>
      </c>
      <c r="F26" s="6" t="s">
        <v>187</v>
      </c>
      <c r="G26" s="6" t="s">
        <v>187</v>
      </c>
      <c r="H26" s="6" t="s">
        <v>187</v>
      </c>
      <c r="I26" s="6" t="s">
        <v>187</v>
      </c>
      <c r="J26" s="6" t="s">
        <v>187</v>
      </c>
      <c r="K26" s="6" t="s">
        <v>187</v>
      </c>
      <c r="L26" s="6"/>
      <c r="M26" s="6" t="str">
        <f t="shared" si="1"/>
        <v/>
      </c>
      <c r="N26" s="6" t="str">
        <f t="shared" si="2"/>
        <v/>
      </c>
      <c r="O26" s="75" t="str">
        <f t="shared" si="3"/>
        <v/>
      </c>
      <c r="P26" s="75" t="str">
        <f t="shared" si="4"/>
        <v/>
      </c>
    </row>
    <row r="27" spans="1:16">
      <c r="A27" s="27"/>
      <c r="B27" s="31" t="s">
        <v>8</v>
      </c>
      <c r="C27" s="6" t="s">
        <v>187</v>
      </c>
      <c r="D27" s="6" t="s">
        <v>187</v>
      </c>
      <c r="E27" s="6" t="s">
        <v>187</v>
      </c>
      <c r="F27" s="6" t="s">
        <v>187</v>
      </c>
      <c r="G27" s="6" t="s">
        <v>187</v>
      </c>
      <c r="H27" s="6" t="s">
        <v>187</v>
      </c>
      <c r="I27" s="6" t="s">
        <v>187</v>
      </c>
      <c r="J27" s="6" t="s">
        <v>187</v>
      </c>
      <c r="K27" s="6" t="s">
        <v>187</v>
      </c>
      <c r="L27" s="6"/>
      <c r="M27" s="6" t="str">
        <f t="shared" si="1"/>
        <v/>
      </c>
      <c r="N27" s="6" t="str">
        <f t="shared" si="2"/>
        <v/>
      </c>
      <c r="O27" s="75" t="str">
        <f t="shared" si="3"/>
        <v/>
      </c>
      <c r="P27" s="75" t="str">
        <f t="shared" si="4"/>
        <v/>
      </c>
    </row>
    <row r="28" spans="1:16">
      <c r="A28" s="27" t="s">
        <v>187</v>
      </c>
      <c r="B28" s="31" t="s">
        <v>23</v>
      </c>
      <c r="C28" s="6">
        <v>8.4252000000000002</v>
      </c>
      <c r="D28" s="6">
        <v>8.3140000000000001</v>
      </c>
      <c r="E28" s="6">
        <v>8.3292000000000002</v>
      </c>
      <c r="F28" s="6">
        <v>8.7469999999999999</v>
      </c>
      <c r="G28" s="6">
        <v>9.0146999999999995</v>
      </c>
      <c r="H28" s="6">
        <v>9.2638999999999996</v>
      </c>
      <c r="I28" s="6">
        <v>9.3943999999999992</v>
      </c>
      <c r="J28" s="6">
        <v>9.8071999999999999</v>
      </c>
      <c r="K28" s="6">
        <v>10.103400000000001</v>
      </c>
      <c r="L28" s="6"/>
      <c r="M28" s="6">
        <f t="shared" si="1"/>
        <v>8.3140000000000001</v>
      </c>
      <c r="N28" s="6">
        <f t="shared" si="2"/>
        <v>10.103400000000001</v>
      </c>
      <c r="O28" s="75">
        <f t="shared" si="3"/>
        <v>-1.7894000000000005</v>
      </c>
      <c r="P28" s="75">
        <f t="shared" si="4"/>
        <v>0</v>
      </c>
    </row>
    <row r="29" spans="1:16">
      <c r="A29" s="27" t="s">
        <v>187</v>
      </c>
      <c r="B29" s="31" t="s">
        <v>136</v>
      </c>
      <c r="C29" s="6">
        <v>10.038399999999999</v>
      </c>
      <c r="D29" s="6">
        <v>10.005100000000001</v>
      </c>
      <c r="E29" s="6">
        <v>10.148099999999999</v>
      </c>
      <c r="F29" s="6">
        <v>10.268000000000001</v>
      </c>
      <c r="G29" s="6">
        <v>10.6233</v>
      </c>
      <c r="H29" s="6">
        <v>10.278700000000001</v>
      </c>
      <c r="I29" s="6">
        <v>10.332100000000001</v>
      </c>
      <c r="J29" s="6">
        <v>10.332100000000001</v>
      </c>
      <c r="K29" s="6">
        <v>10.332100000000001</v>
      </c>
      <c r="L29" s="6"/>
      <c r="M29" s="6">
        <f t="shared" si="1"/>
        <v>10.005100000000001</v>
      </c>
      <c r="N29" s="6">
        <f t="shared" si="2"/>
        <v>10.6233</v>
      </c>
      <c r="O29" s="75">
        <f t="shared" si="3"/>
        <v>-0.32699999999999996</v>
      </c>
      <c r="P29" s="75">
        <f t="shared" si="4"/>
        <v>0.2911999999999999</v>
      </c>
    </row>
    <row r="30" spans="1:16">
      <c r="A30" s="27" t="s">
        <v>187</v>
      </c>
      <c r="B30" s="31" t="s">
        <v>34</v>
      </c>
      <c r="C30" s="6">
        <v>6.7611999999999997</v>
      </c>
      <c r="D30" s="6">
        <v>6.8212999999999999</v>
      </c>
      <c r="E30" s="6">
        <v>6.8945999999999996</v>
      </c>
      <c r="F30" s="6">
        <v>6.9707999999999997</v>
      </c>
      <c r="G30" s="6">
        <v>7.1276999999999999</v>
      </c>
      <c r="H30" s="6">
        <v>7.1920999999999999</v>
      </c>
      <c r="I30" s="6">
        <v>7.2499000000000002</v>
      </c>
      <c r="J30" s="6">
        <v>7.2499000000000002</v>
      </c>
      <c r="K30" s="6">
        <v>7.2499000000000002</v>
      </c>
      <c r="L30" s="6"/>
      <c r="M30" s="6">
        <f t="shared" si="1"/>
        <v>6.7611999999999997</v>
      </c>
      <c r="N30" s="6">
        <f t="shared" si="2"/>
        <v>7.2499000000000002</v>
      </c>
      <c r="O30" s="75">
        <f t="shared" si="3"/>
        <v>-0.48870000000000058</v>
      </c>
      <c r="P30" s="75">
        <f t="shared" si="4"/>
        <v>0</v>
      </c>
    </row>
    <row r="31" spans="1:16">
      <c r="A31" s="27" t="s">
        <v>187</v>
      </c>
      <c r="B31" s="31" t="s">
        <v>46</v>
      </c>
      <c r="C31" s="6">
        <v>8.4933999999999994</v>
      </c>
      <c r="D31" s="6">
        <v>8.1229999999999993</v>
      </c>
      <c r="E31" s="6">
        <v>8.1588999999999992</v>
      </c>
      <c r="F31" s="6">
        <v>8.2139000000000006</v>
      </c>
      <c r="G31" s="6">
        <v>7.7862999999999998</v>
      </c>
      <c r="H31" s="6">
        <v>7.7454999999999998</v>
      </c>
      <c r="I31" s="6">
        <v>7.7454999999999998</v>
      </c>
      <c r="J31" s="6">
        <v>7.7454999999999998</v>
      </c>
      <c r="K31" s="6">
        <v>7.7454999999999998</v>
      </c>
      <c r="L31" s="6"/>
      <c r="M31" s="6">
        <f t="shared" si="1"/>
        <v>7.7454999999999998</v>
      </c>
      <c r="N31" s="6">
        <f t="shared" si="2"/>
        <v>8.4933999999999994</v>
      </c>
      <c r="O31" s="75">
        <f t="shared" si="3"/>
        <v>0</v>
      </c>
      <c r="P31" s="75">
        <f t="shared" si="4"/>
        <v>0.74789999999999957</v>
      </c>
    </row>
    <row r="32" spans="1:16">
      <c r="A32" s="27" t="s">
        <v>6</v>
      </c>
      <c r="B32" s="31"/>
      <c r="C32" s="6" t="s">
        <v>187</v>
      </c>
      <c r="D32" s="6" t="s">
        <v>187</v>
      </c>
      <c r="E32" s="6" t="s">
        <v>187</v>
      </c>
      <c r="F32" s="6" t="s">
        <v>187</v>
      </c>
      <c r="G32" s="6" t="s">
        <v>187</v>
      </c>
      <c r="H32" s="6" t="s">
        <v>187</v>
      </c>
      <c r="I32" s="6" t="s">
        <v>187</v>
      </c>
      <c r="J32" s="6" t="s">
        <v>187</v>
      </c>
      <c r="K32" s="6" t="s">
        <v>187</v>
      </c>
      <c r="L32" s="6"/>
      <c r="M32" s="6" t="str">
        <f t="shared" si="1"/>
        <v/>
      </c>
      <c r="N32" s="6" t="str">
        <f t="shared" si="2"/>
        <v/>
      </c>
      <c r="O32" s="75" t="str">
        <f t="shared" si="3"/>
        <v/>
      </c>
      <c r="P32" s="75" t="str">
        <f t="shared" si="4"/>
        <v/>
      </c>
    </row>
    <row r="33" spans="1:16">
      <c r="A33" s="27" t="s">
        <v>187</v>
      </c>
      <c r="B33" s="31" t="s">
        <v>29</v>
      </c>
      <c r="C33" s="6">
        <v>11.677099999999999</v>
      </c>
      <c r="D33" s="6">
        <v>11.9451</v>
      </c>
      <c r="E33" s="6">
        <v>12.4054</v>
      </c>
      <c r="F33" s="6">
        <v>12.465299999999999</v>
      </c>
      <c r="G33" s="6">
        <v>12.336399999999999</v>
      </c>
      <c r="H33" s="6">
        <v>13.1197</v>
      </c>
      <c r="I33" s="6">
        <v>12.6401</v>
      </c>
      <c r="J33" s="6">
        <v>12.6999</v>
      </c>
      <c r="K33" s="6">
        <v>12.6999</v>
      </c>
      <c r="L33" s="6"/>
      <c r="M33" s="6">
        <f t="shared" si="1"/>
        <v>11.677099999999999</v>
      </c>
      <c r="N33" s="6">
        <f t="shared" si="2"/>
        <v>13.1197</v>
      </c>
      <c r="O33" s="75">
        <f t="shared" si="3"/>
        <v>-1.0228000000000002</v>
      </c>
      <c r="P33" s="75">
        <f t="shared" si="4"/>
        <v>0.4198000000000004</v>
      </c>
    </row>
    <row r="34" spans="1:16">
      <c r="A34" s="27"/>
      <c r="B34" s="31" t="s">
        <v>179</v>
      </c>
      <c r="C34" s="6">
        <v>12.412000000000001</v>
      </c>
      <c r="D34" s="6">
        <v>12.6358</v>
      </c>
      <c r="E34" s="6">
        <v>13.1633</v>
      </c>
      <c r="F34" s="6">
        <v>14.161799999999999</v>
      </c>
      <c r="G34" s="6">
        <v>13.2494</v>
      </c>
      <c r="H34" s="6">
        <v>13.2174</v>
      </c>
      <c r="I34" s="6">
        <v>13.678000000000001</v>
      </c>
      <c r="J34" s="6">
        <v>13.0794</v>
      </c>
      <c r="K34" s="6">
        <v>13.0794</v>
      </c>
      <c r="L34" s="6"/>
      <c r="M34" s="6">
        <f t="shared" si="1"/>
        <v>12.412000000000001</v>
      </c>
      <c r="N34" s="6">
        <f t="shared" si="2"/>
        <v>14.161799999999999</v>
      </c>
      <c r="O34" s="75">
        <f t="shared" si="3"/>
        <v>-0.66739999999999888</v>
      </c>
      <c r="P34" s="75">
        <f t="shared" si="4"/>
        <v>1.0823999999999998</v>
      </c>
    </row>
    <row r="35" spans="1:16">
      <c r="A35" s="27" t="s">
        <v>187</v>
      </c>
      <c r="B35" s="31" t="s">
        <v>33</v>
      </c>
      <c r="C35" s="6">
        <v>7.6672000000000002</v>
      </c>
      <c r="D35" s="6">
        <v>7.8658999999999999</v>
      </c>
      <c r="E35" s="6">
        <v>8.3239999999999998</v>
      </c>
      <c r="F35" s="6">
        <v>8.5324000000000009</v>
      </c>
      <c r="G35" s="6">
        <v>8.5265000000000004</v>
      </c>
      <c r="H35" s="6">
        <v>8.3237000000000005</v>
      </c>
      <c r="I35" s="6">
        <v>8.9969999999999999</v>
      </c>
      <c r="J35" s="6">
        <v>8.875</v>
      </c>
      <c r="K35" s="6">
        <v>8.875</v>
      </c>
      <c r="L35" s="6"/>
      <c r="M35" s="6">
        <f t="shared" si="1"/>
        <v>7.6672000000000002</v>
      </c>
      <c r="N35" s="6">
        <f t="shared" si="2"/>
        <v>8.9969999999999999</v>
      </c>
      <c r="O35" s="75">
        <f t="shared" si="3"/>
        <v>-1.2077999999999998</v>
      </c>
      <c r="P35" s="75">
        <f t="shared" si="4"/>
        <v>0.12199999999999989</v>
      </c>
    </row>
    <row r="36" spans="1:16">
      <c r="A36" s="27" t="s">
        <v>187</v>
      </c>
      <c r="B36" s="31" t="s">
        <v>43</v>
      </c>
      <c r="C36" s="6">
        <v>8.3176000000000005</v>
      </c>
      <c r="D36" s="6">
        <v>8.3344000000000005</v>
      </c>
      <c r="E36" s="6">
        <v>8.843</v>
      </c>
      <c r="F36" s="6">
        <v>7.8718000000000004</v>
      </c>
      <c r="G36" s="6">
        <v>7.4036999999999997</v>
      </c>
      <c r="H36" s="6">
        <v>7.2789000000000001</v>
      </c>
      <c r="I36" s="6">
        <v>7.3281999999999998</v>
      </c>
      <c r="J36" s="6">
        <v>7.3281999999999998</v>
      </c>
      <c r="K36" s="6">
        <v>7.3281999999999998</v>
      </c>
      <c r="L36" s="6"/>
      <c r="M36" s="6">
        <f t="shared" si="1"/>
        <v>7.2789000000000001</v>
      </c>
      <c r="N36" s="6">
        <f t="shared" si="2"/>
        <v>8.843</v>
      </c>
      <c r="O36" s="75">
        <f t="shared" si="3"/>
        <v>-4.9299999999999677E-2</v>
      </c>
      <c r="P36" s="75">
        <f t="shared" si="4"/>
        <v>1.5148000000000001</v>
      </c>
    </row>
    <row r="37" spans="1:16">
      <c r="A37" s="27" t="s">
        <v>187</v>
      </c>
      <c r="B37" s="31" t="s">
        <v>48</v>
      </c>
      <c r="C37" s="6">
        <v>3.3435000000000001</v>
      </c>
      <c r="D37" s="6">
        <v>3.3252999999999999</v>
      </c>
      <c r="E37" s="6">
        <v>3.43</v>
      </c>
      <c r="F37" s="6">
        <v>3.5446</v>
      </c>
      <c r="G37" s="6">
        <v>3.6107999999999998</v>
      </c>
      <c r="H37" s="6">
        <v>3.6109</v>
      </c>
      <c r="I37" s="6">
        <v>3.1467000000000001</v>
      </c>
      <c r="J37" s="6">
        <v>3.3589000000000002</v>
      </c>
      <c r="K37" s="6">
        <v>3.3589000000000002</v>
      </c>
      <c r="L37" s="6"/>
      <c r="M37" s="6">
        <f t="shared" si="1"/>
        <v>3.1467000000000001</v>
      </c>
      <c r="N37" s="6">
        <f t="shared" si="2"/>
        <v>3.6109</v>
      </c>
      <c r="O37" s="75">
        <f t="shared" si="3"/>
        <v>-0.21220000000000017</v>
      </c>
      <c r="P37" s="75">
        <f t="shared" si="4"/>
        <v>0.25199999999999978</v>
      </c>
    </row>
    <row r="38" spans="1:16">
      <c r="A38" s="27" t="s">
        <v>175</v>
      </c>
      <c r="B38" s="31"/>
      <c r="C38" s="6" t="s">
        <v>187</v>
      </c>
      <c r="D38" s="6" t="s">
        <v>187</v>
      </c>
      <c r="E38" s="6" t="s">
        <v>187</v>
      </c>
      <c r="F38" s="6" t="s">
        <v>187</v>
      </c>
      <c r="G38" s="6" t="s">
        <v>187</v>
      </c>
      <c r="H38" s="6" t="s">
        <v>187</v>
      </c>
      <c r="I38" s="6" t="s">
        <v>187</v>
      </c>
      <c r="J38" s="6" t="s">
        <v>187</v>
      </c>
      <c r="K38" s="6" t="s">
        <v>187</v>
      </c>
      <c r="L38" s="6"/>
      <c r="M38" s="6" t="str">
        <f t="shared" si="1"/>
        <v/>
      </c>
      <c r="N38" s="6" t="str">
        <f t="shared" si="2"/>
        <v/>
      </c>
      <c r="O38" s="75" t="str">
        <f t="shared" si="3"/>
        <v/>
      </c>
      <c r="P38" s="75" t="str">
        <f t="shared" si="4"/>
        <v/>
      </c>
    </row>
    <row r="39" spans="1:16">
      <c r="A39" s="27" t="s">
        <v>187</v>
      </c>
      <c r="B39" s="31" t="s">
        <v>10</v>
      </c>
      <c r="C39" s="6">
        <v>6.9531999999999998</v>
      </c>
      <c r="D39" s="6">
        <v>6.9489000000000001</v>
      </c>
      <c r="E39" s="6">
        <v>7.093</v>
      </c>
      <c r="F39" s="6">
        <v>7.0124000000000004</v>
      </c>
      <c r="G39" s="6">
        <v>6.8560999999999996</v>
      </c>
      <c r="H39" s="6">
        <v>7.0460000000000003</v>
      </c>
      <c r="I39" s="6">
        <v>7.1303999999999998</v>
      </c>
      <c r="J39" s="6">
        <v>7.1177000000000001</v>
      </c>
      <c r="K39" s="6">
        <v>7.1177000000000001</v>
      </c>
      <c r="L39" s="6"/>
      <c r="M39" s="6">
        <f t="shared" si="1"/>
        <v>6.8560999999999996</v>
      </c>
      <c r="N39" s="6">
        <f t="shared" si="2"/>
        <v>7.1303999999999998</v>
      </c>
      <c r="O39" s="75">
        <f t="shared" si="3"/>
        <v>-0.2616000000000005</v>
      </c>
      <c r="P39" s="75">
        <f t="shared" si="4"/>
        <v>1.2699999999999712E-2</v>
      </c>
    </row>
    <row r="40" spans="1:16">
      <c r="A40" s="27" t="s">
        <v>187</v>
      </c>
      <c r="B40" s="31" t="s">
        <v>26</v>
      </c>
      <c r="C40" s="6">
        <v>3.4342999999999999</v>
      </c>
      <c r="D40" s="6">
        <v>3.4533999999999998</v>
      </c>
      <c r="E40" s="6">
        <v>3.4598</v>
      </c>
      <c r="F40" s="6">
        <v>3.5712999999999999</v>
      </c>
      <c r="G40" s="6">
        <v>3.6120000000000001</v>
      </c>
      <c r="H40" s="6">
        <v>3.5939999999999999</v>
      </c>
      <c r="I40" s="6">
        <v>3.6606999999999998</v>
      </c>
      <c r="J40" s="6">
        <v>3.6871</v>
      </c>
      <c r="K40" s="6">
        <v>3.6703000000000001</v>
      </c>
      <c r="L40" s="6"/>
      <c r="M40" s="6">
        <f t="shared" si="1"/>
        <v>3.4342999999999999</v>
      </c>
      <c r="N40" s="6">
        <f t="shared" si="2"/>
        <v>3.6871</v>
      </c>
      <c r="O40" s="75">
        <f t="shared" si="3"/>
        <v>-0.23600000000000021</v>
      </c>
      <c r="P40" s="75">
        <f t="shared" si="4"/>
        <v>1.6799999999999926E-2</v>
      </c>
    </row>
    <row r="41" spans="1:16">
      <c r="A41" s="27" t="s">
        <v>187</v>
      </c>
      <c r="B41" s="31" t="s">
        <v>32</v>
      </c>
      <c r="C41" s="6">
        <v>4.2327000000000004</v>
      </c>
      <c r="D41" s="6">
        <v>4.4549000000000003</v>
      </c>
      <c r="E41" s="6">
        <v>4.7832999999999997</v>
      </c>
      <c r="F41" s="6">
        <v>4.6711999999999998</v>
      </c>
      <c r="G41" s="6">
        <v>4.6215000000000002</v>
      </c>
      <c r="H41" s="6">
        <v>4.8207000000000004</v>
      </c>
      <c r="I41" s="6">
        <v>4.8396999999999997</v>
      </c>
      <c r="J41" s="6">
        <v>4.8396999999999997</v>
      </c>
      <c r="K41" s="6">
        <v>4.8396999999999997</v>
      </c>
      <c r="L41" s="6"/>
      <c r="M41" s="6">
        <f t="shared" si="1"/>
        <v>4.2327000000000004</v>
      </c>
      <c r="N41" s="6">
        <f t="shared" si="2"/>
        <v>4.8396999999999997</v>
      </c>
      <c r="O41" s="75">
        <f t="shared" si="3"/>
        <v>-0.60699999999999932</v>
      </c>
      <c r="P41" s="75">
        <f t="shared" si="4"/>
        <v>0</v>
      </c>
    </row>
    <row r="42" spans="1:16">
      <c r="A42" s="27" t="s">
        <v>187</v>
      </c>
      <c r="B42" s="31" t="s">
        <v>37</v>
      </c>
      <c r="C42" s="6">
        <v>4.3276000000000003</v>
      </c>
      <c r="D42" s="6">
        <v>4.4734999999999996</v>
      </c>
      <c r="E42" s="6">
        <v>4.3303000000000003</v>
      </c>
      <c r="F42" s="6">
        <v>4.4511000000000003</v>
      </c>
      <c r="G42" s="6">
        <v>4.3045999999999998</v>
      </c>
      <c r="H42" s="6">
        <v>4.3209</v>
      </c>
      <c r="I42" s="6">
        <v>4.3471000000000002</v>
      </c>
      <c r="J42" s="6">
        <v>4.3471000000000002</v>
      </c>
      <c r="K42" s="6">
        <v>4.3471000000000002</v>
      </c>
      <c r="L42" s="6"/>
      <c r="M42" s="6">
        <f t="shared" si="1"/>
        <v>4.3045999999999998</v>
      </c>
      <c r="N42" s="6">
        <f t="shared" si="2"/>
        <v>4.4734999999999996</v>
      </c>
      <c r="O42" s="75">
        <f t="shared" si="3"/>
        <v>-4.2500000000000426E-2</v>
      </c>
      <c r="P42" s="75">
        <f t="shared" si="4"/>
        <v>0.1263999999999994</v>
      </c>
    </row>
    <row r="43" spans="1:16">
      <c r="A43" s="27"/>
      <c r="B43" s="31" t="s">
        <v>178</v>
      </c>
      <c r="C43" s="6">
        <v>8.6477000000000004</v>
      </c>
      <c r="D43" s="6">
        <v>8.5606000000000009</v>
      </c>
      <c r="E43" s="6">
        <v>9.0244</v>
      </c>
      <c r="F43" s="6">
        <v>9.1478999999999999</v>
      </c>
      <c r="G43" s="6">
        <v>8.9945000000000004</v>
      </c>
      <c r="H43" s="6">
        <v>8.3437000000000001</v>
      </c>
      <c r="I43" s="6">
        <v>8.3820999999999994</v>
      </c>
      <c r="J43" s="6">
        <v>8.3820999999999994</v>
      </c>
      <c r="K43" s="6">
        <v>8.3820999999999994</v>
      </c>
      <c r="L43" s="6"/>
      <c r="M43" s="6">
        <f t="shared" si="1"/>
        <v>8.3437000000000001</v>
      </c>
      <c r="N43" s="6">
        <f t="shared" si="2"/>
        <v>9.1478999999999999</v>
      </c>
      <c r="O43" s="75">
        <f t="shared" si="3"/>
        <v>-3.8399999999999324E-2</v>
      </c>
      <c r="P43" s="75">
        <f t="shared" si="4"/>
        <v>0.76580000000000048</v>
      </c>
    </row>
    <row r="44" spans="1:16">
      <c r="A44" s="27" t="s">
        <v>176</v>
      </c>
      <c r="B44" s="31"/>
      <c r="C44" s="6" t="s">
        <v>187</v>
      </c>
      <c r="D44" s="6" t="s">
        <v>187</v>
      </c>
      <c r="E44" s="6" t="s">
        <v>187</v>
      </c>
      <c r="F44" s="6" t="s">
        <v>187</v>
      </c>
      <c r="G44" s="6" t="s">
        <v>187</v>
      </c>
      <c r="H44" s="6" t="s">
        <v>187</v>
      </c>
      <c r="I44" s="6" t="s">
        <v>187</v>
      </c>
      <c r="J44" s="6" t="s">
        <v>187</v>
      </c>
      <c r="K44" s="6" t="s">
        <v>187</v>
      </c>
      <c r="L44" s="6"/>
      <c r="M44" s="6" t="str">
        <f t="shared" si="1"/>
        <v/>
      </c>
      <c r="N44" s="6" t="str">
        <f t="shared" si="2"/>
        <v/>
      </c>
      <c r="O44" s="75" t="str">
        <f t="shared" si="3"/>
        <v/>
      </c>
      <c r="P44" s="75" t="str">
        <f t="shared" si="4"/>
        <v/>
      </c>
    </row>
    <row r="45" spans="1:16">
      <c r="A45" s="27" t="s">
        <v>187</v>
      </c>
      <c r="B45" s="31" t="s">
        <v>18</v>
      </c>
      <c r="C45" s="6">
        <v>3.1177999999999999</v>
      </c>
      <c r="D45" s="6">
        <v>3.2174999999999998</v>
      </c>
      <c r="E45" s="6">
        <v>3.2709000000000001</v>
      </c>
      <c r="F45" s="6">
        <v>3.2425999999999999</v>
      </c>
      <c r="G45" s="6">
        <v>3.1918000000000002</v>
      </c>
      <c r="H45" s="6">
        <v>3.2385999999999999</v>
      </c>
      <c r="I45" s="6">
        <v>3.1911</v>
      </c>
      <c r="J45" s="6">
        <v>3.1911</v>
      </c>
      <c r="K45" s="6">
        <v>3.1911</v>
      </c>
      <c r="M45" s="6">
        <f t="shared" si="1"/>
        <v>3.1177999999999999</v>
      </c>
      <c r="N45" s="6">
        <f t="shared" si="2"/>
        <v>3.2709000000000001</v>
      </c>
      <c r="O45" s="75">
        <f t="shared" si="3"/>
        <v>-7.3300000000000143E-2</v>
      </c>
      <c r="P45" s="75">
        <f t="shared" si="4"/>
        <v>7.9800000000000093E-2</v>
      </c>
    </row>
    <row r="46" spans="1:16">
      <c r="A46" s="27" t="s">
        <v>187</v>
      </c>
      <c r="B46" s="31" t="s">
        <v>27</v>
      </c>
      <c r="C46" s="6">
        <v>4.7766000000000002</v>
      </c>
      <c r="D46" s="6">
        <v>4.9093</v>
      </c>
      <c r="E46" s="6">
        <v>4.9852999999999996</v>
      </c>
      <c r="F46" s="6">
        <v>4.9931000000000001</v>
      </c>
      <c r="G46" s="6">
        <v>5.1059999999999999</v>
      </c>
      <c r="H46" s="6">
        <v>4.9432</v>
      </c>
      <c r="I46" s="6">
        <v>5.0609999999999999</v>
      </c>
      <c r="J46" s="6">
        <v>4.9188999999999998</v>
      </c>
      <c r="K46" s="6">
        <v>4.8795999999999999</v>
      </c>
      <c r="M46" s="6">
        <f t="shared" si="1"/>
        <v>4.7766000000000002</v>
      </c>
      <c r="N46" s="6">
        <f t="shared" si="2"/>
        <v>5.1059999999999999</v>
      </c>
      <c r="O46" s="75">
        <f t="shared" si="3"/>
        <v>-0.10299999999999976</v>
      </c>
      <c r="P46" s="75">
        <f t="shared" si="4"/>
        <v>0.22639999999999993</v>
      </c>
    </row>
    <row r="47" spans="1:16">
      <c r="A47" s="27" t="s">
        <v>187</v>
      </c>
      <c r="B47" s="31" t="s">
        <v>40</v>
      </c>
      <c r="C47" s="6">
        <v>5.7286000000000001</v>
      </c>
      <c r="D47" s="6">
        <v>5.7489999999999997</v>
      </c>
      <c r="E47" s="6">
        <v>5.8112000000000004</v>
      </c>
      <c r="F47" s="6">
        <v>5.9185999999999996</v>
      </c>
      <c r="G47" s="6">
        <v>6.1555</v>
      </c>
      <c r="H47" s="6">
        <v>6.0098000000000003</v>
      </c>
      <c r="I47" s="6">
        <v>5.9965999999999999</v>
      </c>
      <c r="J47" s="6">
        <v>6.0697000000000001</v>
      </c>
      <c r="K47" s="6">
        <v>6.0697000000000001</v>
      </c>
      <c r="M47" s="6">
        <f t="shared" si="1"/>
        <v>5.7286000000000001</v>
      </c>
      <c r="N47" s="6">
        <f t="shared" si="2"/>
        <v>6.1555</v>
      </c>
      <c r="O47" s="75">
        <f t="shared" si="3"/>
        <v>-0.34109999999999996</v>
      </c>
      <c r="P47" s="75">
        <f t="shared" si="4"/>
        <v>8.5799999999999876E-2</v>
      </c>
    </row>
    <row r="48" spans="1:16">
      <c r="A48" s="27" t="s">
        <v>187</v>
      </c>
      <c r="B48" s="31" t="s">
        <v>49</v>
      </c>
      <c r="C48" s="6">
        <v>8.5459999999999994</v>
      </c>
      <c r="D48" s="6">
        <v>8.6288</v>
      </c>
      <c r="E48" s="6">
        <v>8.6755999999999993</v>
      </c>
      <c r="F48" s="6">
        <v>8.8368000000000002</v>
      </c>
      <c r="G48" s="6">
        <v>9.1235999999999997</v>
      </c>
      <c r="H48" s="6">
        <v>9.2545000000000002</v>
      </c>
      <c r="I48" s="6">
        <v>9.3430999999999997</v>
      </c>
      <c r="J48" s="6">
        <v>9.3430999999999997</v>
      </c>
      <c r="K48" s="6">
        <v>9.3430999999999997</v>
      </c>
      <c r="M48" s="6">
        <f t="shared" si="1"/>
        <v>8.5459999999999994</v>
      </c>
      <c r="N48" s="6">
        <f t="shared" si="2"/>
        <v>9.3430999999999997</v>
      </c>
      <c r="O48" s="75">
        <f t="shared" si="3"/>
        <v>-0.79710000000000036</v>
      </c>
      <c r="P48" s="75">
        <f t="shared" si="4"/>
        <v>0</v>
      </c>
    </row>
    <row r="49" spans="1:16">
      <c r="A49" s="27" t="s">
        <v>12</v>
      </c>
      <c r="B49" s="31"/>
      <c r="C49" s="6" t="s">
        <v>187</v>
      </c>
      <c r="D49" s="6" t="s">
        <v>187</v>
      </c>
      <c r="E49" s="6" t="s">
        <v>187</v>
      </c>
      <c r="F49" s="6" t="s">
        <v>187</v>
      </c>
      <c r="G49" s="6" t="s">
        <v>187</v>
      </c>
      <c r="H49" s="6" t="s">
        <v>187</v>
      </c>
      <c r="I49" s="6" t="s">
        <v>187</v>
      </c>
      <c r="J49" s="6" t="s">
        <v>187</v>
      </c>
      <c r="K49" s="6" t="s">
        <v>187</v>
      </c>
      <c r="L49" s="6"/>
      <c r="M49" s="6" t="str">
        <f t="shared" si="1"/>
        <v/>
      </c>
      <c r="N49" s="6" t="str">
        <f t="shared" si="2"/>
        <v/>
      </c>
      <c r="O49" s="75" t="str">
        <f t="shared" si="3"/>
        <v/>
      </c>
      <c r="P49" s="75" t="str">
        <f t="shared" si="4"/>
        <v/>
      </c>
    </row>
    <row r="50" spans="1:16">
      <c r="A50" s="27" t="s">
        <v>187</v>
      </c>
      <c r="B50" s="31" t="s">
        <v>11</v>
      </c>
      <c r="C50" s="6">
        <v>9.5359999999999996</v>
      </c>
      <c r="D50" s="6">
        <v>9.1062999999999992</v>
      </c>
      <c r="E50" s="6">
        <v>9.0212000000000003</v>
      </c>
      <c r="F50" s="6">
        <v>8.6486999999999998</v>
      </c>
      <c r="G50" s="6">
        <v>8.4608000000000008</v>
      </c>
      <c r="H50" s="6">
        <v>8.3466000000000005</v>
      </c>
      <c r="I50" s="6">
        <v>8.2944999999999993</v>
      </c>
      <c r="J50" s="6">
        <v>8.1616999999999997</v>
      </c>
      <c r="K50" s="6">
        <v>8.3186</v>
      </c>
      <c r="M50" s="6">
        <f t="shared" si="1"/>
        <v>8.1616999999999997</v>
      </c>
      <c r="N50" s="6">
        <f t="shared" si="2"/>
        <v>9.5359999999999996</v>
      </c>
      <c r="O50" s="75">
        <f t="shared" si="3"/>
        <v>-0.15690000000000026</v>
      </c>
      <c r="P50" s="75">
        <f t="shared" si="4"/>
        <v>1.2173999999999996</v>
      </c>
    </row>
    <row r="51" spans="1:16">
      <c r="A51" s="27" t="s">
        <v>187</v>
      </c>
      <c r="B51" s="31" t="s">
        <v>13</v>
      </c>
      <c r="C51" s="6">
        <v>7.2186000000000003</v>
      </c>
      <c r="D51" s="6">
        <v>6.9539</v>
      </c>
      <c r="E51" s="6">
        <v>6.9443999999999999</v>
      </c>
      <c r="F51" s="6">
        <v>7.2253999999999996</v>
      </c>
      <c r="G51" s="6">
        <v>7.1936</v>
      </c>
      <c r="H51" s="6">
        <v>7.3204000000000002</v>
      </c>
      <c r="I51" s="6">
        <v>7.5296000000000003</v>
      </c>
      <c r="J51" s="6">
        <v>7.5788000000000002</v>
      </c>
      <c r="K51" s="6">
        <v>7.6360000000000001</v>
      </c>
      <c r="M51" s="6">
        <f t="shared" si="1"/>
        <v>6.9443999999999999</v>
      </c>
      <c r="N51" s="6">
        <f t="shared" si="2"/>
        <v>7.6360000000000001</v>
      </c>
      <c r="O51" s="75">
        <f t="shared" si="3"/>
        <v>-0.69160000000000021</v>
      </c>
      <c r="P51" s="75">
        <f t="shared" si="4"/>
        <v>0</v>
      </c>
    </row>
    <row r="52" spans="1:16">
      <c r="A52" s="27" t="s">
        <v>187</v>
      </c>
      <c r="B52" s="31" t="s">
        <v>20</v>
      </c>
      <c r="C52" s="6">
        <v>7.1989000000000001</v>
      </c>
      <c r="D52" s="6">
        <v>7.2516999999999996</v>
      </c>
      <c r="E52" s="6">
        <v>7.1965000000000003</v>
      </c>
      <c r="F52" s="6">
        <v>7.1664000000000003</v>
      </c>
      <c r="G52" s="6">
        <v>7.1638000000000002</v>
      </c>
      <c r="H52" s="6">
        <v>7.1599000000000004</v>
      </c>
      <c r="I52" s="6">
        <v>7.2336999999999998</v>
      </c>
      <c r="J52" s="6">
        <v>7.1477000000000004</v>
      </c>
      <c r="K52" s="6">
        <v>7.1382000000000003</v>
      </c>
      <c r="M52" s="6">
        <f t="shared" si="1"/>
        <v>7.1382000000000003</v>
      </c>
      <c r="N52" s="6">
        <f t="shared" si="2"/>
        <v>7.2516999999999996</v>
      </c>
      <c r="O52" s="75">
        <f t="shared" si="3"/>
        <v>0</v>
      </c>
      <c r="P52" s="75">
        <f t="shared" si="4"/>
        <v>0.11349999999999927</v>
      </c>
    </row>
    <row r="53" spans="1:16">
      <c r="A53" s="27" t="s">
        <v>187</v>
      </c>
      <c r="B53" s="31" t="s">
        <v>21</v>
      </c>
      <c r="C53" s="6">
        <v>10.3527</v>
      </c>
      <c r="D53" s="6">
        <v>10.4596</v>
      </c>
      <c r="E53" s="6">
        <v>10.5542</v>
      </c>
      <c r="F53" s="6">
        <v>10.641299999999999</v>
      </c>
      <c r="G53" s="6">
        <v>10.7339</v>
      </c>
      <c r="H53" s="6">
        <v>10.7982</v>
      </c>
      <c r="I53" s="6">
        <v>10.9392</v>
      </c>
      <c r="J53" s="6">
        <v>10.946300000000001</v>
      </c>
      <c r="K53" s="6">
        <v>10.946300000000001</v>
      </c>
      <c r="M53" s="6">
        <f t="shared" si="1"/>
        <v>10.3527</v>
      </c>
      <c r="N53" s="6">
        <f t="shared" si="2"/>
        <v>10.946300000000001</v>
      </c>
      <c r="O53" s="75">
        <f t="shared" si="3"/>
        <v>-0.59360000000000035</v>
      </c>
      <c r="P53" s="75">
        <f t="shared" si="4"/>
        <v>0</v>
      </c>
    </row>
    <row r="54" spans="1:16">
      <c r="A54" s="27" t="s">
        <v>187</v>
      </c>
      <c r="B54" s="31" t="s">
        <v>25</v>
      </c>
      <c r="C54" s="6">
        <v>4.3112000000000004</v>
      </c>
      <c r="D54" s="6">
        <v>4.2845000000000004</v>
      </c>
      <c r="E54" s="6">
        <v>4.3372999999999999</v>
      </c>
      <c r="F54" s="6">
        <v>4.3262</v>
      </c>
      <c r="G54" s="6">
        <v>3.2288999999999999</v>
      </c>
      <c r="H54" s="6">
        <v>3.2311999999999999</v>
      </c>
      <c r="I54" s="6">
        <v>3.2311999999999999</v>
      </c>
      <c r="J54" s="6">
        <v>3.2311999999999999</v>
      </c>
      <c r="K54" s="6">
        <v>3.2311999999999999</v>
      </c>
      <c r="M54" s="6">
        <f t="shared" si="1"/>
        <v>3.2288999999999999</v>
      </c>
      <c r="N54" s="6">
        <f t="shared" si="2"/>
        <v>4.3372999999999999</v>
      </c>
      <c r="O54" s="75">
        <f t="shared" si="3"/>
        <v>-2.2999999999999687E-3</v>
      </c>
      <c r="P54" s="75">
        <f t="shared" si="4"/>
        <v>1.1061000000000001</v>
      </c>
    </row>
    <row r="55" spans="1:16">
      <c r="A55" s="27" t="s">
        <v>187</v>
      </c>
      <c r="B55" s="31" t="s">
        <v>142</v>
      </c>
      <c r="C55" s="6">
        <v>3.4581</v>
      </c>
      <c r="D55" s="6">
        <v>3.5611000000000002</v>
      </c>
      <c r="E55" s="6">
        <v>3.6236999999999999</v>
      </c>
      <c r="F55" s="6">
        <v>3.6728000000000001</v>
      </c>
      <c r="G55" s="6">
        <v>3.7141000000000002</v>
      </c>
      <c r="H55" s="6">
        <v>3.7006000000000001</v>
      </c>
      <c r="I55" s="6">
        <v>3.7000999999999999</v>
      </c>
      <c r="J55" s="6">
        <v>3.7000999999999999</v>
      </c>
      <c r="K55" s="6">
        <v>3.7000999999999999</v>
      </c>
      <c r="M55" s="6">
        <f t="shared" si="1"/>
        <v>3.4581</v>
      </c>
      <c r="N55" s="6">
        <f t="shared" si="2"/>
        <v>3.7141000000000002</v>
      </c>
      <c r="O55" s="75">
        <f t="shared" si="3"/>
        <v>-0.24199999999999999</v>
      </c>
      <c r="P55" s="75">
        <f t="shared" si="4"/>
        <v>1.4000000000000234E-2</v>
      </c>
    </row>
    <row r="56" spans="1:16">
      <c r="A56" s="27" t="s">
        <v>187</v>
      </c>
      <c r="B56" s="31" t="s">
        <v>38</v>
      </c>
      <c r="C56" s="6">
        <v>3.7951999999999999</v>
      </c>
      <c r="D56" s="6">
        <v>3.7359</v>
      </c>
      <c r="E56" s="6">
        <v>3.8351999999999999</v>
      </c>
      <c r="F56" s="6">
        <v>3.8835000000000002</v>
      </c>
      <c r="G56" s="6">
        <v>3.9217</v>
      </c>
      <c r="H56" s="6">
        <v>4.0658000000000003</v>
      </c>
      <c r="I56" s="6">
        <v>4.1862000000000004</v>
      </c>
      <c r="J56" s="6">
        <v>4.26</v>
      </c>
      <c r="K56" s="6">
        <v>4.1712999999999996</v>
      </c>
      <c r="M56" s="6">
        <f t="shared" si="1"/>
        <v>3.7359</v>
      </c>
      <c r="N56" s="6">
        <f t="shared" si="2"/>
        <v>4.26</v>
      </c>
      <c r="O56" s="75">
        <f t="shared" si="3"/>
        <v>-0.43539999999999957</v>
      </c>
      <c r="P56" s="75">
        <f t="shared" si="4"/>
        <v>8.8700000000000223E-2</v>
      </c>
    </row>
    <row r="57" spans="1:16">
      <c r="A57" s="27" t="s">
        <v>187</v>
      </c>
      <c r="B57" s="31" t="s">
        <v>39</v>
      </c>
      <c r="C57" s="6">
        <v>3.8168000000000002</v>
      </c>
      <c r="D57" s="6">
        <v>3.8445</v>
      </c>
      <c r="E57" s="6">
        <v>3.8595000000000002</v>
      </c>
      <c r="F57" s="6">
        <v>4.0033000000000003</v>
      </c>
      <c r="G57" s="6">
        <v>3.9270999999999998</v>
      </c>
      <c r="H57" s="6">
        <v>3.8812000000000002</v>
      </c>
      <c r="I57" s="6">
        <v>3.8285</v>
      </c>
      <c r="J57" s="6">
        <v>3.8595999999999999</v>
      </c>
      <c r="K57" s="6">
        <v>3.7241</v>
      </c>
      <c r="M57" s="6">
        <f t="shared" si="1"/>
        <v>3.7241</v>
      </c>
      <c r="N57" s="6">
        <f t="shared" si="2"/>
        <v>4.0033000000000003</v>
      </c>
      <c r="O57" s="75">
        <f t="shared" si="3"/>
        <v>0</v>
      </c>
      <c r="P57" s="75">
        <f t="shared" si="4"/>
        <v>0.27920000000000034</v>
      </c>
    </row>
    <row r="58" spans="1:16">
      <c r="A58" s="27"/>
      <c r="B58" s="31"/>
      <c r="C58" s="6"/>
      <c r="D58" s="6"/>
      <c r="E58" s="6"/>
      <c r="F58" s="6"/>
      <c r="G58" s="6"/>
      <c r="H58" s="6"/>
      <c r="I58" s="6"/>
      <c r="J58" s="6"/>
      <c r="K58" s="6"/>
      <c r="M58" s="6"/>
      <c r="N58" s="6"/>
      <c r="O58" s="75"/>
      <c r="P58" s="75"/>
    </row>
    <row r="59" spans="1:16">
      <c r="A59" s="77" t="s">
        <v>531</v>
      </c>
      <c r="B59" s="31"/>
      <c r="C59" s="6"/>
      <c r="D59" s="6"/>
      <c r="E59" s="6"/>
      <c r="F59" s="6"/>
      <c r="G59" s="6"/>
      <c r="I59" s="6"/>
      <c r="J59" s="6"/>
      <c r="K59" s="75"/>
      <c r="L59" s="75"/>
      <c r="M59" s="6"/>
      <c r="N59" s="6"/>
      <c r="O59" s="75">
        <f>AVERAGE(O7:O57)</f>
        <v>-0.44222857142857142</v>
      </c>
      <c r="P59" s="75">
        <f>AVERAGE(P7:P57)</f>
        <v>0.23575476190476177</v>
      </c>
    </row>
    <row r="60" spans="1:16">
      <c r="A60" s="77" t="s">
        <v>532</v>
      </c>
      <c r="B60" s="31"/>
      <c r="C60" s="6"/>
      <c r="D60" s="6"/>
      <c r="E60" s="6"/>
      <c r="F60" s="6"/>
      <c r="G60" s="6"/>
      <c r="I60" s="6"/>
      <c r="J60" s="6"/>
      <c r="K60" s="75"/>
      <c r="L60" s="75"/>
      <c r="M60" s="6"/>
      <c r="N60" s="6"/>
      <c r="O60" s="75">
        <f>MIN(O7:O57)</f>
        <v>-1.7894000000000005</v>
      </c>
      <c r="P60" s="75">
        <f>MAX(P7:P57)</f>
        <v>1.5148000000000001</v>
      </c>
    </row>
    <row r="61" spans="1:16">
      <c r="A61" s="32" t="s">
        <v>1</v>
      </c>
      <c r="B61" s="33"/>
      <c r="C61" s="33"/>
      <c r="D61" s="33"/>
      <c r="E61" s="33"/>
      <c r="F61" s="33"/>
      <c r="G61" s="33"/>
      <c r="H61" s="33"/>
      <c r="I61" s="33"/>
      <c r="J61" s="33"/>
      <c r="K61" s="33"/>
      <c r="L61" s="33"/>
      <c r="M61" s="33"/>
      <c r="N61" s="33"/>
      <c r="O61" s="33"/>
      <c r="P61" s="33"/>
    </row>
    <row r="62" spans="1:16">
      <c r="A62" s="41" t="s">
        <v>171</v>
      </c>
      <c r="C62" s="6" t="s">
        <v>187</v>
      </c>
      <c r="D62" s="6" t="s">
        <v>187</v>
      </c>
      <c r="E62" s="6" t="s">
        <v>187</v>
      </c>
      <c r="F62" s="6" t="s">
        <v>187</v>
      </c>
      <c r="G62" s="6" t="s">
        <v>187</v>
      </c>
      <c r="H62" s="6" t="s">
        <v>187</v>
      </c>
      <c r="I62" s="6" t="s">
        <v>187</v>
      </c>
      <c r="J62" s="6" t="s">
        <v>187</v>
      </c>
      <c r="K62" s="6" t="s">
        <v>187</v>
      </c>
      <c r="L62" s="6"/>
      <c r="M62" s="6" t="str">
        <f t="shared" ref="M62:M112" si="9">IF(NOT(ISNUMBER($K62)),"",MIN(C62:K62))</f>
        <v/>
      </c>
      <c r="N62" s="6" t="str">
        <f t="shared" ref="N62:N112" si="10">IF(NOT(ISNUMBER($K62)),"",MAX(C62:K62))</f>
        <v/>
      </c>
      <c r="O62" s="75" t="str">
        <f t="shared" ref="O62:O112" si="11">IF(NOT(ISNUMBER($K62)),"",M62-$K62)</f>
        <v/>
      </c>
      <c r="P62" s="75" t="str">
        <f t="shared" ref="P62:P112" si="12">IF(NOT(ISNUMBER($K62)),"",N62-$K62)</f>
        <v/>
      </c>
    </row>
    <row r="63" spans="1:16">
      <c r="A63" s="27" t="s">
        <v>187</v>
      </c>
      <c r="B63" s="31" t="s">
        <v>16</v>
      </c>
      <c r="C63" s="6">
        <v>7.1163999999999996</v>
      </c>
      <c r="D63" s="6">
        <v>6.5951000000000004</v>
      </c>
      <c r="E63" s="6">
        <v>6.7487000000000004</v>
      </c>
      <c r="F63" s="6">
        <v>6.7096999999999998</v>
      </c>
      <c r="G63" s="6">
        <v>6.6906999999999996</v>
      </c>
      <c r="H63" s="6">
        <v>7.4484000000000004</v>
      </c>
      <c r="I63" s="6">
        <v>7.6912000000000003</v>
      </c>
      <c r="J63" s="6">
        <v>7.6912000000000003</v>
      </c>
      <c r="K63" s="6">
        <v>7.6912000000000003</v>
      </c>
      <c r="M63" s="6">
        <f t="shared" si="9"/>
        <v>6.5951000000000004</v>
      </c>
      <c r="N63" s="6">
        <f t="shared" si="10"/>
        <v>7.6912000000000003</v>
      </c>
      <c r="O63" s="75">
        <f t="shared" si="11"/>
        <v>-1.0960999999999999</v>
      </c>
      <c r="P63" s="75">
        <f t="shared" si="12"/>
        <v>0</v>
      </c>
    </row>
    <row r="64" spans="1:16">
      <c r="A64" s="27"/>
      <c r="B64" s="31" t="s">
        <v>540</v>
      </c>
      <c r="C64" s="6"/>
      <c r="D64" s="6"/>
      <c r="E64" s="6"/>
      <c r="F64" s="6"/>
      <c r="G64" s="6"/>
      <c r="H64" s="6"/>
      <c r="I64" s="6"/>
      <c r="J64" s="6"/>
      <c r="K64" s="6"/>
      <c r="M64" s="6"/>
      <c r="N64" s="6"/>
      <c r="O64" s="75"/>
      <c r="P64" s="75"/>
    </row>
    <row r="65" spans="1:16">
      <c r="A65" s="27" t="s">
        <v>187</v>
      </c>
      <c r="B65" s="31" t="s">
        <v>24</v>
      </c>
      <c r="C65" s="6" t="s">
        <v>187</v>
      </c>
      <c r="D65" s="6" t="s">
        <v>187</v>
      </c>
      <c r="E65" s="6" t="s">
        <v>187</v>
      </c>
      <c r="F65" s="6" t="s">
        <v>187</v>
      </c>
      <c r="G65" s="6" t="s">
        <v>187</v>
      </c>
      <c r="H65" s="6" t="s">
        <v>187</v>
      </c>
      <c r="I65" s="6" t="s">
        <v>187</v>
      </c>
      <c r="J65" s="6" t="s">
        <v>187</v>
      </c>
      <c r="K65" s="6" t="s">
        <v>187</v>
      </c>
      <c r="M65" s="6" t="str">
        <f t="shared" si="9"/>
        <v/>
      </c>
      <c r="N65" s="6" t="str">
        <f t="shared" si="10"/>
        <v/>
      </c>
      <c r="O65" s="75" t="str">
        <f t="shared" si="11"/>
        <v/>
      </c>
      <c r="P65" s="75" t="str">
        <f t="shared" si="12"/>
        <v/>
      </c>
    </row>
    <row r="66" spans="1:16">
      <c r="A66" s="27" t="s">
        <v>187</v>
      </c>
      <c r="B66" s="31" t="s">
        <v>30</v>
      </c>
      <c r="C66" s="6" t="s">
        <v>187</v>
      </c>
      <c r="D66" s="6" t="s">
        <v>187</v>
      </c>
      <c r="E66" s="6" t="s">
        <v>187</v>
      </c>
      <c r="F66" s="6" t="s">
        <v>187</v>
      </c>
      <c r="G66" s="6" t="s">
        <v>187</v>
      </c>
      <c r="H66" s="6" t="s">
        <v>187</v>
      </c>
      <c r="I66" s="6" t="s">
        <v>187</v>
      </c>
      <c r="J66" s="6" t="s">
        <v>187</v>
      </c>
      <c r="K66" s="6" t="s">
        <v>187</v>
      </c>
      <c r="M66" s="6" t="str">
        <f t="shared" si="9"/>
        <v/>
      </c>
      <c r="N66" s="6" t="str">
        <f t="shared" si="10"/>
        <v/>
      </c>
      <c r="O66" s="75" t="str">
        <f t="shared" si="11"/>
        <v/>
      </c>
      <c r="P66" s="75" t="str">
        <f t="shared" si="12"/>
        <v/>
      </c>
    </row>
    <row r="67" spans="1:16">
      <c r="A67" s="27" t="s">
        <v>187</v>
      </c>
      <c r="B67" s="31" t="s">
        <v>31</v>
      </c>
      <c r="C67" s="6" t="s">
        <v>187</v>
      </c>
      <c r="D67" s="6" t="s">
        <v>187</v>
      </c>
      <c r="E67" s="6" t="s">
        <v>187</v>
      </c>
      <c r="F67" s="6" t="s">
        <v>187</v>
      </c>
      <c r="G67" s="6" t="s">
        <v>187</v>
      </c>
      <c r="H67" s="6" t="s">
        <v>187</v>
      </c>
      <c r="I67" s="6" t="s">
        <v>187</v>
      </c>
      <c r="J67" s="6" t="s">
        <v>187</v>
      </c>
      <c r="K67" s="6" t="s">
        <v>187</v>
      </c>
      <c r="M67" s="6" t="str">
        <f t="shared" si="9"/>
        <v/>
      </c>
      <c r="N67" s="6" t="str">
        <f t="shared" si="10"/>
        <v/>
      </c>
      <c r="O67" s="75" t="str">
        <f t="shared" si="11"/>
        <v/>
      </c>
      <c r="P67" s="75" t="str">
        <f t="shared" si="12"/>
        <v/>
      </c>
    </row>
    <row r="68" spans="1:16">
      <c r="A68" s="27" t="s">
        <v>187</v>
      </c>
      <c r="B68" s="31" t="s">
        <v>35</v>
      </c>
      <c r="C68" s="6" t="s">
        <v>187</v>
      </c>
      <c r="D68" s="6" t="s">
        <v>187</v>
      </c>
      <c r="E68" s="6" t="s">
        <v>187</v>
      </c>
      <c r="F68" s="6" t="s">
        <v>187</v>
      </c>
      <c r="G68" s="6" t="s">
        <v>187</v>
      </c>
      <c r="H68" s="6" t="s">
        <v>187</v>
      </c>
      <c r="I68" s="6" t="s">
        <v>187</v>
      </c>
      <c r="J68" s="6" t="s">
        <v>187</v>
      </c>
      <c r="K68" s="6" t="s">
        <v>187</v>
      </c>
      <c r="M68" s="6" t="str">
        <f t="shared" si="9"/>
        <v/>
      </c>
      <c r="N68" s="6" t="str">
        <f t="shared" si="10"/>
        <v/>
      </c>
      <c r="O68" s="75" t="str">
        <f t="shared" si="11"/>
        <v/>
      </c>
      <c r="P68" s="75" t="str">
        <f t="shared" si="12"/>
        <v/>
      </c>
    </row>
    <row r="69" spans="1:16">
      <c r="A69" s="27" t="s">
        <v>187</v>
      </c>
      <c r="B69" s="31" t="s">
        <v>41</v>
      </c>
      <c r="C69" s="6" t="s">
        <v>187</v>
      </c>
      <c r="D69" s="6" t="s">
        <v>187</v>
      </c>
      <c r="E69" s="6" t="s">
        <v>187</v>
      </c>
      <c r="F69" s="6" t="s">
        <v>187</v>
      </c>
      <c r="G69" s="6" t="s">
        <v>187</v>
      </c>
      <c r="H69" s="6" t="s">
        <v>187</v>
      </c>
      <c r="I69" s="6" t="s">
        <v>187</v>
      </c>
      <c r="J69" s="6" t="s">
        <v>187</v>
      </c>
      <c r="K69" s="6" t="s">
        <v>187</v>
      </c>
      <c r="M69" s="6" t="str">
        <f t="shared" si="9"/>
        <v/>
      </c>
      <c r="N69" s="6" t="str">
        <f t="shared" si="10"/>
        <v/>
      </c>
      <c r="O69" s="75" t="str">
        <f t="shared" si="11"/>
        <v/>
      </c>
      <c r="P69" s="75" t="str">
        <f t="shared" si="12"/>
        <v/>
      </c>
    </row>
    <row r="70" spans="1:16">
      <c r="A70" s="27" t="s">
        <v>187</v>
      </c>
      <c r="B70" s="31" t="s">
        <v>44</v>
      </c>
      <c r="C70" s="6" t="s">
        <v>187</v>
      </c>
      <c r="D70" s="6" t="s">
        <v>187</v>
      </c>
      <c r="E70" s="6" t="s">
        <v>187</v>
      </c>
      <c r="F70" s="6" t="s">
        <v>187</v>
      </c>
      <c r="G70" s="6" t="s">
        <v>187</v>
      </c>
      <c r="H70" s="6" t="s">
        <v>187</v>
      </c>
      <c r="I70" s="6" t="s">
        <v>187</v>
      </c>
      <c r="J70" s="6" t="s">
        <v>187</v>
      </c>
      <c r="K70" s="6" t="s">
        <v>187</v>
      </c>
      <c r="M70" s="6" t="str">
        <f t="shared" si="9"/>
        <v/>
      </c>
      <c r="N70" s="6" t="str">
        <f t="shared" si="10"/>
        <v/>
      </c>
      <c r="O70" s="75" t="str">
        <f t="shared" si="11"/>
        <v/>
      </c>
      <c r="P70" s="75" t="str">
        <f t="shared" si="12"/>
        <v/>
      </c>
    </row>
    <row r="71" spans="1:16">
      <c r="A71" s="27" t="s">
        <v>187</v>
      </c>
      <c r="B71" s="31" t="s">
        <v>47</v>
      </c>
      <c r="C71" s="6" t="s">
        <v>187</v>
      </c>
      <c r="D71" s="6" t="s">
        <v>187</v>
      </c>
      <c r="E71" s="6" t="s">
        <v>187</v>
      </c>
      <c r="F71" s="6" t="s">
        <v>187</v>
      </c>
      <c r="G71" s="6" t="s">
        <v>187</v>
      </c>
      <c r="H71" s="6" t="s">
        <v>187</v>
      </c>
      <c r="I71" s="6" t="s">
        <v>187</v>
      </c>
      <c r="J71" s="6" t="s">
        <v>187</v>
      </c>
      <c r="K71" s="6" t="s">
        <v>187</v>
      </c>
      <c r="M71" s="6" t="str">
        <f t="shared" si="9"/>
        <v/>
      </c>
      <c r="N71" s="6" t="str">
        <f t="shared" si="10"/>
        <v/>
      </c>
      <c r="O71" s="75" t="str">
        <f t="shared" si="11"/>
        <v/>
      </c>
      <c r="P71" s="75" t="str">
        <f t="shared" si="12"/>
        <v/>
      </c>
    </row>
    <row r="72" spans="1:16">
      <c r="A72" s="27" t="s">
        <v>187</v>
      </c>
      <c r="B72" s="31" t="s">
        <v>50</v>
      </c>
      <c r="C72" s="6" t="s">
        <v>187</v>
      </c>
      <c r="D72" s="6" t="s">
        <v>187</v>
      </c>
      <c r="E72" s="6" t="s">
        <v>187</v>
      </c>
      <c r="F72" s="6" t="s">
        <v>187</v>
      </c>
      <c r="G72" s="6" t="s">
        <v>187</v>
      </c>
      <c r="H72" s="6" t="s">
        <v>187</v>
      </c>
      <c r="I72" s="6" t="s">
        <v>187</v>
      </c>
      <c r="J72" s="6" t="s">
        <v>187</v>
      </c>
      <c r="K72" s="6" t="s">
        <v>187</v>
      </c>
      <c r="M72" s="6" t="str">
        <f t="shared" si="9"/>
        <v/>
      </c>
      <c r="N72" s="6" t="str">
        <f t="shared" si="10"/>
        <v/>
      </c>
      <c r="O72" s="75" t="str">
        <f t="shared" si="11"/>
        <v/>
      </c>
      <c r="P72" s="75" t="str">
        <f t="shared" si="12"/>
        <v/>
      </c>
    </row>
    <row r="73" spans="1:16">
      <c r="A73" s="27" t="s">
        <v>172</v>
      </c>
      <c r="B73" s="28"/>
      <c r="C73" s="6" t="s">
        <v>187</v>
      </c>
      <c r="D73" s="6" t="s">
        <v>187</v>
      </c>
      <c r="E73" s="6" t="s">
        <v>187</v>
      </c>
      <c r="F73" s="6" t="s">
        <v>187</v>
      </c>
      <c r="G73" s="6" t="s">
        <v>187</v>
      </c>
      <c r="H73" s="6" t="s">
        <v>187</v>
      </c>
      <c r="I73" s="6" t="s">
        <v>187</v>
      </c>
      <c r="J73" s="6" t="s">
        <v>187</v>
      </c>
      <c r="K73" s="6" t="s">
        <v>187</v>
      </c>
      <c r="L73" s="6"/>
      <c r="M73" s="6" t="str">
        <f t="shared" si="9"/>
        <v/>
      </c>
      <c r="N73" s="6" t="str">
        <f t="shared" si="10"/>
        <v/>
      </c>
      <c r="O73" s="75" t="str">
        <f t="shared" si="11"/>
        <v/>
      </c>
      <c r="P73" s="75" t="str">
        <f t="shared" si="12"/>
        <v/>
      </c>
    </row>
    <row r="74" spans="1:16">
      <c r="A74" s="27"/>
      <c r="B74" t="s">
        <v>181</v>
      </c>
      <c r="C74" s="6" t="s">
        <v>187</v>
      </c>
      <c r="D74" s="6" t="s">
        <v>187</v>
      </c>
      <c r="E74" s="6" t="s">
        <v>187</v>
      </c>
      <c r="F74" s="6" t="s">
        <v>187</v>
      </c>
      <c r="G74" s="6" t="s">
        <v>187</v>
      </c>
      <c r="H74" s="6" t="s">
        <v>187</v>
      </c>
      <c r="I74" s="6" t="s">
        <v>187</v>
      </c>
      <c r="J74" s="6" t="s">
        <v>187</v>
      </c>
      <c r="K74" s="6" t="s">
        <v>187</v>
      </c>
      <c r="M74" s="6" t="str">
        <f t="shared" si="9"/>
        <v/>
      </c>
      <c r="N74" s="6" t="str">
        <f t="shared" si="10"/>
        <v/>
      </c>
      <c r="O74" s="75" t="str">
        <f t="shared" si="11"/>
        <v/>
      </c>
      <c r="P74" s="75" t="str">
        <f t="shared" si="12"/>
        <v/>
      </c>
    </row>
    <row r="75" spans="1:16">
      <c r="A75" s="27" t="s">
        <v>187</v>
      </c>
      <c r="B75" s="31" t="s">
        <v>14</v>
      </c>
      <c r="C75" s="6" t="s">
        <v>187</v>
      </c>
      <c r="D75" s="6" t="s">
        <v>187</v>
      </c>
      <c r="E75" s="6" t="s">
        <v>187</v>
      </c>
      <c r="F75" s="6" t="s">
        <v>187</v>
      </c>
      <c r="G75" s="6" t="s">
        <v>187</v>
      </c>
      <c r="H75" s="6" t="s">
        <v>187</v>
      </c>
      <c r="I75" s="6" t="s">
        <v>187</v>
      </c>
      <c r="J75" s="6" t="s">
        <v>187</v>
      </c>
      <c r="K75" s="6" t="s">
        <v>187</v>
      </c>
      <c r="M75" s="6" t="str">
        <f t="shared" si="9"/>
        <v/>
      </c>
      <c r="N75" s="6" t="str">
        <f t="shared" si="10"/>
        <v/>
      </c>
      <c r="O75" s="75" t="str">
        <f t="shared" si="11"/>
        <v/>
      </c>
      <c r="P75" s="75" t="str">
        <f t="shared" si="12"/>
        <v/>
      </c>
    </row>
    <row r="76" spans="1:16">
      <c r="A76" s="27"/>
      <c r="B76" s="31" t="s">
        <v>180</v>
      </c>
      <c r="C76" s="6" t="s">
        <v>187</v>
      </c>
      <c r="D76" s="6" t="s">
        <v>187</v>
      </c>
      <c r="E76" s="6" t="s">
        <v>187</v>
      </c>
      <c r="F76" s="6" t="s">
        <v>187</v>
      </c>
      <c r="G76" s="6" t="s">
        <v>187</v>
      </c>
      <c r="H76" s="6" t="s">
        <v>187</v>
      </c>
      <c r="I76" s="6" t="s">
        <v>187</v>
      </c>
      <c r="J76" s="6" t="s">
        <v>187</v>
      </c>
      <c r="K76" s="6" t="s">
        <v>187</v>
      </c>
      <c r="M76" s="6" t="str">
        <f t="shared" si="9"/>
        <v/>
      </c>
      <c r="N76" s="6" t="str">
        <f t="shared" si="10"/>
        <v/>
      </c>
      <c r="O76" s="75" t="str">
        <f t="shared" si="11"/>
        <v/>
      </c>
      <c r="P76" s="75" t="str">
        <f t="shared" si="12"/>
        <v/>
      </c>
    </row>
    <row r="77" spans="1:16">
      <c r="A77" s="27"/>
      <c r="B77" s="31" t="s">
        <v>134</v>
      </c>
      <c r="C77" s="6" t="s">
        <v>187</v>
      </c>
      <c r="D77" s="6" t="s">
        <v>187</v>
      </c>
      <c r="E77" s="6" t="s">
        <v>187</v>
      </c>
      <c r="F77" s="6" t="s">
        <v>187</v>
      </c>
      <c r="G77" s="6" t="s">
        <v>187</v>
      </c>
      <c r="H77" s="6" t="s">
        <v>187</v>
      </c>
      <c r="I77" s="6" t="s">
        <v>187</v>
      </c>
      <c r="J77" s="6" t="s">
        <v>187</v>
      </c>
      <c r="K77" s="6" t="s">
        <v>187</v>
      </c>
      <c r="M77" s="6" t="str">
        <f t="shared" si="9"/>
        <v/>
      </c>
      <c r="N77" s="6" t="str">
        <f t="shared" si="10"/>
        <v/>
      </c>
      <c r="O77" s="75" t="str">
        <f t="shared" si="11"/>
        <v/>
      </c>
      <c r="P77" s="75" t="str">
        <f t="shared" si="12"/>
        <v/>
      </c>
    </row>
    <row r="78" spans="1:16">
      <c r="A78" s="27"/>
      <c r="B78" s="31" t="s">
        <v>541</v>
      </c>
      <c r="C78" s="6">
        <v>1.1388</v>
      </c>
      <c r="D78" s="6">
        <v>1.3405</v>
      </c>
      <c r="E78" s="6">
        <v>1.4505999999999999</v>
      </c>
      <c r="F78" s="6">
        <v>1.4603999999999999</v>
      </c>
      <c r="G78" s="6">
        <v>1.4792000000000001</v>
      </c>
      <c r="H78" s="6">
        <v>0.97529999999999994</v>
      </c>
      <c r="I78" s="6">
        <v>0.97529999999999994</v>
      </c>
      <c r="J78" s="6">
        <v>0.97529999999999994</v>
      </c>
      <c r="K78" s="6">
        <v>0.97529999999999994</v>
      </c>
      <c r="M78" s="6">
        <f t="shared" ref="M78" si="13">IF(NOT(ISNUMBER($K78)),"",MIN(C78:K78))</f>
        <v>0.97529999999999994</v>
      </c>
      <c r="N78" s="6">
        <f t="shared" ref="N78" si="14">IF(NOT(ISNUMBER($K78)),"",MAX(C78:K78))</f>
        <v>1.4792000000000001</v>
      </c>
      <c r="O78" s="75">
        <f t="shared" ref="O78" si="15">IF(NOT(ISNUMBER($K78)),"",M78-$K78)</f>
        <v>0</v>
      </c>
      <c r="P78" s="75">
        <f t="shared" ref="P78" si="16">IF(NOT(ISNUMBER($K78)),"",N78-$K78)</f>
        <v>0.50390000000000013</v>
      </c>
    </row>
    <row r="79" spans="1:16">
      <c r="A79" s="27" t="s">
        <v>187</v>
      </c>
      <c r="B79" s="31" t="s">
        <v>42</v>
      </c>
      <c r="C79" s="6" t="s">
        <v>187</v>
      </c>
      <c r="D79" s="6" t="s">
        <v>187</v>
      </c>
      <c r="E79" s="6" t="s">
        <v>187</v>
      </c>
      <c r="F79" s="6" t="s">
        <v>187</v>
      </c>
      <c r="G79" s="6" t="s">
        <v>187</v>
      </c>
      <c r="H79" s="6" t="s">
        <v>187</v>
      </c>
      <c r="I79" s="6" t="s">
        <v>187</v>
      </c>
      <c r="J79" s="6" t="s">
        <v>187</v>
      </c>
      <c r="K79" s="6" t="s">
        <v>187</v>
      </c>
      <c r="M79" s="6" t="str">
        <f t="shared" si="9"/>
        <v/>
      </c>
      <c r="N79" s="6" t="str">
        <f t="shared" si="10"/>
        <v/>
      </c>
      <c r="O79" s="75" t="str">
        <f t="shared" si="11"/>
        <v/>
      </c>
      <c r="P79" s="75" t="str">
        <f t="shared" si="12"/>
        <v/>
      </c>
    </row>
    <row r="80" spans="1:16">
      <c r="A80" s="27" t="s">
        <v>173</v>
      </c>
      <c r="B80" s="31"/>
      <c r="C80" s="6" t="s">
        <v>187</v>
      </c>
      <c r="D80" s="6" t="s">
        <v>187</v>
      </c>
      <c r="E80" s="6" t="s">
        <v>187</v>
      </c>
      <c r="F80" s="6" t="s">
        <v>187</v>
      </c>
      <c r="G80" s="6" t="s">
        <v>187</v>
      </c>
      <c r="H80" s="6" t="s">
        <v>187</v>
      </c>
      <c r="I80" s="6" t="s">
        <v>187</v>
      </c>
      <c r="J80" s="6" t="s">
        <v>187</v>
      </c>
      <c r="K80" s="6" t="s">
        <v>187</v>
      </c>
      <c r="L80" s="6"/>
      <c r="M80" s="6" t="str">
        <f t="shared" si="9"/>
        <v/>
      </c>
      <c r="N80" s="6" t="str">
        <f t="shared" si="10"/>
        <v/>
      </c>
      <c r="O80" s="75" t="str">
        <f t="shared" si="11"/>
        <v/>
      </c>
      <c r="P80" s="75" t="str">
        <f t="shared" si="12"/>
        <v/>
      </c>
    </row>
    <row r="81" spans="1:16">
      <c r="A81" s="27"/>
      <c r="B81" s="31" t="s">
        <v>135</v>
      </c>
      <c r="C81" s="6">
        <v>0.5151</v>
      </c>
      <c r="D81" s="6">
        <v>0.53010000000000002</v>
      </c>
      <c r="E81" s="6">
        <v>0.52859999999999996</v>
      </c>
      <c r="F81" s="6">
        <v>0.52470000000000006</v>
      </c>
      <c r="G81" s="6">
        <v>0.52400000000000002</v>
      </c>
      <c r="H81" s="6">
        <v>1E-4</v>
      </c>
      <c r="I81" s="6">
        <v>1E-4</v>
      </c>
      <c r="J81" s="6">
        <v>1E-4</v>
      </c>
      <c r="K81" s="6">
        <v>1E-4</v>
      </c>
      <c r="M81" s="6">
        <f t="shared" si="9"/>
        <v>1E-4</v>
      </c>
      <c r="N81" s="6">
        <f t="shared" si="10"/>
        <v>0.53010000000000002</v>
      </c>
      <c r="O81" s="75">
        <f t="shared" si="11"/>
        <v>0</v>
      </c>
      <c r="P81" s="75">
        <f t="shared" si="12"/>
        <v>0.53</v>
      </c>
    </row>
    <row r="82" spans="1:16">
      <c r="A82" s="27"/>
      <c r="B82" s="31" t="s">
        <v>8</v>
      </c>
      <c r="C82" s="6">
        <v>1.1335999999999999</v>
      </c>
      <c r="D82" s="6">
        <v>1.1456</v>
      </c>
      <c r="E82" s="6">
        <v>1.2821</v>
      </c>
      <c r="F82" s="6">
        <v>1.4673</v>
      </c>
      <c r="G82" s="6">
        <v>1.6004</v>
      </c>
      <c r="H82" s="6">
        <v>1.6119000000000001</v>
      </c>
      <c r="I82" s="6">
        <v>1.6214999999999999</v>
      </c>
      <c r="J82" s="6">
        <v>1.2565999999999999</v>
      </c>
      <c r="K82" s="6">
        <v>1.2565999999999999</v>
      </c>
      <c r="M82" s="6">
        <f t="shared" si="9"/>
        <v>1.1335999999999999</v>
      </c>
      <c r="N82" s="6">
        <f t="shared" si="10"/>
        <v>1.6214999999999999</v>
      </c>
      <c r="O82" s="75">
        <f t="shared" si="11"/>
        <v>-0.123</v>
      </c>
      <c r="P82" s="75">
        <f t="shared" si="12"/>
        <v>0.3649</v>
      </c>
    </row>
    <row r="83" spans="1:16">
      <c r="A83" s="27" t="s">
        <v>187</v>
      </c>
      <c r="B83" s="31" t="s">
        <v>23</v>
      </c>
      <c r="C83" s="6">
        <v>1.3636999999999999</v>
      </c>
      <c r="D83" s="6">
        <v>1.3897999999999999</v>
      </c>
      <c r="E83" s="6">
        <v>1.4797</v>
      </c>
      <c r="F83" s="6">
        <v>1.5411999999999999</v>
      </c>
      <c r="G83" s="6">
        <v>1.6319999999999999</v>
      </c>
      <c r="H83" s="6">
        <v>1.706</v>
      </c>
      <c r="I83" s="6">
        <v>1.8142</v>
      </c>
      <c r="J83" s="6">
        <v>1.9904999999999999</v>
      </c>
      <c r="K83" s="6">
        <v>2.0939000000000001</v>
      </c>
      <c r="M83" s="6">
        <f t="shared" si="9"/>
        <v>1.3636999999999999</v>
      </c>
      <c r="N83" s="6">
        <f t="shared" si="10"/>
        <v>2.0939000000000001</v>
      </c>
      <c r="O83" s="75">
        <f t="shared" si="11"/>
        <v>-0.73020000000000018</v>
      </c>
      <c r="P83" s="75">
        <f t="shared" si="12"/>
        <v>0</v>
      </c>
    </row>
    <row r="84" spans="1:16">
      <c r="A84" s="27" t="s">
        <v>187</v>
      </c>
      <c r="B84" s="31" t="s">
        <v>136</v>
      </c>
      <c r="C84" s="6">
        <v>2.5529999999999999</v>
      </c>
      <c r="D84" s="6">
        <v>2.6956000000000002</v>
      </c>
      <c r="E84" s="6">
        <v>2.7787999999999999</v>
      </c>
      <c r="F84" s="6">
        <v>2.8426</v>
      </c>
      <c r="G84" s="6">
        <v>2.9590000000000001</v>
      </c>
      <c r="H84" s="6">
        <v>2.9371</v>
      </c>
      <c r="I84" s="6">
        <v>2.8635999999999999</v>
      </c>
      <c r="J84" s="6">
        <v>2.8635999999999999</v>
      </c>
      <c r="K84" s="6">
        <v>2.8635999999999999</v>
      </c>
      <c r="M84" s="6">
        <f t="shared" si="9"/>
        <v>2.5529999999999999</v>
      </c>
      <c r="N84" s="6">
        <f t="shared" si="10"/>
        <v>2.9590000000000001</v>
      </c>
      <c r="O84" s="75">
        <f t="shared" si="11"/>
        <v>-0.31059999999999999</v>
      </c>
      <c r="P84" s="75">
        <f t="shared" si="12"/>
        <v>9.5400000000000151E-2</v>
      </c>
    </row>
    <row r="85" spans="1:16">
      <c r="A85" s="27" t="s">
        <v>187</v>
      </c>
      <c r="B85" s="31" t="s">
        <v>34</v>
      </c>
      <c r="C85" s="6">
        <v>1.5684</v>
      </c>
      <c r="D85" s="6">
        <v>1.7504</v>
      </c>
      <c r="E85" s="6">
        <v>1.7729999999999999</v>
      </c>
      <c r="F85" s="6">
        <v>1.8424</v>
      </c>
      <c r="G85" s="6">
        <v>1.9494</v>
      </c>
      <c r="H85" s="6">
        <v>1.8046</v>
      </c>
      <c r="I85" s="6">
        <v>1.6022000000000001</v>
      </c>
      <c r="J85" s="6">
        <v>1.6022000000000001</v>
      </c>
      <c r="K85" s="6">
        <v>1.6022000000000001</v>
      </c>
      <c r="M85" s="6">
        <f t="shared" si="9"/>
        <v>1.5684</v>
      </c>
      <c r="N85" s="6">
        <f t="shared" si="10"/>
        <v>1.9494</v>
      </c>
      <c r="O85" s="75">
        <f t="shared" si="11"/>
        <v>-3.3800000000000052E-2</v>
      </c>
      <c r="P85" s="75">
        <f t="shared" si="12"/>
        <v>0.34719999999999995</v>
      </c>
    </row>
    <row r="86" spans="1:16">
      <c r="A86" s="27" t="s">
        <v>187</v>
      </c>
      <c r="B86" s="31" t="s">
        <v>46</v>
      </c>
      <c r="C86" s="6">
        <v>1.744</v>
      </c>
      <c r="D86" s="6">
        <v>2.0693000000000001</v>
      </c>
      <c r="E86" s="6">
        <v>1.9114</v>
      </c>
      <c r="F86" s="6">
        <v>1.9360999999999999</v>
      </c>
      <c r="G86" s="6">
        <v>1.9403999999999999</v>
      </c>
      <c r="H86" s="6">
        <v>2.0539999999999998</v>
      </c>
      <c r="I86" s="6">
        <v>2.0539999999999998</v>
      </c>
      <c r="J86" s="6">
        <v>2.0539999999999998</v>
      </c>
      <c r="K86" s="6">
        <v>2.0539999999999998</v>
      </c>
      <c r="M86" s="6">
        <f t="shared" si="9"/>
        <v>1.744</v>
      </c>
      <c r="N86" s="6">
        <f t="shared" si="10"/>
        <v>2.0693000000000001</v>
      </c>
      <c r="O86" s="75">
        <f t="shared" si="11"/>
        <v>-0.30999999999999983</v>
      </c>
      <c r="P86" s="75">
        <f t="shared" si="12"/>
        <v>1.5300000000000313E-2</v>
      </c>
    </row>
    <row r="87" spans="1:16">
      <c r="A87" s="27" t="s">
        <v>6</v>
      </c>
      <c r="B87" s="31"/>
      <c r="C87" s="6" t="s">
        <v>187</v>
      </c>
      <c r="D87" s="6" t="s">
        <v>187</v>
      </c>
      <c r="E87" s="6" t="s">
        <v>187</v>
      </c>
      <c r="F87" s="6" t="s">
        <v>187</v>
      </c>
      <c r="G87" s="6" t="s">
        <v>187</v>
      </c>
      <c r="H87" s="6" t="s">
        <v>187</v>
      </c>
      <c r="I87" s="6" t="s">
        <v>187</v>
      </c>
      <c r="J87" s="6" t="s">
        <v>187</v>
      </c>
      <c r="K87" s="6" t="s">
        <v>187</v>
      </c>
      <c r="L87" s="6"/>
      <c r="M87" s="6" t="str">
        <f t="shared" si="9"/>
        <v/>
      </c>
      <c r="N87" s="6" t="str">
        <f t="shared" si="10"/>
        <v/>
      </c>
      <c r="O87" s="75" t="str">
        <f t="shared" si="11"/>
        <v/>
      </c>
      <c r="P87" s="75" t="str">
        <f t="shared" si="12"/>
        <v/>
      </c>
    </row>
    <row r="88" spans="1:16">
      <c r="A88" s="27" t="s">
        <v>187</v>
      </c>
      <c r="B88" s="31" t="s">
        <v>29</v>
      </c>
      <c r="C88" s="6">
        <v>4.4192</v>
      </c>
      <c r="D88" s="6">
        <v>4.5242000000000004</v>
      </c>
      <c r="E88" s="6">
        <v>4.9368999999999996</v>
      </c>
      <c r="F88" s="6">
        <v>5.0919999999999996</v>
      </c>
      <c r="G88" s="6">
        <v>4.9058000000000002</v>
      </c>
      <c r="H88" s="6">
        <v>5.1839000000000004</v>
      </c>
      <c r="I88" s="6">
        <v>5.1109999999999998</v>
      </c>
      <c r="J88" s="6">
        <v>5.1492000000000004</v>
      </c>
      <c r="K88" s="6">
        <v>5.1492000000000004</v>
      </c>
      <c r="M88" s="6">
        <f t="shared" si="9"/>
        <v>4.4192</v>
      </c>
      <c r="N88" s="6">
        <f t="shared" si="10"/>
        <v>5.1839000000000004</v>
      </c>
      <c r="O88" s="75">
        <f t="shared" si="11"/>
        <v>-0.73000000000000043</v>
      </c>
      <c r="P88" s="75">
        <f t="shared" si="12"/>
        <v>3.4699999999999953E-2</v>
      </c>
    </row>
    <row r="89" spans="1:16">
      <c r="A89" s="27"/>
      <c r="B89" s="31" t="s">
        <v>179</v>
      </c>
      <c r="C89" s="6">
        <v>1.96</v>
      </c>
      <c r="D89" s="6">
        <v>1.6437999999999999</v>
      </c>
      <c r="E89" s="6">
        <v>1.6220000000000001</v>
      </c>
      <c r="F89" s="6">
        <v>1.6197999999999999</v>
      </c>
      <c r="G89" s="6">
        <v>1.3893</v>
      </c>
      <c r="H89" s="6">
        <v>1.3303</v>
      </c>
      <c r="I89" s="6">
        <v>1.5155000000000001</v>
      </c>
      <c r="J89" s="6">
        <v>1.6372</v>
      </c>
      <c r="K89" s="6">
        <v>1.6372</v>
      </c>
      <c r="M89" s="6">
        <f t="shared" si="9"/>
        <v>1.3303</v>
      </c>
      <c r="N89" s="6">
        <f t="shared" si="10"/>
        <v>1.96</v>
      </c>
      <c r="O89" s="75">
        <f t="shared" si="11"/>
        <v>-0.30689999999999995</v>
      </c>
      <c r="P89" s="75">
        <f t="shared" si="12"/>
        <v>0.32279999999999998</v>
      </c>
    </row>
    <row r="90" spans="1:16">
      <c r="A90" s="27" t="s">
        <v>187</v>
      </c>
      <c r="B90" s="31" t="s">
        <v>33</v>
      </c>
      <c r="C90" s="6">
        <v>1.7702</v>
      </c>
      <c r="D90" s="6">
        <v>1.8048</v>
      </c>
      <c r="E90" s="6">
        <v>1.9745999999999999</v>
      </c>
      <c r="F90" s="6">
        <v>2.2403</v>
      </c>
      <c r="G90" s="6">
        <v>2.4089999999999998</v>
      </c>
      <c r="H90" s="6">
        <v>2.5486</v>
      </c>
      <c r="I90" s="6">
        <v>2.5350999999999999</v>
      </c>
      <c r="J90" s="6">
        <v>2.4340999999999999</v>
      </c>
      <c r="K90" s="6">
        <v>2.4340999999999999</v>
      </c>
      <c r="M90" s="6">
        <f t="shared" si="9"/>
        <v>1.7702</v>
      </c>
      <c r="N90" s="6">
        <f t="shared" si="10"/>
        <v>2.5486</v>
      </c>
      <c r="O90" s="75">
        <f t="shared" si="11"/>
        <v>-0.66389999999999993</v>
      </c>
      <c r="P90" s="75">
        <f t="shared" si="12"/>
        <v>0.11450000000000005</v>
      </c>
    </row>
    <row r="91" spans="1:16">
      <c r="A91" s="27" t="s">
        <v>187</v>
      </c>
      <c r="B91" s="31" t="s">
        <v>43</v>
      </c>
      <c r="C91" s="6">
        <v>0.91410000000000002</v>
      </c>
      <c r="D91" s="6">
        <v>0.95089999999999997</v>
      </c>
      <c r="E91" s="6">
        <v>1.0084</v>
      </c>
      <c r="F91" s="6">
        <v>1.0036</v>
      </c>
      <c r="G91" s="6">
        <v>0.96409999999999996</v>
      </c>
      <c r="H91" s="6">
        <v>1.0007999999999999</v>
      </c>
      <c r="I91" s="6">
        <v>1.0661</v>
      </c>
      <c r="J91" s="6">
        <v>1.1436999999999999</v>
      </c>
      <c r="K91" s="6">
        <v>1.1436999999999999</v>
      </c>
      <c r="M91" s="6">
        <f t="shared" si="9"/>
        <v>0.91410000000000002</v>
      </c>
      <c r="N91" s="6">
        <f t="shared" si="10"/>
        <v>1.1436999999999999</v>
      </c>
      <c r="O91" s="75">
        <f t="shared" si="11"/>
        <v>-0.22959999999999992</v>
      </c>
      <c r="P91" s="75">
        <f t="shared" si="12"/>
        <v>0</v>
      </c>
    </row>
    <row r="92" spans="1:16">
      <c r="A92" s="27" t="s">
        <v>187</v>
      </c>
      <c r="B92" s="31" t="s">
        <v>48</v>
      </c>
      <c r="C92" s="6">
        <v>0.69710000000000005</v>
      </c>
      <c r="D92" s="6">
        <v>0.6149</v>
      </c>
      <c r="E92" s="6">
        <v>0.77149999999999996</v>
      </c>
      <c r="F92" s="6">
        <v>0.92930000000000001</v>
      </c>
      <c r="G92" s="6">
        <v>1.0334000000000001</v>
      </c>
      <c r="H92" s="6">
        <v>1.0470999999999999</v>
      </c>
      <c r="I92" s="6">
        <v>1.0470999999999999</v>
      </c>
      <c r="J92" s="6">
        <v>1.0470999999999999</v>
      </c>
      <c r="K92" s="6">
        <v>1.0470999999999999</v>
      </c>
      <c r="M92" s="6">
        <f t="shared" si="9"/>
        <v>0.6149</v>
      </c>
      <c r="N92" s="6">
        <f t="shared" si="10"/>
        <v>1.0470999999999999</v>
      </c>
      <c r="O92" s="75">
        <f t="shared" si="11"/>
        <v>-0.43219999999999992</v>
      </c>
      <c r="P92" s="75">
        <f t="shared" si="12"/>
        <v>0</v>
      </c>
    </row>
    <row r="93" spans="1:16">
      <c r="A93" s="27" t="s">
        <v>175</v>
      </c>
      <c r="B93" s="31"/>
      <c r="C93" s="6" t="s">
        <v>187</v>
      </c>
      <c r="D93" s="6" t="s">
        <v>187</v>
      </c>
      <c r="E93" s="6" t="s">
        <v>187</v>
      </c>
      <c r="F93" s="6" t="s">
        <v>187</v>
      </c>
      <c r="G93" s="6" t="s">
        <v>187</v>
      </c>
      <c r="H93" s="6" t="s">
        <v>187</v>
      </c>
      <c r="I93" s="6" t="s">
        <v>187</v>
      </c>
      <c r="J93" s="6" t="s">
        <v>187</v>
      </c>
      <c r="K93" s="6" t="s">
        <v>187</v>
      </c>
      <c r="L93" s="6"/>
      <c r="M93" s="6" t="str">
        <f t="shared" si="9"/>
        <v/>
      </c>
      <c r="N93" s="6" t="str">
        <f t="shared" si="10"/>
        <v/>
      </c>
      <c r="O93" s="75" t="str">
        <f t="shared" si="11"/>
        <v/>
      </c>
      <c r="P93" s="75" t="str">
        <f t="shared" si="12"/>
        <v/>
      </c>
    </row>
    <row r="94" spans="1:16">
      <c r="A94" s="27" t="s">
        <v>187</v>
      </c>
      <c r="B94" s="31" t="s">
        <v>10</v>
      </c>
      <c r="C94" s="6">
        <v>1.3925000000000001</v>
      </c>
      <c r="D94" s="6">
        <v>1.5475000000000001</v>
      </c>
      <c r="E94" s="6">
        <v>1.6215999999999999</v>
      </c>
      <c r="F94" s="6">
        <v>1.6215999999999999</v>
      </c>
      <c r="G94" s="6">
        <v>1.6215999999999999</v>
      </c>
      <c r="H94" s="6">
        <v>1.6215999999999999</v>
      </c>
      <c r="I94" s="6">
        <v>1.6215999999999999</v>
      </c>
      <c r="J94" s="6">
        <v>1.6215999999999999</v>
      </c>
      <c r="K94" s="6">
        <v>1.6215999999999999</v>
      </c>
      <c r="M94" s="6">
        <f t="shared" si="9"/>
        <v>1.3925000000000001</v>
      </c>
      <c r="N94" s="6">
        <f t="shared" si="10"/>
        <v>1.6215999999999999</v>
      </c>
      <c r="O94" s="75">
        <f t="shared" si="11"/>
        <v>-0.22909999999999986</v>
      </c>
      <c r="P94" s="75">
        <f t="shared" si="12"/>
        <v>0</v>
      </c>
    </row>
    <row r="95" spans="1:16">
      <c r="A95" s="27" t="s">
        <v>187</v>
      </c>
      <c r="B95" s="31" t="s">
        <v>26</v>
      </c>
      <c r="C95" s="6">
        <v>1.3772</v>
      </c>
      <c r="D95" s="6">
        <v>1.4336</v>
      </c>
      <c r="E95" s="6">
        <v>1.4793000000000001</v>
      </c>
      <c r="F95" s="6">
        <v>1.5222</v>
      </c>
      <c r="G95" s="6">
        <v>1.4459</v>
      </c>
      <c r="H95" s="6">
        <v>1.4487000000000001</v>
      </c>
      <c r="I95" s="6">
        <v>1.4613</v>
      </c>
      <c r="J95" s="6">
        <v>1.4214</v>
      </c>
      <c r="K95" s="6">
        <v>1.4495</v>
      </c>
      <c r="M95" s="6">
        <f t="shared" si="9"/>
        <v>1.3772</v>
      </c>
      <c r="N95" s="6">
        <f t="shared" si="10"/>
        <v>1.5222</v>
      </c>
      <c r="O95" s="75">
        <f t="shared" si="11"/>
        <v>-7.2300000000000031E-2</v>
      </c>
      <c r="P95" s="75">
        <f t="shared" si="12"/>
        <v>7.2699999999999987E-2</v>
      </c>
    </row>
    <row r="96" spans="1:16">
      <c r="A96" s="27" t="s">
        <v>187</v>
      </c>
      <c r="B96" s="31" t="s">
        <v>32</v>
      </c>
      <c r="C96" s="6" t="s">
        <v>187</v>
      </c>
      <c r="D96" s="6" t="s">
        <v>187</v>
      </c>
      <c r="E96" s="6" t="s">
        <v>187</v>
      </c>
      <c r="F96" s="6" t="s">
        <v>187</v>
      </c>
      <c r="G96" s="6" t="s">
        <v>187</v>
      </c>
      <c r="H96" s="6" t="s">
        <v>187</v>
      </c>
      <c r="I96" s="6" t="s">
        <v>187</v>
      </c>
      <c r="J96" s="6" t="s">
        <v>187</v>
      </c>
      <c r="K96" s="6" t="s">
        <v>187</v>
      </c>
      <c r="M96" s="6" t="str">
        <f t="shared" si="9"/>
        <v/>
      </c>
      <c r="N96" s="6" t="str">
        <f t="shared" si="10"/>
        <v/>
      </c>
      <c r="O96" s="75" t="str">
        <f t="shared" si="11"/>
        <v/>
      </c>
      <c r="P96" s="75" t="str">
        <f t="shared" si="12"/>
        <v/>
      </c>
    </row>
    <row r="97" spans="1:16">
      <c r="A97" s="27" t="s">
        <v>187</v>
      </c>
      <c r="B97" s="31" t="s">
        <v>37</v>
      </c>
      <c r="C97" s="6" t="s">
        <v>187</v>
      </c>
      <c r="D97" s="6" t="s">
        <v>187</v>
      </c>
      <c r="E97" s="6" t="s">
        <v>187</v>
      </c>
      <c r="F97" s="6" t="s">
        <v>187</v>
      </c>
      <c r="G97" s="6" t="s">
        <v>187</v>
      </c>
      <c r="H97" s="6" t="s">
        <v>187</v>
      </c>
      <c r="I97" s="6" t="s">
        <v>187</v>
      </c>
      <c r="J97" s="6" t="s">
        <v>187</v>
      </c>
      <c r="K97" s="6" t="s">
        <v>187</v>
      </c>
      <c r="M97" s="6" t="str">
        <f t="shared" si="9"/>
        <v/>
      </c>
      <c r="N97" s="6" t="str">
        <f t="shared" si="10"/>
        <v/>
      </c>
      <c r="O97" s="75" t="str">
        <f t="shared" si="11"/>
        <v/>
      </c>
      <c r="P97" s="75" t="str">
        <f t="shared" si="12"/>
        <v/>
      </c>
    </row>
    <row r="98" spans="1:16">
      <c r="A98" s="27"/>
      <c r="B98" s="31" t="s">
        <v>178</v>
      </c>
      <c r="C98" s="6">
        <v>1.5885</v>
      </c>
      <c r="D98" s="6">
        <v>1.7384999999999999</v>
      </c>
      <c r="E98" s="6">
        <v>1.8343</v>
      </c>
      <c r="F98" s="6">
        <v>1.8342000000000001</v>
      </c>
      <c r="G98" s="6">
        <v>1.8371999999999999</v>
      </c>
      <c r="H98" s="6">
        <v>1.8402000000000001</v>
      </c>
      <c r="I98" s="6">
        <v>1.8402000000000001</v>
      </c>
      <c r="J98" s="6">
        <v>1.8402000000000001</v>
      </c>
      <c r="K98" s="6">
        <v>1.8402000000000001</v>
      </c>
      <c r="M98" s="6">
        <f t="shared" si="9"/>
        <v>1.5885</v>
      </c>
      <c r="N98" s="6">
        <f t="shared" si="10"/>
        <v>1.8402000000000001</v>
      </c>
      <c r="O98" s="75">
        <f t="shared" si="11"/>
        <v>-0.25170000000000003</v>
      </c>
      <c r="P98" s="75">
        <f t="shared" si="12"/>
        <v>0</v>
      </c>
    </row>
    <row r="99" spans="1:16">
      <c r="A99" s="27" t="s">
        <v>176</v>
      </c>
      <c r="B99" s="31"/>
      <c r="C99" s="6" t="s">
        <v>187</v>
      </c>
      <c r="D99" s="6" t="s">
        <v>187</v>
      </c>
      <c r="E99" s="6" t="s">
        <v>187</v>
      </c>
      <c r="F99" s="6" t="s">
        <v>187</v>
      </c>
      <c r="G99" s="6" t="s">
        <v>187</v>
      </c>
      <c r="H99" s="6" t="s">
        <v>187</v>
      </c>
      <c r="I99" s="6" t="s">
        <v>187</v>
      </c>
      <c r="J99" s="6" t="s">
        <v>187</v>
      </c>
      <c r="K99" s="6" t="s">
        <v>187</v>
      </c>
      <c r="L99" s="6"/>
      <c r="M99" s="6" t="str">
        <f t="shared" si="9"/>
        <v/>
      </c>
      <c r="N99" s="6" t="str">
        <f t="shared" si="10"/>
        <v/>
      </c>
      <c r="O99" s="75" t="str">
        <f t="shared" si="11"/>
        <v/>
      </c>
      <c r="P99" s="75" t="str">
        <f t="shared" si="12"/>
        <v/>
      </c>
    </row>
    <row r="100" spans="1:16">
      <c r="A100" s="27" t="s">
        <v>187</v>
      </c>
      <c r="B100" s="31" t="s">
        <v>18</v>
      </c>
      <c r="C100" s="6">
        <v>0.27539999999999998</v>
      </c>
      <c r="D100" s="6">
        <v>0.33019999999999999</v>
      </c>
      <c r="E100" s="6">
        <v>0.33650000000000002</v>
      </c>
      <c r="F100" s="6">
        <v>0.33650000000000002</v>
      </c>
      <c r="G100" s="6">
        <v>0.33650000000000002</v>
      </c>
      <c r="H100" s="6">
        <v>0.33650000000000002</v>
      </c>
      <c r="I100" s="6">
        <v>0.33650000000000002</v>
      </c>
      <c r="J100" s="6">
        <v>0.33650000000000002</v>
      </c>
      <c r="K100" s="6">
        <v>0.33650000000000002</v>
      </c>
      <c r="M100" s="6">
        <f t="shared" si="9"/>
        <v>0.27539999999999998</v>
      </c>
      <c r="N100" s="6">
        <f t="shared" si="10"/>
        <v>0.33650000000000002</v>
      </c>
      <c r="O100" s="75">
        <f t="shared" si="11"/>
        <v>-6.1100000000000043E-2</v>
      </c>
      <c r="P100" s="75">
        <f t="shared" si="12"/>
        <v>0</v>
      </c>
    </row>
    <row r="101" spans="1:16">
      <c r="A101" s="27" t="s">
        <v>187</v>
      </c>
      <c r="B101" s="31" t="s">
        <v>27</v>
      </c>
      <c r="C101" s="6">
        <v>0.55720000000000003</v>
      </c>
      <c r="D101" s="6">
        <v>0.52090000000000003</v>
      </c>
      <c r="E101" s="6">
        <v>0.59770000000000001</v>
      </c>
      <c r="F101" s="6">
        <v>0.50290000000000001</v>
      </c>
      <c r="G101" s="6">
        <v>0.53080000000000005</v>
      </c>
      <c r="H101" s="6">
        <v>0.53459999999999996</v>
      </c>
      <c r="I101" s="6">
        <v>0.70520000000000005</v>
      </c>
      <c r="J101" s="6">
        <v>0.74650000000000005</v>
      </c>
      <c r="K101" s="6">
        <v>0.63639999999999997</v>
      </c>
      <c r="M101" s="6">
        <f t="shared" si="9"/>
        <v>0.50290000000000001</v>
      </c>
      <c r="N101" s="6">
        <f t="shared" si="10"/>
        <v>0.74650000000000005</v>
      </c>
      <c r="O101" s="75">
        <f t="shared" si="11"/>
        <v>-0.13349999999999995</v>
      </c>
      <c r="P101" s="75">
        <f t="shared" si="12"/>
        <v>0.11010000000000009</v>
      </c>
    </row>
    <row r="102" spans="1:16">
      <c r="A102" s="27" t="s">
        <v>187</v>
      </c>
      <c r="B102" s="31" t="s">
        <v>40</v>
      </c>
      <c r="C102" s="6">
        <v>0.42399999999999999</v>
      </c>
      <c r="D102" s="6">
        <v>0.44309999999999999</v>
      </c>
      <c r="E102" s="6">
        <v>0.57450000000000001</v>
      </c>
      <c r="F102" s="6">
        <v>0.57450000000000001</v>
      </c>
      <c r="G102" s="6">
        <v>0.57450000000000001</v>
      </c>
      <c r="H102" s="6">
        <v>0.57450000000000001</v>
      </c>
      <c r="I102" s="6">
        <v>0.57450000000000001</v>
      </c>
      <c r="J102" s="6">
        <v>0.57450000000000001</v>
      </c>
      <c r="K102" s="6">
        <v>0.57450000000000001</v>
      </c>
      <c r="M102" s="6">
        <f t="shared" si="9"/>
        <v>0.42399999999999999</v>
      </c>
      <c r="N102" s="6">
        <f t="shared" si="10"/>
        <v>0.57450000000000001</v>
      </c>
      <c r="O102" s="75">
        <f t="shared" si="11"/>
        <v>-0.15050000000000002</v>
      </c>
      <c r="P102" s="75">
        <f t="shared" si="12"/>
        <v>0</v>
      </c>
    </row>
    <row r="103" spans="1:16">
      <c r="A103" s="27" t="s">
        <v>187</v>
      </c>
      <c r="B103" s="31" t="s">
        <v>49</v>
      </c>
      <c r="C103" s="6">
        <v>2.6217999999999999</v>
      </c>
      <c r="D103" s="6">
        <v>2.8925999999999998</v>
      </c>
      <c r="E103" s="6">
        <v>3.3111000000000002</v>
      </c>
      <c r="F103" s="6">
        <v>3.2921999999999998</v>
      </c>
      <c r="G103" s="6">
        <v>3.3296999999999999</v>
      </c>
      <c r="H103" s="6">
        <v>3.5762999999999998</v>
      </c>
      <c r="I103" s="6">
        <v>3.6606999999999998</v>
      </c>
      <c r="J103" s="6">
        <v>3.6606999999999998</v>
      </c>
      <c r="K103" s="6">
        <v>3.6606999999999998</v>
      </c>
      <c r="M103" s="6">
        <f t="shared" si="9"/>
        <v>2.6217999999999999</v>
      </c>
      <c r="N103" s="6">
        <f t="shared" si="10"/>
        <v>3.6606999999999998</v>
      </c>
      <c r="O103" s="75">
        <f t="shared" si="11"/>
        <v>-1.0388999999999999</v>
      </c>
      <c r="P103" s="75">
        <f t="shared" si="12"/>
        <v>0</v>
      </c>
    </row>
    <row r="104" spans="1:16">
      <c r="A104" s="27" t="s">
        <v>12</v>
      </c>
      <c r="B104" s="31"/>
      <c r="C104" s="6" t="s">
        <v>187</v>
      </c>
      <c r="D104" s="6" t="s">
        <v>187</v>
      </c>
      <c r="E104" s="6" t="s">
        <v>187</v>
      </c>
      <c r="F104" s="6" t="s">
        <v>187</v>
      </c>
      <c r="G104" s="6" t="s">
        <v>187</v>
      </c>
      <c r="H104" s="6" t="s">
        <v>187</v>
      </c>
      <c r="I104" s="6" t="s">
        <v>187</v>
      </c>
      <c r="J104" s="6" t="s">
        <v>187</v>
      </c>
      <c r="K104" s="6" t="s">
        <v>187</v>
      </c>
      <c r="L104" s="6"/>
      <c r="M104" s="6" t="str">
        <f t="shared" si="9"/>
        <v/>
      </c>
      <c r="N104" s="6" t="str">
        <f t="shared" si="10"/>
        <v/>
      </c>
      <c r="O104" s="75" t="str">
        <f t="shared" si="11"/>
        <v/>
      </c>
      <c r="P104" s="75" t="str">
        <f t="shared" si="12"/>
        <v/>
      </c>
    </row>
    <row r="105" spans="1:16">
      <c r="A105" s="27" t="s">
        <v>187</v>
      </c>
      <c r="B105" s="31" t="s">
        <v>11</v>
      </c>
      <c r="C105" s="6">
        <v>2.12</v>
      </c>
      <c r="D105" s="6">
        <v>1.8132999999999999</v>
      </c>
      <c r="E105" s="6">
        <v>2.1331000000000002</v>
      </c>
      <c r="F105" s="6">
        <v>2.0085000000000002</v>
      </c>
      <c r="G105" s="6">
        <v>1.8814</v>
      </c>
      <c r="H105" s="6">
        <v>1.8132999999999999</v>
      </c>
      <c r="I105" s="6">
        <v>1.7618</v>
      </c>
      <c r="J105" s="6">
        <v>1.7618</v>
      </c>
      <c r="K105" s="6">
        <v>1.7618</v>
      </c>
      <c r="M105" s="6">
        <f t="shared" si="9"/>
        <v>1.7618</v>
      </c>
      <c r="N105" s="6">
        <f t="shared" si="10"/>
        <v>2.1331000000000002</v>
      </c>
      <c r="O105" s="75">
        <f t="shared" si="11"/>
        <v>0</v>
      </c>
      <c r="P105" s="75">
        <f t="shared" si="12"/>
        <v>0.37130000000000019</v>
      </c>
    </row>
    <row r="106" spans="1:16">
      <c r="A106" s="27" t="s">
        <v>187</v>
      </c>
      <c r="B106" s="31" t="s">
        <v>13</v>
      </c>
      <c r="C106" s="6" t="s">
        <v>187</v>
      </c>
      <c r="D106" s="6" t="s">
        <v>187</v>
      </c>
      <c r="E106" s="6" t="s">
        <v>187</v>
      </c>
      <c r="F106" s="6" t="s">
        <v>187</v>
      </c>
      <c r="G106" s="6" t="s">
        <v>187</v>
      </c>
      <c r="H106" s="6" t="s">
        <v>187</v>
      </c>
      <c r="I106" s="6" t="s">
        <v>187</v>
      </c>
      <c r="J106" s="6" t="s">
        <v>187</v>
      </c>
      <c r="K106" s="6" t="s">
        <v>187</v>
      </c>
      <c r="M106" s="6" t="str">
        <f t="shared" si="9"/>
        <v/>
      </c>
      <c r="N106" s="6" t="str">
        <f t="shared" si="10"/>
        <v/>
      </c>
      <c r="O106" s="75" t="str">
        <f t="shared" si="11"/>
        <v/>
      </c>
      <c r="P106" s="75" t="str">
        <f t="shared" si="12"/>
        <v/>
      </c>
    </row>
    <row r="107" spans="1:16">
      <c r="A107" s="27" t="s">
        <v>187</v>
      </c>
      <c r="B107" s="31" t="s">
        <v>20</v>
      </c>
      <c r="C107" s="6">
        <v>3.7976999999999999</v>
      </c>
      <c r="D107" s="6">
        <v>3.9291999999999998</v>
      </c>
      <c r="E107" s="6">
        <v>4.2333999999999996</v>
      </c>
      <c r="F107" s="6">
        <v>4.3419999999999996</v>
      </c>
      <c r="G107" s="6">
        <v>4.3654000000000002</v>
      </c>
      <c r="H107" s="6">
        <v>4.3697999999999997</v>
      </c>
      <c r="I107" s="6">
        <v>4.4455999999999998</v>
      </c>
      <c r="J107" s="6">
        <v>4.3897000000000004</v>
      </c>
      <c r="K107" s="6">
        <v>4.4066999999999998</v>
      </c>
      <c r="M107" s="6">
        <f t="shared" si="9"/>
        <v>3.7976999999999999</v>
      </c>
      <c r="N107" s="6">
        <f t="shared" si="10"/>
        <v>4.4455999999999998</v>
      </c>
      <c r="O107" s="75">
        <f t="shared" si="11"/>
        <v>-0.60899999999999999</v>
      </c>
      <c r="P107" s="75">
        <f t="shared" si="12"/>
        <v>3.8899999999999935E-2</v>
      </c>
    </row>
    <row r="108" spans="1:16">
      <c r="A108" s="27" t="s">
        <v>187</v>
      </c>
      <c r="B108" s="31" t="s">
        <v>21</v>
      </c>
      <c r="C108" s="6">
        <v>2.8996</v>
      </c>
      <c r="D108" s="6">
        <v>2.6589</v>
      </c>
      <c r="E108" s="6">
        <v>3.0737999999999999</v>
      </c>
      <c r="F108" s="6">
        <v>3.1621000000000001</v>
      </c>
      <c r="G108" s="6">
        <v>3.1604999999999999</v>
      </c>
      <c r="H108" s="6">
        <v>3.1393</v>
      </c>
      <c r="I108" s="6">
        <v>3.0171999999999999</v>
      </c>
      <c r="J108" s="6">
        <v>3.0228999999999999</v>
      </c>
      <c r="K108" s="6">
        <v>3.0228999999999999</v>
      </c>
      <c r="M108" s="6">
        <f t="shared" si="9"/>
        <v>2.6589</v>
      </c>
      <c r="N108" s="6">
        <f t="shared" si="10"/>
        <v>3.1621000000000001</v>
      </c>
      <c r="O108" s="75">
        <f t="shared" si="11"/>
        <v>-0.36399999999999988</v>
      </c>
      <c r="P108" s="75">
        <f t="shared" si="12"/>
        <v>0.13920000000000021</v>
      </c>
    </row>
    <row r="109" spans="1:16">
      <c r="A109" s="27" t="s">
        <v>187</v>
      </c>
      <c r="B109" s="31" t="s">
        <v>25</v>
      </c>
      <c r="C109" s="6" t="s">
        <v>187</v>
      </c>
      <c r="D109" s="6" t="s">
        <v>187</v>
      </c>
      <c r="E109" s="6" t="s">
        <v>187</v>
      </c>
      <c r="F109" s="6" t="s">
        <v>187</v>
      </c>
      <c r="G109" s="6" t="s">
        <v>187</v>
      </c>
      <c r="H109" s="6" t="s">
        <v>187</v>
      </c>
      <c r="I109" s="6" t="s">
        <v>187</v>
      </c>
      <c r="J109" s="6" t="s">
        <v>187</v>
      </c>
      <c r="K109" s="6" t="s">
        <v>187</v>
      </c>
      <c r="M109" s="6" t="str">
        <f t="shared" si="9"/>
        <v/>
      </c>
      <c r="N109" s="6" t="str">
        <f t="shared" si="10"/>
        <v/>
      </c>
      <c r="O109" s="75" t="str">
        <f t="shared" si="11"/>
        <v/>
      </c>
      <c r="P109" s="75" t="str">
        <f t="shared" si="12"/>
        <v/>
      </c>
    </row>
    <row r="110" spans="1:16">
      <c r="A110" s="27" t="s">
        <v>187</v>
      </c>
      <c r="B110" s="31" t="s">
        <v>142</v>
      </c>
      <c r="C110" s="6">
        <v>3.5135999999999998</v>
      </c>
      <c r="D110" s="6">
        <v>3.7138</v>
      </c>
      <c r="E110" s="6">
        <v>3.9024000000000001</v>
      </c>
      <c r="F110" s="6">
        <v>4.0510999999999999</v>
      </c>
      <c r="G110" s="6">
        <v>4.1894999999999998</v>
      </c>
      <c r="H110" s="6">
        <v>4.266</v>
      </c>
      <c r="I110" s="6">
        <v>4.4089999999999998</v>
      </c>
      <c r="J110" s="6">
        <v>4.4089999999999998</v>
      </c>
      <c r="K110" s="6">
        <v>4.4089999999999998</v>
      </c>
      <c r="M110" s="6">
        <f t="shared" si="9"/>
        <v>3.5135999999999998</v>
      </c>
      <c r="N110" s="6">
        <f t="shared" si="10"/>
        <v>4.4089999999999998</v>
      </c>
      <c r="O110" s="75">
        <f t="shared" si="11"/>
        <v>-0.89539999999999997</v>
      </c>
      <c r="P110" s="75">
        <f t="shared" si="12"/>
        <v>0</v>
      </c>
    </row>
    <row r="111" spans="1:16">
      <c r="A111" s="27" t="s">
        <v>187</v>
      </c>
      <c r="B111" s="31" t="s">
        <v>38</v>
      </c>
      <c r="C111" s="6">
        <v>2.6943000000000001</v>
      </c>
      <c r="D111" s="6">
        <v>2.7854000000000001</v>
      </c>
      <c r="E111" s="6">
        <v>2.9220999999999999</v>
      </c>
      <c r="F111" s="6">
        <v>3.2946</v>
      </c>
      <c r="G111" s="6">
        <v>3.4108999999999998</v>
      </c>
      <c r="H111" s="6">
        <v>3.6829999999999998</v>
      </c>
      <c r="I111" s="6">
        <v>3.4165000000000001</v>
      </c>
      <c r="J111" s="6">
        <v>3.5911</v>
      </c>
      <c r="K111" s="6">
        <v>3.6575000000000002</v>
      </c>
      <c r="M111" s="6">
        <f t="shared" si="9"/>
        <v>2.6943000000000001</v>
      </c>
      <c r="N111" s="6">
        <f t="shared" si="10"/>
        <v>3.6829999999999998</v>
      </c>
      <c r="O111" s="75">
        <f t="shared" si="11"/>
        <v>-0.96320000000000006</v>
      </c>
      <c r="P111" s="75">
        <f t="shared" si="12"/>
        <v>2.5499999999999634E-2</v>
      </c>
    </row>
    <row r="112" spans="1:16">
      <c r="A112" s="27" t="s">
        <v>187</v>
      </c>
      <c r="B112" s="31" t="s">
        <v>39</v>
      </c>
      <c r="C112" s="6">
        <v>0.7238</v>
      </c>
      <c r="D112" s="6">
        <v>0.72960000000000003</v>
      </c>
      <c r="E112" s="6">
        <v>0.81299999999999994</v>
      </c>
      <c r="F112" s="6">
        <v>0.58050000000000002</v>
      </c>
      <c r="G112" s="6">
        <v>0.60240000000000005</v>
      </c>
      <c r="H112" s="6">
        <v>0.68310000000000004</v>
      </c>
      <c r="I112" s="6">
        <v>0.67349999999999999</v>
      </c>
      <c r="J112" s="6">
        <v>1.1278999999999999</v>
      </c>
      <c r="K112" s="6">
        <v>1.1278999999999999</v>
      </c>
      <c r="M112" s="6">
        <f t="shared" si="9"/>
        <v>0.58050000000000002</v>
      </c>
      <c r="N112" s="6">
        <f t="shared" si="10"/>
        <v>1.1278999999999999</v>
      </c>
      <c r="O112" s="75">
        <f t="shared" si="11"/>
        <v>-0.54739999999999989</v>
      </c>
      <c r="P112" s="75">
        <f t="shared" si="12"/>
        <v>0</v>
      </c>
    </row>
    <row r="113" spans="1:16">
      <c r="A113" s="27"/>
      <c r="B113" s="31"/>
      <c r="C113" s="6"/>
      <c r="D113" s="6"/>
      <c r="E113" s="6"/>
      <c r="F113" s="6"/>
      <c r="G113" s="6"/>
      <c r="H113" s="6"/>
      <c r="I113" s="6"/>
      <c r="J113" s="6"/>
      <c r="K113" s="6"/>
      <c r="M113" s="6"/>
      <c r="N113" s="6"/>
      <c r="O113" s="75"/>
      <c r="P113" s="75"/>
    </row>
    <row r="114" spans="1:16">
      <c r="A114" s="77" t="s">
        <v>531</v>
      </c>
      <c r="B114" s="31"/>
      <c r="C114" s="6"/>
      <c r="D114" s="6"/>
      <c r="E114" s="6"/>
      <c r="F114" s="6"/>
      <c r="G114" s="6"/>
      <c r="I114" s="6"/>
      <c r="J114" s="6"/>
      <c r="K114" s="75"/>
      <c r="L114" s="75"/>
      <c r="M114" s="6"/>
      <c r="N114" s="6"/>
      <c r="O114" s="75">
        <f>AVERAGE(O62:O112)</f>
        <v>-0.39547692307692306</v>
      </c>
      <c r="P114" s="75">
        <f>AVERAGE(P62:P112)</f>
        <v>0.11870769230769233</v>
      </c>
    </row>
    <row r="115" spans="1:16">
      <c r="A115" s="77" t="s">
        <v>532</v>
      </c>
      <c r="B115" s="31"/>
      <c r="C115" s="6"/>
      <c r="D115" s="6"/>
      <c r="E115" s="6"/>
      <c r="F115" s="6"/>
      <c r="G115" s="6"/>
      <c r="I115" s="6"/>
      <c r="J115" s="6"/>
      <c r="K115" s="75"/>
      <c r="L115" s="75"/>
      <c r="M115" s="6"/>
      <c r="N115" s="6"/>
      <c r="O115" s="75">
        <f>MIN(O62:O112)</f>
        <v>-1.0960999999999999</v>
      </c>
      <c r="P115" s="75">
        <f>MAX(P62:P112)</f>
        <v>0.53</v>
      </c>
    </row>
    <row r="116" spans="1:16">
      <c r="A116" s="34" t="s">
        <v>75</v>
      </c>
      <c r="B116" s="33"/>
      <c r="C116" s="33"/>
      <c r="D116" s="33"/>
      <c r="E116" s="33"/>
      <c r="F116" s="33"/>
      <c r="G116" s="33"/>
      <c r="H116" s="33"/>
      <c r="I116" s="33"/>
      <c r="J116" s="33"/>
      <c r="K116" s="33"/>
      <c r="L116" s="33"/>
      <c r="M116" s="33"/>
      <c r="N116" s="33"/>
      <c r="O116" s="33"/>
      <c r="P116" s="33"/>
    </row>
    <row r="117" spans="1:16">
      <c r="A117" s="41" t="s">
        <v>171</v>
      </c>
      <c r="C117" s="6" t="s">
        <v>187</v>
      </c>
      <c r="D117" s="6" t="s">
        <v>187</v>
      </c>
      <c r="E117" s="6" t="s">
        <v>187</v>
      </c>
      <c r="F117" s="6" t="s">
        <v>187</v>
      </c>
      <c r="G117" s="6" t="s">
        <v>187</v>
      </c>
      <c r="H117" s="6" t="s">
        <v>187</v>
      </c>
      <c r="I117" s="6" t="s">
        <v>187</v>
      </c>
      <c r="J117" s="6" t="s">
        <v>187</v>
      </c>
      <c r="K117" s="6" t="s">
        <v>187</v>
      </c>
      <c r="L117" s="6"/>
      <c r="M117" s="6" t="str">
        <f t="shared" ref="M117:M167" si="17">IF(NOT(ISNUMBER($K117)),"",MIN(C117:K117))</f>
        <v/>
      </c>
      <c r="N117" s="6" t="str">
        <f t="shared" ref="N117:N167" si="18">IF(NOT(ISNUMBER($K117)),"",MAX(C117:K117))</f>
        <v/>
      </c>
      <c r="O117" s="75" t="str">
        <f t="shared" ref="O117:O167" si="19">IF(NOT(ISNUMBER($K117)),"",M117-$K117)</f>
        <v/>
      </c>
      <c r="P117" s="75" t="str">
        <f t="shared" ref="P117:P167" si="20">IF(NOT(ISNUMBER($K117)),"",N117-$K117)</f>
        <v/>
      </c>
    </row>
    <row r="118" spans="1:16">
      <c r="A118" s="27" t="s">
        <v>187</v>
      </c>
      <c r="B118" s="31" t="s">
        <v>16</v>
      </c>
      <c r="C118" s="6">
        <v>3.1480000000000001</v>
      </c>
      <c r="D118" s="6">
        <v>3.2368999999999999</v>
      </c>
      <c r="E118" s="6">
        <v>3.3424</v>
      </c>
      <c r="F118" s="6">
        <v>3.2223999999999999</v>
      </c>
      <c r="G118" s="6">
        <v>2.7886000000000002</v>
      </c>
      <c r="H118" s="6">
        <v>2.7178</v>
      </c>
      <c r="I118" s="6">
        <v>2.7181999999999999</v>
      </c>
      <c r="J118" s="6">
        <v>2.7181999999999999</v>
      </c>
      <c r="K118" s="6">
        <v>2.7181999999999999</v>
      </c>
      <c r="M118" s="6">
        <f t="shared" si="17"/>
        <v>2.7178</v>
      </c>
      <c r="N118" s="6">
        <f t="shared" si="18"/>
        <v>3.3424</v>
      </c>
      <c r="O118" s="75">
        <f t="shared" si="19"/>
        <v>-3.9999999999995595E-4</v>
      </c>
      <c r="P118" s="75">
        <f t="shared" si="20"/>
        <v>0.62420000000000009</v>
      </c>
    </row>
    <row r="119" spans="1:16">
      <c r="A119" s="27"/>
      <c r="B119" s="31" t="s">
        <v>540</v>
      </c>
      <c r="C119" s="6">
        <v>3.9847999999999999</v>
      </c>
      <c r="D119" s="6">
        <v>4.2182000000000004</v>
      </c>
      <c r="E119" s="6">
        <v>4.7595999999999998</v>
      </c>
      <c r="F119" s="6">
        <v>5.1139000000000001</v>
      </c>
      <c r="G119" s="6">
        <v>5.1989000000000001</v>
      </c>
      <c r="H119" s="6">
        <v>5.3106</v>
      </c>
      <c r="I119" s="6">
        <v>3.9380999999999999</v>
      </c>
      <c r="J119" s="6">
        <v>3.9380999999999999</v>
      </c>
      <c r="K119" s="6">
        <v>3.9380999999999999</v>
      </c>
      <c r="M119" s="6">
        <f t="shared" ref="M119" si="21">IF(NOT(ISNUMBER($K119)),"",MIN(C119:K119))</f>
        <v>3.9380999999999999</v>
      </c>
      <c r="N119" s="6">
        <f t="shared" ref="N119" si="22">IF(NOT(ISNUMBER($K119)),"",MAX(C119:K119))</f>
        <v>5.3106</v>
      </c>
      <c r="O119" s="75">
        <f t="shared" ref="O119" si="23">IF(NOT(ISNUMBER($K119)),"",M119-$K119)</f>
        <v>0</v>
      </c>
      <c r="P119" s="75">
        <f t="shared" ref="P119" si="24">IF(NOT(ISNUMBER($K119)),"",N119-$K119)</f>
        <v>1.3725000000000001</v>
      </c>
    </row>
    <row r="120" spans="1:16">
      <c r="A120" s="27" t="s">
        <v>187</v>
      </c>
      <c r="B120" s="31" t="s">
        <v>24</v>
      </c>
      <c r="C120" s="6">
        <v>0.87819999999999998</v>
      </c>
      <c r="D120" s="6">
        <v>0.88049999999999995</v>
      </c>
      <c r="E120" s="6">
        <v>0.88349999999999995</v>
      </c>
      <c r="F120" s="6">
        <v>0.96850000000000003</v>
      </c>
      <c r="G120" s="6">
        <v>0.94299999999999995</v>
      </c>
      <c r="H120" s="6">
        <v>0.94950000000000001</v>
      </c>
      <c r="I120" s="6">
        <v>0.95809999999999995</v>
      </c>
      <c r="J120" s="6">
        <v>0.95809999999999995</v>
      </c>
      <c r="K120" s="6">
        <v>0.95809999999999995</v>
      </c>
      <c r="M120" s="6">
        <f t="shared" si="17"/>
        <v>0.87819999999999998</v>
      </c>
      <c r="N120" s="6">
        <f t="shared" si="18"/>
        <v>0.96850000000000003</v>
      </c>
      <c r="O120" s="75">
        <f t="shared" si="19"/>
        <v>-7.9899999999999971E-2</v>
      </c>
      <c r="P120" s="75">
        <f t="shared" si="20"/>
        <v>1.0400000000000076E-2</v>
      </c>
    </row>
    <row r="121" spans="1:16">
      <c r="A121" s="27" t="s">
        <v>187</v>
      </c>
      <c r="B121" s="31" t="s">
        <v>30</v>
      </c>
      <c r="C121" s="6">
        <v>1.6255999999999999</v>
      </c>
      <c r="D121" s="6">
        <v>1.6900999999999999</v>
      </c>
      <c r="E121" s="6">
        <v>1.7231000000000001</v>
      </c>
      <c r="F121" s="6">
        <v>1.651</v>
      </c>
      <c r="G121" s="6">
        <v>1.5633999999999999</v>
      </c>
      <c r="H121" s="6">
        <v>1.62</v>
      </c>
      <c r="I121" s="6">
        <v>1.7065999999999999</v>
      </c>
      <c r="J121" s="6">
        <v>1.829</v>
      </c>
      <c r="K121" s="6">
        <v>1.8587</v>
      </c>
      <c r="M121" s="6">
        <f t="shared" si="17"/>
        <v>1.5633999999999999</v>
      </c>
      <c r="N121" s="6">
        <f t="shared" si="18"/>
        <v>1.8587</v>
      </c>
      <c r="O121" s="75">
        <f t="shared" si="19"/>
        <v>-0.29530000000000012</v>
      </c>
      <c r="P121" s="75">
        <f t="shared" si="20"/>
        <v>0</v>
      </c>
    </row>
    <row r="122" spans="1:16">
      <c r="A122" s="27" t="s">
        <v>187</v>
      </c>
      <c r="B122" s="31" t="s">
        <v>31</v>
      </c>
      <c r="C122" s="6">
        <v>2.7164000000000001</v>
      </c>
      <c r="D122" s="6">
        <v>2.7174</v>
      </c>
      <c r="E122" s="6">
        <v>2.7887</v>
      </c>
      <c r="F122" s="6">
        <v>2.7646000000000002</v>
      </c>
      <c r="G122" s="6">
        <v>2.7616999999999998</v>
      </c>
      <c r="H122" s="6">
        <v>2.8915000000000002</v>
      </c>
      <c r="I122" s="6">
        <v>2.9615</v>
      </c>
      <c r="J122" s="6">
        <v>2.9615</v>
      </c>
      <c r="K122" s="6">
        <v>2.9615</v>
      </c>
      <c r="M122" s="6">
        <f t="shared" si="17"/>
        <v>2.7164000000000001</v>
      </c>
      <c r="N122" s="6">
        <f t="shared" si="18"/>
        <v>2.9615</v>
      </c>
      <c r="O122" s="75">
        <f t="shared" si="19"/>
        <v>-0.24509999999999987</v>
      </c>
      <c r="P122" s="75">
        <f t="shared" si="20"/>
        <v>0</v>
      </c>
    </row>
    <row r="123" spans="1:16">
      <c r="A123" s="27" t="s">
        <v>187</v>
      </c>
      <c r="B123" s="31" t="s">
        <v>35</v>
      </c>
      <c r="C123" s="6">
        <v>1.3496999999999999</v>
      </c>
      <c r="D123" s="6">
        <v>1.3625</v>
      </c>
      <c r="E123" s="6">
        <v>1.3801000000000001</v>
      </c>
      <c r="F123" s="6">
        <v>1.3958999999999999</v>
      </c>
      <c r="G123" s="6">
        <v>1.4015</v>
      </c>
      <c r="H123" s="6">
        <v>1.4015</v>
      </c>
      <c r="I123" s="6">
        <v>1.4015</v>
      </c>
      <c r="J123" s="6">
        <v>1.4015</v>
      </c>
      <c r="K123" s="6">
        <v>1.4015</v>
      </c>
      <c r="M123" s="6">
        <f t="shared" si="17"/>
        <v>1.3496999999999999</v>
      </c>
      <c r="N123" s="6">
        <f t="shared" si="18"/>
        <v>1.4015</v>
      </c>
      <c r="O123" s="75">
        <f t="shared" si="19"/>
        <v>-5.1800000000000068E-2</v>
      </c>
      <c r="P123" s="75">
        <f t="shared" si="20"/>
        <v>0</v>
      </c>
    </row>
    <row r="124" spans="1:16">
      <c r="A124" s="27" t="s">
        <v>187</v>
      </c>
      <c r="B124" s="31" t="s">
        <v>41</v>
      </c>
      <c r="C124" s="6">
        <v>2.3479000000000001</v>
      </c>
      <c r="D124" s="6">
        <v>2.3155000000000001</v>
      </c>
      <c r="E124" s="6">
        <v>2.2871999999999999</v>
      </c>
      <c r="F124" s="6">
        <v>2.3170999999999999</v>
      </c>
      <c r="G124" s="6">
        <v>2.3531</v>
      </c>
      <c r="H124" s="6">
        <v>2.3485</v>
      </c>
      <c r="I124" s="6">
        <v>2.3576000000000001</v>
      </c>
      <c r="J124" s="6">
        <v>2.3576000000000001</v>
      </c>
      <c r="K124" s="6">
        <v>2.3576000000000001</v>
      </c>
      <c r="M124" s="6">
        <f t="shared" si="17"/>
        <v>2.2871999999999999</v>
      </c>
      <c r="N124" s="6">
        <f t="shared" si="18"/>
        <v>2.3576000000000001</v>
      </c>
      <c r="O124" s="75">
        <f t="shared" si="19"/>
        <v>-7.040000000000024E-2</v>
      </c>
      <c r="P124" s="75">
        <f t="shared" si="20"/>
        <v>0</v>
      </c>
    </row>
    <row r="125" spans="1:16">
      <c r="A125" s="27" t="s">
        <v>187</v>
      </c>
      <c r="B125" s="31" t="s">
        <v>44</v>
      </c>
      <c r="C125" s="6">
        <v>1.2816000000000001</v>
      </c>
      <c r="D125" s="6">
        <v>1.3412999999999999</v>
      </c>
      <c r="E125" s="6">
        <v>1.4148000000000001</v>
      </c>
      <c r="F125" s="6">
        <v>1.4596</v>
      </c>
      <c r="G125" s="6">
        <v>1.4761</v>
      </c>
      <c r="H125" s="6">
        <v>1.4761</v>
      </c>
      <c r="I125" s="6">
        <v>1.4761</v>
      </c>
      <c r="J125" s="6">
        <v>1.4761</v>
      </c>
      <c r="K125" s="6">
        <v>1.4761</v>
      </c>
      <c r="M125" s="6">
        <f t="shared" si="17"/>
        <v>1.2816000000000001</v>
      </c>
      <c r="N125" s="6">
        <f t="shared" si="18"/>
        <v>1.4761</v>
      </c>
      <c r="O125" s="75">
        <f t="shared" si="19"/>
        <v>-0.1944999999999999</v>
      </c>
      <c r="P125" s="75">
        <f t="shared" si="20"/>
        <v>0</v>
      </c>
    </row>
    <row r="126" spans="1:16">
      <c r="A126" s="27" t="s">
        <v>187</v>
      </c>
      <c r="B126" s="31" t="s">
        <v>47</v>
      </c>
      <c r="C126" s="6">
        <v>4.9257</v>
      </c>
      <c r="D126" s="6">
        <v>4.9450000000000003</v>
      </c>
      <c r="E126" s="6">
        <v>5.0069999999999997</v>
      </c>
      <c r="F126" s="6">
        <v>5.1287000000000003</v>
      </c>
      <c r="G126" s="6">
        <v>5.0773999999999999</v>
      </c>
      <c r="H126" s="6">
        <v>5.2405999999999997</v>
      </c>
      <c r="I126" s="6">
        <v>5.3167999999999997</v>
      </c>
      <c r="J126" s="6">
        <v>5.3525</v>
      </c>
      <c r="K126" s="6">
        <v>5.3525</v>
      </c>
      <c r="M126" s="6">
        <f t="shared" si="17"/>
        <v>4.9257</v>
      </c>
      <c r="N126" s="6">
        <f t="shared" si="18"/>
        <v>5.3525</v>
      </c>
      <c r="O126" s="75">
        <f t="shared" si="19"/>
        <v>-0.42680000000000007</v>
      </c>
      <c r="P126" s="75">
        <f t="shared" si="20"/>
        <v>0</v>
      </c>
    </row>
    <row r="127" spans="1:16">
      <c r="A127" s="27" t="s">
        <v>187</v>
      </c>
      <c r="B127" s="31" t="s">
        <v>50</v>
      </c>
      <c r="C127" s="6">
        <v>2.1476999999999999</v>
      </c>
      <c r="D127" s="6">
        <v>2.2677999999999998</v>
      </c>
      <c r="E127" s="6">
        <v>2.4167999999999998</v>
      </c>
      <c r="F127" s="6">
        <v>2.2995000000000001</v>
      </c>
      <c r="G127" s="6">
        <v>2.2810999999999999</v>
      </c>
      <c r="H127" s="6">
        <v>2.2277</v>
      </c>
      <c r="I127" s="6">
        <v>2.2566000000000002</v>
      </c>
      <c r="J127" s="6">
        <v>2.2566000000000002</v>
      </c>
      <c r="K127" s="6">
        <v>2.2566000000000002</v>
      </c>
      <c r="M127" s="6">
        <f t="shared" si="17"/>
        <v>2.1476999999999999</v>
      </c>
      <c r="N127" s="6">
        <f t="shared" si="18"/>
        <v>2.4167999999999998</v>
      </c>
      <c r="O127" s="75">
        <f t="shared" si="19"/>
        <v>-0.10890000000000022</v>
      </c>
      <c r="P127" s="75">
        <f t="shared" si="20"/>
        <v>0.16019999999999968</v>
      </c>
    </row>
    <row r="128" spans="1:16">
      <c r="A128" s="27" t="s">
        <v>172</v>
      </c>
      <c r="B128" s="28"/>
      <c r="C128" s="6" t="s">
        <v>187</v>
      </c>
      <c r="D128" s="6" t="s">
        <v>187</v>
      </c>
      <c r="E128" s="6" t="s">
        <v>187</v>
      </c>
      <c r="F128" s="6" t="s">
        <v>187</v>
      </c>
      <c r="G128" s="6" t="s">
        <v>187</v>
      </c>
      <c r="H128" s="6" t="s">
        <v>187</v>
      </c>
      <c r="I128" s="6" t="s">
        <v>187</v>
      </c>
      <c r="J128" s="6" t="s">
        <v>187</v>
      </c>
      <c r="K128" s="6" t="s">
        <v>187</v>
      </c>
      <c r="L128" s="6"/>
      <c r="M128" s="6" t="str">
        <f t="shared" si="17"/>
        <v/>
      </c>
      <c r="N128" s="6" t="str">
        <f t="shared" si="18"/>
        <v/>
      </c>
      <c r="O128" s="75" t="str">
        <f t="shared" si="19"/>
        <v/>
      </c>
      <c r="P128" s="75" t="str">
        <f t="shared" si="20"/>
        <v/>
      </c>
    </row>
    <row r="129" spans="1:16">
      <c r="A129" s="27"/>
      <c r="B129" t="s">
        <v>181</v>
      </c>
      <c r="C129" s="6">
        <v>2.8422000000000001</v>
      </c>
      <c r="D129" s="6">
        <v>2.7503000000000002</v>
      </c>
      <c r="E129" s="6">
        <v>2.8073000000000001</v>
      </c>
      <c r="F129" s="6">
        <v>2.8151999999999999</v>
      </c>
      <c r="G129" s="6">
        <v>2.8210999999999999</v>
      </c>
      <c r="H129" s="6">
        <v>2.9016999999999999</v>
      </c>
      <c r="I129" s="6">
        <v>2.9016999999999999</v>
      </c>
      <c r="J129" s="6">
        <v>2.9016999999999999</v>
      </c>
      <c r="K129" s="6">
        <v>2.9016999999999999</v>
      </c>
      <c r="M129" s="6">
        <f t="shared" si="17"/>
        <v>2.7503000000000002</v>
      </c>
      <c r="N129" s="6">
        <f t="shared" si="18"/>
        <v>2.9016999999999999</v>
      </c>
      <c r="O129" s="75">
        <f t="shared" si="19"/>
        <v>-0.15139999999999976</v>
      </c>
      <c r="P129" s="75">
        <f t="shared" si="20"/>
        <v>0</v>
      </c>
    </row>
    <row r="130" spans="1:16">
      <c r="A130" s="27" t="s">
        <v>187</v>
      </c>
      <c r="B130" s="31" t="s">
        <v>14</v>
      </c>
      <c r="C130" s="6">
        <v>0.54120000000000001</v>
      </c>
      <c r="D130" s="6">
        <v>0.5464</v>
      </c>
      <c r="E130" s="6">
        <v>0.55389999999999995</v>
      </c>
      <c r="F130" s="6">
        <v>0.56479999999999997</v>
      </c>
      <c r="G130" s="6">
        <v>0.57879999999999998</v>
      </c>
      <c r="H130" s="6">
        <v>0.6028</v>
      </c>
      <c r="I130" s="6">
        <v>0.62649999999999995</v>
      </c>
      <c r="J130" s="6">
        <v>0.63500000000000001</v>
      </c>
      <c r="K130" s="6">
        <v>0.63500000000000001</v>
      </c>
      <c r="M130" s="6">
        <f t="shared" si="17"/>
        <v>0.54120000000000001</v>
      </c>
      <c r="N130" s="6">
        <f t="shared" si="18"/>
        <v>0.63500000000000001</v>
      </c>
      <c r="O130" s="75">
        <f t="shared" si="19"/>
        <v>-9.3799999999999994E-2</v>
      </c>
      <c r="P130" s="75">
        <f t="shared" si="20"/>
        <v>0</v>
      </c>
    </row>
    <row r="131" spans="1:16">
      <c r="A131" s="27"/>
      <c r="B131" s="31" t="s">
        <v>180</v>
      </c>
      <c r="C131" s="6">
        <v>6.4606000000000003</v>
      </c>
      <c r="D131" s="6">
        <v>6.5015999999999998</v>
      </c>
      <c r="E131" s="6">
        <v>6.5144000000000002</v>
      </c>
      <c r="F131" s="6">
        <v>6.5099</v>
      </c>
      <c r="G131" s="6">
        <v>6.5239000000000003</v>
      </c>
      <c r="H131" s="6">
        <v>6.6012000000000004</v>
      </c>
      <c r="I131" s="6">
        <v>6.6250999999999998</v>
      </c>
      <c r="J131" s="6">
        <v>6.6250999999999998</v>
      </c>
      <c r="K131" s="6">
        <v>6.6250999999999998</v>
      </c>
      <c r="M131" s="6">
        <f t="shared" si="17"/>
        <v>6.4606000000000003</v>
      </c>
      <c r="N131" s="6">
        <f t="shared" si="18"/>
        <v>6.6250999999999998</v>
      </c>
      <c r="O131" s="75">
        <f t="shared" si="19"/>
        <v>-0.16449999999999942</v>
      </c>
      <c r="P131" s="75">
        <f t="shared" si="20"/>
        <v>0</v>
      </c>
    </row>
    <row r="132" spans="1:16">
      <c r="A132" s="27"/>
      <c r="B132" s="31" t="s">
        <v>134</v>
      </c>
      <c r="C132" s="6">
        <v>0.52229999999999999</v>
      </c>
      <c r="D132" s="6">
        <v>0.51370000000000005</v>
      </c>
      <c r="E132" s="6">
        <v>0.50900000000000001</v>
      </c>
      <c r="F132" s="6">
        <v>0.4869</v>
      </c>
      <c r="G132" s="6">
        <v>0.46760000000000002</v>
      </c>
      <c r="H132" s="6">
        <v>0.45469999999999999</v>
      </c>
      <c r="I132" s="6">
        <v>0.47210000000000002</v>
      </c>
      <c r="J132" s="6">
        <v>0.64039999999999997</v>
      </c>
      <c r="K132" s="6">
        <v>0.64039999999999997</v>
      </c>
      <c r="M132" s="6">
        <f t="shared" si="17"/>
        <v>0.45469999999999999</v>
      </c>
      <c r="N132" s="6">
        <f t="shared" si="18"/>
        <v>0.64039999999999997</v>
      </c>
      <c r="O132" s="75">
        <f t="shared" si="19"/>
        <v>-0.18569999999999998</v>
      </c>
      <c r="P132" s="75">
        <f t="shared" si="20"/>
        <v>0</v>
      </c>
    </row>
    <row r="133" spans="1:16">
      <c r="A133" s="27"/>
      <c r="B133" s="31" t="s">
        <v>541</v>
      </c>
      <c r="C133" s="6">
        <v>4.2122999999999999</v>
      </c>
      <c r="D133" s="6">
        <v>3.8445</v>
      </c>
      <c r="E133" s="6">
        <v>3.8502999999999998</v>
      </c>
      <c r="F133" s="6">
        <v>3.9089999999999998</v>
      </c>
      <c r="G133" s="6">
        <v>3.7280000000000002</v>
      </c>
      <c r="H133" s="6">
        <v>4.0557999999999996</v>
      </c>
      <c r="I133" s="6">
        <v>4.2245999999999997</v>
      </c>
      <c r="J133" s="6">
        <v>4.0491000000000001</v>
      </c>
      <c r="K133" s="6">
        <v>4.2134999999999998</v>
      </c>
      <c r="M133" s="6">
        <f t="shared" ref="M133" si="25">IF(NOT(ISNUMBER($K133)),"",MIN(C133:K133))</f>
        <v>3.7280000000000002</v>
      </c>
      <c r="N133" s="6">
        <f t="shared" ref="N133" si="26">IF(NOT(ISNUMBER($K133)),"",MAX(C133:K133))</f>
        <v>4.2245999999999997</v>
      </c>
      <c r="O133" s="75">
        <f t="shared" ref="O133" si="27">IF(NOT(ISNUMBER($K133)),"",M133-$K133)</f>
        <v>-0.4854999999999996</v>
      </c>
      <c r="P133" s="75">
        <f t="shared" ref="P133" si="28">IF(NOT(ISNUMBER($K133)),"",N133-$K133)</f>
        <v>1.1099999999999888E-2</v>
      </c>
    </row>
    <row r="134" spans="1:16">
      <c r="A134" s="27" t="s">
        <v>187</v>
      </c>
      <c r="B134" s="31" t="s">
        <v>42</v>
      </c>
      <c r="C134" s="6">
        <v>1.0188999999999999</v>
      </c>
      <c r="D134" s="6">
        <v>1.0435000000000001</v>
      </c>
      <c r="E134" s="6">
        <v>1.0564</v>
      </c>
      <c r="F134" s="6">
        <v>1.0564</v>
      </c>
      <c r="G134" s="6">
        <v>1.0564</v>
      </c>
      <c r="H134" s="6">
        <v>1.0564</v>
      </c>
      <c r="I134" s="6">
        <v>1.0564</v>
      </c>
      <c r="J134" s="6">
        <v>1.0564</v>
      </c>
      <c r="K134" s="6">
        <v>1.0564</v>
      </c>
      <c r="M134" s="6">
        <f t="shared" si="17"/>
        <v>1.0188999999999999</v>
      </c>
      <c r="N134" s="6">
        <f t="shared" si="18"/>
        <v>1.0564</v>
      </c>
      <c r="O134" s="75">
        <f t="shared" si="19"/>
        <v>-3.7500000000000089E-2</v>
      </c>
      <c r="P134" s="75">
        <f t="shared" si="20"/>
        <v>0</v>
      </c>
    </row>
    <row r="135" spans="1:16">
      <c r="A135" s="27" t="s">
        <v>173</v>
      </c>
      <c r="B135" s="31"/>
      <c r="C135" s="6" t="s">
        <v>187</v>
      </c>
      <c r="D135" s="6" t="s">
        <v>187</v>
      </c>
      <c r="E135" s="6" t="s">
        <v>187</v>
      </c>
      <c r="F135" s="6" t="s">
        <v>187</v>
      </c>
      <c r="G135" s="6" t="s">
        <v>187</v>
      </c>
      <c r="H135" s="6" t="s">
        <v>187</v>
      </c>
      <c r="I135" s="6" t="s">
        <v>187</v>
      </c>
      <c r="J135" s="6" t="s">
        <v>187</v>
      </c>
      <c r="K135" s="6" t="s">
        <v>187</v>
      </c>
      <c r="L135" s="6"/>
      <c r="M135" s="6" t="str">
        <f t="shared" si="17"/>
        <v/>
      </c>
      <c r="N135" s="6" t="str">
        <f t="shared" si="18"/>
        <v/>
      </c>
      <c r="O135" s="75" t="str">
        <f t="shared" si="19"/>
        <v/>
      </c>
      <c r="P135" s="75" t="str">
        <f t="shared" si="20"/>
        <v/>
      </c>
    </row>
    <row r="136" spans="1:16">
      <c r="A136" s="27"/>
      <c r="B136" s="31" t="s">
        <v>135</v>
      </c>
      <c r="C136" s="6" t="s">
        <v>187</v>
      </c>
      <c r="D136" s="6" t="s">
        <v>187</v>
      </c>
      <c r="E136" s="6" t="s">
        <v>187</v>
      </c>
      <c r="F136" s="6" t="s">
        <v>187</v>
      </c>
      <c r="G136" s="6" t="s">
        <v>187</v>
      </c>
      <c r="H136" s="6" t="s">
        <v>187</v>
      </c>
      <c r="I136" s="6" t="s">
        <v>187</v>
      </c>
      <c r="J136" s="6" t="s">
        <v>187</v>
      </c>
      <c r="K136" s="6" t="s">
        <v>187</v>
      </c>
      <c r="M136" s="6" t="str">
        <f t="shared" si="17"/>
        <v/>
      </c>
      <c r="N136" s="6" t="str">
        <f t="shared" si="18"/>
        <v/>
      </c>
      <c r="O136" s="75" t="str">
        <f t="shared" si="19"/>
        <v/>
      </c>
      <c r="P136" s="75" t="str">
        <f t="shared" si="20"/>
        <v/>
      </c>
    </row>
    <row r="137" spans="1:16">
      <c r="A137" s="27"/>
      <c r="B137" s="31" t="s">
        <v>8</v>
      </c>
      <c r="C137" s="6" t="s">
        <v>187</v>
      </c>
      <c r="D137" s="6" t="s">
        <v>187</v>
      </c>
      <c r="E137" s="6" t="s">
        <v>187</v>
      </c>
      <c r="F137" s="6" t="s">
        <v>187</v>
      </c>
      <c r="G137" s="6" t="s">
        <v>187</v>
      </c>
      <c r="H137" s="6" t="s">
        <v>187</v>
      </c>
      <c r="I137" s="6" t="s">
        <v>187</v>
      </c>
      <c r="J137" s="6" t="s">
        <v>187</v>
      </c>
      <c r="K137" s="6" t="s">
        <v>187</v>
      </c>
      <c r="M137" s="6" t="str">
        <f t="shared" si="17"/>
        <v/>
      </c>
      <c r="N137" s="6" t="str">
        <f t="shared" si="18"/>
        <v/>
      </c>
      <c r="O137" s="75" t="str">
        <f t="shared" si="19"/>
        <v/>
      </c>
      <c r="P137" s="75" t="str">
        <f t="shared" si="20"/>
        <v/>
      </c>
    </row>
    <row r="138" spans="1:16">
      <c r="A138" s="27" t="s">
        <v>187</v>
      </c>
      <c r="B138" s="31" t="s">
        <v>23</v>
      </c>
      <c r="C138" s="6">
        <v>1.5972</v>
      </c>
      <c r="D138" s="6">
        <v>1.6304000000000001</v>
      </c>
      <c r="E138" s="6">
        <v>1.6007</v>
      </c>
      <c r="F138" s="6">
        <v>1.4240999999999999</v>
      </c>
      <c r="G138" s="6">
        <v>1.4108000000000001</v>
      </c>
      <c r="H138" s="6">
        <v>1.3674999999999999</v>
      </c>
      <c r="I138" s="6">
        <v>1.2927</v>
      </c>
      <c r="J138" s="6">
        <v>1.2706999999999999</v>
      </c>
      <c r="K138" s="6">
        <v>1.3251999999999999</v>
      </c>
      <c r="M138" s="6">
        <f t="shared" si="17"/>
        <v>1.2706999999999999</v>
      </c>
      <c r="N138" s="6">
        <f t="shared" si="18"/>
        <v>1.6304000000000001</v>
      </c>
      <c r="O138" s="75">
        <f t="shared" si="19"/>
        <v>-5.4499999999999993E-2</v>
      </c>
      <c r="P138" s="75">
        <f t="shared" si="20"/>
        <v>0.30520000000000014</v>
      </c>
    </row>
    <row r="139" spans="1:16">
      <c r="A139" s="27" t="s">
        <v>187</v>
      </c>
      <c r="B139" s="31" t="s">
        <v>136</v>
      </c>
      <c r="C139" s="6">
        <v>4.3756000000000004</v>
      </c>
      <c r="D139" s="6">
        <v>4.3925999999999998</v>
      </c>
      <c r="E139" s="6">
        <v>4.4032</v>
      </c>
      <c r="F139" s="6">
        <v>4.4028999999999998</v>
      </c>
      <c r="G139" s="6">
        <v>4.3543000000000003</v>
      </c>
      <c r="H139" s="6">
        <v>3.5112999999999999</v>
      </c>
      <c r="I139" s="6">
        <v>3.3041999999999998</v>
      </c>
      <c r="J139" s="6">
        <v>3.3041999999999998</v>
      </c>
      <c r="K139" s="6">
        <v>3.3041999999999998</v>
      </c>
      <c r="M139" s="6">
        <f t="shared" si="17"/>
        <v>3.3041999999999998</v>
      </c>
      <c r="N139" s="6">
        <f t="shared" si="18"/>
        <v>4.4032</v>
      </c>
      <c r="O139" s="75">
        <f t="shared" si="19"/>
        <v>0</v>
      </c>
      <c r="P139" s="75">
        <f t="shared" si="20"/>
        <v>1.0990000000000002</v>
      </c>
    </row>
    <row r="140" spans="1:16">
      <c r="A140" s="27" t="s">
        <v>187</v>
      </c>
      <c r="B140" s="31" t="s">
        <v>34</v>
      </c>
      <c r="C140" s="6">
        <v>1.4193</v>
      </c>
      <c r="D140" s="6">
        <v>1.4339</v>
      </c>
      <c r="E140" s="6">
        <v>1.5383</v>
      </c>
      <c r="F140" s="6">
        <v>1.5521</v>
      </c>
      <c r="G140" s="6">
        <v>1.5521</v>
      </c>
      <c r="H140" s="6">
        <v>1.5521</v>
      </c>
      <c r="I140" s="6">
        <v>1.5521</v>
      </c>
      <c r="J140" s="6">
        <v>1.5521</v>
      </c>
      <c r="K140" s="6">
        <v>1.5521</v>
      </c>
      <c r="M140" s="6">
        <f t="shared" si="17"/>
        <v>1.4193</v>
      </c>
      <c r="N140" s="6">
        <f t="shared" si="18"/>
        <v>1.5521</v>
      </c>
      <c r="O140" s="75">
        <f t="shared" si="19"/>
        <v>-0.13280000000000003</v>
      </c>
      <c r="P140" s="75">
        <f t="shared" si="20"/>
        <v>0</v>
      </c>
    </row>
    <row r="141" spans="1:16">
      <c r="A141" s="27" t="s">
        <v>187</v>
      </c>
      <c r="B141" s="31" t="s">
        <v>46</v>
      </c>
      <c r="C141" s="6">
        <v>3.8948999999999998</v>
      </c>
      <c r="D141" s="6">
        <v>3.9220999999999999</v>
      </c>
      <c r="E141" s="6">
        <v>3.5602</v>
      </c>
      <c r="F141" s="6">
        <v>3.6322999999999999</v>
      </c>
      <c r="G141" s="6">
        <v>3.6322999999999999</v>
      </c>
      <c r="H141" s="6">
        <v>3.6322999999999999</v>
      </c>
      <c r="I141" s="6">
        <v>3.6322999999999999</v>
      </c>
      <c r="J141" s="6">
        <v>3.6322999999999999</v>
      </c>
      <c r="K141" s="6">
        <v>3.6322999999999999</v>
      </c>
      <c r="M141" s="6">
        <f t="shared" si="17"/>
        <v>3.5602</v>
      </c>
      <c r="N141" s="6">
        <f t="shared" si="18"/>
        <v>3.9220999999999999</v>
      </c>
      <c r="O141" s="75">
        <f t="shared" si="19"/>
        <v>-7.2099999999999831E-2</v>
      </c>
      <c r="P141" s="75">
        <f t="shared" si="20"/>
        <v>0.28980000000000006</v>
      </c>
    </row>
    <row r="142" spans="1:16">
      <c r="A142" s="27" t="s">
        <v>6</v>
      </c>
      <c r="B142" s="31"/>
      <c r="C142" s="6" t="s">
        <v>187</v>
      </c>
      <c r="D142" s="6" t="s">
        <v>187</v>
      </c>
      <c r="E142" s="6" t="s">
        <v>187</v>
      </c>
      <c r="F142" s="6" t="s">
        <v>187</v>
      </c>
      <c r="G142" s="6" t="s">
        <v>187</v>
      </c>
      <c r="H142" s="6" t="s">
        <v>187</v>
      </c>
      <c r="I142" s="6" t="s">
        <v>187</v>
      </c>
      <c r="J142" s="6" t="s">
        <v>187</v>
      </c>
      <c r="K142" s="6" t="s">
        <v>187</v>
      </c>
      <c r="L142" s="6"/>
      <c r="M142" s="6" t="str">
        <f t="shared" si="17"/>
        <v/>
      </c>
      <c r="N142" s="6" t="str">
        <f t="shared" si="18"/>
        <v/>
      </c>
      <c r="O142" s="75" t="str">
        <f t="shared" si="19"/>
        <v/>
      </c>
      <c r="P142" s="75" t="str">
        <f t="shared" si="20"/>
        <v/>
      </c>
    </row>
    <row r="143" spans="1:16">
      <c r="A143" s="27" t="s">
        <v>187</v>
      </c>
      <c r="B143" s="31" t="s">
        <v>29</v>
      </c>
      <c r="C143" s="6" t="s">
        <v>187</v>
      </c>
      <c r="D143" s="6" t="s">
        <v>187</v>
      </c>
      <c r="E143" s="6" t="s">
        <v>187</v>
      </c>
      <c r="F143" s="6" t="s">
        <v>187</v>
      </c>
      <c r="G143" s="6" t="s">
        <v>187</v>
      </c>
      <c r="H143" s="6" t="s">
        <v>187</v>
      </c>
      <c r="I143" s="6" t="s">
        <v>187</v>
      </c>
      <c r="J143" s="6" t="s">
        <v>187</v>
      </c>
      <c r="K143" s="6" t="s">
        <v>187</v>
      </c>
      <c r="M143" s="6" t="str">
        <f t="shared" si="17"/>
        <v/>
      </c>
      <c r="N143" s="6" t="str">
        <f t="shared" si="18"/>
        <v/>
      </c>
      <c r="O143" s="75" t="str">
        <f t="shared" si="19"/>
        <v/>
      </c>
      <c r="P143" s="75" t="str">
        <f t="shared" si="20"/>
        <v/>
      </c>
    </row>
    <row r="144" spans="1:16">
      <c r="A144" s="27"/>
      <c r="B144" s="31" t="s">
        <v>179</v>
      </c>
      <c r="C144" s="6" t="s">
        <v>187</v>
      </c>
      <c r="D144" s="6" t="s">
        <v>187</v>
      </c>
      <c r="E144" s="6" t="s">
        <v>187</v>
      </c>
      <c r="F144" s="6" t="s">
        <v>187</v>
      </c>
      <c r="G144" s="6" t="s">
        <v>187</v>
      </c>
      <c r="H144" s="6" t="s">
        <v>187</v>
      </c>
      <c r="I144" s="6" t="s">
        <v>187</v>
      </c>
      <c r="J144" s="6" t="s">
        <v>187</v>
      </c>
      <c r="K144" s="6" t="s">
        <v>187</v>
      </c>
      <c r="M144" s="6" t="str">
        <f t="shared" si="17"/>
        <v/>
      </c>
      <c r="N144" s="6" t="str">
        <f t="shared" si="18"/>
        <v/>
      </c>
      <c r="O144" s="75" t="str">
        <f t="shared" si="19"/>
        <v/>
      </c>
      <c r="P144" s="75" t="str">
        <f t="shared" si="20"/>
        <v/>
      </c>
    </row>
    <row r="145" spans="1:16">
      <c r="A145" s="27" t="s">
        <v>187</v>
      </c>
      <c r="B145" s="31" t="s">
        <v>33</v>
      </c>
      <c r="C145" s="6" t="s">
        <v>187</v>
      </c>
      <c r="D145" s="6" t="s">
        <v>187</v>
      </c>
      <c r="E145" s="6" t="s">
        <v>187</v>
      </c>
      <c r="F145" s="6" t="s">
        <v>187</v>
      </c>
      <c r="G145" s="6" t="s">
        <v>187</v>
      </c>
      <c r="H145" s="6" t="s">
        <v>187</v>
      </c>
      <c r="I145" s="6" t="s">
        <v>187</v>
      </c>
      <c r="J145" s="6" t="s">
        <v>187</v>
      </c>
      <c r="K145" s="6" t="s">
        <v>187</v>
      </c>
      <c r="M145" s="6" t="str">
        <f t="shared" si="17"/>
        <v/>
      </c>
      <c r="N145" s="6" t="str">
        <f t="shared" si="18"/>
        <v/>
      </c>
      <c r="O145" s="75" t="str">
        <f t="shared" si="19"/>
        <v/>
      </c>
      <c r="P145" s="75" t="str">
        <f t="shared" si="20"/>
        <v/>
      </c>
    </row>
    <row r="146" spans="1:16">
      <c r="A146" s="27" t="s">
        <v>187</v>
      </c>
      <c r="B146" s="31" t="s">
        <v>43</v>
      </c>
      <c r="C146" s="6">
        <v>0.95840000000000003</v>
      </c>
      <c r="D146" s="6">
        <v>1.0021</v>
      </c>
      <c r="E146" s="6">
        <v>0.98560000000000003</v>
      </c>
      <c r="F146" s="6">
        <v>0.11940000000000001</v>
      </c>
      <c r="G146" s="6">
        <v>0.11650000000000001</v>
      </c>
      <c r="H146" s="6">
        <v>0.15579999999999999</v>
      </c>
      <c r="I146" s="6">
        <v>0.21340000000000001</v>
      </c>
      <c r="J146" s="6">
        <v>0.21340000000000001</v>
      </c>
      <c r="K146" s="6">
        <v>0.21340000000000001</v>
      </c>
      <c r="M146" s="6">
        <f t="shared" si="17"/>
        <v>0.11650000000000001</v>
      </c>
      <c r="N146" s="6">
        <f t="shared" si="18"/>
        <v>1.0021</v>
      </c>
      <c r="O146" s="75">
        <f t="shared" si="19"/>
        <v>-9.69E-2</v>
      </c>
      <c r="P146" s="75">
        <f t="shared" si="20"/>
        <v>0.78869999999999996</v>
      </c>
    </row>
    <row r="147" spans="1:16">
      <c r="A147" s="27" t="s">
        <v>187</v>
      </c>
      <c r="B147" s="31" t="s">
        <v>48</v>
      </c>
      <c r="C147" s="6" t="s">
        <v>187</v>
      </c>
      <c r="D147" s="6" t="s">
        <v>187</v>
      </c>
      <c r="E147" s="6" t="s">
        <v>187</v>
      </c>
      <c r="F147" s="6" t="s">
        <v>187</v>
      </c>
      <c r="G147" s="6" t="s">
        <v>187</v>
      </c>
      <c r="H147" s="6" t="s">
        <v>187</v>
      </c>
      <c r="I147" s="6" t="s">
        <v>187</v>
      </c>
      <c r="J147" s="6" t="s">
        <v>187</v>
      </c>
      <c r="K147" s="6" t="s">
        <v>187</v>
      </c>
      <c r="M147" s="6" t="str">
        <f t="shared" si="17"/>
        <v/>
      </c>
      <c r="N147" s="6" t="str">
        <f t="shared" si="18"/>
        <v/>
      </c>
      <c r="O147" s="75" t="str">
        <f t="shared" si="19"/>
        <v/>
      </c>
      <c r="P147" s="75" t="str">
        <f t="shared" si="20"/>
        <v/>
      </c>
    </row>
    <row r="148" spans="1:16">
      <c r="A148" s="27" t="s">
        <v>175</v>
      </c>
      <c r="B148" s="31"/>
      <c r="C148" s="6" t="s">
        <v>187</v>
      </c>
      <c r="D148" s="6" t="s">
        <v>187</v>
      </c>
      <c r="E148" s="6" t="s">
        <v>187</v>
      </c>
      <c r="F148" s="6" t="s">
        <v>187</v>
      </c>
      <c r="G148" s="6" t="s">
        <v>187</v>
      </c>
      <c r="H148" s="6" t="s">
        <v>187</v>
      </c>
      <c r="I148" s="6" t="s">
        <v>187</v>
      </c>
      <c r="J148" s="6" t="s">
        <v>187</v>
      </c>
      <c r="K148" s="6" t="s">
        <v>187</v>
      </c>
      <c r="L148" s="6"/>
      <c r="M148" s="6" t="str">
        <f t="shared" si="17"/>
        <v/>
      </c>
      <c r="N148" s="6" t="str">
        <f t="shared" si="18"/>
        <v/>
      </c>
      <c r="O148" s="75" t="str">
        <f t="shared" si="19"/>
        <v/>
      </c>
      <c r="P148" s="75" t="str">
        <f t="shared" si="20"/>
        <v/>
      </c>
    </row>
    <row r="149" spans="1:16">
      <c r="A149" s="27" t="s">
        <v>187</v>
      </c>
      <c r="B149" s="31" t="s">
        <v>10</v>
      </c>
      <c r="C149" s="6">
        <v>2.3264999999999998</v>
      </c>
      <c r="D149" s="6">
        <v>2.3231999999999999</v>
      </c>
      <c r="E149" s="6">
        <v>2.3294000000000001</v>
      </c>
      <c r="F149" s="6">
        <v>2.177</v>
      </c>
      <c r="G149" s="6">
        <v>2.1738</v>
      </c>
      <c r="H149" s="6">
        <v>2.2079</v>
      </c>
      <c r="I149" s="6">
        <v>2.1913</v>
      </c>
      <c r="J149" s="6">
        <v>2.2254</v>
      </c>
      <c r="K149" s="6">
        <v>2.2254</v>
      </c>
      <c r="M149" s="6">
        <f t="shared" si="17"/>
        <v>2.1738</v>
      </c>
      <c r="N149" s="6">
        <f t="shared" si="18"/>
        <v>2.3294000000000001</v>
      </c>
      <c r="O149" s="75">
        <f t="shared" si="19"/>
        <v>-5.160000000000009E-2</v>
      </c>
      <c r="P149" s="75">
        <f t="shared" si="20"/>
        <v>0.10400000000000009</v>
      </c>
    </row>
    <row r="150" spans="1:16">
      <c r="A150" s="27" t="s">
        <v>187</v>
      </c>
      <c r="B150" s="31" t="s">
        <v>26</v>
      </c>
      <c r="C150" s="6">
        <v>6.7050000000000001</v>
      </c>
      <c r="D150" s="6">
        <v>6.9737999999999998</v>
      </c>
      <c r="E150" s="6">
        <v>7.2953999999999999</v>
      </c>
      <c r="F150" s="6">
        <v>7.2858999999999998</v>
      </c>
      <c r="G150" s="6">
        <v>7.1029999999999998</v>
      </c>
      <c r="H150" s="6">
        <v>7.1970999999999998</v>
      </c>
      <c r="I150" s="6">
        <v>7.194</v>
      </c>
      <c r="J150" s="6">
        <v>7.2804000000000002</v>
      </c>
      <c r="K150" s="6">
        <v>7.2804000000000002</v>
      </c>
      <c r="M150" s="6">
        <f t="shared" si="17"/>
        <v>6.7050000000000001</v>
      </c>
      <c r="N150" s="6">
        <f t="shared" si="18"/>
        <v>7.2953999999999999</v>
      </c>
      <c r="O150" s="75">
        <f t="shared" si="19"/>
        <v>-0.57540000000000013</v>
      </c>
      <c r="P150" s="75">
        <f t="shared" si="20"/>
        <v>1.499999999999968E-2</v>
      </c>
    </row>
    <row r="151" spans="1:16">
      <c r="A151" s="27" t="s">
        <v>187</v>
      </c>
      <c r="B151" s="31" t="s">
        <v>32</v>
      </c>
      <c r="C151" s="6">
        <v>0.3009</v>
      </c>
      <c r="D151" s="6">
        <v>0.3009</v>
      </c>
      <c r="E151" s="6">
        <v>0.3009</v>
      </c>
      <c r="F151" s="6">
        <v>0.3009</v>
      </c>
      <c r="G151" s="6">
        <v>0.3009</v>
      </c>
      <c r="H151" s="6">
        <v>0.3009</v>
      </c>
      <c r="I151" s="6">
        <v>0.3009</v>
      </c>
      <c r="J151" s="6">
        <v>0.3009</v>
      </c>
      <c r="K151" s="6">
        <v>0.3009</v>
      </c>
      <c r="M151" s="6">
        <f t="shared" si="17"/>
        <v>0.3009</v>
      </c>
      <c r="N151" s="6">
        <f t="shared" si="18"/>
        <v>0.3009</v>
      </c>
      <c r="O151" s="75">
        <f t="shared" si="19"/>
        <v>0</v>
      </c>
      <c r="P151" s="75">
        <f t="shared" si="20"/>
        <v>0</v>
      </c>
    </row>
    <row r="152" spans="1:16">
      <c r="A152" s="27" t="s">
        <v>187</v>
      </c>
      <c r="B152" s="31" t="s">
        <v>37</v>
      </c>
      <c r="C152" s="6">
        <v>0.73729999999999996</v>
      </c>
      <c r="D152" s="6">
        <v>0.76559999999999995</v>
      </c>
      <c r="E152" s="6">
        <v>0.77959999999999996</v>
      </c>
      <c r="F152" s="6">
        <v>0.82520000000000004</v>
      </c>
      <c r="G152" s="6">
        <v>0.86819999999999997</v>
      </c>
      <c r="H152" s="6">
        <v>0.86429999999999996</v>
      </c>
      <c r="I152" s="6">
        <v>0.88090000000000002</v>
      </c>
      <c r="J152" s="6">
        <v>0.88090000000000002</v>
      </c>
      <c r="K152" s="6">
        <v>0.88090000000000002</v>
      </c>
      <c r="M152" s="6">
        <f t="shared" si="17"/>
        <v>0.73729999999999996</v>
      </c>
      <c r="N152" s="6">
        <f t="shared" si="18"/>
        <v>0.88090000000000002</v>
      </c>
      <c r="O152" s="75">
        <f t="shared" si="19"/>
        <v>-0.14360000000000006</v>
      </c>
      <c r="P152" s="75">
        <f t="shared" si="20"/>
        <v>0</v>
      </c>
    </row>
    <row r="153" spans="1:16">
      <c r="A153" s="27"/>
      <c r="B153" s="31" t="s">
        <v>178</v>
      </c>
      <c r="C153" s="6">
        <v>3.2776000000000001</v>
      </c>
      <c r="D153" s="6">
        <v>3.2879</v>
      </c>
      <c r="E153" s="6">
        <v>3.2050999999999998</v>
      </c>
      <c r="F153" s="6">
        <v>3.1993</v>
      </c>
      <c r="G153" s="6">
        <v>3.1493000000000002</v>
      </c>
      <c r="H153" s="6">
        <v>3.2440000000000002</v>
      </c>
      <c r="I153" s="6">
        <v>3.2440000000000002</v>
      </c>
      <c r="J153" s="6">
        <v>3.2440000000000002</v>
      </c>
      <c r="K153" s="6">
        <v>3.2440000000000002</v>
      </c>
      <c r="M153" s="6">
        <f t="shared" si="17"/>
        <v>3.1493000000000002</v>
      </c>
      <c r="N153" s="6">
        <f t="shared" si="18"/>
        <v>3.2879</v>
      </c>
      <c r="O153" s="75">
        <f t="shared" si="19"/>
        <v>-9.4700000000000006E-2</v>
      </c>
      <c r="P153" s="75">
        <f t="shared" si="20"/>
        <v>4.3899999999999828E-2</v>
      </c>
    </row>
    <row r="154" spans="1:16">
      <c r="A154" s="27" t="s">
        <v>176</v>
      </c>
      <c r="B154" s="31"/>
      <c r="C154" s="6" t="s">
        <v>187</v>
      </c>
      <c r="D154" s="6" t="s">
        <v>187</v>
      </c>
      <c r="E154" s="6" t="s">
        <v>187</v>
      </c>
      <c r="F154" s="6" t="s">
        <v>187</v>
      </c>
      <c r="G154" s="6" t="s">
        <v>187</v>
      </c>
      <c r="H154" s="6" t="s">
        <v>187</v>
      </c>
      <c r="I154" s="6" t="s">
        <v>187</v>
      </c>
      <c r="J154" s="6" t="s">
        <v>187</v>
      </c>
      <c r="K154" s="6" t="s">
        <v>187</v>
      </c>
      <c r="L154" s="6"/>
      <c r="M154" s="6" t="str">
        <f t="shared" si="17"/>
        <v/>
      </c>
      <c r="N154" s="6" t="str">
        <f t="shared" si="18"/>
        <v/>
      </c>
      <c r="O154" s="75" t="str">
        <f t="shared" si="19"/>
        <v/>
      </c>
      <c r="P154" s="75" t="str">
        <f t="shared" si="20"/>
        <v/>
      </c>
    </row>
    <row r="155" spans="1:16">
      <c r="A155" s="27" t="s">
        <v>187</v>
      </c>
      <c r="B155" s="31" t="s">
        <v>18</v>
      </c>
      <c r="C155" s="6">
        <v>2.5177</v>
      </c>
      <c r="D155" s="6">
        <v>2.6482999999999999</v>
      </c>
      <c r="E155" s="6">
        <v>2.7886000000000002</v>
      </c>
      <c r="F155" s="6">
        <v>2.7839999999999998</v>
      </c>
      <c r="G155" s="6">
        <v>2.5253999999999999</v>
      </c>
      <c r="H155" s="6">
        <v>2.6223999999999998</v>
      </c>
      <c r="I155" s="6">
        <v>2.3601000000000001</v>
      </c>
      <c r="J155" s="6">
        <v>2.3862000000000001</v>
      </c>
      <c r="K155" s="6">
        <v>2.3862000000000001</v>
      </c>
      <c r="M155" s="6">
        <f t="shared" si="17"/>
        <v>2.3601000000000001</v>
      </c>
      <c r="N155" s="6">
        <f t="shared" si="18"/>
        <v>2.7886000000000002</v>
      </c>
      <c r="O155" s="75">
        <f t="shared" si="19"/>
        <v>-2.6100000000000012E-2</v>
      </c>
      <c r="P155" s="75">
        <f t="shared" si="20"/>
        <v>0.40240000000000009</v>
      </c>
    </row>
    <row r="156" spans="1:16">
      <c r="A156" s="27" t="s">
        <v>187</v>
      </c>
      <c r="B156" s="31" t="s">
        <v>27</v>
      </c>
      <c r="C156" s="6">
        <v>1.1516</v>
      </c>
      <c r="D156" s="6">
        <v>1.1065</v>
      </c>
      <c r="E156" s="6">
        <v>1.1059000000000001</v>
      </c>
      <c r="F156" s="6">
        <v>1.1178999999999999</v>
      </c>
      <c r="G156" s="6">
        <v>1.1273</v>
      </c>
      <c r="H156" s="6">
        <v>1.1034999999999999</v>
      </c>
      <c r="I156" s="6">
        <v>1.0430999999999999</v>
      </c>
      <c r="J156" s="6">
        <v>1.0705</v>
      </c>
      <c r="K156" s="6">
        <v>1.0295000000000001</v>
      </c>
      <c r="M156" s="6">
        <f t="shared" si="17"/>
        <v>1.0295000000000001</v>
      </c>
      <c r="N156" s="6">
        <f t="shared" si="18"/>
        <v>1.1516</v>
      </c>
      <c r="O156" s="75">
        <f t="shared" si="19"/>
        <v>0</v>
      </c>
      <c r="P156" s="75">
        <f t="shared" si="20"/>
        <v>0.12209999999999988</v>
      </c>
    </row>
    <row r="157" spans="1:16">
      <c r="A157" s="27" t="s">
        <v>187</v>
      </c>
      <c r="B157" s="31" t="s">
        <v>40</v>
      </c>
      <c r="C157" s="6">
        <v>2.5354000000000001</v>
      </c>
      <c r="D157" s="6">
        <v>2.4108000000000001</v>
      </c>
      <c r="E157" s="6">
        <v>2.3445999999999998</v>
      </c>
      <c r="F157" s="6">
        <v>2.0726</v>
      </c>
      <c r="G157" s="6">
        <v>1.9188000000000001</v>
      </c>
      <c r="H157" s="6">
        <v>1.9455</v>
      </c>
      <c r="I157" s="6">
        <v>2.0089000000000001</v>
      </c>
      <c r="J157" s="6">
        <v>2.1320999999999999</v>
      </c>
      <c r="K157" s="6">
        <v>2.1320999999999999</v>
      </c>
      <c r="M157" s="6">
        <f t="shared" si="17"/>
        <v>1.9188000000000001</v>
      </c>
      <c r="N157" s="6">
        <f t="shared" si="18"/>
        <v>2.5354000000000001</v>
      </c>
      <c r="O157" s="75">
        <f t="shared" si="19"/>
        <v>-0.21329999999999982</v>
      </c>
      <c r="P157" s="75">
        <f t="shared" si="20"/>
        <v>0.40330000000000021</v>
      </c>
    </row>
    <row r="158" spans="1:16">
      <c r="A158" s="27" t="s">
        <v>187</v>
      </c>
      <c r="B158" s="31" t="s">
        <v>49</v>
      </c>
      <c r="C158" s="6" t="s">
        <v>187</v>
      </c>
      <c r="D158" s="6" t="s">
        <v>187</v>
      </c>
      <c r="E158" s="6" t="s">
        <v>187</v>
      </c>
      <c r="F158" s="6" t="s">
        <v>187</v>
      </c>
      <c r="G158" s="6" t="s">
        <v>187</v>
      </c>
      <c r="H158" s="6" t="s">
        <v>187</v>
      </c>
      <c r="I158" s="6" t="s">
        <v>187</v>
      </c>
      <c r="J158" s="6" t="s">
        <v>187</v>
      </c>
      <c r="K158" s="6" t="s">
        <v>187</v>
      </c>
      <c r="M158" s="6" t="str">
        <f t="shared" si="17"/>
        <v/>
      </c>
      <c r="N158" s="6" t="str">
        <f t="shared" si="18"/>
        <v/>
      </c>
      <c r="O158" s="75" t="str">
        <f t="shared" si="19"/>
        <v/>
      </c>
      <c r="P158" s="75" t="str">
        <f t="shared" si="20"/>
        <v/>
      </c>
    </row>
    <row r="159" spans="1:16">
      <c r="A159" s="27" t="s">
        <v>12</v>
      </c>
      <c r="B159" s="31"/>
      <c r="C159" s="6" t="s">
        <v>187</v>
      </c>
      <c r="D159" s="6" t="s">
        <v>187</v>
      </c>
      <c r="E159" s="6" t="s">
        <v>187</v>
      </c>
      <c r="F159" s="6" t="s">
        <v>187</v>
      </c>
      <c r="G159" s="6" t="s">
        <v>187</v>
      </c>
      <c r="H159" s="6" t="s">
        <v>187</v>
      </c>
      <c r="I159" s="6" t="s">
        <v>187</v>
      </c>
      <c r="J159" s="6" t="s">
        <v>187</v>
      </c>
      <c r="K159" s="6" t="s">
        <v>187</v>
      </c>
      <c r="L159" s="6"/>
      <c r="M159" s="6" t="str">
        <f t="shared" si="17"/>
        <v/>
      </c>
      <c r="N159" s="6" t="str">
        <f t="shared" si="18"/>
        <v/>
      </c>
      <c r="O159" s="75" t="str">
        <f t="shared" si="19"/>
        <v/>
      </c>
      <c r="P159" s="75" t="str">
        <f t="shared" si="20"/>
        <v/>
      </c>
    </row>
    <row r="160" spans="1:16">
      <c r="A160" s="27" t="s">
        <v>187</v>
      </c>
      <c r="B160" s="31" t="s">
        <v>11</v>
      </c>
      <c r="C160" s="6">
        <v>5.2659000000000002</v>
      </c>
      <c r="D160" s="6">
        <v>5.4520999999999997</v>
      </c>
      <c r="E160" s="6">
        <v>4.9653999999999998</v>
      </c>
      <c r="F160" s="6">
        <v>4.7659000000000002</v>
      </c>
      <c r="G160" s="6">
        <v>5.2149999999999999</v>
      </c>
      <c r="H160" s="6">
        <v>5.2888999999999999</v>
      </c>
      <c r="I160" s="6">
        <v>5.8573000000000004</v>
      </c>
      <c r="J160" s="6">
        <v>5.8573000000000004</v>
      </c>
      <c r="K160" s="6">
        <v>5.8573000000000004</v>
      </c>
      <c r="M160" s="6">
        <f t="shared" si="17"/>
        <v>4.7659000000000002</v>
      </c>
      <c r="N160" s="6">
        <f t="shared" si="18"/>
        <v>5.8573000000000004</v>
      </c>
      <c r="O160" s="75">
        <f t="shared" si="19"/>
        <v>-1.0914000000000001</v>
      </c>
      <c r="P160" s="75">
        <f t="shared" si="20"/>
        <v>0</v>
      </c>
    </row>
    <row r="161" spans="1:16">
      <c r="A161" s="27" t="s">
        <v>187</v>
      </c>
      <c r="B161" s="31" t="s">
        <v>13</v>
      </c>
      <c r="C161" s="6">
        <v>5.8689999999999998</v>
      </c>
      <c r="D161" s="6">
        <v>5.0670000000000002</v>
      </c>
      <c r="E161" s="6">
        <v>5.3738000000000001</v>
      </c>
      <c r="F161" s="6">
        <v>5.4470999999999998</v>
      </c>
      <c r="G161" s="6">
        <v>5.649</v>
      </c>
      <c r="H161" s="6">
        <v>5.9798</v>
      </c>
      <c r="I161" s="6">
        <v>5.8489000000000004</v>
      </c>
      <c r="J161" s="6">
        <v>5.7659000000000002</v>
      </c>
      <c r="K161" s="6">
        <v>5.7659000000000002</v>
      </c>
      <c r="M161" s="6">
        <f t="shared" si="17"/>
        <v>5.0670000000000002</v>
      </c>
      <c r="N161" s="6">
        <f t="shared" si="18"/>
        <v>5.9798</v>
      </c>
      <c r="O161" s="75">
        <f t="shared" si="19"/>
        <v>-0.69890000000000008</v>
      </c>
      <c r="P161" s="75">
        <f t="shared" si="20"/>
        <v>0.21389999999999976</v>
      </c>
    </row>
    <row r="162" spans="1:16">
      <c r="A162" s="27" t="s">
        <v>187</v>
      </c>
      <c r="B162" s="31" t="s">
        <v>20</v>
      </c>
      <c r="C162" s="6">
        <v>6.3033000000000001</v>
      </c>
      <c r="D162" s="6">
        <v>6.2401999999999997</v>
      </c>
      <c r="E162" s="6">
        <v>6.17</v>
      </c>
      <c r="F162" s="6">
        <v>6.1612</v>
      </c>
      <c r="G162" s="6">
        <v>6.1078999999999999</v>
      </c>
      <c r="H162" s="6">
        <v>6</v>
      </c>
      <c r="I162" s="6">
        <v>5.9645999999999999</v>
      </c>
      <c r="J162" s="6">
        <v>5.9694000000000003</v>
      </c>
      <c r="K162" s="6">
        <v>5.9203000000000001</v>
      </c>
      <c r="M162" s="6">
        <f t="shared" si="17"/>
        <v>5.9203000000000001</v>
      </c>
      <c r="N162" s="6">
        <f t="shared" si="18"/>
        <v>6.3033000000000001</v>
      </c>
      <c r="O162" s="75">
        <f t="shared" si="19"/>
        <v>0</v>
      </c>
      <c r="P162" s="75">
        <f t="shared" si="20"/>
        <v>0.38300000000000001</v>
      </c>
    </row>
    <row r="163" spans="1:16">
      <c r="A163" s="27" t="s">
        <v>187</v>
      </c>
      <c r="B163" s="31" t="s">
        <v>21</v>
      </c>
      <c r="C163" s="6">
        <v>5.5419999999999998</v>
      </c>
      <c r="D163" s="6">
        <v>5.5431999999999997</v>
      </c>
      <c r="E163" s="6">
        <v>5.6741999999999999</v>
      </c>
      <c r="F163" s="6">
        <v>5.4802</v>
      </c>
      <c r="G163" s="6">
        <v>5.2005999999999997</v>
      </c>
      <c r="H163" s="6">
        <v>5.1939000000000002</v>
      </c>
      <c r="I163" s="6">
        <v>5.2693000000000003</v>
      </c>
      <c r="J163" s="6">
        <v>5.2794999999999996</v>
      </c>
      <c r="K163" s="6">
        <v>5.2794999999999996</v>
      </c>
      <c r="M163" s="6">
        <f t="shared" si="17"/>
        <v>5.1939000000000002</v>
      </c>
      <c r="N163" s="6">
        <f t="shared" si="18"/>
        <v>5.6741999999999999</v>
      </c>
      <c r="O163" s="75">
        <f t="shared" si="19"/>
        <v>-8.5599999999999454E-2</v>
      </c>
      <c r="P163" s="75">
        <f t="shared" si="20"/>
        <v>0.39470000000000027</v>
      </c>
    </row>
    <row r="164" spans="1:16">
      <c r="A164" s="27" t="s">
        <v>187</v>
      </c>
      <c r="B164" s="31" t="s">
        <v>25</v>
      </c>
      <c r="C164" s="6">
        <v>3.9687000000000001</v>
      </c>
      <c r="D164" s="6">
        <v>4.0532000000000004</v>
      </c>
      <c r="E164" s="6">
        <v>4.0548999999999999</v>
      </c>
      <c r="F164" s="6">
        <v>4.0686</v>
      </c>
      <c r="G164" s="6">
        <v>4.0686</v>
      </c>
      <c r="H164" s="6">
        <v>4.0686</v>
      </c>
      <c r="I164" s="6">
        <v>4.0686</v>
      </c>
      <c r="J164" s="6">
        <v>4.0686</v>
      </c>
      <c r="K164" s="6">
        <v>4.0686</v>
      </c>
      <c r="M164" s="6">
        <f t="shared" si="17"/>
        <v>3.9687000000000001</v>
      </c>
      <c r="N164" s="6">
        <f t="shared" si="18"/>
        <v>4.0686</v>
      </c>
      <c r="O164" s="75">
        <f t="shared" si="19"/>
        <v>-9.9899999999999878E-2</v>
      </c>
      <c r="P164" s="75">
        <f t="shared" si="20"/>
        <v>0</v>
      </c>
    </row>
    <row r="165" spans="1:16">
      <c r="A165" s="27" t="s">
        <v>187</v>
      </c>
      <c r="B165" s="31" t="s">
        <v>142</v>
      </c>
      <c r="C165" s="6">
        <v>2.7532000000000001</v>
      </c>
      <c r="D165" s="6">
        <v>2.8090999999999999</v>
      </c>
      <c r="E165" s="6">
        <v>2.8489</v>
      </c>
      <c r="F165" s="6">
        <v>2.9316</v>
      </c>
      <c r="G165" s="6">
        <v>2.9163000000000001</v>
      </c>
      <c r="H165" s="6">
        <v>2.8353999999999999</v>
      </c>
      <c r="I165" s="6">
        <v>2.7968000000000002</v>
      </c>
      <c r="J165" s="6">
        <v>2.7968000000000002</v>
      </c>
      <c r="K165" s="6">
        <v>2.7968000000000002</v>
      </c>
      <c r="M165" s="6">
        <f t="shared" si="17"/>
        <v>2.7532000000000001</v>
      </c>
      <c r="N165" s="6">
        <f t="shared" si="18"/>
        <v>2.9316</v>
      </c>
      <c r="O165" s="75">
        <f t="shared" si="19"/>
        <v>-4.3600000000000083E-2</v>
      </c>
      <c r="P165" s="75">
        <f t="shared" si="20"/>
        <v>0.13479999999999981</v>
      </c>
    </row>
    <row r="166" spans="1:16">
      <c r="A166" s="27" t="s">
        <v>187</v>
      </c>
      <c r="B166" s="31" t="s">
        <v>38</v>
      </c>
      <c r="C166" s="6">
        <v>7.9555999999999996</v>
      </c>
      <c r="D166" s="6">
        <v>8.2048000000000005</v>
      </c>
      <c r="E166" s="6">
        <v>8.36</v>
      </c>
      <c r="F166" s="6">
        <v>8.5036000000000005</v>
      </c>
      <c r="G166" s="6">
        <v>8.5641999999999996</v>
      </c>
      <c r="H166" s="6">
        <v>8.5655999999999999</v>
      </c>
      <c r="I166" s="6">
        <v>8.6527999999999992</v>
      </c>
      <c r="J166" s="6">
        <v>8.7584999999999997</v>
      </c>
      <c r="K166" s="6">
        <v>8.7865000000000002</v>
      </c>
      <c r="M166" s="6">
        <f t="shared" si="17"/>
        <v>7.9555999999999996</v>
      </c>
      <c r="N166" s="6">
        <f t="shared" si="18"/>
        <v>8.7865000000000002</v>
      </c>
      <c r="O166" s="75">
        <f t="shared" si="19"/>
        <v>-0.83090000000000064</v>
      </c>
      <c r="P166" s="75">
        <f t="shared" si="20"/>
        <v>0</v>
      </c>
    </row>
    <row r="167" spans="1:16">
      <c r="A167" s="27" t="s">
        <v>187</v>
      </c>
      <c r="B167" s="31" t="s">
        <v>39</v>
      </c>
      <c r="C167" s="6">
        <v>1.4388000000000001</v>
      </c>
      <c r="D167" s="6">
        <v>1.4730000000000001</v>
      </c>
      <c r="E167" s="6">
        <v>1.4991000000000001</v>
      </c>
      <c r="F167" s="6">
        <v>1.4796</v>
      </c>
      <c r="G167" s="6">
        <v>1.4829000000000001</v>
      </c>
      <c r="H167" s="6">
        <v>1.4605999999999999</v>
      </c>
      <c r="I167" s="6">
        <v>1.4738</v>
      </c>
      <c r="J167" s="6">
        <v>1.4874000000000001</v>
      </c>
      <c r="K167" s="6">
        <v>1.4773000000000001</v>
      </c>
      <c r="M167" s="6">
        <f t="shared" si="17"/>
        <v>1.4388000000000001</v>
      </c>
      <c r="N167" s="6">
        <f t="shared" si="18"/>
        <v>1.4991000000000001</v>
      </c>
      <c r="O167" s="75">
        <f t="shared" si="19"/>
        <v>-3.8499999999999979E-2</v>
      </c>
      <c r="P167" s="75">
        <f t="shared" si="20"/>
        <v>2.1800000000000042E-2</v>
      </c>
    </row>
    <row r="168" spans="1:16">
      <c r="A168" s="27"/>
      <c r="B168" s="31"/>
      <c r="C168" s="6"/>
      <c r="D168" s="6"/>
      <c r="E168" s="6"/>
      <c r="F168" s="6"/>
      <c r="G168" s="6"/>
      <c r="H168" s="6"/>
      <c r="I168" s="6"/>
      <c r="J168" s="6"/>
      <c r="K168" s="6"/>
      <c r="M168" s="6"/>
      <c r="N168" s="6"/>
      <c r="O168" s="75"/>
      <c r="P168" s="75"/>
    </row>
    <row r="169" spans="1:16">
      <c r="A169" s="77" t="s">
        <v>531</v>
      </c>
      <c r="B169" s="31"/>
      <c r="C169" s="6"/>
      <c r="D169" s="6"/>
      <c r="E169" s="6"/>
      <c r="F169" s="6"/>
      <c r="G169" s="6"/>
      <c r="I169" s="6"/>
      <c r="J169" s="6"/>
      <c r="K169" s="75"/>
      <c r="L169" s="75"/>
      <c r="M169" s="6"/>
      <c r="N169" s="6"/>
      <c r="O169" s="75">
        <f>AVERAGE(O117:O167)</f>
        <v>-0.18760270270270271</v>
      </c>
      <c r="P169" s="75">
        <f>AVERAGE(P117:P167)</f>
        <v>0.18648648648648647</v>
      </c>
    </row>
    <row r="170" spans="1:16">
      <c r="A170" s="77" t="s">
        <v>532</v>
      </c>
      <c r="B170" s="31"/>
      <c r="C170" s="6"/>
      <c r="D170" s="6"/>
      <c r="E170" s="6"/>
      <c r="F170" s="6"/>
      <c r="G170" s="6"/>
      <c r="I170" s="6"/>
      <c r="J170" s="6"/>
      <c r="K170" s="75"/>
      <c r="L170" s="75"/>
      <c r="M170" s="6"/>
      <c r="N170" s="6"/>
      <c r="O170" s="75">
        <f>MIN(O117:O167)</f>
        <v>-1.0914000000000001</v>
      </c>
      <c r="P170" s="75">
        <f>MAX(P117:P167)</f>
        <v>1.3725000000000001</v>
      </c>
    </row>
    <row r="171" spans="1:16">
      <c r="A171" s="32" t="s">
        <v>64</v>
      </c>
      <c r="B171" s="33"/>
      <c r="C171" s="33"/>
      <c r="D171" s="33"/>
      <c r="E171" s="33"/>
      <c r="F171" s="33"/>
      <c r="G171" s="33"/>
      <c r="H171" s="33"/>
      <c r="I171" s="33"/>
      <c r="J171" s="33"/>
      <c r="K171" s="33"/>
      <c r="L171" s="33"/>
      <c r="M171" s="33"/>
      <c r="N171" s="33"/>
      <c r="O171" s="33"/>
      <c r="P171" s="33"/>
    </row>
    <row r="172" spans="1:16">
      <c r="A172" s="41" t="s">
        <v>171</v>
      </c>
      <c r="C172" s="6" t="s">
        <v>187</v>
      </c>
      <c r="D172" s="6" t="s">
        <v>187</v>
      </c>
      <c r="E172" s="6" t="s">
        <v>187</v>
      </c>
      <c r="F172" s="6" t="s">
        <v>187</v>
      </c>
      <c r="G172" s="6" t="s">
        <v>187</v>
      </c>
      <c r="H172" s="6" t="s">
        <v>187</v>
      </c>
      <c r="I172" s="6" t="s">
        <v>187</v>
      </c>
      <c r="J172" s="6" t="s">
        <v>187</v>
      </c>
      <c r="K172" s="6" t="s">
        <v>187</v>
      </c>
      <c r="L172" s="6"/>
      <c r="M172" s="6" t="str">
        <f t="shared" ref="M172:M222" si="29">IF(NOT(ISNUMBER($K172)),"",MIN(C172:K172))</f>
        <v/>
      </c>
      <c r="N172" s="6" t="str">
        <f t="shared" ref="N172:N222" si="30">IF(NOT(ISNUMBER($K172)),"",MAX(C172:K172))</f>
        <v/>
      </c>
      <c r="O172" s="75" t="str">
        <f t="shared" ref="O172:O222" si="31">IF(NOT(ISNUMBER($K172)),"",M172-$K172)</f>
        <v/>
      </c>
      <c r="P172" s="75" t="str">
        <f t="shared" ref="P172:P222" si="32">IF(NOT(ISNUMBER($K172)),"",N172-$K172)</f>
        <v/>
      </c>
    </row>
    <row r="173" spans="1:16">
      <c r="A173" s="27" t="s">
        <v>187</v>
      </c>
      <c r="B173" s="31" t="s">
        <v>16</v>
      </c>
      <c r="C173" s="6" t="s">
        <v>187</v>
      </c>
      <c r="D173" s="6" t="s">
        <v>187</v>
      </c>
      <c r="E173" s="6" t="s">
        <v>187</v>
      </c>
      <c r="F173" s="6" t="s">
        <v>187</v>
      </c>
      <c r="G173" s="6" t="s">
        <v>187</v>
      </c>
      <c r="H173" s="6" t="s">
        <v>187</v>
      </c>
      <c r="I173" s="6" t="s">
        <v>187</v>
      </c>
      <c r="J173" s="6" t="s">
        <v>187</v>
      </c>
      <c r="K173" s="6" t="s">
        <v>187</v>
      </c>
      <c r="M173" s="6" t="str">
        <f t="shared" si="29"/>
        <v/>
      </c>
      <c r="N173" s="6" t="str">
        <f t="shared" si="30"/>
        <v/>
      </c>
      <c r="O173" s="75" t="str">
        <f t="shared" si="31"/>
        <v/>
      </c>
      <c r="P173" s="75" t="str">
        <f t="shared" si="32"/>
        <v/>
      </c>
    </row>
    <row r="174" spans="1:16">
      <c r="A174" s="27"/>
      <c r="B174" s="31" t="s">
        <v>540</v>
      </c>
      <c r="C174" s="6"/>
      <c r="D174" s="6"/>
      <c r="E174" s="6"/>
      <c r="F174" s="6"/>
      <c r="G174" s="6"/>
      <c r="H174" s="6"/>
      <c r="I174" s="6"/>
      <c r="J174" s="6"/>
      <c r="K174" s="6"/>
      <c r="M174" s="6"/>
      <c r="N174" s="6"/>
      <c r="O174" s="75"/>
      <c r="P174" s="75"/>
    </row>
    <row r="175" spans="1:16">
      <c r="A175" s="27" t="s">
        <v>187</v>
      </c>
      <c r="B175" s="31" t="s">
        <v>24</v>
      </c>
      <c r="C175" s="6" t="s">
        <v>187</v>
      </c>
      <c r="D175" s="6" t="s">
        <v>187</v>
      </c>
      <c r="E175" s="6" t="s">
        <v>187</v>
      </c>
      <c r="F175" s="6" t="s">
        <v>187</v>
      </c>
      <c r="G175" s="6" t="s">
        <v>187</v>
      </c>
      <c r="H175" s="6" t="s">
        <v>187</v>
      </c>
      <c r="I175" s="6" t="s">
        <v>187</v>
      </c>
      <c r="J175" s="6" t="s">
        <v>187</v>
      </c>
      <c r="K175" s="6" t="s">
        <v>187</v>
      </c>
      <c r="M175" s="6" t="str">
        <f t="shared" si="29"/>
        <v/>
      </c>
      <c r="N175" s="6" t="str">
        <f t="shared" si="30"/>
        <v/>
      </c>
      <c r="O175" s="75" t="str">
        <f t="shared" si="31"/>
        <v/>
      </c>
      <c r="P175" s="75" t="str">
        <f t="shared" si="32"/>
        <v/>
      </c>
    </row>
    <row r="176" spans="1:16">
      <c r="A176" s="27" t="s">
        <v>187</v>
      </c>
      <c r="B176" s="31" t="s">
        <v>30</v>
      </c>
      <c r="C176" s="6" t="s">
        <v>187</v>
      </c>
      <c r="D176" s="6" t="s">
        <v>187</v>
      </c>
      <c r="E176" s="6" t="s">
        <v>187</v>
      </c>
      <c r="F176" s="6" t="s">
        <v>187</v>
      </c>
      <c r="G176" s="6" t="s">
        <v>187</v>
      </c>
      <c r="H176" s="6" t="s">
        <v>187</v>
      </c>
      <c r="I176" s="6" t="s">
        <v>187</v>
      </c>
      <c r="J176" s="6" t="s">
        <v>187</v>
      </c>
      <c r="K176" s="6" t="s">
        <v>187</v>
      </c>
      <c r="M176" s="6" t="str">
        <f t="shared" si="29"/>
        <v/>
      </c>
      <c r="N176" s="6" t="str">
        <f t="shared" si="30"/>
        <v/>
      </c>
      <c r="O176" s="75" t="str">
        <f t="shared" si="31"/>
        <v/>
      </c>
      <c r="P176" s="75" t="str">
        <f t="shared" si="32"/>
        <v/>
      </c>
    </row>
    <row r="177" spans="1:16">
      <c r="A177" s="27" t="s">
        <v>187</v>
      </c>
      <c r="B177" s="31" t="s">
        <v>31</v>
      </c>
      <c r="C177" s="6" t="s">
        <v>187</v>
      </c>
      <c r="D177" s="6" t="s">
        <v>187</v>
      </c>
      <c r="E177" s="6" t="s">
        <v>187</v>
      </c>
      <c r="F177" s="6" t="s">
        <v>187</v>
      </c>
      <c r="G177" s="6" t="s">
        <v>187</v>
      </c>
      <c r="H177" s="6" t="s">
        <v>187</v>
      </c>
      <c r="I177" s="6" t="s">
        <v>187</v>
      </c>
      <c r="J177" s="6" t="s">
        <v>187</v>
      </c>
      <c r="K177" s="6" t="s">
        <v>187</v>
      </c>
      <c r="M177" s="6" t="str">
        <f t="shared" si="29"/>
        <v/>
      </c>
      <c r="N177" s="6" t="str">
        <f t="shared" si="30"/>
        <v/>
      </c>
      <c r="O177" s="75" t="str">
        <f t="shared" si="31"/>
        <v/>
      </c>
      <c r="P177" s="75" t="str">
        <f t="shared" si="32"/>
        <v/>
      </c>
    </row>
    <row r="178" spans="1:16">
      <c r="A178" s="27" t="s">
        <v>187</v>
      </c>
      <c r="B178" s="31" t="s">
        <v>35</v>
      </c>
      <c r="C178" s="6" t="s">
        <v>187</v>
      </c>
      <c r="D178" s="6" t="s">
        <v>187</v>
      </c>
      <c r="E178" s="6" t="s">
        <v>187</v>
      </c>
      <c r="F178" s="6" t="s">
        <v>187</v>
      </c>
      <c r="G178" s="6" t="s">
        <v>187</v>
      </c>
      <c r="H178" s="6" t="s">
        <v>187</v>
      </c>
      <c r="I178" s="6" t="s">
        <v>187</v>
      </c>
      <c r="J178" s="6" t="s">
        <v>187</v>
      </c>
      <c r="K178" s="6" t="s">
        <v>187</v>
      </c>
      <c r="M178" s="6" t="str">
        <f t="shared" si="29"/>
        <v/>
      </c>
      <c r="N178" s="6" t="str">
        <f t="shared" si="30"/>
        <v/>
      </c>
      <c r="O178" s="75" t="str">
        <f t="shared" si="31"/>
        <v/>
      </c>
      <c r="P178" s="75" t="str">
        <f t="shared" si="32"/>
        <v/>
      </c>
    </row>
    <row r="179" spans="1:16">
      <c r="A179" s="27" t="s">
        <v>187</v>
      </c>
      <c r="B179" s="31" t="s">
        <v>41</v>
      </c>
      <c r="C179" s="6">
        <v>0.31540000000000001</v>
      </c>
      <c r="D179" s="6">
        <v>0.32</v>
      </c>
      <c r="E179" s="6">
        <v>0.32</v>
      </c>
      <c r="F179" s="6">
        <v>0.32</v>
      </c>
      <c r="G179" s="6">
        <v>0.32</v>
      </c>
      <c r="H179" s="6">
        <v>0.32</v>
      </c>
      <c r="I179" s="6">
        <v>0.32</v>
      </c>
      <c r="J179" s="6">
        <v>0.32</v>
      </c>
      <c r="K179" s="6">
        <v>0.32</v>
      </c>
      <c r="M179" s="6">
        <f t="shared" si="29"/>
        <v>0.31540000000000001</v>
      </c>
      <c r="N179" s="6">
        <f t="shared" si="30"/>
        <v>0.32</v>
      </c>
      <c r="O179" s="75">
        <f t="shared" si="31"/>
        <v>-4.599999999999993E-3</v>
      </c>
      <c r="P179" s="75">
        <f t="shared" si="32"/>
        <v>0</v>
      </c>
    </row>
    <row r="180" spans="1:16">
      <c r="A180" s="27" t="s">
        <v>187</v>
      </c>
      <c r="B180" s="31" t="s">
        <v>44</v>
      </c>
      <c r="C180" s="6" t="s">
        <v>187</v>
      </c>
      <c r="D180" s="6" t="s">
        <v>187</v>
      </c>
      <c r="E180" s="6" t="s">
        <v>187</v>
      </c>
      <c r="F180" s="6" t="s">
        <v>187</v>
      </c>
      <c r="G180" s="6" t="s">
        <v>187</v>
      </c>
      <c r="H180" s="6" t="s">
        <v>187</v>
      </c>
      <c r="I180" s="6" t="s">
        <v>187</v>
      </c>
      <c r="J180" s="6" t="s">
        <v>187</v>
      </c>
      <c r="K180" s="6" t="s">
        <v>187</v>
      </c>
      <c r="M180" s="6" t="str">
        <f t="shared" si="29"/>
        <v/>
      </c>
      <c r="N180" s="6" t="str">
        <f t="shared" si="30"/>
        <v/>
      </c>
      <c r="O180" s="75" t="str">
        <f t="shared" si="31"/>
        <v/>
      </c>
      <c r="P180" s="75" t="str">
        <f t="shared" si="32"/>
        <v/>
      </c>
    </row>
    <row r="181" spans="1:16">
      <c r="A181" s="27" t="s">
        <v>187</v>
      </c>
      <c r="B181" s="31" t="s">
        <v>47</v>
      </c>
      <c r="C181" s="6">
        <v>2.1972</v>
      </c>
      <c r="D181" s="6">
        <v>1.0412999999999999</v>
      </c>
      <c r="E181" s="6">
        <v>1.0768</v>
      </c>
      <c r="F181" s="6">
        <v>1.0999000000000001</v>
      </c>
      <c r="G181" s="6">
        <v>1.1245000000000001</v>
      </c>
      <c r="H181" s="6">
        <v>1.1245000000000001</v>
      </c>
      <c r="I181" s="6">
        <v>1.1245000000000001</v>
      </c>
      <c r="J181" s="6">
        <v>1.1245000000000001</v>
      </c>
      <c r="K181" s="6">
        <v>1.1245000000000001</v>
      </c>
      <c r="M181" s="6">
        <f t="shared" si="29"/>
        <v>1.0412999999999999</v>
      </c>
      <c r="N181" s="6">
        <f t="shared" si="30"/>
        <v>2.1972</v>
      </c>
      <c r="O181" s="75">
        <f t="shared" si="31"/>
        <v>-8.3200000000000163E-2</v>
      </c>
      <c r="P181" s="75">
        <f t="shared" si="32"/>
        <v>1.0727</v>
      </c>
    </row>
    <row r="182" spans="1:16">
      <c r="A182" s="27" t="s">
        <v>187</v>
      </c>
      <c r="B182" s="31" t="s">
        <v>50</v>
      </c>
      <c r="C182" s="6">
        <v>0.88619999999999999</v>
      </c>
      <c r="D182" s="6">
        <v>0.91110000000000002</v>
      </c>
      <c r="E182" s="6">
        <v>0.30719999999999997</v>
      </c>
      <c r="F182" s="6">
        <v>0.30719999999999997</v>
      </c>
      <c r="G182" s="6">
        <v>0.30719999999999997</v>
      </c>
      <c r="H182" s="6">
        <v>0.30719999999999997</v>
      </c>
      <c r="I182" s="6">
        <v>0.30719999999999997</v>
      </c>
      <c r="J182" s="6">
        <v>0.30719999999999997</v>
      </c>
      <c r="K182" s="6">
        <v>0.30719999999999997</v>
      </c>
      <c r="M182" s="6">
        <f t="shared" si="29"/>
        <v>0.30719999999999997</v>
      </c>
      <c r="N182" s="6">
        <f t="shared" si="30"/>
        <v>0.91110000000000002</v>
      </c>
      <c r="O182" s="75">
        <f t="shared" si="31"/>
        <v>0</v>
      </c>
      <c r="P182" s="75">
        <f t="shared" si="32"/>
        <v>0.6039000000000001</v>
      </c>
    </row>
    <row r="183" spans="1:16">
      <c r="A183" s="27" t="s">
        <v>172</v>
      </c>
      <c r="B183" s="28"/>
      <c r="C183" s="6" t="s">
        <v>187</v>
      </c>
      <c r="D183" s="6" t="s">
        <v>187</v>
      </c>
      <c r="E183" s="6" t="s">
        <v>187</v>
      </c>
      <c r="F183" s="6" t="s">
        <v>187</v>
      </c>
      <c r="G183" s="6" t="s">
        <v>187</v>
      </c>
      <c r="H183" s="6" t="s">
        <v>187</v>
      </c>
      <c r="I183" s="6" t="s">
        <v>187</v>
      </c>
      <c r="J183" s="6" t="s">
        <v>187</v>
      </c>
      <c r="K183" s="6" t="s">
        <v>187</v>
      </c>
      <c r="L183" s="6"/>
      <c r="M183" s="6" t="str">
        <f t="shared" si="29"/>
        <v/>
      </c>
      <c r="N183" s="6" t="str">
        <f t="shared" si="30"/>
        <v/>
      </c>
      <c r="O183" s="75" t="str">
        <f t="shared" si="31"/>
        <v/>
      </c>
      <c r="P183" s="75" t="str">
        <f t="shared" si="32"/>
        <v/>
      </c>
    </row>
    <row r="184" spans="1:16">
      <c r="A184" s="27"/>
      <c r="B184" t="s">
        <v>181</v>
      </c>
      <c r="C184" s="6">
        <v>3.3837999999999999</v>
      </c>
      <c r="D184" s="6">
        <v>3.3837999999999999</v>
      </c>
      <c r="E184" s="6">
        <v>3.3837999999999999</v>
      </c>
      <c r="F184" s="6">
        <v>3.3837999999999999</v>
      </c>
      <c r="G184" s="6">
        <v>3.3837999999999999</v>
      </c>
      <c r="H184" s="6">
        <v>3.3837999999999999</v>
      </c>
      <c r="I184" s="6">
        <v>3.3837999999999999</v>
      </c>
      <c r="J184" s="6">
        <v>3.3837999999999999</v>
      </c>
      <c r="K184" s="6">
        <v>3.3837999999999999</v>
      </c>
      <c r="M184" s="6">
        <f t="shared" si="29"/>
        <v>3.3837999999999999</v>
      </c>
      <c r="N184" s="6">
        <f t="shared" si="30"/>
        <v>3.3837999999999999</v>
      </c>
      <c r="O184" s="75">
        <f t="shared" si="31"/>
        <v>0</v>
      </c>
      <c r="P184" s="75">
        <f t="shared" si="32"/>
        <v>0</v>
      </c>
    </row>
    <row r="185" spans="1:16">
      <c r="A185" s="27" t="s">
        <v>187</v>
      </c>
      <c r="B185" s="31" t="s">
        <v>14</v>
      </c>
      <c r="C185" s="6">
        <v>0</v>
      </c>
      <c r="D185" s="6">
        <v>0</v>
      </c>
      <c r="E185" s="6">
        <v>0</v>
      </c>
      <c r="F185" s="6">
        <v>0</v>
      </c>
      <c r="G185" s="6">
        <v>0</v>
      </c>
      <c r="H185" s="6">
        <v>0</v>
      </c>
      <c r="I185" s="6">
        <v>0</v>
      </c>
      <c r="J185" s="6">
        <v>0</v>
      </c>
      <c r="K185" s="6">
        <v>0</v>
      </c>
      <c r="M185" s="6">
        <f t="shared" si="29"/>
        <v>0</v>
      </c>
      <c r="N185" s="6">
        <f t="shared" si="30"/>
        <v>0</v>
      </c>
      <c r="O185" s="75">
        <f t="shared" si="31"/>
        <v>0</v>
      </c>
      <c r="P185" s="75">
        <f t="shared" si="32"/>
        <v>0</v>
      </c>
    </row>
    <row r="186" spans="1:16">
      <c r="A186" s="27"/>
      <c r="B186" s="31" t="s">
        <v>180</v>
      </c>
      <c r="C186" s="6">
        <v>2.238</v>
      </c>
      <c r="D186" s="6">
        <v>2.2523</v>
      </c>
      <c r="E186" s="6">
        <v>2.2913000000000001</v>
      </c>
      <c r="F186" s="6">
        <v>2.2913000000000001</v>
      </c>
      <c r="G186" s="6">
        <v>2.2913000000000001</v>
      </c>
      <c r="H186" s="6">
        <v>2.2913000000000001</v>
      </c>
      <c r="I186" s="6">
        <v>2.2913000000000001</v>
      </c>
      <c r="J186" s="6">
        <v>2.2913000000000001</v>
      </c>
      <c r="K186" s="6">
        <v>2.2913000000000001</v>
      </c>
      <c r="M186" s="6">
        <f t="shared" si="29"/>
        <v>2.238</v>
      </c>
      <c r="N186" s="6">
        <f t="shared" si="30"/>
        <v>2.2913000000000001</v>
      </c>
      <c r="O186" s="75">
        <f t="shared" si="31"/>
        <v>-5.3300000000000125E-2</v>
      </c>
      <c r="P186" s="75">
        <f t="shared" si="32"/>
        <v>0</v>
      </c>
    </row>
    <row r="187" spans="1:16">
      <c r="A187" s="27"/>
      <c r="B187" s="31" t="s">
        <v>134</v>
      </c>
      <c r="C187" s="6" t="s">
        <v>187</v>
      </c>
      <c r="D187" s="6" t="s">
        <v>187</v>
      </c>
      <c r="E187" s="6" t="s">
        <v>187</v>
      </c>
      <c r="F187" s="6" t="s">
        <v>187</v>
      </c>
      <c r="G187" s="6" t="s">
        <v>187</v>
      </c>
      <c r="H187" s="6" t="s">
        <v>187</v>
      </c>
      <c r="I187" s="6" t="s">
        <v>187</v>
      </c>
      <c r="J187" s="6" t="s">
        <v>187</v>
      </c>
      <c r="K187" s="6" t="s">
        <v>187</v>
      </c>
      <c r="M187" s="6" t="str">
        <f t="shared" si="29"/>
        <v/>
      </c>
      <c r="N187" s="6" t="str">
        <f t="shared" si="30"/>
        <v/>
      </c>
      <c r="O187" s="75" t="str">
        <f t="shared" si="31"/>
        <v/>
      </c>
      <c r="P187" s="75" t="str">
        <f t="shared" si="32"/>
        <v/>
      </c>
    </row>
    <row r="188" spans="1:16">
      <c r="A188" s="27"/>
      <c r="B188" s="31" t="s">
        <v>541</v>
      </c>
      <c r="C188" s="6"/>
      <c r="D188" s="6"/>
      <c r="E188" s="6"/>
      <c r="F188" s="6"/>
      <c r="G188" s="6"/>
      <c r="H188" s="6"/>
      <c r="I188" s="6"/>
      <c r="J188" s="6"/>
      <c r="K188" s="6"/>
      <c r="M188" s="6"/>
      <c r="N188" s="6"/>
      <c r="O188" s="75"/>
      <c r="P188" s="75"/>
    </row>
    <row r="189" spans="1:16">
      <c r="A189" s="27" t="s">
        <v>187</v>
      </c>
      <c r="B189" s="31" t="s">
        <v>42</v>
      </c>
      <c r="C189" s="6">
        <v>1.0615000000000001</v>
      </c>
      <c r="D189" s="6">
        <v>1.0615000000000001</v>
      </c>
      <c r="E189" s="6">
        <v>1.0615000000000001</v>
      </c>
      <c r="F189" s="6">
        <v>1.0615000000000001</v>
      </c>
      <c r="G189" s="6">
        <v>1.0615000000000001</v>
      </c>
      <c r="H189" s="6">
        <v>1.0615000000000001</v>
      </c>
      <c r="I189" s="6">
        <v>1.0615000000000001</v>
      </c>
      <c r="J189" s="6">
        <v>1.0615000000000001</v>
      </c>
      <c r="K189" s="6">
        <v>1.0615000000000001</v>
      </c>
      <c r="M189" s="6">
        <f t="shared" si="29"/>
        <v>1.0615000000000001</v>
      </c>
      <c r="N189" s="6">
        <f t="shared" si="30"/>
        <v>1.0615000000000001</v>
      </c>
      <c r="O189" s="75">
        <f t="shared" si="31"/>
        <v>0</v>
      </c>
      <c r="P189" s="75">
        <f t="shared" si="32"/>
        <v>0</v>
      </c>
    </row>
    <row r="190" spans="1:16">
      <c r="A190" s="27" t="s">
        <v>173</v>
      </c>
      <c r="B190" s="31"/>
      <c r="C190" s="6" t="s">
        <v>187</v>
      </c>
      <c r="D190" s="6" t="s">
        <v>187</v>
      </c>
      <c r="E190" s="6" t="s">
        <v>187</v>
      </c>
      <c r="F190" s="6" t="s">
        <v>187</v>
      </c>
      <c r="G190" s="6" t="s">
        <v>187</v>
      </c>
      <c r="H190" s="6" t="s">
        <v>187</v>
      </c>
      <c r="I190" s="6" t="s">
        <v>187</v>
      </c>
      <c r="J190" s="6" t="s">
        <v>187</v>
      </c>
      <c r="K190" s="6" t="s">
        <v>187</v>
      </c>
      <c r="L190" s="6"/>
      <c r="M190" s="6" t="str">
        <f t="shared" si="29"/>
        <v/>
      </c>
      <c r="N190" s="6" t="str">
        <f t="shared" si="30"/>
        <v/>
      </c>
      <c r="O190" s="75" t="str">
        <f t="shared" si="31"/>
        <v/>
      </c>
      <c r="P190" s="75" t="str">
        <f t="shared" si="32"/>
        <v/>
      </c>
    </row>
    <row r="191" spans="1:16">
      <c r="A191" s="27"/>
      <c r="B191" s="31" t="s">
        <v>135</v>
      </c>
      <c r="C191" s="6" t="s">
        <v>187</v>
      </c>
      <c r="D191" s="6" t="s">
        <v>187</v>
      </c>
      <c r="E191" s="6" t="s">
        <v>187</v>
      </c>
      <c r="F191" s="6" t="s">
        <v>187</v>
      </c>
      <c r="G191" s="6" t="s">
        <v>187</v>
      </c>
      <c r="H191" s="6" t="s">
        <v>187</v>
      </c>
      <c r="I191" s="6" t="s">
        <v>187</v>
      </c>
      <c r="J191" s="6" t="s">
        <v>187</v>
      </c>
      <c r="K191" s="6" t="s">
        <v>187</v>
      </c>
      <c r="M191" s="6" t="str">
        <f t="shared" si="29"/>
        <v/>
      </c>
      <c r="N191" s="6" t="str">
        <f t="shared" si="30"/>
        <v/>
      </c>
      <c r="O191" s="75" t="str">
        <f t="shared" si="31"/>
        <v/>
      </c>
      <c r="P191" s="75" t="str">
        <f t="shared" si="32"/>
        <v/>
      </c>
    </row>
    <row r="192" spans="1:16">
      <c r="A192" s="27"/>
      <c r="B192" s="31" t="s">
        <v>8</v>
      </c>
      <c r="C192" s="6" t="s">
        <v>187</v>
      </c>
      <c r="D192" s="6" t="s">
        <v>187</v>
      </c>
      <c r="E192" s="6" t="s">
        <v>187</v>
      </c>
      <c r="F192" s="6" t="s">
        <v>187</v>
      </c>
      <c r="G192" s="6" t="s">
        <v>187</v>
      </c>
      <c r="H192" s="6" t="s">
        <v>187</v>
      </c>
      <c r="I192" s="6" t="s">
        <v>187</v>
      </c>
      <c r="J192" s="6" t="s">
        <v>187</v>
      </c>
      <c r="K192" s="6" t="s">
        <v>187</v>
      </c>
      <c r="M192" s="6" t="str">
        <f t="shared" si="29"/>
        <v/>
      </c>
      <c r="N192" s="6" t="str">
        <f t="shared" si="30"/>
        <v/>
      </c>
      <c r="O192" s="75" t="str">
        <f t="shared" si="31"/>
        <v/>
      </c>
      <c r="P192" s="75" t="str">
        <f t="shared" si="32"/>
        <v/>
      </c>
    </row>
    <row r="193" spans="1:16">
      <c r="A193" s="27" t="s">
        <v>187</v>
      </c>
      <c r="B193" s="31" t="s">
        <v>23</v>
      </c>
      <c r="C193" s="6">
        <v>1.7042999999999999</v>
      </c>
      <c r="D193" s="6">
        <v>1.3729</v>
      </c>
      <c r="E193" s="6">
        <v>1.34</v>
      </c>
      <c r="F193" s="6">
        <v>1.478</v>
      </c>
      <c r="G193" s="6">
        <v>2.2841999999999998</v>
      </c>
      <c r="H193" s="6">
        <v>2.4060999999999999</v>
      </c>
      <c r="I193" s="6">
        <v>2.4060999999999999</v>
      </c>
      <c r="J193" s="6">
        <v>2.4060999999999999</v>
      </c>
      <c r="K193" s="6">
        <v>2.4060999999999999</v>
      </c>
      <c r="M193" s="6">
        <f t="shared" si="29"/>
        <v>1.34</v>
      </c>
      <c r="N193" s="6">
        <f t="shared" si="30"/>
        <v>2.4060999999999999</v>
      </c>
      <c r="O193" s="75">
        <f t="shared" si="31"/>
        <v>-1.0660999999999998</v>
      </c>
      <c r="P193" s="75">
        <f t="shared" si="32"/>
        <v>0</v>
      </c>
    </row>
    <row r="194" spans="1:16">
      <c r="A194" s="27" t="s">
        <v>187</v>
      </c>
      <c r="B194" s="31" t="s">
        <v>136</v>
      </c>
      <c r="C194" s="6" t="s">
        <v>187</v>
      </c>
      <c r="D194" s="6" t="s">
        <v>187</v>
      </c>
      <c r="E194" s="6" t="s">
        <v>187</v>
      </c>
      <c r="F194" s="6" t="s">
        <v>187</v>
      </c>
      <c r="G194" s="6" t="s">
        <v>187</v>
      </c>
      <c r="H194" s="6" t="s">
        <v>187</v>
      </c>
      <c r="I194" s="6" t="s">
        <v>187</v>
      </c>
      <c r="J194" s="6" t="s">
        <v>187</v>
      </c>
      <c r="K194" s="6" t="s">
        <v>187</v>
      </c>
      <c r="M194" s="6" t="str">
        <f t="shared" si="29"/>
        <v/>
      </c>
      <c r="N194" s="6" t="str">
        <f t="shared" si="30"/>
        <v/>
      </c>
      <c r="O194" s="75" t="str">
        <f t="shared" si="31"/>
        <v/>
      </c>
      <c r="P194" s="75" t="str">
        <f t="shared" si="32"/>
        <v/>
      </c>
    </row>
    <row r="195" spans="1:16">
      <c r="A195" s="27" t="s">
        <v>187</v>
      </c>
      <c r="B195" s="31" t="s">
        <v>34</v>
      </c>
      <c r="C195" s="6" t="s">
        <v>187</v>
      </c>
      <c r="D195" s="6" t="s">
        <v>187</v>
      </c>
      <c r="E195" s="6" t="s">
        <v>187</v>
      </c>
      <c r="F195" s="6" t="s">
        <v>187</v>
      </c>
      <c r="G195" s="6" t="s">
        <v>187</v>
      </c>
      <c r="H195" s="6" t="s">
        <v>187</v>
      </c>
      <c r="I195" s="6" t="s">
        <v>187</v>
      </c>
      <c r="J195" s="6" t="s">
        <v>187</v>
      </c>
      <c r="K195" s="6" t="s">
        <v>187</v>
      </c>
      <c r="M195" s="6" t="str">
        <f t="shared" si="29"/>
        <v/>
      </c>
      <c r="N195" s="6" t="str">
        <f t="shared" si="30"/>
        <v/>
      </c>
      <c r="O195" s="75" t="str">
        <f t="shared" si="31"/>
        <v/>
      </c>
      <c r="P195" s="75" t="str">
        <f t="shared" si="32"/>
        <v/>
      </c>
    </row>
    <row r="196" spans="1:16">
      <c r="A196" s="27" t="s">
        <v>187</v>
      </c>
      <c r="B196" s="31" t="s">
        <v>46</v>
      </c>
      <c r="C196" s="6" t="s">
        <v>187</v>
      </c>
      <c r="D196" s="6" t="s">
        <v>187</v>
      </c>
      <c r="E196" s="6" t="s">
        <v>187</v>
      </c>
      <c r="F196" s="6" t="s">
        <v>187</v>
      </c>
      <c r="G196" s="6" t="s">
        <v>187</v>
      </c>
      <c r="H196" s="6" t="s">
        <v>187</v>
      </c>
      <c r="I196" s="6" t="s">
        <v>187</v>
      </c>
      <c r="J196" s="6" t="s">
        <v>187</v>
      </c>
      <c r="K196" s="6" t="s">
        <v>187</v>
      </c>
      <c r="M196" s="6" t="str">
        <f t="shared" si="29"/>
        <v/>
      </c>
      <c r="N196" s="6" t="str">
        <f t="shared" si="30"/>
        <v/>
      </c>
      <c r="O196" s="75" t="str">
        <f t="shared" si="31"/>
        <v/>
      </c>
      <c r="P196" s="75" t="str">
        <f t="shared" si="32"/>
        <v/>
      </c>
    </row>
    <row r="197" spans="1:16">
      <c r="A197" s="27" t="s">
        <v>6</v>
      </c>
      <c r="B197" s="31"/>
      <c r="C197" s="6" t="s">
        <v>187</v>
      </c>
      <c r="D197" s="6" t="s">
        <v>187</v>
      </c>
      <c r="E197" s="6" t="s">
        <v>187</v>
      </c>
      <c r="F197" s="6" t="s">
        <v>187</v>
      </c>
      <c r="G197" s="6" t="s">
        <v>187</v>
      </c>
      <c r="H197" s="6" t="s">
        <v>187</v>
      </c>
      <c r="I197" s="6" t="s">
        <v>187</v>
      </c>
      <c r="J197" s="6" t="s">
        <v>187</v>
      </c>
      <c r="K197" s="6" t="s">
        <v>187</v>
      </c>
      <c r="L197" s="6"/>
      <c r="M197" s="6" t="str">
        <f t="shared" si="29"/>
        <v/>
      </c>
      <c r="N197" s="6" t="str">
        <f t="shared" si="30"/>
        <v/>
      </c>
      <c r="O197" s="75" t="str">
        <f t="shared" si="31"/>
        <v/>
      </c>
      <c r="P197" s="75" t="str">
        <f t="shared" si="32"/>
        <v/>
      </c>
    </row>
    <row r="198" spans="1:16">
      <c r="A198" s="27" t="s">
        <v>187</v>
      </c>
      <c r="B198" s="31" t="s">
        <v>29</v>
      </c>
      <c r="C198" s="6" t="s">
        <v>187</v>
      </c>
      <c r="D198" s="6" t="s">
        <v>187</v>
      </c>
      <c r="E198" s="6" t="s">
        <v>187</v>
      </c>
      <c r="F198" s="6" t="s">
        <v>187</v>
      </c>
      <c r="G198" s="6" t="s">
        <v>187</v>
      </c>
      <c r="H198" s="6" t="s">
        <v>187</v>
      </c>
      <c r="I198" s="6" t="s">
        <v>187</v>
      </c>
      <c r="J198" s="6" t="s">
        <v>187</v>
      </c>
      <c r="K198" s="6" t="s">
        <v>187</v>
      </c>
      <c r="M198" s="6" t="str">
        <f t="shared" si="29"/>
        <v/>
      </c>
      <c r="N198" s="6" t="str">
        <f t="shared" si="30"/>
        <v/>
      </c>
      <c r="O198" s="75" t="str">
        <f t="shared" si="31"/>
        <v/>
      </c>
      <c r="P198" s="75" t="str">
        <f t="shared" si="32"/>
        <v/>
      </c>
    </row>
    <row r="199" spans="1:16">
      <c r="A199" s="27"/>
      <c r="B199" s="31" t="s">
        <v>179</v>
      </c>
      <c r="C199" s="6" t="s">
        <v>187</v>
      </c>
      <c r="D199" s="6" t="s">
        <v>187</v>
      </c>
      <c r="E199" s="6" t="s">
        <v>187</v>
      </c>
      <c r="F199" s="6" t="s">
        <v>187</v>
      </c>
      <c r="G199" s="6" t="s">
        <v>187</v>
      </c>
      <c r="H199" s="6" t="s">
        <v>187</v>
      </c>
      <c r="I199" s="6" t="s">
        <v>187</v>
      </c>
      <c r="J199" s="6" t="s">
        <v>187</v>
      </c>
      <c r="K199" s="6" t="s">
        <v>187</v>
      </c>
      <c r="M199" s="6" t="str">
        <f t="shared" si="29"/>
        <v/>
      </c>
      <c r="N199" s="6" t="str">
        <f t="shared" si="30"/>
        <v/>
      </c>
      <c r="O199" s="75" t="str">
        <f t="shared" si="31"/>
        <v/>
      </c>
      <c r="P199" s="75" t="str">
        <f t="shared" si="32"/>
        <v/>
      </c>
    </row>
    <row r="200" spans="1:16">
      <c r="A200" s="27" t="s">
        <v>187</v>
      </c>
      <c r="B200" s="31" t="s">
        <v>33</v>
      </c>
      <c r="C200" s="6" t="s">
        <v>187</v>
      </c>
      <c r="D200" s="6" t="s">
        <v>187</v>
      </c>
      <c r="E200" s="6" t="s">
        <v>187</v>
      </c>
      <c r="F200" s="6" t="s">
        <v>187</v>
      </c>
      <c r="G200" s="6" t="s">
        <v>187</v>
      </c>
      <c r="H200" s="6" t="s">
        <v>187</v>
      </c>
      <c r="I200" s="6" t="s">
        <v>187</v>
      </c>
      <c r="J200" s="6" t="s">
        <v>187</v>
      </c>
      <c r="K200" s="6" t="s">
        <v>187</v>
      </c>
      <c r="M200" s="6" t="str">
        <f t="shared" si="29"/>
        <v/>
      </c>
      <c r="N200" s="6" t="str">
        <f t="shared" si="30"/>
        <v/>
      </c>
      <c r="O200" s="75" t="str">
        <f t="shared" si="31"/>
        <v/>
      </c>
      <c r="P200" s="75" t="str">
        <f t="shared" si="32"/>
        <v/>
      </c>
    </row>
    <row r="201" spans="1:16">
      <c r="A201" s="27" t="s">
        <v>187</v>
      </c>
      <c r="B201" s="31" t="s">
        <v>43</v>
      </c>
      <c r="C201" s="6" t="s">
        <v>187</v>
      </c>
      <c r="D201" s="6" t="s">
        <v>187</v>
      </c>
      <c r="E201" s="6" t="s">
        <v>187</v>
      </c>
      <c r="F201" s="6" t="s">
        <v>187</v>
      </c>
      <c r="G201" s="6" t="s">
        <v>187</v>
      </c>
      <c r="H201" s="6" t="s">
        <v>187</v>
      </c>
      <c r="I201" s="6" t="s">
        <v>187</v>
      </c>
      <c r="J201" s="6" t="s">
        <v>187</v>
      </c>
      <c r="K201" s="6" t="s">
        <v>187</v>
      </c>
      <c r="M201" s="6" t="str">
        <f t="shared" si="29"/>
        <v/>
      </c>
      <c r="N201" s="6" t="str">
        <f t="shared" si="30"/>
        <v/>
      </c>
      <c r="O201" s="75" t="str">
        <f t="shared" si="31"/>
        <v/>
      </c>
      <c r="P201" s="75" t="str">
        <f t="shared" si="32"/>
        <v/>
      </c>
    </row>
    <row r="202" spans="1:16">
      <c r="A202" s="27" t="s">
        <v>187</v>
      </c>
      <c r="B202" s="31" t="s">
        <v>48</v>
      </c>
      <c r="C202" s="6" t="s">
        <v>187</v>
      </c>
      <c r="D202" s="6" t="s">
        <v>187</v>
      </c>
      <c r="E202" s="6" t="s">
        <v>187</v>
      </c>
      <c r="F202" s="6" t="s">
        <v>187</v>
      </c>
      <c r="G202" s="6" t="s">
        <v>187</v>
      </c>
      <c r="H202" s="6" t="s">
        <v>187</v>
      </c>
      <c r="I202" s="6" t="s">
        <v>187</v>
      </c>
      <c r="J202" s="6" t="s">
        <v>187</v>
      </c>
      <c r="K202" s="6" t="s">
        <v>187</v>
      </c>
      <c r="M202" s="6" t="str">
        <f t="shared" si="29"/>
        <v/>
      </c>
      <c r="N202" s="6" t="str">
        <f t="shared" si="30"/>
        <v/>
      </c>
      <c r="O202" s="75" t="str">
        <f t="shared" si="31"/>
        <v/>
      </c>
      <c r="P202" s="75" t="str">
        <f t="shared" si="32"/>
        <v/>
      </c>
    </row>
    <row r="203" spans="1:16">
      <c r="A203" s="27" t="s">
        <v>175</v>
      </c>
      <c r="B203" s="31"/>
      <c r="C203" s="6" t="s">
        <v>187</v>
      </c>
      <c r="D203" s="6" t="s">
        <v>187</v>
      </c>
      <c r="E203" s="6" t="s">
        <v>187</v>
      </c>
      <c r="F203" s="6" t="s">
        <v>187</v>
      </c>
      <c r="G203" s="6" t="s">
        <v>187</v>
      </c>
      <c r="H203" s="6" t="s">
        <v>187</v>
      </c>
      <c r="I203" s="6" t="s">
        <v>187</v>
      </c>
      <c r="J203" s="6" t="s">
        <v>187</v>
      </c>
      <c r="K203" s="6" t="s">
        <v>187</v>
      </c>
      <c r="L203" s="6"/>
      <c r="M203" s="6" t="str">
        <f t="shared" si="29"/>
        <v/>
      </c>
      <c r="N203" s="6" t="str">
        <f t="shared" si="30"/>
        <v/>
      </c>
      <c r="O203" s="75" t="str">
        <f t="shared" si="31"/>
        <v/>
      </c>
      <c r="P203" s="75" t="str">
        <f t="shared" si="32"/>
        <v/>
      </c>
    </row>
    <row r="204" spans="1:16">
      <c r="A204" s="27" t="s">
        <v>187</v>
      </c>
      <c r="B204" s="31" t="s">
        <v>10</v>
      </c>
      <c r="C204" s="6">
        <v>0.74319999999999997</v>
      </c>
      <c r="D204" s="6">
        <v>0.94479999999999997</v>
      </c>
      <c r="E204" s="6">
        <v>1.1052999999999999</v>
      </c>
      <c r="F204" s="6">
        <v>1.1052999999999999</v>
      </c>
      <c r="G204" s="6">
        <v>1.1052999999999999</v>
      </c>
      <c r="H204" s="6">
        <v>1.1052999999999999</v>
      </c>
      <c r="I204" s="6">
        <v>1.1052999999999999</v>
      </c>
      <c r="J204" s="6">
        <v>1.1052999999999999</v>
      </c>
      <c r="K204" s="6">
        <v>1.1052999999999999</v>
      </c>
      <c r="M204" s="6">
        <f t="shared" si="29"/>
        <v>0.74319999999999997</v>
      </c>
      <c r="N204" s="6">
        <f t="shared" si="30"/>
        <v>1.1052999999999999</v>
      </c>
      <c r="O204" s="75">
        <f t="shared" si="31"/>
        <v>-0.36209999999999998</v>
      </c>
      <c r="P204" s="75">
        <f t="shared" si="32"/>
        <v>0</v>
      </c>
    </row>
    <row r="205" spans="1:16">
      <c r="A205" s="27" t="s">
        <v>187</v>
      </c>
      <c r="B205" s="31" t="s">
        <v>26</v>
      </c>
      <c r="C205" s="6" t="s">
        <v>187</v>
      </c>
      <c r="D205" s="6" t="s">
        <v>187</v>
      </c>
      <c r="E205" s="6" t="s">
        <v>187</v>
      </c>
      <c r="F205" s="6" t="s">
        <v>187</v>
      </c>
      <c r="G205" s="6" t="s">
        <v>187</v>
      </c>
      <c r="H205" s="6" t="s">
        <v>187</v>
      </c>
      <c r="I205" s="6" t="s">
        <v>187</v>
      </c>
      <c r="J205" s="6" t="s">
        <v>187</v>
      </c>
      <c r="K205" s="6" t="s">
        <v>187</v>
      </c>
      <c r="M205" s="6" t="str">
        <f t="shared" si="29"/>
        <v/>
      </c>
      <c r="N205" s="6" t="str">
        <f t="shared" si="30"/>
        <v/>
      </c>
      <c r="O205" s="75" t="str">
        <f t="shared" si="31"/>
        <v/>
      </c>
      <c r="P205" s="75" t="str">
        <f t="shared" si="32"/>
        <v/>
      </c>
    </row>
    <row r="206" spans="1:16">
      <c r="A206" s="27" t="s">
        <v>187</v>
      </c>
      <c r="B206" s="31" t="s">
        <v>32</v>
      </c>
      <c r="C206" s="6" t="s">
        <v>187</v>
      </c>
      <c r="D206" s="6" t="s">
        <v>187</v>
      </c>
      <c r="E206" s="6" t="s">
        <v>187</v>
      </c>
      <c r="F206" s="6" t="s">
        <v>187</v>
      </c>
      <c r="G206" s="6" t="s">
        <v>187</v>
      </c>
      <c r="H206" s="6" t="s">
        <v>187</v>
      </c>
      <c r="I206" s="6" t="s">
        <v>187</v>
      </c>
      <c r="J206" s="6" t="s">
        <v>187</v>
      </c>
      <c r="K206" s="6" t="s">
        <v>187</v>
      </c>
      <c r="M206" s="6" t="str">
        <f t="shared" si="29"/>
        <v/>
      </c>
      <c r="N206" s="6" t="str">
        <f t="shared" si="30"/>
        <v/>
      </c>
      <c r="O206" s="75" t="str">
        <f t="shared" si="31"/>
        <v/>
      </c>
      <c r="P206" s="75" t="str">
        <f t="shared" si="32"/>
        <v/>
      </c>
    </row>
    <row r="207" spans="1:16">
      <c r="A207" s="27" t="s">
        <v>187</v>
      </c>
      <c r="B207" s="31" t="s">
        <v>37</v>
      </c>
      <c r="C207" s="6" t="s">
        <v>187</v>
      </c>
      <c r="D207" s="6" t="s">
        <v>187</v>
      </c>
      <c r="E207" s="6" t="s">
        <v>187</v>
      </c>
      <c r="F207" s="6" t="s">
        <v>187</v>
      </c>
      <c r="G207" s="6" t="s">
        <v>187</v>
      </c>
      <c r="H207" s="6" t="s">
        <v>187</v>
      </c>
      <c r="I207" s="6" t="s">
        <v>187</v>
      </c>
      <c r="J207" s="6" t="s">
        <v>187</v>
      </c>
      <c r="K207" s="6" t="s">
        <v>187</v>
      </c>
      <c r="M207" s="6" t="str">
        <f t="shared" si="29"/>
        <v/>
      </c>
      <c r="N207" s="6" t="str">
        <f t="shared" si="30"/>
        <v/>
      </c>
      <c r="O207" s="75" t="str">
        <f t="shared" si="31"/>
        <v/>
      </c>
      <c r="P207" s="75" t="str">
        <f t="shared" si="32"/>
        <v/>
      </c>
    </row>
    <row r="208" spans="1:16">
      <c r="A208" s="27"/>
      <c r="B208" s="31" t="s">
        <v>178</v>
      </c>
      <c r="C208" s="6" t="s">
        <v>187</v>
      </c>
      <c r="D208" s="6" t="s">
        <v>187</v>
      </c>
      <c r="E208" s="6" t="s">
        <v>187</v>
      </c>
      <c r="F208" s="6" t="s">
        <v>187</v>
      </c>
      <c r="G208" s="6" t="s">
        <v>187</v>
      </c>
      <c r="H208" s="6" t="s">
        <v>187</v>
      </c>
      <c r="I208" s="6" t="s">
        <v>187</v>
      </c>
      <c r="J208" s="6" t="s">
        <v>187</v>
      </c>
      <c r="K208" s="6" t="s">
        <v>187</v>
      </c>
      <c r="M208" s="6" t="str">
        <f t="shared" si="29"/>
        <v/>
      </c>
      <c r="N208" s="6" t="str">
        <f t="shared" si="30"/>
        <v/>
      </c>
      <c r="O208" s="75" t="str">
        <f t="shared" si="31"/>
        <v/>
      </c>
      <c r="P208" s="75" t="str">
        <f t="shared" si="32"/>
        <v/>
      </c>
    </row>
    <row r="209" spans="1:16">
      <c r="A209" s="27" t="s">
        <v>176</v>
      </c>
      <c r="B209" s="31"/>
      <c r="C209" s="6" t="s">
        <v>187</v>
      </c>
      <c r="D209" s="6" t="s">
        <v>187</v>
      </c>
      <c r="E209" s="6" t="s">
        <v>187</v>
      </c>
      <c r="F209" s="6" t="s">
        <v>187</v>
      </c>
      <c r="G209" s="6" t="s">
        <v>187</v>
      </c>
      <c r="H209" s="6" t="s">
        <v>187</v>
      </c>
      <c r="I209" s="6" t="s">
        <v>187</v>
      </c>
      <c r="J209" s="6" t="s">
        <v>187</v>
      </c>
      <c r="K209" s="6" t="s">
        <v>187</v>
      </c>
      <c r="L209" s="6"/>
      <c r="M209" s="6" t="str">
        <f t="shared" si="29"/>
        <v/>
      </c>
      <c r="N209" s="6" t="str">
        <f t="shared" si="30"/>
        <v/>
      </c>
      <c r="O209" s="75" t="str">
        <f t="shared" si="31"/>
        <v/>
      </c>
      <c r="P209" s="75" t="str">
        <f t="shared" si="32"/>
        <v/>
      </c>
    </row>
    <row r="210" spans="1:16">
      <c r="A210" s="27" t="s">
        <v>187</v>
      </c>
      <c r="B210" s="31" t="s">
        <v>18</v>
      </c>
      <c r="C210" s="6" t="s">
        <v>187</v>
      </c>
      <c r="D210" s="6" t="s">
        <v>187</v>
      </c>
      <c r="E210" s="6" t="s">
        <v>187</v>
      </c>
      <c r="F210" s="6" t="s">
        <v>187</v>
      </c>
      <c r="G210" s="6" t="s">
        <v>187</v>
      </c>
      <c r="H210" s="6" t="s">
        <v>187</v>
      </c>
      <c r="I210" s="6" t="s">
        <v>187</v>
      </c>
      <c r="J210" s="6" t="s">
        <v>187</v>
      </c>
      <c r="K210" s="6" t="s">
        <v>187</v>
      </c>
      <c r="M210" s="6" t="str">
        <f t="shared" si="29"/>
        <v/>
      </c>
      <c r="N210" s="6" t="str">
        <f t="shared" si="30"/>
        <v/>
      </c>
      <c r="O210" s="75" t="str">
        <f t="shared" si="31"/>
        <v/>
      </c>
      <c r="P210" s="75" t="str">
        <f t="shared" si="32"/>
        <v/>
      </c>
    </row>
    <row r="211" spans="1:16">
      <c r="A211" s="27" t="s">
        <v>187</v>
      </c>
      <c r="B211" s="31" t="s">
        <v>27</v>
      </c>
      <c r="C211" s="6">
        <v>0.66749999999999998</v>
      </c>
      <c r="D211" s="6">
        <v>0.65339999999999998</v>
      </c>
      <c r="E211" s="6">
        <v>0.68659999999999999</v>
      </c>
      <c r="F211" s="6">
        <v>0.63919999999999999</v>
      </c>
      <c r="G211" s="6">
        <v>0.63939999999999997</v>
      </c>
      <c r="H211" s="6">
        <v>0.64119999999999999</v>
      </c>
      <c r="I211" s="6">
        <v>0.74429999999999996</v>
      </c>
      <c r="J211" s="6">
        <v>0.81259999999999999</v>
      </c>
      <c r="K211" s="6">
        <v>0.81259999999999999</v>
      </c>
      <c r="M211" s="6">
        <f t="shared" si="29"/>
        <v>0.63919999999999999</v>
      </c>
      <c r="N211" s="6">
        <f t="shared" si="30"/>
        <v>0.81259999999999999</v>
      </c>
      <c r="O211" s="75">
        <f t="shared" si="31"/>
        <v>-0.1734</v>
      </c>
      <c r="P211" s="75">
        <f t="shared" si="32"/>
        <v>0</v>
      </c>
    </row>
    <row r="212" spans="1:16">
      <c r="A212" s="27" t="s">
        <v>187</v>
      </c>
      <c r="B212" s="31" t="s">
        <v>40</v>
      </c>
      <c r="C212" s="6" t="s">
        <v>187</v>
      </c>
      <c r="D212" s="6" t="s">
        <v>187</v>
      </c>
      <c r="E212" s="6" t="s">
        <v>187</v>
      </c>
      <c r="F212" s="6" t="s">
        <v>187</v>
      </c>
      <c r="G212" s="6" t="s">
        <v>187</v>
      </c>
      <c r="H212" s="6" t="s">
        <v>187</v>
      </c>
      <c r="I212" s="6" t="s">
        <v>187</v>
      </c>
      <c r="J212" s="6" t="s">
        <v>187</v>
      </c>
      <c r="K212" s="6" t="s">
        <v>187</v>
      </c>
      <c r="M212" s="6" t="str">
        <f t="shared" si="29"/>
        <v/>
      </c>
      <c r="N212" s="6" t="str">
        <f t="shared" si="30"/>
        <v/>
      </c>
      <c r="O212" s="75" t="str">
        <f t="shared" si="31"/>
        <v/>
      </c>
      <c r="P212" s="75" t="str">
        <f t="shared" si="32"/>
        <v/>
      </c>
    </row>
    <row r="213" spans="1:16">
      <c r="A213" s="27" t="s">
        <v>187</v>
      </c>
      <c r="B213" s="31" t="s">
        <v>49</v>
      </c>
      <c r="C213" s="6" t="s">
        <v>187</v>
      </c>
      <c r="D213" s="6" t="s">
        <v>187</v>
      </c>
      <c r="E213" s="6" t="s">
        <v>187</v>
      </c>
      <c r="F213" s="6" t="s">
        <v>187</v>
      </c>
      <c r="G213" s="6" t="s">
        <v>187</v>
      </c>
      <c r="H213" s="6" t="s">
        <v>187</v>
      </c>
      <c r="I213" s="6" t="s">
        <v>187</v>
      </c>
      <c r="J213" s="6" t="s">
        <v>187</v>
      </c>
      <c r="K213" s="6" t="s">
        <v>187</v>
      </c>
      <c r="M213" s="6" t="str">
        <f t="shared" si="29"/>
        <v/>
      </c>
      <c r="N213" s="6" t="str">
        <f t="shared" si="30"/>
        <v/>
      </c>
      <c r="O213" s="75" t="str">
        <f t="shared" si="31"/>
        <v/>
      </c>
      <c r="P213" s="75" t="str">
        <f t="shared" si="32"/>
        <v/>
      </c>
    </row>
    <row r="214" spans="1:16">
      <c r="A214" s="27" t="s">
        <v>12</v>
      </c>
      <c r="B214" s="31"/>
      <c r="C214" s="6" t="s">
        <v>187</v>
      </c>
      <c r="D214" s="6" t="s">
        <v>187</v>
      </c>
      <c r="E214" s="6" t="s">
        <v>187</v>
      </c>
      <c r="F214" s="6" t="s">
        <v>187</v>
      </c>
      <c r="G214" s="6" t="s">
        <v>187</v>
      </c>
      <c r="H214" s="6" t="s">
        <v>187</v>
      </c>
      <c r="I214" s="6" t="s">
        <v>187</v>
      </c>
      <c r="J214" s="6" t="s">
        <v>187</v>
      </c>
      <c r="K214" s="6" t="s">
        <v>187</v>
      </c>
      <c r="L214" s="6"/>
      <c r="M214" s="6" t="str">
        <f t="shared" si="29"/>
        <v/>
      </c>
      <c r="N214" s="6" t="str">
        <f t="shared" si="30"/>
        <v/>
      </c>
      <c r="O214" s="75" t="str">
        <f t="shared" si="31"/>
        <v/>
      </c>
      <c r="P214" s="75" t="str">
        <f t="shared" si="32"/>
        <v/>
      </c>
    </row>
    <row r="215" spans="1:16">
      <c r="A215" s="27" t="s">
        <v>187</v>
      </c>
      <c r="B215" s="31" t="s">
        <v>11</v>
      </c>
      <c r="C215" s="6" t="s">
        <v>187</v>
      </c>
      <c r="D215" s="6" t="s">
        <v>187</v>
      </c>
      <c r="E215" s="6" t="s">
        <v>187</v>
      </c>
      <c r="F215" s="6" t="s">
        <v>187</v>
      </c>
      <c r="G215" s="6" t="s">
        <v>187</v>
      </c>
      <c r="H215" s="6" t="s">
        <v>187</v>
      </c>
      <c r="I215" s="6" t="s">
        <v>187</v>
      </c>
      <c r="J215" s="6" t="s">
        <v>187</v>
      </c>
      <c r="K215" s="6" t="s">
        <v>187</v>
      </c>
      <c r="M215" s="6" t="str">
        <f t="shared" si="29"/>
        <v/>
      </c>
      <c r="N215" s="6" t="str">
        <f t="shared" si="30"/>
        <v/>
      </c>
      <c r="O215" s="75" t="str">
        <f t="shared" si="31"/>
        <v/>
      </c>
      <c r="P215" s="75" t="str">
        <f t="shared" si="32"/>
        <v/>
      </c>
    </row>
    <row r="216" spans="1:16">
      <c r="A216" s="27" t="s">
        <v>187</v>
      </c>
      <c r="B216" s="31" t="s">
        <v>13</v>
      </c>
      <c r="C216" s="6" t="s">
        <v>187</v>
      </c>
      <c r="D216" s="6" t="s">
        <v>187</v>
      </c>
      <c r="E216" s="6" t="s">
        <v>187</v>
      </c>
      <c r="F216" s="6" t="s">
        <v>187</v>
      </c>
      <c r="G216" s="6" t="s">
        <v>187</v>
      </c>
      <c r="H216" s="6" t="s">
        <v>187</v>
      </c>
      <c r="I216" s="6" t="s">
        <v>187</v>
      </c>
      <c r="J216" s="6" t="s">
        <v>187</v>
      </c>
      <c r="K216" s="6" t="s">
        <v>187</v>
      </c>
      <c r="M216" s="6" t="str">
        <f t="shared" si="29"/>
        <v/>
      </c>
      <c r="N216" s="6" t="str">
        <f t="shared" si="30"/>
        <v/>
      </c>
      <c r="O216" s="75" t="str">
        <f t="shared" si="31"/>
        <v/>
      </c>
      <c r="P216" s="75" t="str">
        <f t="shared" si="32"/>
        <v/>
      </c>
    </row>
    <row r="217" spans="1:16">
      <c r="A217" s="27" t="s">
        <v>187</v>
      </c>
      <c r="B217" s="31" t="s">
        <v>20</v>
      </c>
      <c r="C217" s="6">
        <v>0.4108</v>
      </c>
      <c r="D217" s="6">
        <v>0.4612</v>
      </c>
      <c r="E217" s="6">
        <v>0.5222</v>
      </c>
      <c r="F217" s="6">
        <v>0.58940000000000003</v>
      </c>
      <c r="G217" s="6">
        <v>0.43020000000000003</v>
      </c>
      <c r="H217" s="6">
        <v>0.47670000000000001</v>
      </c>
      <c r="I217" s="6">
        <v>0.19869999999999999</v>
      </c>
      <c r="J217" s="6">
        <v>0.19989999999999999</v>
      </c>
      <c r="K217" s="6">
        <v>0.19409999999999999</v>
      </c>
      <c r="M217" s="6">
        <f t="shared" si="29"/>
        <v>0.19409999999999999</v>
      </c>
      <c r="N217" s="6">
        <f t="shared" si="30"/>
        <v>0.58940000000000003</v>
      </c>
      <c r="O217" s="75">
        <f t="shared" si="31"/>
        <v>0</v>
      </c>
      <c r="P217" s="75">
        <f t="shared" si="32"/>
        <v>0.39530000000000004</v>
      </c>
    </row>
    <row r="218" spans="1:16">
      <c r="A218" s="27" t="s">
        <v>187</v>
      </c>
      <c r="B218" s="31" t="s">
        <v>21</v>
      </c>
      <c r="C218" s="6" t="s">
        <v>187</v>
      </c>
      <c r="D218" s="6" t="s">
        <v>187</v>
      </c>
      <c r="E218" s="6" t="s">
        <v>187</v>
      </c>
      <c r="F218" s="6" t="s">
        <v>187</v>
      </c>
      <c r="G218" s="6" t="s">
        <v>187</v>
      </c>
      <c r="H218" s="6" t="s">
        <v>187</v>
      </c>
      <c r="I218" s="6" t="s">
        <v>187</v>
      </c>
      <c r="J218" s="6" t="s">
        <v>187</v>
      </c>
      <c r="K218" s="6" t="s">
        <v>187</v>
      </c>
      <c r="M218" s="6" t="str">
        <f t="shared" si="29"/>
        <v/>
      </c>
      <c r="N218" s="6" t="str">
        <f t="shared" si="30"/>
        <v/>
      </c>
      <c r="O218" s="75" t="str">
        <f t="shared" si="31"/>
        <v/>
      </c>
      <c r="P218" s="75" t="str">
        <f t="shared" si="32"/>
        <v/>
      </c>
    </row>
    <row r="219" spans="1:16">
      <c r="A219" s="27" t="s">
        <v>187</v>
      </c>
      <c r="B219" s="31" t="s">
        <v>25</v>
      </c>
      <c r="C219" s="6" t="s">
        <v>187</v>
      </c>
      <c r="D219" s="6" t="s">
        <v>187</v>
      </c>
      <c r="E219" s="6" t="s">
        <v>187</v>
      </c>
      <c r="F219" s="6" t="s">
        <v>187</v>
      </c>
      <c r="G219" s="6" t="s">
        <v>187</v>
      </c>
      <c r="H219" s="6" t="s">
        <v>187</v>
      </c>
      <c r="I219" s="6" t="s">
        <v>187</v>
      </c>
      <c r="J219" s="6" t="s">
        <v>187</v>
      </c>
      <c r="K219" s="6" t="s">
        <v>187</v>
      </c>
      <c r="M219" s="6" t="str">
        <f t="shared" si="29"/>
        <v/>
      </c>
      <c r="N219" s="6" t="str">
        <f t="shared" si="30"/>
        <v/>
      </c>
      <c r="O219" s="75" t="str">
        <f t="shared" si="31"/>
        <v/>
      </c>
      <c r="P219" s="75" t="str">
        <f t="shared" si="32"/>
        <v/>
      </c>
    </row>
    <row r="220" spans="1:16">
      <c r="A220" s="27" t="s">
        <v>187</v>
      </c>
      <c r="B220" s="31" t="s">
        <v>142</v>
      </c>
      <c r="C220" s="6" t="s">
        <v>187</v>
      </c>
      <c r="D220" s="6" t="s">
        <v>187</v>
      </c>
      <c r="E220" s="6" t="s">
        <v>187</v>
      </c>
      <c r="F220" s="6" t="s">
        <v>187</v>
      </c>
      <c r="G220" s="6" t="s">
        <v>187</v>
      </c>
      <c r="H220" s="6" t="s">
        <v>187</v>
      </c>
      <c r="I220" s="6" t="s">
        <v>187</v>
      </c>
      <c r="J220" s="6" t="s">
        <v>187</v>
      </c>
      <c r="K220" s="6" t="s">
        <v>187</v>
      </c>
      <c r="M220" s="6" t="str">
        <f t="shared" si="29"/>
        <v/>
      </c>
      <c r="N220" s="6" t="str">
        <f t="shared" si="30"/>
        <v/>
      </c>
      <c r="O220" s="75" t="str">
        <f t="shared" si="31"/>
        <v/>
      </c>
      <c r="P220" s="75" t="str">
        <f t="shared" si="32"/>
        <v/>
      </c>
    </row>
    <row r="221" spans="1:16">
      <c r="A221" s="27" t="s">
        <v>187</v>
      </c>
      <c r="B221" s="31" t="s">
        <v>38</v>
      </c>
      <c r="C221" s="6" t="s">
        <v>187</v>
      </c>
      <c r="D221" s="6" t="s">
        <v>187</v>
      </c>
      <c r="E221" s="6" t="s">
        <v>187</v>
      </c>
      <c r="F221" s="6" t="s">
        <v>187</v>
      </c>
      <c r="G221" s="6" t="s">
        <v>187</v>
      </c>
      <c r="H221" s="6" t="s">
        <v>187</v>
      </c>
      <c r="I221" s="6" t="s">
        <v>187</v>
      </c>
      <c r="J221" s="6" t="s">
        <v>187</v>
      </c>
      <c r="K221" s="6" t="s">
        <v>187</v>
      </c>
      <c r="M221" s="6" t="str">
        <f t="shared" si="29"/>
        <v/>
      </c>
      <c r="N221" s="6" t="str">
        <f t="shared" si="30"/>
        <v/>
      </c>
      <c r="O221" s="75" t="str">
        <f t="shared" si="31"/>
        <v/>
      </c>
      <c r="P221" s="75" t="str">
        <f t="shared" si="32"/>
        <v/>
      </c>
    </row>
    <row r="222" spans="1:16">
      <c r="A222" s="27" t="s">
        <v>187</v>
      </c>
      <c r="B222" s="31" t="s">
        <v>39</v>
      </c>
      <c r="C222" s="6" t="s">
        <v>187</v>
      </c>
      <c r="D222" s="6" t="s">
        <v>187</v>
      </c>
      <c r="E222" s="6" t="s">
        <v>187</v>
      </c>
      <c r="F222" s="6" t="s">
        <v>187</v>
      </c>
      <c r="G222" s="6" t="s">
        <v>187</v>
      </c>
      <c r="H222" s="6" t="s">
        <v>187</v>
      </c>
      <c r="I222" s="6" t="s">
        <v>187</v>
      </c>
      <c r="J222" s="6" t="s">
        <v>187</v>
      </c>
      <c r="K222" s="6" t="s">
        <v>187</v>
      </c>
      <c r="M222" s="6" t="str">
        <f t="shared" si="29"/>
        <v/>
      </c>
      <c r="N222" s="6" t="str">
        <f t="shared" si="30"/>
        <v/>
      </c>
      <c r="O222" s="75" t="str">
        <f t="shared" si="31"/>
        <v/>
      </c>
      <c r="P222" s="75" t="str">
        <f t="shared" si="32"/>
        <v/>
      </c>
    </row>
    <row r="223" spans="1:16">
      <c r="A223" s="27"/>
      <c r="B223" s="31"/>
      <c r="C223" s="6"/>
      <c r="D223" s="6"/>
      <c r="E223" s="6"/>
      <c r="F223" s="6"/>
      <c r="G223" s="6"/>
      <c r="H223" s="6"/>
      <c r="I223" s="6"/>
      <c r="J223" s="6"/>
      <c r="K223" s="6"/>
      <c r="M223" s="6"/>
      <c r="N223" s="6"/>
      <c r="O223" s="75"/>
      <c r="P223" s="75"/>
    </row>
    <row r="224" spans="1:16">
      <c r="A224" s="77" t="s">
        <v>531</v>
      </c>
      <c r="B224" s="31"/>
      <c r="C224" s="6"/>
      <c r="D224" s="6"/>
      <c r="E224" s="6"/>
      <c r="F224" s="6"/>
      <c r="G224" s="6"/>
      <c r="I224" s="6"/>
      <c r="J224" s="6"/>
      <c r="K224" s="75"/>
      <c r="L224" s="75"/>
      <c r="M224" s="6"/>
      <c r="N224" s="6"/>
      <c r="O224" s="75">
        <f>AVERAGE(O172:O222)</f>
        <v>-0.15842727272727275</v>
      </c>
      <c r="P224" s="75">
        <f>AVERAGE(P172:P222)</f>
        <v>0.18835454545454547</v>
      </c>
    </row>
    <row r="225" spans="1:16">
      <c r="A225" s="77" t="s">
        <v>532</v>
      </c>
      <c r="B225" s="31"/>
      <c r="C225" s="6"/>
      <c r="D225" s="6"/>
      <c r="E225" s="6"/>
      <c r="F225" s="6"/>
      <c r="G225" s="6"/>
      <c r="I225" s="6"/>
      <c r="J225" s="6"/>
      <c r="K225" s="75"/>
      <c r="L225" s="75"/>
      <c r="M225" s="6"/>
      <c r="N225" s="6"/>
      <c r="O225" s="75">
        <f>MIN(O172:O222)</f>
        <v>-1.0660999999999998</v>
      </c>
      <c r="P225" s="75">
        <f>MAX(P172:P222)</f>
        <v>1.0727</v>
      </c>
    </row>
    <row r="226" spans="1:16">
      <c r="A226" s="32" t="s">
        <v>2</v>
      </c>
      <c r="B226" s="33"/>
      <c r="C226" s="33"/>
      <c r="D226" s="33"/>
      <c r="E226" s="33"/>
      <c r="F226" s="33"/>
      <c r="G226" s="33"/>
      <c r="H226" s="33"/>
      <c r="I226" s="33"/>
      <c r="J226" s="33"/>
      <c r="K226" s="33"/>
      <c r="L226" s="33"/>
      <c r="M226" s="33"/>
      <c r="N226" s="33"/>
      <c r="O226" s="33"/>
      <c r="P226" s="33"/>
    </row>
    <row r="227" spans="1:16">
      <c r="A227" s="41" t="s">
        <v>171</v>
      </c>
      <c r="C227" s="6" t="s">
        <v>187</v>
      </c>
      <c r="D227" s="6" t="s">
        <v>187</v>
      </c>
      <c r="E227" s="6" t="s">
        <v>187</v>
      </c>
      <c r="F227" s="6" t="s">
        <v>187</v>
      </c>
      <c r="G227" s="6" t="s">
        <v>187</v>
      </c>
      <c r="H227" s="6" t="s">
        <v>187</v>
      </c>
      <c r="I227" s="6" t="s">
        <v>187</v>
      </c>
      <c r="J227" s="6" t="s">
        <v>187</v>
      </c>
      <c r="K227" s="6" t="s">
        <v>187</v>
      </c>
      <c r="L227" s="6"/>
      <c r="M227" s="6" t="str">
        <f t="shared" ref="M227:M277" si="33">IF(NOT(ISNUMBER($K227)),"",MIN(C227:K227))</f>
        <v/>
      </c>
      <c r="N227" s="6" t="str">
        <f t="shared" ref="N227:N277" si="34">IF(NOT(ISNUMBER($K227)),"",MAX(C227:K227))</f>
        <v/>
      </c>
      <c r="O227" s="75" t="str">
        <f t="shared" ref="O227:O277" si="35">IF(NOT(ISNUMBER($K227)),"",M227-$K227)</f>
        <v/>
      </c>
      <c r="P227" s="75" t="str">
        <f t="shared" ref="P227:P277" si="36">IF(NOT(ISNUMBER($K227)),"",N227-$K227)</f>
        <v/>
      </c>
    </row>
    <row r="228" spans="1:16">
      <c r="A228" s="27" t="s">
        <v>187</v>
      </c>
      <c r="B228" s="31" t="s">
        <v>16</v>
      </c>
      <c r="C228" s="6">
        <v>3.1928999999999998</v>
      </c>
      <c r="D228" s="6">
        <v>3.2440000000000002</v>
      </c>
      <c r="E228" s="6">
        <v>3.3896999999999999</v>
      </c>
      <c r="F228" s="6">
        <v>3.4108000000000001</v>
      </c>
      <c r="G228" s="6">
        <v>3.4198</v>
      </c>
      <c r="H228" s="6">
        <v>2.5024000000000002</v>
      </c>
      <c r="I228" s="6">
        <v>2.5024000000000002</v>
      </c>
      <c r="J228" s="6">
        <v>2.5024000000000002</v>
      </c>
      <c r="K228" s="6">
        <v>2.5024000000000002</v>
      </c>
      <c r="M228" s="6">
        <f t="shared" si="33"/>
        <v>2.5024000000000002</v>
      </c>
      <c r="N228" s="6">
        <f t="shared" si="34"/>
        <v>3.4198</v>
      </c>
      <c r="O228" s="75">
        <f t="shared" si="35"/>
        <v>0</v>
      </c>
      <c r="P228" s="75">
        <f t="shared" si="36"/>
        <v>0.91739999999999977</v>
      </c>
    </row>
    <row r="229" spans="1:16">
      <c r="A229" s="27"/>
      <c r="B229" s="31" t="s">
        <v>540</v>
      </c>
      <c r="C229" s="6"/>
      <c r="D229" s="6"/>
      <c r="E229" s="6"/>
      <c r="F229" s="6"/>
      <c r="G229" s="6"/>
      <c r="H229" s="6"/>
      <c r="I229" s="6"/>
      <c r="J229" s="6"/>
      <c r="K229" s="6"/>
      <c r="M229" s="6"/>
      <c r="N229" s="6"/>
      <c r="O229" s="75"/>
      <c r="P229" s="75"/>
    </row>
    <row r="230" spans="1:16">
      <c r="A230" s="27" t="s">
        <v>187</v>
      </c>
      <c r="B230" s="31" t="s">
        <v>24</v>
      </c>
      <c r="C230" s="6">
        <v>5.4588000000000001</v>
      </c>
      <c r="D230" s="6">
        <v>5.5365000000000002</v>
      </c>
      <c r="E230" s="6">
        <v>6.1825999999999999</v>
      </c>
      <c r="F230" s="6">
        <v>7.4756</v>
      </c>
      <c r="G230" s="6">
        <v>7.8517999999999999</v>
      </c>
      <c r="H230" s="6">
        <v>7.8517999999999999</v>
      </c>
      <c r="I230" s="6">
        <v>7.8517999999999999</v>
      </c>
      <c r="J230" s="6">
        <v>7.8517999999999999</v>
      </c>
      <c r="K230" s="6">
        <v>7.8517999999999999</v>
      </c>
      <c r="M230" s="6">
        <f t="shared" si="33"/>
        <v>5.4588000000000001</v>
      </c>
      <c r="N230" s="6">
        <f t="shared" si="34"/>
        <v>7.8517999999999999</v>
      </c>
      <c r="O230" s="75">
        <f t="shared" si="35"/>
        <v>-2.3929999999999998</v>
      </c>
      <c r="P230" s="75">
        <f t="shared" si="36"/>
        <v>0</v>
      </c>
    </row>
    <row r="231" spans="1:16">
      <c r="A231" s="27" t="s">
        <v>187</v>
      </c>
      <c r="B231" s="31" t="s">
        <v>30</v>
      </c>
      <c r="C231" s="6">
        <v>5.5030000000000001</v>
      </c>
      <c r="D231" s="6">
        <v>5.5335000000000001</v>
      </c>
      <c r="E231" s="6">
        <v>5.5829000000000004</v>
      </c>
      <c r="F231" s="6">
        <v>5.7641</v>
      </c>
      <c r="G231" s="6">
        <v>5.6360999999999999</v>
      </c>
      <c r="H231" s="6">
        <v>5.9222000000000001</v>
      </c>
      <c r="I231" s="6">
        <v>6.0674000000000001</v>
      </c>
      <c r="J231" s="6">
        <v>6.2107999999999999</v>
      </c>
      <c r="K231" s="6">
        <v>6.407</v>
      </c>
      <c r="M231" s="6">
        <f t="shared" si="33"/>
        <v>5.5030000000000001</v>
      </c>
      <c r="N231" s="6">
        <f t="shared" si="34"/>
        <v>6.407</v>
      </c>
      <c r="O231" s="75">
        <f t="shared" si="35"/>
        <v>-0.90399999999999991</v>
      </c>
      <c r="P231" s="75">
        <f t="shared" si="36"/>
        <v>0</v>
      </c>
    </row>
    <row r="232" spans="1:16">
      <c r="A232" s="27" t="s">
        <v>187</v>
      </c>
      <c r="B232" s="31" t="s">
        <v>31</v>
      </c>
      <c r="C232" s="6">
        <v>5.0911999999999997</v>
      </c>
      <c r="D232" s="6">
        <v>5.1517999999999997</v>
      </c>
      <c r="E232" s="6">
        <v>5.3494000000000002</v>
      </c>
      <c r="F232" s="6">
        <v>5.3219000000000003</v>
      </c>
      <c r="G232" s="6">
        <v>5.399</v>
      </c>
      <c r="H232" s="6">
        <v>5.6508000000000003</v>
      </c>
      <c r="I232" s="6">
        <v>5.8636999999999997</v>
      </c>
      <c r="J232" s="6">
        <v>5.8636999999999997</v>
      </c>
      <c r="K232" s="6">
        <v>5.8636999999999997</v>
      </c>
      <c r="M232" s="6">
        <f t="shared" si="33"/>
        <v>5.0911999999999997</v>
      </c>
      <c r="N232" s="6">
        <f t="shared" si="34"/>
        <v>5.8636999999999997</v>
      </c>
      <c r="O232" s="75">
        <f t="shared" si="35"/>
        <v>-0.77249999999999996</v>
      </c>
      <c r="P232" s="75">
        <f t="shared" si="36"/>
        <v>0</v>
      </c>
    </row>
    <row r="233" spans="1:16">
      <c r="A233" s="27" t="s">
        <v>187</v>
      </c>
      <c r="B233" s="31" t="s">
        <v>35</v>
      </c>
      <c r="C233" s="6">
        <v>3.4927000000000001</v>
      </c>
      <c r="D233" s="6">
        <v>3.5137</v>
      </c>
      <c r="E233" s="6">
        <v>3.5764999999999998</v>
      </c>
      <c r="F233" s="6">
        <v>3.5413999999999999</v>
      </c>
      <c r="G233" s="6">
        <v>3.6840000000000002</v>
      </c>
      <c r="H233" s="6">
        <v>3.8271000000000002</v>
      </c>
      <c r="I233" s="6">
        <v>3.7162999999999999</v>
      </c>
      <c r="J233" s="6">
        <v>3.8081999999999998</v>
      </c>
      <c r="K233" s="6">
        <v>3.8081999999999998</v>
      </c>
      <c r="M233" s="6">
        <f t="shared" si="33"/>
        <v>3.4927000000000001</v>
      </c>
      <c r="N233" s="6">
        <f t="shared" si="34"/>
        <v>3.8271000000000002</v>
      </c>
      <c r="O233" s="75">
        <f t="shared" si="35"/>
        <v>-0.31549999999999967</v>
      </c>
      <c r="P233" s="75">
        <f t="shared" si="36"/>
        <v>1.8900000000000361E-2</v>
      </c>
    </row>
    <row r="234" spans="1:16">
      <c r="A234" s="27" t="s">
        <v>187</v>
      </c>
      <c r="B234" s="31" t="s">
        <v>41</v>
      </c>
      <c r="C234" s="6">
        <v>8.2446999999999999</v>
      </c>
      <c r="D234" s="6">
        <v>8.4106000000000005</v>
      </c>
      <c r="E234" s="6">
        <v>8.7149000000000001</v>
      </c>
      <c r="F234" s="6">
        <v>8.9456000000000007</v>
      </c>
      <c r="G234" s="6">
        <v>9.0528999999999993</v>
      </c>
      <c r="H234" s="6">
        <v>8.5177999999999994</v>
      </c>
      <c r="I234" s="6">
        <v>8.5352999999999994</v>
      </c>
      <c r="J234" s="6">
        <v>8.5352999999999994</v>
      </c>
      <c r="K234" s="6">
        <v>8.5352999999999994</v>
      </c>
      <c r="M234" s="6">
        <f t="shared" si="33"/>
        <v>8.2446999999999999</v>
      </c>
      <c r="N234" s="6">
        <f t="shared" si="34"/>
        <v>9.0528999999999993</v>
      </c>
      <c r="O234" s="75">
        <f t="shared" si="35"/>
        <v>-0.29059999999999953</v>
      </c>
      <c r="P234" s="75">
        <f t="shared" si="36"/>
        <v>0.51759999999999984</v>
      </c>
    </row>
    <row r="235" spans="1:16">
      <c r="A235" s="27" t="s">
        <v>187</v>
      </c>
      <c r="B235" s="31" t="s">
        <v>44</v>
      </c>
      <c r="C235" s="6">
        <v>3.98</v>
      </c>
      <c r="D235" s="6">
        <v>4.0084</v>
      </c>
      <c r="E235" s="6">
        <v>4.0819000000000001</v>
      </c>
      <c r="F235" s="6">
        <v>4.2823000000000002</v>
      </c>
      <c r="G235" s="6">
        <v>4.4385000000000003</v>
      </c>
      <c r="H235" s="6">
        <v>4.4625000000000004</v>
      </c>
      <c r="I235" s="6">
        <v>4.4625000000000004</v>
      </c>
      <c r="J235" s="6">
        <v>4.4625000000000004</v>
      </c>
      <c r="K235" s="6">
        <v>4.4625000000000004</v>
      </c>
      <c r="M235" s="6">
        <f t="shared" si="33"/>
        <v>3.98</v>
      </c>
      <c r="N235" s="6">
        <f t="shared" si="34"/>
        <v>4.4625000000000004</v>
      </c>
      <c r="O235" s="75">
        <f t="shared" si="35"/>
        <v>-0.48250000000000037</v>
      </c>
      <c r="P235" s="75">
        <f t="shared" si="36"/>
        <v>0</v>
      </c>
    </row>
    <row r="236" spans="1:16">
      <c r="A236" s="27" t="s">
        <v>187</v>
      </c>
      <c r="B236" s="31" t="s">
        <v>47</v>
      </c>
      <c r="C236" s="6">
        <v>9.9108999999999998</v>
      </c>
      <c r="D236" s="6">
        <v>10.121</v>
      </c>
      <c r="E236" s="6">
        <v>9.0724</v>
      </c>
      <c r="F236" s="6">
        <v>8.5205000000000002</v>
      </c>
      <c r="G236" s="6">
        <v>8.7807999999999993</v>
      </c>
      <c r="H236" s="6">
        <v>8.8756000000000004</v>
      </c>
      <c r="I236" s="6">
        <v>8.9870999999999999</v>
      </c>
      <c r="J236" s="6">
        <v>8.9870999999999999</v>
      </c>
      <c r="K236" s="6">
        <v>8.9870999999999999</v>
      </c>
      <c r="M236" s="6">
        <f t="shared" si="33"/>
        <v>8.5205000000000002</v>
      </c>
      <c r="N236" s="6">
        <f t="shared" si="34"/>
        <v>10.121</v>
      </c>
      <c r="O236" s="75">
        <f t="shared" si="35"/>
        <v>-0.46659999999999968</v>
      </c>
      <c r="P236" s="75">
        <f t="shared" si="36"/>
        <v>1.1339000000000006</v>
      </c>
    </row>
    <row r="237" spans="1:16">
      <c r="A237" s="27" t="s">
        <v>187</v>
      </c>
      <c r="B237" s="31" t="s">
        <v>50</v>
      </c>
      <c r="C237" s="6">
        <v>4.0945999999999998</v>
      </c>
      <c r="D237" s="6">
        <v>4.0003000000000002</v>
      </c>
      <c r="E237" s="6">
        <v>3.9110999999999998</v>
      </c>
      <c r="F237" s="6">
        <v>3.6457000000000002</v>
      </c>
      <c r="G237" s="6">
        <v>3.6640000000000001</v>
      </c>
      <c r="H237" s="6">
        <v>3.5573999999999999</v>
      </c>
      <c r="I237" s="6">
        <v>3.3913000000000002</v>
      </c>
      <c r="J237" s="6">
        <v>3.3913000000000002</v>
      </c>
      <c r="K237" s="6">
        <v>3.3913000000000002</v>
      </c>
      <c r="M237" s="6">
        <f t="shared" si="33"/>
        <v>3.3913000000000002</v>
      </c>
      <c r="N237" s="6">
        <f t="shared" si="34"/>
        <v>4.0945999999999998</v>
      </c>
      <c r="O237" s="75">
        <f t="shared" si="35"/>
        <v>0</v>
      </c>
      <c r="P237" s="75">
        <f t="shared" si="36"/>
        <v>0.70329999999999959</v>
      </c>
    </row>
    <row r="238" spans="1:16">
      <c r="A238" s="27" t="s">
        <v>172</v>
      </c>
      <c r="B238" s="28"/>
      <c r="C238" s="6" t="s">
        <v>187</v>
      </c>
      <c r="D238" s="6" t="s">
        <v>187</v>
      </c>
      <c r="E238" s="6" t="s">
        <v>187</v>
      </c>
      <c r="F238" s="6" t="s">
        <v>187</v>
      </c>
      <c r="G238" s="6" t="s">
        <v>187</v>
      </c>
      <c r="H238" s="6" t="s">
        <v>187</v>
      </c>
      <c r="I238" s="6" t="s">
        <v>187</v>
      </c>
      <c r="J238" s="6" t="s">
        <v>187</v>
      </c>
      <c r="K238" s="6" t="s">
        <v>187</v>
      </c>
      <c r="L238" s="6"/>
      <c r="M238" s="6" t="str">
        <f t="shared" si="33"/>
        <v/>
      </c>
      <c r="N238" s="6" t="str">
        <f t="shared" si="34"/>
        <v/>
      </c>
      <c r="O238" s="75" t="str">
        <f t="shared" si="35"/>
        <v/>
      </c>
      <c r="P238" s="75" t="str">
        <f t="shared" si="36"/>
        <v/>
      </c>
    </row>
    <row r="239" spans="1:16">
      <c r="A239" s="27"/>
      <c r="B239" t="s">
        <v>181</v>
      </c>
      <c r="C239" s="6">
        <v>2.3698999999999999</v>
      </c>
      <c r="D239" s="6">
        <v>2.4186000000000001</v>
      </c>
      <c r="E239" s="6">
        <v>2.4436</v>
      </c>
      <c r="F239" s="6">
        <v>2.4681000000000002</v>
      </c>
      <c r="G239" s="6">
        <v>2.5175000000000001</v>
      </c>
      <c r="H239" s="6">
        <v>2.1880999999999999</v>
      </c>
      <c r="I239" s="6">
        <v>2.1880999999999999</v>
      </c>
      <c r="J239" s="6">
        <v>2.1880999999999999</v>
      </c>
      <c r="K239" s="6">
        <v>2.1880999999999999</v>
      </c>
      <c r="M239" s="6">
        <f t="shared" si="33"/>
        <v>2.1880999999999999</v>
      </c>
      <c r="N239" s="6">
        <f t="shared" si="34"/>
        <v>2.5175000000000001</v>
      </c>
      <c r="O239" s="75">
        <f t="shared" si="35"/>
        <v>0</v>
      </c>
      <c r="P239" s="75">
        <f t="shared" si="36"/>
        <v>0.32940000000000014</v>
      </c>
    </row>
    <row r="240" spans="1:16">
      <c r="A240" s="27" t="s">
        <v>187</v>
      </c>
      <c r="B240" s="31" t="s">
        <v>14</v>
      </c>
      <c r="C240" s="6">
        <v>2.4289000000000001</v>
      </c>
      <c r="D240" s="6">
        <v>2.4963000000000002</v>
      </c>
      <c r="E240" s="6">
        <v>2.3045</v>
      </c>
      <c r="F240" s="6">
        <v>2.4458000000000002</v>
      </c>
      <c r="G240" s="6">
        <v>2.3713000000000002</v>
      </c>
      <c r="H240" s="6">
        <v>2.3512</v>
      </c>
      <c r="I240" s="6">
        <v>2.4441000000000002</v>
      </c>
      <c r="J240" s="6">
        <v>2.5958000000000001</v>
      </c>
      <c r="K240" s="6">
        <v>2.5958000000000001</v>
      </c>
      <c r="M240" s="6">
        <f t="shared" si="33"/>
        <v>2.3045</v>
      </c>
      <c r="N240" s="6">
        <f t="shared" si="34"/>
        <v>2.5958000000000001</v>
      </c>
      <c r="O240" s="75">
        <f t="shared" si="35"/>
        <v>-0.29130000000000011</v>
      </c>
      <c r="P240" s="75">
        <f t="shared" si="36"/>
        <v>0</v>
      </c>
    </row>
    <row r="241" spans="1:16">
      <c r="A241" s="27"/>
      <c r="B241" s="31" t="s">
        <v>180</v>
      </c>
      <c r="C241" s="6" t="s">
        <v>187</v>
      </c>
      <c r="D241" s="6" t="s">
        <v>187</v>
      </c>
      <c r="E241" s="6" t="s">
        <v>187</v>
      </c>
      <c r="F241" s="6" t="s">
        <v>187</v>
      </c>
      <c r="G241" s="6" t="s">
        <v>187</v>
      </c>
      <c r="H241" s="6" t="s">
        <v>187</v>
      </c>
      <c r="I241" s="6" t="s">
        <v>187</v>
      </c>
      <c r="J241" s="6" t="s">
        <v>187</v>
      </c>
      <c r="K241" s="6" t="s">
        <v>187</v>
      </c>
      <c r="M241" s="6" t="str">
        <f t="shared" si="33"/>
        <v/>
      </c>
      <c r="N241" s="6" t="str">
        <f t="shared" si="34"/>
        <v/>
      </c>
      <c r="O241" s="75" t="str">
        <f t="shared" si="35"/>
        <v/>
      </c>
      <c r="P241" s="75" t="str">
        <f t="shared" si="36"/>
        <v/>
      </c>
    </row>
    <row r="242" spans="1:16">
      <c r="A242" s="27"/>
      <c r="B242" s="31" t="s">
        <v>134</v>
      </c>
      <c r="C242" s="6" t="s">
        <v>187</v>
      </c>
      <c r="D242" s="6" t="s">
        <v>187</v>
      </c>
      <c r="E242" s="6" t="s">
        <v>187</v>
      </c>
      <c r="F242" s="6" t="s">
        <v>187</v>
      </c>
      <c r="G242" s="6" t="s">
        <v>187</v>
      </c>
      <c r="H242" s="6" t="s">
        <v>187</v>
      </c>
      <c r="I242" s="6" t="s">
        <v>187</v>
      </c>
      <c r="J242" s="6" t="s">
        <v>187</v>
      </c>
      <c r="K242" s="6" t="s">
        <v>187</v>
      </c>
      <c r="M242" s="6" t="str">
        <f t="shared" si="33"/>
        <v/>
      </c>
      <c r="N242" s="6" t="str">
        <f t="shared" si="34"/>
        <v/>
      </c>
      <c r="O242" s="75" t="str">
        <f t="shared" si="35"/>
        <v/>
      </c>
      <c r="P242" s="75" t="str">
        <f t="shared" si="36"/>
        <v/>
      </c>
    </row>
    <row r="243" spans="1:16">
      <c r="A243" s="27"/>
      <c r="B243" s="31" t="s">
        <v>541</v>
      </c>
      <c r="C243" s="6">
        <v>3.8342999999999998</v>
      </c>
      <c r="D243" s="6">
        <v>3.6128</v>
      </c>
      <c r="E243" s="6">
        <v>3.7088000000000001</v>
      </c>
      <c r="F243" s="6">
        <v>3.8614000000000002</v>
      </c>
      <c r="G243" s="6">
        <v>3.8003</v>
      </c>
      <c r="H243" s="6">
        <v>3.8056000000000001</v>
      </c>
      <c r="I243" s="6">
        <v>3.8353000000000002</v>
      </c>
      <c r="J243" s="6">
        <v>3.7021000000000002</v>
      </c>
      <c r="K243" s="6">
        <v>3.9459</v>
      </c>
      <c r="M243" s="6">
        <f t="shared" ref="M243" si="37">IF(NOT(ISNUMBER($K243)),"",MIN(C243:K243))</f>
        <v>3.6128</v>
      </c>
      <c r="N243" s="6">
        <f t="shared" ref="N243" si="38">IF(NOT(ISNUMBER($K243)),"",MAX(C243:K243))</f>
        <v>3.9459</v>
      </c>
      <c r="O243" s="75">
        <f t="shared" ref="O243" si="39">IF(NOT(ISNUMBER($K243)),"",M243-$K243)</f>
        <v>-0.33309999999999995</v>
      </c>
      <c r="P243" s="75">
        <f t="shared" ref="P243" si="40">IF(NOT(ISNUMBER($K243)),"",N243-$K243)</f>
        <v>0</v>
      </c>
    </row>
    <row r="244" spans="1:16">
      <c r="A244" s="27" t="s">
        <v>187</v>
      </c>
      <c r="B244" s="31" t="s">
        <v>42</v>
      </c>
      <c r="C244" s="6">
        <v>7.7949000000000002</v>
      </c>
      <c r="D244" s="6">
        <v>7.7026000000000003</v>
      </c>
      <c r="E244" s="6">
        <v>7.7744</v>
      </c>
      <c r="F244" s="6">
        <v>7.9348999999999998</v>
      </c>
      <c r="G244" s="6">
        <v>8.4603999999999999</v>
      </c>
      <c r="H244" s="6">
        <v>8.7637</v>
      </c>
      <c r="I244" s="6">
        <v>9.6329999999999991</v>
      </c>
      <c r="J244" s="6">
        <v>9.6329999999999991</v>
      </c>
      <c r="K244" s="6">
        <v>9.6329999999999991</v>
      </c>
      <c r="M244" s="6">
        <f t="shared" si="33"/>
        <v>7.7026000000000003</v>
      </c>
      <c r="N244" s="6">
        <f t="shared" si="34"/>
        <v>9.6329999999999991</v>
      </c>
      <c r="O244" s="75">
        <f t="shared" si="35"/>
        <v>-1.9303999999999988</v>
      </c>
      <c r="P244" s="75">
        <f t="shared" si="36"/>
        <v>0</v>
      </c>
    </row>
    <row r="245" spans="1:16">
      <c r="A245" s="27" t="s">
        <v>173</v>
      </c>
      <c r="B245" s="31"/>
      <c r="C245" s="6" t="s">
        <v>187</v>
      </c>
      <c r="D245" s="6" t="s">
        <v>187</v>
      </c>
      <c r="E245" s="6" t="s">
        <v>187</v>
      </c>
      <c r="F245" s="6" t="s">
        <v>187</v>
      </c>
      <c r="G245" s="6" t="s">
        <v>187</v>
      </c>
      <c r="H245" s="6" t="s">
        <v>187</v>
      </c>
      <c r="I245" s="6" t="s">
        <v>187</v>
      </c>
      <c r="J245" s="6" t="s">
        <v>187</v>
      </c>
      <c r="K245" s="6" t="s">
        <v>187</v>
      </c>
      <c r="L245" s="6"/>
      <c r="M245" s="6" t="str">
        <f t="shared" si="33"/>
        <v/>
      </c>
      <c r="N245" s="6" t="str">
        <f t="shared" si="34"/>
        <v/>
      </c>
      <c r="O245" s="75" t="str">
        <f t="shared" si="35"/>
        <v/>
      </c>
      <c r="P245" s="75" t="str">
        <f t="shared" si="36"/>
        <v/>
      </c>
    </row>
    <row r="246" spans="1:16">
      <c r="A246" s="27"/>
      <c r="B246" s="31" t="s">
        <v>135</v>
      </c>
      <c r="C246" s="6">
        <v>8.2568999999999999</v>
      </c>
      <c r="D246" s="6">
        <v>7.9028</v>
      </c>
      <c r="E246" s="6">
        <v>6.8140000000000001</v>
      </c>
      <c r="F246" s="6">
        <v>7.4032</v>
      </c>
      <c r="G246" s="6">
        <v>6.8159000000000001</v>
      </c>
      <c r="H246" s="6">
        <v>6.6948999999999996</v>
      </c>
      <c r="I246" s="6">
        <v>6.7965999999999998</v>
      </c>
      <c r="J246" s="6">
        <v>6.7965999999999998</v>
      </c>
      <c r="K246" s="6">
        <v>6.7965999999999998</v>
      </c>
      <c r="M246" s="6">
        <f t="shared" si="33"/>
        <v>6.6948999999999996</v>
      </c>
      <c r="N246" s="6">
        <f t="shared" si="34"/>
        <v>8.2568999999999999</v>
      </c>
      <c r="O246" s="75">
        <f t="shared" si="35"/>
        <v>-0.10170000000000012</v>
      </c>
      <c r="P246" s="75">
        <f t="shared" si="36"/>
        <v>1.4603000000000002</v>
      </c>
    </row>
    <row r="247" spans="1:16">
      <c r="A247" s="27"/>
      <c r="B247" s="31" t="s">
        <v>8</v>
      </c>
      <c r="C247" s="6">
        <v>9.7375000000000007</v>
      </c>
      <c r="D247" s="6">
        <v>10.3132</v>
      </c>
      <c r="E247" s="6">
        <v>10.898</v>
      </c>
      <c r="F247" s="6">
        <v>11.904</v>
      </c>
      <c r="G247" s="6">
        <v>11.683199999999999</v>
      </c>
      <c r="H247" s="6">
        <v>11.7629</v>
      </c>
      <c r="I247" s="6">
        <v>12.4937</v>
      </c>
      <c r="J247" s="6">
        <v>12.4937</v>
      </c>
      <c r="K247" s="6">
        <v>12.4937</v>
      </c>
      <c r="M247" s="6">
        <f t="shared" si="33"/>
        <v>9.7375000000000007</v>
      </c>
      <c r="N247" s="6">
        <f t="shared" si="34"/>
        <v>12.4937</v>
      </c>
      <c r="O247" s="75">
        <f t="shared" si="35"/>
        <v>-2.7561999999999998</v>
      </c>
      <c r="P247" s="75">
        <f t="shared" si="36"/>
        <v>0</v>
      </c>
    </row>
    <row r="248" spans="1:16">
      <c r="A248" s="27" t="s">
        <v>187</v>
      </c>
      <c r="B248" s="31" t="s">
        <v>23</v>
      </c>
      <c r="C248" s="6">
        <v>10.8832</v>
      </c>
      <c r="D248" s="6">
        <v>10.687900000000001</v>
      </c>
      <c r="E248" s="6">
        <v>11.2347</v>
      </c>
      <c r="F248" s="6">
        <v>11.4344</v>
      </c>
      <c r="G248" s="6">
        <v>12.1092</v>
      </c>
      <c r="H248" s="6">
        <v>12.720700000000001</v>
      </c>
      <c r="I248" s="6">
        <v>13.4535</v>
      </c>
      <c r="J248" s="6">
        <v>13.1754</v>
      </c>
      <c r="K248" s="6">
        <v>12.7424</v>
      </c>
      <c r="M248" s="6">
        <f t="shared" si="33"/>
        <v>10.687900000000001</v>
      </c>
      <c r="N248" s="6">
        <f t="shared" si="34"/>
        <v>13.4535</v>
      </c>
      <c r="O248" s="75">
        <f t="shared" si="35"/>
        <v>-2.0544999999999991</v>
      </c>
      <c r="P248" s="75">
        <f t="shared" si="36"/>
        <v>0.71110000000000007</v>
      </c>
    </row>
    <row r="249" spans="1:16">
      <c r="A249" s="27" t="s">
        <v>187</v>
      </c>
      <c r="B249" s="31" t="s">
        <v>136</v>
      </c>
      <c r="C249" s="6">
        <v>16.7591</v>
      </c>
      <c r="D249" s="6">
        <v>17.133800000000001</v>
      </c>
      <c r="E249" s="6">
        <v>17.2531</v>
      </c>
      <c r="F249" s="6">
        <v>17.6296</v>
      </c>
      <c r="G249" s="6">
        <v>17.617599999999999</v>
      </c>
      <c r="H249" s="6">
        <v>17.9682</v>
      </c>
      <c r="I249" s="6">
        <v>18.404499999999999</v>
      </c>
      <c r="J249" s="6">
        <v>18.404499999999999</v>
      </c>
      <c r="K249" s="6">
        <v>18.404499999999999</v>
      </c>
      <c r="M249" s="6">
        <f t="shared" si="33"/>
        <v>16.7591</v>
      </c>
      <c r="N249" s="6">
        <f t="shared" si="34"/>
        <v>18.404499999999999</v>
      </c>
      <c r="O249" s="75">
        <f t="shared" si="35"/>
        <v>-1.6453999999999986</v>
      </c>
      <c r="P249" s="75">
        <f t="shared" si="36"/>
        <v>0</v>
      </c>
    </row>
    <row r="250" spans="1:16">
      <c r="A250" s="27" t="s">
        <v>187</v>
      </c>
      <c r="B250" s="31" t="s">
        <v>34</v>
      </c>
      <c r="C250" s="6">
        <v>6.8156999999999996</v>
      </c>
      <c r="D250" s="6">
        <v>6.9428999999999998</v>
      </c>
      <c r="E250" s="6">
        <v>7.0029000000000003</v>
      </c>
      <c r="F250" s="6">
        <v>6.7233000000000001</v>
      </c>
      <c r="G250" s="6">
        <v>6.1805000000000003</v>
      </c>
      <c r="H250" s="6">
        <v>6.2483000000000004</v>
      </c>
      <c r="I250" s="6">
        <v>6.7157</v>
      </c>
      <c r="J250" s="6">
        <v>6.7157</v>
      </c>
      <c r="K250" s="6">
        <v>6.7157</v>
      </c>
      <c r="M250" s="6">
        <f t="shared" si="33"/>
        <v>6.1805000000000003</v>
      </c>
      <c r="N250" s="6">
        <f t="shared" si="34"/>
        <v>7.0029000000000003</v>
      </c>
      <c r="O250" s="75">
        <f t="shared" si="35"/>
        <v>-0.53519999999999968</v>
      </c>
      <c r="P250" s="75">
        <f t="shared" si="36"/>
        <v>0.28720000000000034</v>
      </c>
    </row>
    <row r="251" spans="1:16">
      <c r="A251" s="27" t="s">
        <v>187</v>
      </c>
      <c r="B251" s="31" t="s">
        <v>46</v>
      </c>
      <c r="C251" s="6">
        <v>8.7771000000000008</v>
      </c>
      <c r="D251" s="6">
        <v>9.0742999999999991</v>
      </c>
      <c r="E251" s="6">
        <v>9.2285000000000004</v>
      </c>
      <c r="F251" s="6">
        <v>9.4018999999999995</v>
      </c>
      <c r="G251" s="6">
        <v>9.6168999999999993</v>
      </c>
      <c r="H251" s="6">
        <v>9.8367000000000004</v>
      </c>
      <c r="I251" s="6">
        <v>9.8367000000000004</v>
      </c>
      <c r="J251" s="6">
        <v>9.8367000000000004</v>
      </c>
      <c r="K251" s="6">
        <v>9.8367000000000004</v>
      </c>
      <c r="M251" s="6">
        <f t="shared" si="33"/>
        <v>8.7771000000000008</v>
      </c>
      <c r="N251" s="6">
        <f t="shared" si="34"/>
        <v>9.8367000000000004</v>
      </c>
      <c r="O251" s="75">
        <f t="shared" si="35"/>
        <v>-1.0595999999999997</v>
      </c>
      <c r="P251" s="75">
        <f t="shared" si="36"/>
        <v>0</v>
      </c>
    </row>
    <row r="252" spans="1:16">
      <c r="A252" s="27" t="s">
        <v>6</v>
      </c>
      <c r="B252" s="31"/>
      <c r="C252" s="6" t="s">
        <v>187</v>
      </c>
      <c r="D252" s="6" t="s">
        <v>187</v>
      </c>
      <c r="E252" s="6" t="s">
        <v>187</v>
      </c>
      <c r="F252" s="6" t="s">
        <v>187</v>
      </c>
      <c r="G252" s="6" t="s">
        <v>187</v>
      </c>
      <c r="H252" s="6" t="s">
        <v>187</v>
      </c>
      <c r="I252" s="6" t="s">
        <v>187</v>
      </c>
      <c r="J252" s="6" t="s">
        <v>187</v>
      </c>
      <c r="K252" s="6" t="s">
        <v>187</v>
      </c>
      <c r="L252" s="6"/>
      <c r="M252" s="6" t="str">
        <f t="shared" si="33"/>
        <v/>
      </c>
      <c r="N252" s="6" t="str">
        <f t="shared" si="34"/>
        <v/>
      </c>
      <c r="O252" s="75" t="str">
        <f t="shared" si="35"/>
        <v/>
      </c>
      <c r="P252" s="75" t="str">
        <f t="shared" si="36"/>
        <v/>
      </c>
    </row>
    <row r="253" spans="1:16">
      <c r="A253" s="27" t="s">
        <v>187</v>
      </c>
      <c r="B253" s="31" t="s">
        <v>29</v>
      </c>
      <c r="C253" s="6">
        <v>14.6065</v>
      </c>
      <c r="D253" s="6">
        <v>15.0425</v>
      </c>
      <c r="E253" s="6">
        <v>14.9832</v>
      </c>
      <c r="F253" s="6">
        <v>15.3774</v>
      </c>
      <c r="G253" s="6">
        <v>14.7972</v>
      </c>
      <c r="H253" s="6">
        <v>15.006399999999999</v>
      </c>
      <c r="I253" s="6">
        <v>15.312200000000001</v>
      </c>
      <c r="J253" s="6">
        <v>15.336499999999999</v>
      </c>
      <c r="K253" s="6">
        <v>15.336499999999999</v>
      </c>
      <c r="M253" s="6">
        <f t="shared" si="33"/>
        <v>14.6065</v>
      </c>
      <c r="N253" s="6">
        <f t="shared" si="34"/>
        <v>15.3774</v>
      </c>
      <c r="O253" s="75">
        <f t="shared" si="35"/>
        <v>-0.72999999999999865</v>
      </c>
      <c r="P253" s="75">
        <f t="shared" si="36"/>
        <v>4.0900000000000603E-2</v>
      </c>
    </row>
    <row r="254" spans="1:16">
      <c r="A254" s="27"/>
      <c r="B254" s="31" t="s">
        <v>179</v>
      </c>
      <c r="C254" s="6">
        <v>18.340900000000001</v>
      </c>
      <c r="D254" s="6">
        <v>18.569500000000001</v>
      </c>
      <c r="E254" s="6">
        <v>17.798400000000001</v>
      </c>
      <c r="F254" s="6">
        <v>18.908999999999999</v>
      </c>
      <c r="G254" s="6">
        <v>18.956800000000001</v>
      </c>
      <c r="H254" s="6">
        <v>19.137699999999999</v>
      </c>
      <c r="I254" s="6">
        <v>19.3565</v>
      </c>
      <c r="J254" s="6">
        <v>19.1357</v>
      </c>
      <c r="K254" s="6">
        <v>19.1357</v>
      </c>
      <c r="M254" s="6">
        <f t="shared" si="33"/>
        <v>17.798400000000001</v>
      </c>
      <c r="N254" s="6">
        <f t="shared" si="34"/>
        <v>19.3565</v>
      </c>
      <c r="O254" s="75">
        <f t="shared" si="35"/>
        <v>-1.337299999999999</v>
      </c>
      <c r="P254" s="75">
        <f t="shared" si="36"/>
        <v>0.22080000000000055</v>
      </c>
    </row>
    <row r="255" spans="1:16">
      <c r="A255" s="27" t="s">
        <v>187</v>
      </c>
      <c r="B255" s="31" t="s">
        <v>33</v>
      </c>
      <c r="C255" s="6">
        <v>8.1374999999999993</v>
      </c>
      <c r="D255" s="6">
        <v>7.7436999999999996</v>
      </c>
      <c r="E255" s="6">
        <v>7.9854000000000003</v>
      </c>
      <c r="F255" s="6">
        <v>8.0541999999999998</v>
      </c>
      <c r="G255" s="6">
        <v>8.3536999999999999</v>
      </c>
      <c r="H255" s="6">
        <v>8.7773000000000003</v>
      </c>
      <c r="I255" s="6">
        <v>8.6138999999999992</v>
      </c>
      <c r="J255" s="6">
        <v>8.8165999999999993</v>
      </c>
      <c r="K255" s="6">
        <v>8.8165999999999993</v>
      </c>
      <c r="M255" s="6">
        <f t="shared" si="33"/>
        <v>7.7436999999999996</v>
      </c>
      <c r="N255" s="6">
        <f t="shared" si="34"/>
        <v>8.8165999999999993</v>
      </c>
      <c r="O255" s="75">
        <f t="shared" si="35"/>
        <v>-1.0728999999999997</v>
      </c>
      <c r="P255" s="75">
        <f t="shared" si="36"/>
        <v>0</v>
      </c>
    </row>
    <row r="256" spans="1:16">
      <c r="A256" s="27" t="s">
        <v>187</v>
      </c>
      <c r="B256" s="31" t="s">
        <v>43</v>
      </c>
      <c r="C256" s="6">
        <v>8.9135000000000009</v>
      </c>
      <c r="D256" s="6">
        <v>9.0128000000000004</v>
      </c>
      <c r="E256" s="6">
        <v>9.2902000000000005</v>
      </c>
      <c r="F256" s="6">
        <v>9.7664000000000009</v>
      </c>
      <c r="G256" s="6">
        <v>9.7506000000000004</v>
      </c>
      <c r="H256" s="6">
        <v>9.5174000000000003</v>
      </c>
      <c r="I256" s="6">
        <v>9.7955000000000005</v>
      </c>
      <c r="J256" s="6">
        <v>9.3058999999999994</v>
      </c>
      <c r="K256" s="6">
        <v>9.3058999999999994</v>
      </c>
      <c r="M256" s="6">
        <f t="shared" si="33"/>
        <v>8.9135000000000009</v>
      </c>
      <c r="N256" s="6">
        <f t="shared" si="34"/>
        <v>9.7955000000000005</v>
      </c>
      <c r="O256" s="75">
        <f t="shared" si="35"/>
        <v>-0.39239999999999853</v>
      </c>
      <c r="P256" s="75">
        <f t="shared" si="36"/>
        <v>0.48960000000000115</v>
      </c>
    </row>
    <row r="257" spans="1:16">
      <c r="A257" s="27" t="s">
        <v>187</v>
      </c>
      <c r="B257" s="31" t="s">
        <v>48</v>
      </c>
      <c r="C257" s="6">
        <v>4.1201999999999996</v>
      </c>
      <c r="D257" s="6">
        <v>4.2896000000000001</v>
      </c>
      <c r="E257" s="6">
        <v>4.4413</v>
      </c>
      <c r="F257" s="6">
        <v>4.5747999999999998</v>
      </c>
      <c r="G257" s="6">
        <v>4.6025999999999998</v>
      </c>
      <c r="H257" s="6">
        <v>4.4188000000000001</v>
      </c>
      <c r="I257" s="6">
        <v>4.4054000000000002</v>
      </c>
      <c r="J257" s="6">
        <v>4.3944000000000001</v>
      </c>
      <c r="K257" s="6">
        <v>4.3944000000000001</v>
      </c>
      <c r="M257" s="6">
        <f t="shared" si="33"/>
        <v>4.1201999999999996</v>
      </c>
      <c r="N257" s="6">
        <f t="shared" si="34"/>
        <v>4.6025999999999998</v>
      </c>
      <c r="O257" s="75">
        <f t="shared" si="35"/>
        <v>-0.27420000000000044</v>
      </c>
      <c r="P257" s="75">
        <f t="shared" si="36"/>
        <v>0.20819999999999972</v>
      </c>
    </row>
    <row r="258" spans="1:16">
      <c r="A258" s="27" t="s">
        <v>175</v>
      </c>
      <c r="B258" s="31"/>
      <c r="C258" s="6" t="s">
        <v>187</v>
      </c>
      <c r="D258" s="6" t="s">
        <v>187</v>
      </c>
      <c r="E258" s="6" t="s">
        <v>187</v>
      </c>
      <c r="F258" s="6" t="s">
        <v>187</v>
      </c>
      <c r="G258" s="6" t="s">
        <v>187</v>
      </c>
      <c r="H258" s="6" t="s">
        <v>187</v>
      </c>
      <c r="I258" s="6" t="s">
        <v>187</v>
      </c>
      <c r="J258" s="6" t="s">
        <v>187</v>
      </c>
      <c r="K258" s="6" t="s">
        <v>187</v>
      </c>
      <c r="L258" s="6"/>
      <c r="M258" s="6" t="str">
        <f t="shared" si="33"/>
        <v/>
      </c>
      <c r="N258" s="6" t="str">
        <f t="shared" si="34"/>
        <v/>
      </c>
      <c r="O258" s="75" t="str">
        <f t="shared" si="35"/>
        <v/>
      </c>
      <c r="P258" s="75" t="str">
        <f t="shared" si="36"/>
        <v/>
      </c>
    </row>
    <row r="259" spans="1:16">
      <c r="A259" s="27" t="s">
        <v>187</v>
      </c>
      <c r="B259" s="31" t="s">
        <v>10</v>
      </c>
      <c r="C259" s="6">
        <v>12.1706</v>
      </c>
      <c r="D259" s="6">
        <v>12.3323</v>
      </c>
      <c r="E259" s="6">
        <v>12.2927</v>
      </c>
      <c r="F259" s="6">
        <v>12.0715</v>
      </c>
      <c r="G259" s="6">
        <v>12.204700000000001</v>
      </c>
      <c r="H259" s="6">
        <v>12.0364</v>
      </c>
      <c r="I259" s="6">
        <v>12.032299999999999</v>
      </c>
      <c r="J259" s="6">
        <v>11.851900000000001</v>
      </c>
      <c r="K259" s="6">
        <v>11.851900000000001</v>
      </c>
      <c r="M259" s="6">
        <f t="shared" si="33"/>
        <v>11.851900000000001</v>
      </c>
      <c r="N259" s="6">
        <f t="shared" si="34"/>
        <v>12.3323</v>
      </c>
      <c r="O259" s="75">
        <f t="shared" si="35"/>
        <v>0</v>
      </c>
      <c r="P259" s="75">
        <f t="shared" si="36"/>
        <v>0.48039999999999949</v>
      </c>
    </row>
    <row r="260" spans="1:16">
      <c r="A260" s="27" t="s">
        <v>187</v>
      </c>
      <c r="B260" s="31" t="s">
        <v>26</v>
      </c>
      <c r="C260" s="6">
        <v>4.4791999999999996</v>
      </c>
      <c r="D260" s="6">
        <v>4.5098000000000003</v>
      </c>
      <c r="E260" s="6">
        <v>4.6235999999999997</v>
      </c>
      <c r="F260" s="6">
        <v>4.7493999999999996</v>
      </c>
      <c r="G260" s="6">
        <v>4.8227000000000002</v>
      </c>
      <c r="H260" s="6">
        <v>4.9457000000000004</v>
      </c>
      <c r="I260" s="6">
        <v>4.9158999999999997</v>
      </c>
      <c r="J260" s="6">
        <v>4.9701000000000004</v>
      </c>
      <c r="K260" s="6">
        <v>5.0006000000000004</v>
      </c>
      <c r="M260" s="6">
        <f t="shared" si="33"/>
        <v>4.4791999999999996</v>
      </c>
      <c r="N260" s="6">
        <f t="shared" si="34"/>
        <v>5.0006000000000004</v>
      </c>
      <c r="O260" s="75">
        <f t="shared" si="35"/>
        <v>-0.52140000000000075</v>
      </c>
      <c r="P260" s="75">
        <f t="shared" si="36"/>
        <v>0</v>
      </c>
    </row>
    <row r="261" spans="1:16">
      <c r="A261" s="27" t="s">
        <v>187</v>
      </c>
      <c r="B261" s="31" t="s">
        <v>32</v>
      </c>
      <c r="C261" s="6">
        <v>6.367</v>
      </c>
      <c r="D261" s="6">
        <v>6.2888000000000002</v>
      </c>
      <c r="E261" s="6">
        <v>6.3632</v>
      </c>
      <c r="F261" s="6">
        <v>6.5176999999999996</v>
      </c>
      <c r="G261" s="6">
        <v>6.7488999999999999</v>
      </c>
      <c r="H261" s="6">
        <v>6.9877000000000002</v>
      </c>
      <c r="I261" s="6">
        <v>7.0248999999999997</v>
      </c>
      <c r="J261" s="6">
        <v>7.0248999999999997</v>
      </c>
      <c r="K261" s="6">
        <v>7.0248999999999997</v>
      </c>
      <c r="M261" s="6">
        <f t="shared" si="33"/>
        <v>6.2888000000000002</v>
      </c>
      <c r="N261" s="6">
        <f t="shared" si="34"/>
        <v>7.0248999999999997</v>
      </c>
      <c r="O261" s="75">
        <f t="shared" si="35"/>
        <v>-0.73609999999999953</v>
      </c>
      <c r="P261" s="75">
        <f t="shared" si="36"/>
        <v>0</v>
      </c>
    </row>
    <row r="262" spans="1:16">
      <c r="A262" s="27" t="s">
        <v>187</v>
      </c>
      <c r="B262" s="31" t="s">
        <v>37</v>
      </c>
      <c r="C262" s="6">
        <v>5.7911999999999999</v>
      </c>
      <c r="D262" s="6">
        <v>5.8883999999999999</v>
      </c>
      <c r="E262" s="6">
        <v>6.1174999999999997</v>
      </c>
      <c r="F262" s="6">
        <v>6.2576999999999998</v>
      </c>
      <c r="G262" s="6">
        <v>6.1337000000000002</v>
      </c>
      <c r="H262" s="6">
        <v>6.3728999999999996</v>
      </c>
      <c r="I262" s="6">
        <v>6.6336000000000004</v>
      </c>
      <c r="J262" s="6">
        <v>6.6336000000000004</v>
      </c>
      <c r="K262" s="6">
        <v>6.6336000000000004</v>
      </c>
      <c r="M262" s="6">
        <f t="shared" si="33"/>
        <v>5.7911999999999999</v>
      </c>
      <c r="N262" s="6">
        <f t="shared" si="34"/>
        <v>6.6336000000000004</v>
      </c>
      <c r="O262" s="75">
        <f t="shared" si="35"/>
        <v>-0.84240000000000048</v>
      </c>
      <c r="P262" s="75">
        <f t="shared" si="36"/>
        <v>0</v>
      </c>
    </row>
    <row r="263" spans="1:16">
      <c r="A263" s="27"/>
      <c r="B263" s="31" t="s">
        <v>178</v>
      </c>
      <c r="C263" s="6">
        <v>11.4223</v>
      </c>
      <c r="D263" s="6">
        <v>11.473100000000001</v>
      </c>
      <c r="E263" s="6">
        <v>11.9406</v>
      </c>
      <c r="F263" s="6">
        <v>12.251300000000001</v>
      </c>
      <c r="G263" s="6">
        <v>12.264799999999999</v>
      </c>
      <c r="H263" s="6">
        <v>12.160399999999999</v>
      </c>
      <c r="I263" s="6">
        <v>11.869899999999999</v>
      </c>
      <c r="J263" s="6">
        <v>11.869899999999999</v>
      </c>
      <c r="K263" s="6">
        <v>11.869899999999999</v>
      </c>
      <c r="M263" s="6">
        <f t="shared" si="33"/>
        <v>11.4223</v>
      </c>
      <c r="N263" s="6">
        <f t="shared" si="34"/>
        <v>12.264799999999999</v>
      </c>
      <c r="O263" s="75">
        <f t="shared" si="35"/>
        <v>-0.44759999999999955</v>
      </c>
      <c r="P263" s="75">
        <f t="shared" si="36"/>
        <v>0.39489999999999981</v>
      </c>
    </row>
    <row r="264" spans="1:16">
      <c r="A264" s="27" t="s">
        <v>176</v>
      </c>
      <c r="B264" s="31"/>
      <c r="C264" s="6" t="s">
        <v>187</v>
      </c>
      <c r="D264" s="6" t="s">
        <v>187</v>
      </c>
      <c r="E264" s="6" t="s">
        <v>187</v>
      </c>
      <c r="F264" s="6" t="s">
        <v>187</v>
      </c>
      <c r="G264" s="6" t="s">
        <v>187</v>
      </c>
      <c r="H264" s="6" t="s">
        <v>187</v>
      </c>
      <c r="I264" s="6" t="s">
        <v>187</v>
      </c>
      <c r="J264" s="6" t="s">
        <v>187</v>
      </c>
      <c r="K264" s="6" t="s">
        <v>187</v>
      </c>
      <c r="L264" s="6"/>
      <c r="M264" s="6" t="str">
        <f t="shared" si="33"/>
        <v/>
      </c>
      <c r="N264" s="6" t="str">
        <f t="shared" si="34"/>
        <v/>
      </c>
      <c r="O264" s="75" t="str">
        <f t="shared" si="35"/>
        <v/>
      </c>
      <c r="P264" s="75" t="str">
        <f t="shared" si="36"/>
        <v/>
      </c>
    </row>
    <row r="265" spans="1:16">
      <c r="A265" s="27" t="s">
        <v>187</v>
      </c>
      <c r="B265" s="31" t="s">
        <v>18</v>
      </c>
      <c r="C265" s="6">
        <v>7.7407000000000004</v>
      </c>
      <c r="D265" s="6">
        <v>7.9062000000000001</v>
      </c>
      <c r="E265" s="6">
        <v>8.1351999999999993</v>
      </c>
      <c r="F265" s="6">
        <v>8.1455000000000002</v>
      </c>
      <c r="G265" s="6">
        <v>8.6079000000000008</v>
      </c>
      <c r="H265" s="6">
        <v>10.057600000000001</v>
      </c>
      <c r="I265" s="6">
        <v>10.693099999999999</v>
      </c>
      <c r="J265" s="6">
        <v>10.7033</v>
      </c>
      <c r="K265" s="6">
        <v>10.7033</v>
      </c>
      <c r="M265" s="6">
        <f t="shared" si="33"/>
        <v>7.7407000000000004</v>
      </c>
      <c r="N265" s="6">
        <f t="shared" si="34"/>
        <v>10.7033</v>
      </c>
      <c r="O265" s="75">
        <f t="shared" si="35"/>
        <v>-2.9626000000000001</v>
      </c>
      <c r="P265" s="75">
        <f t="shared" si="36"/>
        <v>0</v>
      </c>
    </row>
    <row r="266" spans="1:16">
      <c r="A266" s="27" t="s">
        <v>187</v>
      </c>
      <c r="B266" s="31" t="s">
        <v>27</v>
      </c>
      <c r="C266" s="6">
        <v>3.6970000000000001</v>
      </c>
      <c r="D266" s="6">
        <v>3.7810999999999999</v>
      </c>
      <c r="E266" s="6">
        <v>3.2528999999999999</v>
      </c>
      <c r="F266" s="6">
        <v>3.1541999999999999</v>
      </c>
      <c r="G266" s="6">
        <v>2.8946999999999998</v>
      </c>
      <c r="H266" s="6">
        <v>2.9056999999999999</v>
      </c>
      <c r="I266" s="6">
        <v>3.0392000000000001</v>
      </c>
      <c r="J266" s="6">
        <v>3.1901000000000002</v>
      </c>
      <c r="K266" s="6">
        <v>3.2738</v>
      </c>
      <c r="M266" s="6">
        <f t="shared" si="33"/>
        <v>2.8946999999999998</v>
      </c>
      <c r="N266" s="6">
        <f t="shared" si="34"/>
        <v>3.7810999999999999</v>
      </c>
      <c r="O266" s="75">
        <f t="shared" si="35"/>
        <v>-0.37910000000000021</v>
      </c>
      <c r="P266" s="75">
        <f t="shared" si="36"/>
        <v>0.50729999999999986</v>
      </c>
    </row>
    <row r="267" spans="1:16">
      <c r="A267" s="27" t="s">
        <v>187</v>
      </c>
      <c r="B267" s="31" t="s">
        <v>40</v>
      </c>
      <c r="C267" s="6">
        <v>11.1454</v>
      </c>
      <c r="D267" s="6">
        <v>11.4251</v>
      </c>
      <c r="E267" s="6">
        <v>11.358599999999999</v>
      </c>
      <c r="F267" s="6">
        <v>11.285399999999999</v>
      </c>
      <c r="G267" s="6">
        <v>11.5055</v>
      </c>
      <c r="H267" s="6">
        <v>10.6896</v>
      </c>
      <c r="I267" s="6">
        <v>10.7159</v>
      </c>
      <c r="J267" s="6">
        <v>10.3935</v>
      </c>
      <c r="K267" s="6">
        <v>10.3935</v>
      </c>
      <c r="M267" s="6">
        <f t="shared" si="33"/>
        <v>10.3935</v>
      </c>
      <c r="N267" s="6">
        <f t="shared" si="34"/>
        <v>11.5055</v>
      </c>
      <c r="O267" s="75">
        <f t="shared" si="35"/>
        <v>0</v>
      </c>
      <c r="P267" s="75">
        <f t="shared" si="36"/>
        <v>1.1120000000000001</v>
      </c>
    </row>
    <row r="268" spans="1:16">
      <c r="A268" s="27" t="s">
        <v>187</v>
      </c>
      <c r="B268" s="31" t="s">
        <v>49</v>
      </c>
      <c r="C268" s="6">
        <v>10.4551</v>
      </c>
      <c r="D268" s="6">
        <v>11.007199999999999</v>
      </c>
      <c r="E268" s="6">
        <v>11.0352</v>
      </c>
      <c r="F268" s="6">
        <v>11.337999999999999</v>
      </c>
      <c r="G268" s="6">
        <v>11.7416</v>
      </c>
      <c r="H268" s="6">
        <v>12.0496</v>
      </c>
      <c r="I268" s="6">
        <v>12.6435</v>
      </c>
      <c r="J268" s="6">
        <v>12.6435</v>
      </c>
      <c r="K268" s="6">
        <v>12.6435</v>
      </c>
      <c r="M268" s="6">
        <f t="shared" si="33"/>
        <v>10.4551</v>
      </c>
      <c r="N268" s="6">
        <f t="shared" si="34"/>
        <v>12.6435</v>
      </c>
      <c r="O268" s="75">
        <f t="shared" si="35"/>
        <v>-2.1883999999999997</v>
      </c>
      <c r="P268" s="75">
        <f t="shared" si="36"/>
        <v>0</v>
      </c>
    </row>
    <row r="269" spans="1:16">
      <c r="A269" s="27" t="s">
        <v>12</v>
      </c>
      <c r="B269" s="31"/>
      <c r="C269" s="6" t="s">
        <v>187</v>
      </c>
      <c r="D269" s="6" t="s">
        <v>187</v>
      </c>
      <c r="E269" s="6" t="s">
        <v>187</v>
      </c>
      <c r="F269" s="6" t="s">
        <v>187</v>
      </c>
      <c r="G269" s="6" t="s">
        <v>187</v>
      </c>
      <c r="H269" s="6" t="s">
        <v>187</v>
      </c>
      <c r="I269" s="6" t="s">
        <v>187</v>
      </c>
      <c r="J269" s="6" t="s">
        <v>187</v>
      </c>
      <c r="K269" s="6" t="s">
        <v>187</v>
      </c>
      <c r="L269" s="6"/>
      <c r="M269" s="6" t="str">
        <f t="shared" si="33"/>
        <v/>
      </c>
      <c r="N269" s="6" t="str">
        <f t="shared" si="34"/>
        <v/>
      </c>
      <c r="O269" s="75" t="str">
        <f t="shared" si="35"/>
        <v/>
      </c>
      <c r="P269" s="75" t="str">
        <f t="shared" si="36"/>
        <v/>
      </c>
    </row>
    <row r="270" spans="1:16">
      <c r="A270" s="27" t="s">
        <v>187</v>
      </c>
      <c r="B270" s="31" t="s">
        <v>11</v>
      </c>
      <c r="C270" s="6">
        <v>6.8559000000000001</v>
      </c>
      <c r="D270" s="6">
        <v>6.7079000000000004</v>
      </c>
      <c r="E270" s="6">
        <v>6.3342999999999998</v>
      </c>
      <c r="F270" s="6">
        <v>6.6379000000000001</v>
      </c>
      <c r="G270" s="6">
        <v>5.9843999999999999</v>
      </c>
      <c r="H270" s="6">
        <v>6.0156999999999998</v>
      </c>
      <c r="I270" s="6">
        <v>6.0446</v>
      </c>
      <c r="J270" s="6">
        <v>6.0972</v>
      </c>
      <c r="K270" s="6">
        <v>5.399</v>
      </c>
      <c r="M270" s="6">
        <f t="shared" si="33"/>
        <v>5.399</v>
      </c>
      <c r="N270" s="6">
        <f t="shared" si="34"/>
        <v>6.8559000000000001</v>
      </c>
      <c r="O270" s="75">
        <f t="shared" si="35"/>
        <v>0</v>
      </c>
      <c r="P270" s="75">
        <f t="shared" si="36"/>
        <v>1.4569000000000001</v>
      </c>
    </row>
    <row r="271" spans="1:16">
      <c r="A271" s="27" t="s">
        <v>187</v>
      </c>
      <c r="B271" s="31" t="s">
        <v>13</v>
      </c>
      <c r="C271" s="6">
        <v>7.2495000000000003</v>
      </c>
      <c r="D271" s="6">
        <v>7.1628999999999996</v>
      </c>
      <c r="E271" s="6">
        <v>6.923</v>
      </c>
      <c r="F271" s="6">
        <v>7.1803999999999997</v>
      </c>
      <c r="G271" s="6">
        <v>7.2927999999999997</v>
      </c>
      <c r="H271" s="6">
        <v>7.4275000000000002</v>
      </c>
      <c r="I271" s="6">
        <v>7.4829999999999997</v>
      </c>
      <c r="J271" s="6">
        <v>7.7373000000000003</v>
      </c>
      <c r="K271" s="6">
        <v>7.8235999999999999</v>
      </c>
      <c r="M271" s="6">
        <f t="shared" si="33"/>
        <v>6.923</v>
      </c>
      <c r="N271" s="6">
        <f t="shared" si="34"/>
        <v>7.8235999999999999</v>
      </c>
      <c r="O271" s="75">
        <f t="shared" si="35"/>
        <v>-0.90059999999999985</v>
      </c>
      <c r="P271" s="75">
        <f t="shared" si="36"/>
        <v>0</v>
      </c>
    </row>
    <row r="272" spans="1:16">
      <c r="A272" s="27" t="s">
        <v>187</v>
      </c>
      <c r="B272" s="31" t="s">
        <v>20</v>
      </c>
      <c r="C272" s="6">
        <v>5.4170999999999996</v>
      </c>
      <c r="D272" s="6">
        <v>5.4793000000000003</v>
      </c>
      <c r="E272" s="6">
        <v>5.4055</v>
      </c>
      <c r="F272" s="6">
        <v>5.4355000000000002</v>
      </c>
      <c r="G272" s="6">
        <v>5.4664999999999999</v>
      </c>
      <c r="H272" s="6">
        <v>5.4358000000000004</v>
      </c>
      <c r="I272" s="6">
        <v>5.4427000000000003</v>
      </c>
      <c r="J272" s="6">
        <v>5.4394</v>
      </c>
      <c r="K272" s="6">
        <v>5.4240000000000004</v>
      </c>
      <c r="M272" s="6">
        <f t="shared" si="33"/>
        <v>5.4055</v>
      </c>
      <c r="N272" s="6">
        <f t="shared" si="34"/>
        <v>5.4793000000000003</v>
      </c>
      <c r="O272" s="75">
        <f t="shared" si="35"/>
        <v>-1.8500000000000405E-2</v>
      </c>
      <c r="P272" s="75">
        <f t="shared" si="36"/>
        <v>5.5299999999999905E-2</v>
      </c>
    </row>
    <row r="273" spans="1:16">
      <c r="A273" s="27" t="s">
        <v>187</v>
      </c>
      <c r="B273" s="31" t="s">
        <v>21</v>
      </c>
      <c r="C273" s="6">
        <v>4.1055000000000001</v>
      </c>
      <c r="D273" s="6">
        <v>4.2069999999999999</v>
      </c>
      <c r="E273" s="6">
        <v>4.1143999999999998</v>
      </c>
      <c r="F273" s="6">
        <v>4.1398000000000001</v>
      </c>
      <c r="G273" s="6">
        <v>3.9811000000000001</v>
      </c>
      <c r="H273" s="6">
        <v>3.7147000000000001</v>
      </c>
      <c r="I273" s="6">
        <v>3.6516000000000002</v>
      </c>
      <c r="J273" s="6">
        <v>3.6516000000000002</v>
      </c>
      <c r="K273" s="6">
        <v>3.6516000000000002</v>
      </c>
      <c r="M273" s="6">
        <f t="shared" si="33"/>
        <v>3.6516000000000002</v>
      </c>
      <c r="N273" s="6">
        <f t="shared" si="34"/>
        <v>4.2069999999999999</v>
      </c>
      <c r="O273" s="75">
        <f t="shared" si="35"/>
        <v>0</v>
      </c>
      <c r="P273" s="75">
        <f t="shared" si="36"/>
        <v>0.55539999999999967</v>
      </c>
    </row>
    <row r="274" spans="1:16">
      <c r="A274" s="27" t="s">
        <v>187</v>
      </c>
      <c r="B274" s="31" t="s">
        <v>25</v>
      </c>
      <c r="C274" s="6">
        <v>4.1619000000000002</v>
      </c>
      <c r="D274" s="6">
        <v>3.8866999999999998</v>
      </c>
      <c r="E274" s="6">
        <v>3.7685</v>
      </c>
      <c r="F274" s="6">
        <v>3.8174999999999999</v>
      </c>
      <c r="G274" s="6">
        <v>4.0625999999999998</v>
      </c>
      <c r="H274" s="6">
        <v>4.9509999999999996</v>
      </c>
      <c r="I274" s="6">
        <v>4.9509999999999996</v>
      </c>
      <c r="J274" s="6">
        <v>4.9509999999999996</v>
      </c>
      <c r="K274" s="6">
        <v>4.9509999999999996</v>
      </c>
      <c r="M274" s="6">
        <f t="shared" si="33"/>
        <v>3.7685</v>
      </c>
      <c r="N274" s="6">
        <f t="shared" si="34"/>
        <v>4.9509999999999996</v>
      </c>
      <c r="O274" s="75">
        <f t="shared" si="35"/>
        <v>-1.1824999999999997</v>
      </c>
      <c r="P274" s="75">
        <f t="shared" si="36"/>
        <v>0</v>
      </c>
    </row>
    <row r="275" spans="1:16">
      <c r="A275" s="27" t="s">
        <v>187</v>
      </c>
      <c r="B275" s="31" t="s">
        <v>142</v>
      </c>
      <c r="C275" s="6">
        <v>1.8502000000000001</v>
      </c>
      <c r="D275" s="6">
        <v>1.8378000000000001</v>
      </c>
      <c r="E275" s="6">
        <v>1.8763000000000001</v>
      </c>
      <c r="F275" s="6">
        <v>1.8317000000000001</v>
      </c>
      <c r="G275" s="6">
        <v>1.8245</v>
      </c>
      <c r="H275" s="6">
        <v>1.8506</v>
      </c>
      <c r="I275" s="6">
        <v>1.8915</v>
      </c>
      <c r="J275" s="6">
        <v>1.8915</v>
      </c>
      <c r="K275" s="6">
        <v>1.8915</v>
      </c>
      <c r="M275" s="6">
        <f t="shared" si="33"/>
        <v>1.8245</v>
      </c>
      <c r="N275" s="6">
        <f t="shared" si="34"/>
        <v>1.8915</v>
      </c>
      <c r="O275" s="75">
        <f t="shared" si="35"/>
        <v>-6.6999999999999948E-2</v>
      </c>
      <c r="P275" s="75">
        <f t="shared" si="36"/>
        <v>0</v>
      </c>
    </row>
    <row r="276" spans="1:16">
      <c r="A276" s="27" t="s">
        <v>187</v>
      </c>
      <c r="B276" s="31" t="s">
        <v>38</v>
      </c>
      <c r="C276" s="6">
        <v>4.7605000000000004</v>
      </c>
      <c r="D276" s="6">
        <v>4.851</v>
      </c>
      <c r="E276" s="6">
        <v>5.0827999999999998</v>
      </c>
      <c r="F276" s="6">
        <v>5.2164999999999999</v>
      </c>
      <c r="G276" s="6">
        <v>5.5288000000000004</v>
      </c>
      <c r="H276" s="6">
        <v>5.5288000000000004</v>
      </c>
      <c r="I276" s="6">
        <v>5.5288000000000004</v>
      </c>
      <c r="J276" s="6">
        <v>5.5288000000000004</v>
      </c>
      <c r="K276" s="6">
        <v>5.5288000000000004</v>
      </c>
      <c r="M276" s="6">
        <f t="shared" si="33"/>
        <v>4.7605000000000004</v>
      </c>
      <c r="N276" s="6">
        <f t="shared" si="34"/>
        <v>5.5288000000000004</v>
      </c>
      <c r="O276" s="75">
        <f t="shared" si="35"/>
        <v>-0.76829999999999998</v>
      </c>
      <c r="P276" s="75">
        <f t="shared" si="36"/>
        <v>0</v>
      </c>
    </row>
    <row r="277" spans="1:16">
      <c r="A277" s="27" t="s">
        <v>187</v>
      </c>
      <c r="B277" s="31" t="s">
        <v>39</v>
      </c>
      <c r="C277" s="6">
        <v>7.8479999999999999</v>
      </c>
      <c r="D277" s="6">
        <v>7.9511000000000003</v>
      </c>
      <c r="E277" s="6">
        <v>7.9725999999999999</v>
      </c>
      <c r="F277" s="6">
        <v>8.0622000000000007</v>
      </c>
      <c r="G277" s="6">
        <v>8.1121999999999996</v>
      </c>
      <c r="H277" s="6">
        <v>8.1039999999999992</v>
      </c>
      <c r="I277" s="6">
        <v>8.0264000000000006</v>
      </c>
      <c r="J277" s="6">
        <v>8.0178999999999991</v>
      </c>
      <c r="K277" s="6">
        <v>7.8611000000000004</v>
      </c>
      <c r="M277" s="6">
        <f t="shared" si="33"/>
        <v>7.8479999999999999</v>
      </c>
      <c r="N277" s="6">
        <f t="shared" si="34"/>
        <v>8.1121999999999996</v>
      </c>
      <c r="O277" s="75">
        <f t="shared" si="35"/>
        <v>-1.3100000000000556E-2</v>
      </c>
      <c r="P277" s="75">
        <f t="shared" si="36"/>
        <v>0.25109999999999921</v>
      </c>
    </row>
    <row r="278" spans="1:16">
      <c r="A278" s="27"/>
      <c r="B278" s="31"/>
      <c r="C278" s="6"/>
      <c r="D278" s="6"/>
      <c r="E278" s="6"/>
      <c r="F278" s="6"/>
      <c r="G278" s="6"/>
      <c r="H278" s="6"/>
      <c r="I278" s="6"/>
      <c r="J278" s="6"/>
      <c r="K278" s="6"/>
      <c r="M278" s="6"/>
      <c r="N278" s="6"/>
      <c r="O278" s="75"/>
      <c r="P278" s="75"/>
    </row>
    <row r="279" spans="1:16">
      <c r="A279" s="77" t="s">
        <v>531</v>
      </c>
      <c r="B279" s="31"/>
      <c r="C279" s="6"/>
      <c r="D279" s="6"/>
      <c r="E279" s="6"/>
      <c r="F279" s="6"/>
      <c r="G279" s="6"/>
      <c r="I279" s="6"/>
      <c r="J279" s="6"/>
      <c r="K279" s="75"/>
      <c r="L279" s="75"/>
      <c r="M279" s="6"/>
      <c r="N279" s="6"/>
      <c r="O279" s="75">
        <f>AVERAGE(O227:O277)</f>
        <v>-0.76015853658536581</v>
      </c>
      <c r="P279" s="75">
        <f>AVERAGE(P227:P277)</f>
        <v>0.28907073170731706</v>
      </c>
    </row>
    <row r="280" spans="1:16">
      <c r="A280" s="77" t="s">
        <v>532</v>
      </c>
      <c r="B280" s="31"/>
      <c r="C280" s="6"/>
      <c r="D280" s="6"/>
      <c r="E280" s="6"/>
      <c r="F280" s="6"/>
      <c r="G280" s="6"/>
      <c r="I280" s="6"/>
      <c r="J280" s="6"/>
      <c r="K280" s="75"/>
      <c r="L280" s="75"/>
      <c r="M280" s="6"/>
      <c r="N280" s="6"/>
      <c r="O280" s="75">
        <f>MIN(O227:O277)</f>
        <v>-2.9626000000000001</v>
      </c>
      <c r="P280" s="75">
        <f>MAX(P227:P277)</f>
        <v>1.4603000000000002</v>
      </c>
    </row>
    <row r="281" spans="1:16">
      <c r="A281" s="32" t="s">
        <v>67</v>
      </c>
      <c r="B281" s="33"/>
      <c r="C281" s="33"/>
      <c r="D281" s="33"/>
      <c r="E281" s="33"/>
      <c r="F281" s="33"/>
      <c r="G281" s="33"/>
      <c r="H281" s="33"/>
      <c r="I281" s="33"/>
      <c r="J281" s="33"/>
      <c r="K281" s="33"/>
      <c r="L281" s="33"/>
      <c r="M281" s="33"/>
      <c r="N281" s="33"/>
      <c r="O281" s="33"/>
      <c r="P281" s="33"/>
    </row>
    <row r="282" spans="1:16">
      <c r="A282" s="41" t="s">
        <v>171</v>
      </c>
      <c r="C282" s="6" t="s">
        <v>187</v>
      </c>
      <c r="D282" s="6" t="s">
        <v>187</v>
      </c>
      <c r="E282" s="6" t="s">
        <v>187</v>
      </c>
      <c r="F282" s="6" t="s">
        <v>187</v>
      </c>
      <c r="G282" s="6" t="s">
        <v>187</v>
      </c>
      <c r="H282" s="6" t="s">
        <v>187</v>
      </c>
      <c r="I282" s="6" t="s">
        <v>187</v>
      </c>
      <c r="J282" s="6" t="s">
        <v>187</v>
      </c>
      <c r="K282" s="6" t="s">
        <v>187</v>
      </c>
      <c r="L282" s="6"/>
      <c r="M282" s="6" t="str">
        <f t="shared" ref="M282:M332" si="41">IF(NOT(ISNUMBER($K282)),"",MIN(C282:K282))</f>
        <v/>
      </c>
      <c r="N282" s="6" t="str">
        <f t="shared" ref="N282:N332" si="42">IF(NOT(ISNUMBER($K282)),"",MAX(C282:K282))</f>
        <v/>
      </c>
      <c r="O282" s="75" t="str">
        <f t="shared" ref="O282:O332" si="43">IF(NOT(ISNUMBER($K282)),"",M282-$K282)</f>
        <v/>
      </c>
      <c r="P282" s="75" t="str">
        <f t="shared" ref="P282:P332" si="44">IF(NOT(ISNUMBER($K282)),"",N282-$K282)</f>
        <v/>
      </c>
    </row>
    <row r="283" spans="1:16">
      <c r="A283" s="27" t="s">
        <v>187</v>
      </c>
      <c r="B283" s="31" t="s">
        <v>16</v>
      </c>
      <c r="C283" s="6">
        <v>21.8384</v>
      </c>
      <c r="D283" s="6">
        <v>22.4236</v>
      </c>
      <c r="E283" s="6">
        <v>22.711099999999998</v>
      </c>
      <c r="F283" s="6">
        <v>22.870699999999999</v>
      </c>
      <c r="G283" s="6">
        <v>22.7972</v>
      </c>
      <c r="H283" s="6">
        <v>22.1692</v>
      </c>
      <c r="I283" s="6">
        <v>21.869499999999999</v>
      </c>
      <c r="J283" s="6">
        <v>21.869499999999999</v>
      </c>
      <c r="K283" s="6">
        <v>21.869499999999999</v>
      </c>
      <c r="M283" s="6">
        <f t="shared" si="41"/>
        <v>21.8384</v>
      </c>
      <c r="N283" s="6">
        <f t="shared" si="42"/>
        <v>22.870699999999999</v>
      </c>
      <c r="O283" s="75">
        <f t="shared" si="43"/>
        <v>-3.1099999999998573E-2</v>
      </c>
      <c r="P283" s="75">
        <f t="shared" si="44"/>
        <v>1.0012000000000008</v>
      </c>
    </row>
    <row r="284" spans="1:16">
      <c r="A284" s="27"/>
      <c r="B284" s="31" t="s">
        <v>540</v>
      </c>
      <c r="C284" s="6">
        <v>7.1981000000000002</v>
      </c>
      <c r="D284" s="6">
        <v>8.0420999999999996</v>
      </c>
      <c r="E284" s="6">
        <v>7.7698</v>
      </c>
      <c r="F284" s="6">
        <v>7.8460999999999999</v>
      </c>
      <c r="G284" s="6">
        <v>7.8989000000000003</v>
      </c>
      <c r="H284" s="6">
        <v>7.8989000000000003</v>
      </c>
      <c r="I284" s="6">
        <v>7.8989000000000003</v>
      </c>
      <c r="J284" s="6">
        <v>7.8989000000000003</v>
      </c>
      <c r="K284" s="6">
        <v>7.8989000000000003</v>
      </c>
      <c r="M284" s="6">
        <f t="shared" ref="M284" si="45">IF(NOT(ISNUMBER($K284)),"",MIN(C284:K284))</f>
        <v>7.1981000000000002</v>
      </c>
      <c r="N284" s="6">
        <f t="shared" ref="N284" si="46">IF(NOT(ISNUMBER($K284)),"",MAX(C284:K284))</f>
        <v>8.0420999999999996</v>
      </c>
      <c r="O284" s="75">
        <f t="shared" ref="O284" si="47">IF(NOT(ISNUMBER($K284)),"",M284-$K284)</f>
        <v>-0.70080000000000009</v>
      </c>
      <c r="P284" s="75">
        <f t="shared" ref="P284" si="48">IF(NOT(ISNUMBER($K284)),"",N284-$K284)</f>
        <v>0.14319999999999933</v>
      </c>
    </row>
    <row r="285" spans="1:16">
      <c r="A285" s="27" t="s">
        <v>187</v>
      </c>
      <c r="B285" s="31" t="s">
        <v>24</v>
      </c>
      <c r="C285" s="6">
        <v>10.7446</v>
      </c>
      <c r="D285" s="6">
        <v>10.8165</v>
      </c>
      <c r="E285" s="6">
        <v>10.735300000000001</v>
      </c>
      <c r="F285" s="6">
        <v>11.103999999999999</v>
      </c>
      <c r="G285" s="6">
        <v>10.8696</v>
      </c>
      <c r="H285" s="6">
        <v>12.332100000000001</v>
      </c>
      <c r="I285" s="6">
        <v>12.686299999999999</v>
      </c>
      <c r="J285" s="6">
        <v>12.696</v>
      </c>
      <c r="K285" s="6">
        <v>12.696</v>
      </c>
      <c r="M285" s="6">
        <f t="shared" si="41"/>
        <v>10.735300000000001</v>
      </c>
      <c r="N285" s="6">
        <f t="shared" si="42"/>
        <v>12.696</v>
      </c>
      <c r="O285" s="75">
        <f t="shared" si="43"/>
        <v>-1.9606999999999992</v>
      </c>
      <c r="P285" s="75">
        <f t="shared" si="44"/>
        <v>0</v>
      </c>
    </row>
    <row r="286" spans="1:16">
      <c r="A286" s="27" t="s">
        <v>187</v>
      </c>
      <c r="B286" s="31" t="s">
        <v>30</v>
      </c>
      <c r="C286" s="6">
        <v>27.029199999999999</v>
      </c>
      <c r="D286" s="6">
        <v>26.984200000000001</v>
      </c>
      <c r="E286" s="6">
        <v>26.770199999999999</v>
      </c>
      <c r="F286" s="6">
        <v>27.367100000000001</v>
      </c>
      <c r="G286" s="6">
        <v>27.238499999999998</v>
      </c>
      <c r="H286" s="6">
        <v>27.278099999999998</v>
      </c>
      <c r="I286" s="6">
        <v>27.512</v>
      </c>
      <c r="J286" s="6">
        <v>29.0579</v>
      </c>
      <c r="K286" s="6">
        <v>28.733699999999999</v>
      </c>
      <c r="M286" s="6">
        <f t="shared" si="41"/>
        <v>26.770199999999999</v>
      </c>
      <c r="N286" s="6">
        <f t="shared" si="42"/>
        <v>29.0579</v>
      </c>
      <c r="O286" s="75">
        <f t="shared" si="43"/>
        <v>-1.9634999999999998</v>
      </c>
      <c r="P286" s="75">
        <f t="shared" si="44"/>
        <v>0.32420000000000115</v>
      </c>
    </row>
    <row r="287" spans="1:16">
      <c r="A287" s="27" t="s">
        <v>187</v>
      </c>
      <c r="B287" s="31" t="s">
        <v>31</v>
      </c>
      <c r="C287" s="6" t="s">
        <v>187</v>
      </c>
      <c r="D287" s="6" t="s">
        <v>187</v>
      </c>
      <c r="E287" s="6" t="s">
        <v>187</v>
      </c>
      <c r="F287" s="6" t="s">
        <v>187</v>
      </c>
      <c r="G287" s="6" t="s">
        <v>187</v>
      </c>
      <c r="H287" s="6" t="s">
        <v>187</v>
      </c>
      <c r="I287" s="6" t="s">
        <v>187</v>
      </c>
      <c r="J287" s="6" t="s">
        <v>187</v>
      </c>
      <c r="K287" s="6" t="s">
        <v>187</v>
      </c>
      <c r="M287" s="6" t="str">
        <f t="shared" si="41"/>
        <v/>
      </c>
      <c r="N287" s="6" t="str">
        <f t="shared" si="42"/>
        <v/>
      </c>
      <c r="O287" s="75" t="str">
        <f t="shared" si="43"/>
        <v/>
      </c>
      <c r="P287" s="75" t="str">
        <f t="shared" si="44"/>
        <v/>
      </c>
    </row>
    <row r="288" spans="1:16">
      <c r="A288" s="27" t="s">
        <v>187</v>
      </c>
      <c r="B288" s="31" t="s">
        <v>35</v>
      </c>
      <c r="C288" s="6" t="s">
        <v>187</v>
      </c>
      <c r="D288" s="6" t="s">
        <v>187</v>
      </c>
      <c r="E288" s="6" t="s">
        <v>187</v>
      </c>
      <c r="F288" s="6" t="s">
        <v>187</v>
      </c>
      <c r="G288" s="6" t="s">
        <v>187</v>
      </c>
      <c r="H288" s="6" t="s">
        <v>187</v>
      </c>
      <c r="I288" s="6" t="s">
        <v>187</v>
      </c>
      <c r="J288" s="6" t="s">
        <v>187</v>
      </c>
      <c r="K288" s="6" t="s">
        <v>187</v>
      </c>
      <c r="M288" s="6" t="str">
        <f t="shared" si="41"/>
        <v/>
      </c>
      <c r="N288" s="6" t="str">
        <f t="shared" si="42"/>
        <v/>
      </c>
      <c r="O288" s="75" t="str">
        <f t="shared" si="43"/>
        <v/>
      </c>
      <c r="P288" s="75" t="str">
        <f t="shared" si="44"/>
        <v/>
      </c>
    </row>
    <row r="289" spans="1:16">
      <c r="A289" s="27" t="s">
        <v>187</v>
      </c>
      <c r="B289" s="31" t="s">
        <v>41</v>
      </c>
      <c r="C289" s="6">
        <v>20.385899999999999</v>
      </c>
      <c r="D289" s="6">
        <v>20.633800000000001</v>
      </c>
      <c r="E289" s="6">
        <v>20.357800000000001</v>
      </c>
      <c r="F289" s="6">
        <v>20.333500000000001</v>
      </c>
      <c r="G289" s="6">
        <v>21.0839</v>
      </c>
      <c r="H289" s="6">
        <v>21.5014</v>
      </c>
      <c r="I289" s="6">
        <v>21.148800000000001</v>
      </c>
      <c r="J289" s="6">
        <v>21.148800000000001</v>
      </c>
      <c r="K289" s="6">
        <v>21.148800000000001</v>
      </c>
      <c r="M289" s="6">
        <f t="shared" si="41"/>
        <v>20.333500000000001</v>
      </c>
      <c r="N289" s="6">
        <f t="shared" si="42"/>
        <v>21.5014</v>
      </c>
      <c r="O289" s="75">
        <f t="shared" si="43"/>
        <v>-0.81530000000000058</v>
      </c>
      <c r="P289" s="75">
        <f t="shared" si="44"/>
        <v>0.35259999999999891</v>
      </c>
    </row>
    <row r="290" spans="1:16">
      <c r="A290" s="27" t="s">
        <v>187</v>
      </c>
      <c r="B290" s="31" t="s">
        <v>44</v>
      </c>
      <c r="C290" s="6">
        <v>14.8682</v>
      </c>
      <c r="D290" s="6">
        <v>15.0136</v>
      </c>
      <c r="E290" s="6">
        <v>15.4901</v>
      </c>
      <c r="F290" s="6">
        <v>15.931900000000001</v>
      </c>
      <c r="G290" s="6">
        <v>16.374400000000001</v>
      </c>
      <c r="H290" s="6">
        <v>16.890799999999999</v>
      </c>
      <c r="I290" s="6">
        <v>16.578199999999999</v>
      </c>
      <c r="J290" s="6">
        <v>16.578199999999999</v>
      </c>
      <c r="K290" s="6">
        <v>16.578199999999999</v>
      </c>
      <c r="M290" s="6">
        <f t="shared" si="41"/>
        <v>14.8682</v>
      </c>
      <c r="N290" s="6">
        <f t="shared" si="42"/>
        <v>16.890799999999999</v>
      </c>
      <c r="O290" s="75">
        <f t="shared" si="43"/>
        <v>-1.7099999999999991</v>
      </c>
      <c r="P290" s="75">
        <f t="shared" si="44"/>
        <v>0.31259999999999977</v>
      </c>
    </row>
    <row r="291" spans="1:16">
      <c r="A291" s="27" t="s">
        <v>187</v>
      </c>
      <c r="B291" s="31" t="s">
        <v>47</v>
      </c>
      <c r="C291" s="6">
        <v>16.864599999999999</v>
      </c>
      <c r="D291" s="6">
        <v>17.240200000000002</v>
      </c>
      <c r="E291" s="6">
        <v>16.568999999999999</v>
      </c>
      <c r="F291" s="6">
        <v>17.451699999999999</v>
      </c>
      <c r="G291" s="6">
        <v>17.1511</v>
      </c>
      <c r="H291" s="6">
        <v>17.751899999999999</v>
      </c>
      <c r="I291" s="6">
        <v>17.964200000000002</v>
      </c>
      <c r="J291" s="6">
        <v>17.964200000000002</v>
      </c>
      <c r="K291" s="6">
        <v>17.964200000000002</v>
      </c>
      <c r="M291" s="6">
        <f t="shared" si="41"/>
        <v>16.568999999999999</v>
      </c>
      <c r="N291" s="6">
        <f t="shared" si="42"/>
        <v>17.964200000000002</v>
      </c>
      <c r="O291" s="75">
        <f t="shared" si="43"/>
        <v>-1.3952000000000027</v>
      </c>
      <c r="P291" s="75">
        <f t="shared" si="44"/>
        <v>0</v>
      </c>
    </row>
    <row r="292" spans="1:16">
      <c r="A292" s="27" t="s">
        <v>187</v>
      </c>
      <c r="B292" s="31" t="s">
        <v>50</v>
      </c>
      <c r="C292" s="6" t="s">
        <v>187</v>
      </c>
      <c r="D292" s="6" t="s">
        <v>187</v>
      </c>
      <c r="E292" s="6" t="s">
        <v>187</v>
      </c>
      <c r="F292" s="6" t="s">
        <v>187</v>
      </c>
      <c r="G292" s="6" t="s">
        <v>187</v>
      </c>
      <c r="H292" s="6" t="s">
        <v>187</v>
      </c>
      <c r="I292" s="6" t="s">
        <v>187</v>
      </c>
      <c r="J292" s="6" t="s">
        <v>187</v>
      </c>
      <c r="K292" s="6" t="s">
        <v>187</v>
      </c>
      <c r="M292" s="6" t="str">
        <f t="shared" si="41"/>
        <v/>
      </c>
      <c r="N292" s="6" t="str">
        <f t="shared" si="42"/>
        <v/>
      </c>
      <c r="O292" s="75" t="str">
        <f t="shared" si="43"/>
        <v/>
      </c>
      <c r="P292" s="75" t="str">
        <f t="shared" si="44"/>
        <v/>
      </c>
    </row>
    <row r="293" spans="1:16">
      <c r="A293" s="27" t="s">
        <v>172</v>
      </c>
      <c r="B293" s="28"/>
      <c r="C293" s="6" t="s">
        <v>187</v>
      </c>
      <c r="D293" s="6" t="s">
        <v>187</v>
      </c>
      <c r="E293" s="6" t="s">
        <v>187</v>
      </c>
      <c r="F293" s="6" t="s">
        <v>187</v>
      </c>
      <c r="G293" s="6" t="s">
        <v>187</v>
      </c>
      <c r="H293" s="6" t="s">
        <v>187</v>
      </c>
      <c r="I293" s="6" t="s">
        <v>187</v>
      </c>
      <c r="J293" s="6" t="s">
        <v>187</v>
      </c>
      <c r="K293" s="6" t="s">
        <v>187</v>
      </c>
      <c r="L293" s="6"/>
      <c r="M293" s="6" t="str">
        <f t="shared" si="41"/>
        <v/>
      </c>
      <c r="N293" s="6" t="str">
        <f t="shared" si="42"/>
        <v/>
      </c>
      <c r="O293" s="75" t="str">
        <f t="shared" si="43"/>
        <v/>
      </c>
      <c r="P293" s="75" t="str">
        <f t="shared" si="44"/>
        <v/>
      </c>
    </row>
    <row r="294" spans="1:16">
      <c r="A294" s="27"/>
      <c r="B294" t="s">
        <v>181</v>
      </c>
      <c r="C294" s="6">
        <v>7.4772999999999996</v>
      </c>
      <c r="D294" s="6">
        <v>7.8346</v>
      </c>
      <c r="E294" s="6">
        <v>7.9214000000000002</v>
      </c>
      <c r="F294" s="6">
        <v>8.3171999999999997</v>
      </c>
      <c r="G294" s="6">
        <v>8.2256</v>
      </c>
      <c r="H294" s="6">
        <v>8.1142000000000003</v>
      </c>
      <c r="I294" s="6">
        <v>8.1142000000000003</v>
      </c>
      <c r="J294" s="6">
        <v>8.1142000000000003</v>
      </c>
      <c r="K294" s="6">
        <v>8.1142000000000003</v>
      </c>
      <c r="M294" s="6">
        <f t="shared" si="41"/>
        <v>7.4772999999999996</v>
      </c>
      <c r="N294" s="6">
        <f t="shared" si="42"/>
        <v>8.3171999999999997</v>
      </c>
      <c r="O294" s="75">
        <f t="shared" si="43"/>
        <v>-0.63690000000000069</v>
      </c>
      <c r="P294" s="75">
        <f t="shared" si="44"/>
        <v>0.2029999999999994</v>
      </c>
    </row>
    <row r="295" spans="1:16">
      <c r="A295" s="27" t="s">
        <v>187</v>
      </c>
      <c r="B295" s="31" t="s">
        <v>14</v>
      </c>
      <c r="C295" s="6">
        <v>14.305400000000001</v>
      </c>
      <c r="D295" s="6">
        <v>14.8565</v>
      </c>
      <c r="E295" s="6">
        <v>15.4519</v>
      </c>
      <c r="F295" s="6">
        <v>16.274799999999999</v>
      </c>
      <c r="G295" s="6">
        <v>16.7334</v>
      </c>
      <c r="H295" s="6">
        <v>17.193899999999999</v>
      </c>
      <c r="I295" s="6">
        <v>17.667899999999999</v>
      </c>
      <c r="J295" s="6">
        <v>18.002600000000001</v>
      </c>
      <c r="K295" s="6">
        <v>18.049900000000001</v>
      </c>
      <c r="M295" s="6">
        <f t="shared" si="41"/>
        <v>14.305400000000001</v>
      </c>
      <c r="N295" s="6">
        <f t="shared" si="42"/>
        <v>18.049900000000001</v>
      </c>
      <c r="O295" s="75">
        <f t="shared" si="43"/>
        <v>-3.7445000000000004</v>
      </c>
      <c r="P295" s="75">
        <f t="shared" si="44"/>
        <v>0</v>
      </c>
    </row>
    <row r="296" spans="1:16">
      <c r="A296" s="27"/>
      <c r="B296" s="31" t="s">
        <v>180</v>
      </c>
      <c r="C296" s="6" t="s">
        <v>187</v>
      </c>
      <c r="D296" s="6" t="s">
        <v>187</v>
      </c>
      <c r="E296" s="6" t="s">
        <v>187</v>
      </c>
      <c r="F296" s="6" t="s">
        <v>187</v>
      </c>
      <c r="G296" s="6" t="s">
        <v>187</v>
      </c>
      <c r="H296" s="6" t="s">
        <v>187</v>
      </c>
      <c r="I296" s="6" t="s">
        <v>187</v>
      </c>
      <c r="J296" s="6" t="s">
        <v>187</v>
      </c>
      <c r="K296" s="6" t="s">
        <v>187</v>
      </c>
      <c r="M296" s="6" t="str">
        <f t="shared" si="41"/>
        <v/>
      </c>
      <c r="N296" s="6" t="str">
        <f t="shared" si="42"/>
        <v/>
      </c>
      <c r="O296" s="75" t="str">
        <f t="shared" si="43"/>
        <v/>
      </c>
      <c r="P296" s="75" t="str">
        <f t="shared" si="44"/>
        <v/>
      </c>
    </row>
    <row r="297" spans="1:16">
      <c r="A297" s="27"/>
      <c r="B297" s="31" t="s">
        <v>134</v>
      </c>
      <c r="C297" s="6" t="s">
        <v>187</v>
      </c>
      <c r="D297" s="6" t="s">
        <v>187</v>
      </c>
      <c r="E297" s="6" t="s">
        <v>187</v>
      </c>
      <c r="F297" s="6" t="s">
        <v>187</v>
      </c>
      <c r="G297" s="6" t="s">
        <v>187</v>
      </c>
      <c r="H297" s="6" t="s">
        <v>187</v>
      </c>
      <c r="I297" s="6" t="s">
        <v>187</v>
      </c>
      <c r="J297" s="6" t="s">
        <v>187</v>
      </c>
      <c r="K297" s="6" t="s">
        <v>187</v>
      </c>
      <c r="M297" s="6" t="str">
        <f t="shared" si="41"/>
        <v/>
      </c>
      <c r="N297" s="6" t="str">
        <f t="shared" si="42"/>
        <v/>
      </c>
      <c r="O297" s="75" t="str">
        <f t="shared" si="43"/>
        <v/>
      </c>
      <c r="P297" s="75" t="str">
        <f t="shared" si="44"/>
        <v/>
      </c>
    </row>
    <row r="298" spans="1:16">
      <c r="A298" s="27"/>
      <c r="B298" s="31" t="s">
        <v>541</v>
      </c>
      <c r="C298" s="6">
        <v>8.4686000000000003</v>
      </c>
      <c r="D298" s="6">
        <v>8.7758000000000003</v>
      </c>
      <c r="E298" s="6">
        <v>9.1184999999999992</v>
      </c>
      <c r="F298" s="6">
        <v>9.2852999999999994</v>
      </c>
      <c r="G298" s="6">
        <v>9.8318999999999992</v>
      </c>
      <c r="H298" s="6">
        <v>10.023999999999999</v>
      </c>
      <c r="I298" s="6">
        <v>10.153</v>
      </c>
      <c r="J298" s="6">
        <v>10.2745</v>
      </c>
      <c r="K298" s="6">
        <v>10.5297</v>
      </c>
      <c r="M298" s="6">
        <f t="shared" ref="M298" si="49">IF(NOT(ISNUMBER($K298)),"",MIN(C298:K298))</f>
        <v>8.4686000000000003</v>
      </c>
      <c r="N298" s="6">
        <f t="shared" ref="N298" si="50">IF(NOT(ISNUMBER($K298)),"",MAX(C298:K298))</f>
        <v>10.5297</v>
      </c>
      <c r="O298" s="75">
        <f t="shared" ref="O298" si="51">IF(NOT(ISNUMBER($K298)),"",M298-$K298)</f>
        <v>-2.0610999999999997</v>
      </c>
      <c r="P298" s="75">
        <f t="shared" ref="P298" si="52">IF(NOT(ISNUMBER($K298)),"",N298-$K298)</f>
        <v>0</v>
      </c>
    </row>
    <row r="299" spans="1:16">
      <c r="A299" s="27" t="s">
        <v>187</v>
      </c>
      <c r="B299" s="31" t="s">
        <v>42</v>
      </c>
      <c r="C299" s="6" t="s">
        <v>187</v>
      </c>
      <c r="D299" s="6" t="s">
        <v>187</v>
      </c>
      <c r="E299" s="6" t="s">
        <v>187</v>
      </c>
      <c r="F299" s="6" t="s">
        <v>187</v>
      </c>
      <c r="G299" s="6" t="s">
        <v>187</v>
      </c>
      <c r="H299" s="6" t="s">
        <v>187</v>
      </c>
      <c r="I299" s="6" t="s">
        <v>187</v>
      </c>
      <c r="J299" s="6" t="s">
        <v>187</v>
      </c>
      <c r="K299" s="6" t="s">
        <v>187</v>
      </c>
      <c r="M299" s="6" t="str">
        <f t="shared" si="41"/>
        <v/>
      </c>
      <c r="N299" s="6" t="str">
        <f t="shared" si="42"/>
        <v/>
      </c>
      <c r="O299" s="75" t="str">
        <f t="shared" si="43"/>
        <v/>
      </c>
      <c r="P299" s="75" t="str">
        <f t="shared" si="44"/>
        <v/>
      </c>
    </row>
    <row r="300" spans="1:16">
      <c r="A300" s="27" t="s">
        <v>173</v>
      </c>
      <c r="B300" s="31"/>
      <c r="C300" s="6" t="s">
        <v>187</v>
      </c>
      <c r="D300" s="6" t="s">
        <v>187</v>
      </c>
      <c r="E300" s="6" t="s">
        <v>187</v>
      </c>
      <c r="F300" s="6" t="s">
        <v>187</v>
      </c>
      <c r="G300" s="6" t="s">
        <v>187</v>
      </c>
      <c r="H300" s="6" t="s">
        <v>187</v>
      </c>
      <c r="I300" s="6" t="s">
        <v>187</v>
      </c>
      <c r="J300" s="6" t="s">
        <v>187</v>
      </c>
      <c r="K300" s="6" t="s">
        <v>187</v>
      </c>
      <c r="L300" s="6"/>
      <c r="M300" s="6" t="str">
        <f t="shared" si="41"/>
        <v/>
      </c>
      <c r="N300" s="6" t="str">
        <f t="shared" si="42"/>
        <v/>
      </c>
      <c r="O300" s="75" t="str">
        <f t="shared" si="43"/>
        <v/>
      </c>
      <c r="P300" s="75" t="str">
        <f t="shared" si="44"/>
        <v/>
      </c>
    </row>
    <row r="301" spans="1:16">
      <c r="A301" s="27"/>
      <c r="B301" s="31" t="s">
        <v>135</v>
      </c>
      <c r="C301" s="6" t="s">
        <v>187</v>
      </c>
      <c r="D301" s="6" t="s">
        <v>187</v>
      </c>
      <c r="E301" s="6" t="s">
        <v>187</v>
      </c>
      <c r="F301" s="6" t="s">
        <v>187</v>
      </c>
      <c r="G301" s="6" t="s">
        <v>187</v>
      </c>
      <c r="H301" s="6" t="s">
        <v>187</v>
      </c>
      <c r="I301" s="6" t="s">
        <v>187</v>
      </c>
      <c r="J301" s="6" t="s">
        <v>187</v>
      </c>
      <c r="K301" s="6" t="s">
        <v>187</v>
      </c>
      <c r="M301" s="6" t="str">
        <f t="shared" si="41"/>
        <v/>
      </c>
      <c r="N301" s="6" t="str">
        <f t="shared" si="42"/>
        <v/>
      </c>
      <c r="O301" s="75" t="str">
        <f t="shared" si="43"/>
        <v/>
      </c>
      <c r="P301" s="75" t="str">
        <f t="shared" si="44"/>
        <v/>
      </c>
    </row>
    <row r="302" spans="1:16">
      <c r="A302" s="27"/>
      <c r="B302" s="31" t="s">
        <v>8</v>
      </c>
      <c r="C302" s="6">
        <v>23.502500000000001</v>
      </c>
      <c r="D302" s="6">
        <v>24.688099999999999</v>
      </c>
      <c r="E302" s="6">
        <v>26.504200000000001</v>
      </c>
      <c r="F302" s="6">
        <v>27.345800000000001</v>
      </c>
      <c r="G302" s="6">
        <v>27.098199999999999</v>
      </c>
      <c r="H302" s="6">
        <v>28.5519</v>
      </c>
      <c r="I302" s="6">
        <v>29.956</v>
      </c>
      <c r="J302" s="6">
        <v>31.814399999999999</v>
      </c>
      <c r="K302" s="6">
        <v>31.814399999999999</v>
      </c>
      <c r="M302" s="6">
        <f t="shared" si="41"/>
        <v>23.502500000000001</v>
      </c>
      <c r="N302" s="6">
        <f t="shared" si="42"/>
        <v>31.814399999999999</v>
      </c>
      <c r="O302" s="75">
        <f t="shared" si="43"/>
        <v>-8.3118999999999978</v>
      </c>
      <c r="P302" s="75">
        <f t="shared" si="44"/>
        <v>0</v>
      </c>
    </row>
    <row r="303" spans="1:16">
      <c r="A303" s="27" t="s">
        <v>187</v>
      </c>
      <c r="B303" s="31" t="s">
        <v>23</v>
      </c>
      <c r="C303" s="6" t="s">
        <v>187</v>
      </c>
      <c r="D303" s="6" t="s">
        <v>187</v>
      </c>
      <c r="E303" s="6" t="s">
        <v>187</v>
      </c>
      <c r="F303" s="6" t="s">
        <v>187</v>
      </c>
      <c r="G303" s="6" t="s">
        <v>187</v>
      </c>
      <c r="H303" s="6" t="s">
        <v>187</v>
      </c>
      <c r="I303" s="6" t="s">
        <v>187</v>
      </c>
      <c r="J303" s="6" t="s">
        <v>187</v>
      </c>
      <c r="K303" s="6" t="s">
        <v>187</v>
      </c>
      <c r="M303" s="6" t="str">
        <f t="shared" si="41"/>
        <v/>
      </c>
      <c r="N303" s="6" t="str">
        <f t="shared" si="42"/>
        <v/>
      </c>
      <c r="O303" s="75" t="str">
        <f t="shared" si="43"/>
        <v/>
      </c>
      <c r="P303" s="75" t="str">
        <f t="shared" si="44"/>
        <v/>
      </c>
    </row>
    <row r="304" spans="1:16">
      <c r="A304" s="27" t="s">
        <v>187</v>
      </c>
      <c r="B304" s="31" t="s">
        <v>136</v>
      </c>
      <c r="C304" s="6">
        <v>24.276199999999999</v>
      </c>
      <c r="D304" s="6">
        <v>24.091999999999999</v>
      </c>
      <c r="E304" s="6">
        <v>25.0381</v>
      </c>
      <c r="F304" s="6">
        <v>24.376999999999999</v>
      </c>
      <c r="G304" s="6">
        <v>24.431999999999999</v>
      </c>
      <c r="H304" s="6">
        <v>24.898499999999999</v>
      </c>
      <c r="I304" s="6">
        <v>24.876200000000001</v>
      </c>
      <c r="J304" s="6">
        <v>24.876200000000001</v>
      </c>
      <c r="K304" s="6">
        <v>24.876200000000001</v>
      </c>
      <c r="M304" s="6">
        <f t="shared" si="41"/>
        <v>24.091999999999999</v>
      </c>
      <c r="N304" s="6">
        <f t="shared" si="42"/>
        <v>25.0381</v>
      </c>
      <c r="O304" s="75">
        <f t="shared" si="43"/>
        <v>-0.78420000000000201</v>
      </c>
      <c r="P304" s="75">
        <f t="shared" si="44"/>
        <v>0.16189999999999927</v>
      </c>
    </row>
    <row r="305" spans="1:16">
      <c r="A305" s="27" t="s">
        <v>187</v>
      </c>
      <c r="B305" s="31" t="s">
        <v>34</v>
      </c>
      <c r="C305" s="6">
        <v>24.262599999999999</v>
      </c>
      <c r="D305" s="6">
        <v>24.8691</v>
      </c>
      <c r="E305" s="6">
        <v>25.6752</v>
      </c>
      <c r="F305" s="6">
        <v>25.862300000000001</v>
      </c>
      <c r="G305" s="6">
        <v>26.0181</v>
      </c>
      <c r="H305" s="6">
        <v>26.1812</v>
      </c>
      <c r="I305" s="6">
        <v>26.702999999999999</v>
      </c>
      <c r="J305" s="6">
        <v>26.702999999999999</v>
      </c>
      <c r="K305" s="6">
        <v>26.702999999999999</v>
      </c>
      <c r="M305" s="6">
        <f t="shared" si="41"/>
        <v>24.262599999999999</v>
      </c>
      <c r="N305" s="6">
        <f t="shared" si="42"/>
        <v>26.702999999999999</v>
      </c>
      <c r="O305" s="75">
        <f t="shared" si="43"/>
        <v>-2.4404000000000003</v>
      </c>
      <c r="P305" s="75">
        <f t="shared" si="44"/>
        <v>0</v>
      </c>
    </row>
    <row r="306" spans="1:16">
      <c r="A306" s="27" t="s">
        <v>187</v>
      </c>
      <c r="B306" s="31" t="s">
        <v>46</v>
      </c>
      <c r="C306" s="6">
        <v>22.557600000000001</v>
      </c>
      <c r="D306" s="6">
        <v>23.789300000000001</v>
      </c>
      <c r="E306" s="6">
        <v>23.122800000000002</v>
      </c>
      <c r="F306" s="6">
        <v>24.133400000000002</v>
      </c>
      <c r="G306" s="6">
        <v>23.7666</v>
      </c>
      <c r="H306" s="6">
        <v>23.7666</v>
      </c>
      <c r="I306" s="6">
        <v>23.7666</v>
      </c>
      <c r="J306" s="6">
        <v>23.7666</v>
      </c>
      <c r="K306" s="6">
        <v>23.7666</v>
      </c>
      <c r="M306" s="6">
        <f t="shared" si="41"/>
        <v>22.557600000000001</v>
      </c>
      <c r="N306" s="6">
        <f t="shared" si="42"/>
        <v>24.133400000000002</v>
      </c>
      <c r="O306" s="75">
        <f t="shared" si="43"/>
        <v>-1.2089999999999996</v>
      </c>
      <c r="P306" s="75">
        <f t="shared" si="44"/>
        <v>0.36680000000000135</v>
      </c>
    </row>
    <row r="307" spans="1:16">
      <c r="A307" s="27" t="s">
        <v>6</v>
      </c>
      <c r="B307" s="31"/>
      <c r="C307" s="6" t="s">
        <v>187</v>
      </c>
      <c r="D307" s="6" t="s">
        <v>187</v>
      </c>
      <c r="E307" s="6" t="s">
        <v>187</v>
      </c>
      <c r="F307" s="6" t="s">
        <v>187</v>
      </c>
      <c r="G307" s="6" t="s">
        <v>187</v>
      </c>
      <c r="H307" s="6" t="s">
        <v>187</v>
      </c>
      <c r="I307" s="6" t="s">
        <v>187</v>
      </c>
      <c r="J307" s="6" t="s">
        <v>187</v>
      </c>
      <c r="K307" s="6" t="s">
        <v>187</v>
      </c>
      <c r="L307" s="6"/>
      <c r="M307" s="6" t="str">
        <f t="shared" si="41"/>
        <v/>
      </c>
      <c r="N307" s="6" t="str">
        <f t="shared" si="42"/>
        <v/>
      </c>
      <c r="O307" s="75" t="str">
        <f t="shared" si="43"/>
        <v/>
      </c>
      <c r="P307" s="75" t="str">
        <f t="shared" si="44"/>
        <v/>
      </c>
    </row>
    <row r="308" spans="1:16">
      <c r="A308" s="27" t="s">
        <v>187</v>
      </c>
      <c r="B308" s="31" t="s">
        <v>29</v>
      </c>
      <c r="C308" s="6">
        <v>25.714700000000001</v>
      </c>
      <c r="D308" s="6">
        <v>26.700500000000002</v>
      </c>
      <c r="E308" s="6">
        <v>27.317399999999999</v>
      </c>
      <c r="F308" s="6">
        <v>28.700399999999998</v>
      </c>
      <c r="G308" s="6">
        <v>29.178799999999999</v>
      </c>
      <c r="H308" s="6">
        <v>29.270099999999999</v>
      </c>
      <c r="I308" s="6">
        <v>29.4023</v>
      </c>
      <c r="J308" s="6">
        <v>29.926100000000002</v>
      </c>
      <c r="K308" s="6">
        <v>29.926100000000002</v>
      </c>
      <c r="M308" s="6">
        <f t="shared" si="41"/>
        <v>25.714700000000001</v>
      </c>
      <c r="N308" s="6">
        <f t="shared" si="42"/>
        <v>29.926100000000002</v>
      </c>
      <c r="O308" s="75">
        <f t="shared" si="43"/>
        <v>-4.2114000000000011</v>
      </c>
      <c r="P308" s="75">
        <f t="shared" si="44"/>
        <v>0</v>
      </c>
    </row>
    <row r="309" spans="1:16">
      <c r="A309" s="27"/>
      <c r="B309" s="31" t="s">
        <v>179</v>
      </c>
      <c r="C309" s="6" t="s">
        <v>187</v>
      </c>
      <c r="D309" s="6" t="s">
        <v>187</v>
      </c>
      <c r="E309" s="6" t="s">
        <v>187</v>
      </c>
      <c r="F309" s="6" t="s">
        <v>187</v>
      </c>
      <c r="G309" s="6" t="s">
        <v>187</v>
      </c>
      <c r="H309" s="6" t="s">
        <v>187</v>
      </c>
      <c r="I309" s="6" t="s">
        <v>187</v>
      </c>
      <c r="J309" s="6" t="s">
        <v>187</v>
      </c>
      <c r="K309" s="6" t="s">
        <v>187</v>
      </c>
      <c r="M309" s="6" t="str">
        <f t="shared" si="41"/>
        <v/>
      </c>
      <c r="N309" s="6" t="str">
        <f t="shared" si="42"/>
        <v/>
      </c>
      <c r="O309" s="75" t="str">
        <f t="shared" si="43"/>
        <v/>
      </c>
      <c r="P309" s="75" t="str">
        <f t="shared" si="44"/>
        <v/>
      </c>
    </row>
    <row r="310" spans="1:16">
      <c r="A310" s="27" t="s">
        <v>187</v>
      </c>
      <c r="B310" s="31" t="s">
        <v>33</v>
      </c>
      <c r="C310" s="6">
        <v>14.829800000000001</v>
      </c>
      <c r="D310" s="6">
        <v>15.4411</v>
      </c>
      <c r="E310" s="6">
        <v>15.9794</v>
      </c>
      <c r="F310" s="6">
        <v>16.967500000000001</v>
      </c>
      <c r="G310" s="6">
        <v>17.706900000000001</v>
      </c>
      <c r="H310" s="6">
        <v>17.657599999999999</v>
      </c>
      <c r="I310" s="6">
        <v>17.4924</v>
      </c>
      <c r="J310" s="6">
        <v>18.792400000000001</v>
      </c>
      <c r="K310" s="6">
        <v>18.792400000000001</v>
      </c>
      <c r="M310" s="6">
        <f t="shared" si="41"/>
        <v>14.829800000000001</v>
      </c>
      <c r="N310" s="6">
        <f t="shared" si="42"/>
        <v>18.792400000000001</v>
      </c>
      <c r="O310" s="75">
        <f t="shared" si="43"/>
        <v>-3.9626000000000001</v>
      </c>
      <c r="P310" s="75">
        <f t="shared" si="44"/>
        <v>0</v>
      </c>
    </row>
    <row r="311" spans="1:16">
      <c r="A311" s="27" t="s">
        <v>187</v>
      </c>
      <c r="B311" s="31" t="s">
        <v>43</v>
      </c>
      <c r="C311" s="6" t="s">
        <v>187</v>
      </c>
      <c r="D311" s="6" t="s">
        <v>187</v>
      </c>
      <c r="E311" s="6" t="s">
        <v>187</v>
      </c>
      <c r="F311" s="6" t="s">
        <v>187</v>
      </c>
      <c r="G311" s="6" t="s">
        <v>187</v>
      </c>
      <c r="H311" s="6" t="s">
        <v>187</v>
      </c>
      <c r="I311" s="6" t="s">
        <v>187</v>
      </c>
      <c r="J311" s="6" t="s">
        <v>187</v>
      </c>
      <c r="K311" s="6" t="s">
        <v>187</v>
      </c>
      <c r="M311" s="6" t="str">
        <f t="shared" si="41"/>
        <v/>
      </c>
      <c r="N311" s="6" t="str">
        <f t="shared" si="42"/>
        <v/>
      </c>
      <c r="O311" s="75" t="str">
        <f t="shared" si="43"/>
        <v/>
      </c>
      <c r="P311" s="75" t="str">
        <f t="shared" si="44"/>
        <v/>
      </c>
    </row>
    <row r="312" spans="1:16">
      <c r="A312" s="27" t="s">
        <v>187</v>
      </c>
      <c r="B312" s="31" t="s">
        <v>48</v>
      </c>
      <c r="C312" s="6">
        <v>9.7182999999999993</v>
      </c>
      <c r="D312" s="6">
        <v>10.6471</v>
      </c>
      <c r="E312" s="6">
        <v>11.325799999999999</v>
      </c>
      <c r="F312" s="6">
        <v>11.8215</v>
      </c>
      <c r="G312" s="6">
        <v>11.646100000000001</v>
      </c>
      <c r="H312" s="6">
        <v>12.0724</v>
      </c>
      <c r="I312" s="6">
        <v>11.9832</v>
      </c>
      <c r="J312" s="6">
        <v>12.0807</v>
      </c>
      <c r="K312" s="6">
        <v>12.0807</v>
      </c>
      <c r="M312" s="6">
        <f t="shared" si="41"/>
        <v>9.7182999999999993</v>
      </c>
      <c r="N312" s="6">
        <f t="shared" si="42"/>
        <v>12.0807</v>
      </c>
      <c r="O312" s="75">
        <f t="shared" si="43"/>
        <v>-2.3624000000000009</v>
      </c>
      <c r="P312" s="75">
        <f t="shared" si="44"/>
        <v>0</v>
      </c>
    </row>
    <row r="313" spans="1:16">
      <c r="A313" s="27" t="s">
        <v>175</v>
      </c>
      <c r="B313" s="31"/>
      <c r="C313" s="6" t="s">
        <v>187</v>
      </c>
      <c r="D313" s="6" t="s">
        <v>187</v>
      </c>
      <c r="E313" s="6" t="s">
        <v>187</v>
      </c>
      <c r="F313" s="6" t="s">
        <v>187</v>
      </c>
      <c r="G313" s="6" t="s">
        <v>187</v>
      </c>
      <c r="H313" s="6" t="s">
        <v>187</v>
      </c>
      <c r="I313" s="6" t="s">
        <v>187</v>
      </c>
      <c r="J313" s="6" t="s">
        <v>187</v>
      </c>
      <c r="K313" s="6" t="s">
        <v>187</v>
      </c>
      <c r="L313" s="6"/>
      <c r="M313" s="6" t="str">
        <f t="shared" si="41"/>
        <v/>
      </c>
      <c r="N313" s="6" t="str">
        <f t="shared" si="42"/>
        <v/>
      </c>
      <c r="O313" s="75" t="str">
        <f t="shared" si="43"/>
        <v/>
      </c>
      <c r="P313" s="75" t="str">
        <f t="shared" si="44"/>
        <v/>
      </c>
    </row>
    <row r="314" spans="1:16">
      <c r="A314" s="27" t="s">
        <v>187</v>
      </c>
      <c r="B314" s="31" t="s">
        <v>10</v>
      </c>
      <c r="C314" s="6">
        <v>10.111599999999999</v>
      </c>
      <c r="D314" s="6">
        <v>10.2517</v>
      </c>
      <c r="E314" s="6">
        <v>10.5623</v>
      </c>
      <c r="F314" s="6">
        <v>11.1501</v>
      </c>
      <c r="G314" s="6">
        <v>11.5267</v>
      </c>
      <c r="H314" s="6">
        <v>12.134</v>
      </c>
      <c r="I314" s="6">
        <v>12.543799999999999</v>
      </c>
      <c r="J314" s="6">
        <v>12.731199999999999</v>
      </c>
      <c r="K314" s="6">
        <v>12.731199999999999</v>
      </c>
      <c r="M314" s="6">
        <f t="shared" si="41"/>
        <v>10.111599999999999</v>
      </c>
      <c r="N314" s="6">
        <f t="shared" si="42"/>
        <v>12.731199999999999</v>
      </c>
      <c r="O314" s="75">
        <f t="shared" si="43"/>
        <v>-2.6196000000000002</v>
      </c>
      <c r="P314" s="75">
        <f t="shared" si="44"/>
        <v>0</v>
      </c>
    </row>
    <row r="315" spans="1:16">
      <c r="A315" s="27" t="s">
        <v>187</v>
      </c>
      <c r="B315" s="31" t="s">
        <v>26</v>
      </c>
      <c r="C315" s="6">
        <v>12.3422</v>
      </c>
      <c r="D315" s="6">
        <v>12.511900000000001</v>
      </c>
      <c r="E315" s="6">
        <v>12.828900000000001</v>
      </c>
      <c r="F315" s="6">
        <v>13.106999999999999</v>
      </c>
      <c r="G315" s="6">
        <v>13.172000000000001</v>
      </c>
      <c r="H315" s="6">
        <v>13.449199999999999</v>
      </c>
      <c r="I315" s="6">
        <v>13.613099999999999</v>
      </c>
      <c r="J315" s="6">
        <v>13.819699999999999</v>
      </c>
      <c r="K315" s="6">
        <v>13.8775</v>
      </c>
      <c r="M315" s="6">
        <f t="shared" si="41"/>
        <v>12.3422</v>
      </c>
      <c r="N315" s="6">
        <f t="shared" si="42"/>
        <v>13.8775</v>
      </c>
      <c r="O315" s="75">
        <f t="shared" si="43"/>
        <v>-1.5352999999999994</v>
      </c>
      <c r="P315" s="75">
        <f t="shared" si="44"/>
        <v>0</v>
      </c>
    </row>
    <row r="316" spans="1:16">
      <c r="A316" s="27" t="s">
        <v>187</v>
      </c>
      <c r="B316" s="31" t="s">
        <v>32</v>
      </c>
      <c r="C316" s="6">
        <v>6.2516999999999996</v>
      </c>
      <c r="D316" s="6">
        <v>6.3840000000000003</v>
      </c>
      <c r="E316" s="6">
        <v>6.8506</v>
      </c>
      <c r="F316" s="6">
        <v>7.6252000000000004</v>
      </c>
      <c r="G316" s="6">
        <v>8.0298999999999996</v>
      </c>
      <c r="H316" s="6">
        <v>8.1249000000000002</v>
      </c>
      <c r="I316" s="6">
        <v>8.1249000000000002</v>
      </c>
      <c r="J316" s="6">
        <v>8.1249000000000002</v>
      </c>
      <c r="K316" s="6">
        <v>8.1249000000000002</v>
      </c>
      <c r="M316" s="6">
        <f t="shared" si="41"/>
        <v>6.2516999999999996</v>
      </c>
      <c r="N316" s="6">
        <f t="shared" si="42"/>
        <v>8.1249000000000002</v>
      </c>
      <c r="O316" s="75">
        <f t="shared" si="43"/>
        <v>-1.8732000000000006</v>
      </c>
      <c r="P316" s="75">
        <f t="shared" si="44"/>
        <v>0</v>
      </c>
    </row>
    <row r="317" spans="1:16">
      <c r="A317" s="27" t="s">
        <v>187</v>
      </c>
      <c r="B317" s="31" t="s">
        <v>37</v>
      </c>
      <c r="C317" s="6" t="s">
        <v>187</v>
      </c>
      <c r="D317" s="6" t="s">
        <v>187</v>
      </c>
      <c r="E317" s="6" t="s">
        <v>187</v>
      </c>
      <c r="F317" s="6" t="s">
        <v>187</v>
      </c>
      <c r="G317" s="6" t="s">
        <v>187</v>
      </c>
      <c r="H317" s="6" t="s">
        <v>187</v>
      </c>
      <c r="I317" s="6" t="s">
        <v>187</v>
      </c>
      <c r="J317" s="6" t="s">
        <v>187</v>
      </c>
      <c r="K317" s="6" t="s">
        <v>187</v>
      </c>
      <c r="M317" s="6" t="str">
        <f t="shared" si="41"/>
        <v/>
      </c>
      <c r="N317" s="6" t="str">
        <f t="shared" si="42"/>
        <v/>
      </c>
      <c r="O317" s="75" t="str">
        <f t="shared" si="43"/>
        <v/>
      </c>
      <c r="P317" s="75" t="str">
        <f t="shared" si="44"/>
        <v/>
      </c>
    </row>
    <row r="318" spans="1:16">
      <c r="A318" s="27"/>
      <c r="B318" s="31" t="s">
        <v>178</v>
      </c>
      <c r="C318" s="6" t="s">
        <v>187</v>
      </c>
      <c r="D318" s="6" t="s">
        <v>187</v>
      </c>
      <c r="E318" s="6" t="s">
        <v>187</v>
      </c>
      <c r="F318" s="6" t="s">
        <v>187</v>
      </c>
      <c r="G318" s="6" t="s">
        <v>187</v>
      </c>
      <c r="H318" s="6" t="s">
        <v>187</v>
      </c>
      <c r="I318" s="6" t="s">
        <v>187</v>
      </c>
      <c r="J318" s="6" t="s">
        <v>187</v>
      </c>
      <c r="K318" s="6" t="s">
        <v>187</v>
      </c>
      <c r="M318" s="6" t="str">
        <f t="shared" si="41"/>
        <v/>
      </c>
      <c r="N318" s="6" t="str">
        <f t="shared" si="42"/>
        <v/>
      </c>
      <c r="O318" s="75" t="str">
        <f t="shared" si="43"/>
        <v/>
      </c>
      <c r="P318" s="75" t="str">
        <f t="shared" si="44"/>
        <v/>
      </c>
    </row>
    <row r="319" spans="1:16">
      <c r="A319" s="27" t="s">
        <v>176</v>
      </c>
      <c r="B319" s="31"/>
      <c r="C319" s="6" t="s">
        <v>187</v>
      </c>
      <c r="D319" s="6" t="s">
        <v>187</v>
      </c>
      <c r="E319" s="6" t="s">
        <v>187</v>
      </c>
      <c r="F319" s="6" t="s">
        <v>187</v>
      </c>
      <c r="G319" s="6" t="s">
        <v>187</v>
      </c>
      <c r="H319" s="6" t="s">
        <v>187</v>
      </c>
      <c r="I319" s="6" t="s">
        <v>187</v>
      </c>
      <c r="J319" s="6" t="s">
        <v>187</v>
      </c>
      <c r="K319" s="6" t="s">
        <v>187</v>
      </c>
      <c r="L319" s="6"/>
      <c r="M319" s="6" t="str">
        <f t="shared" si="41"/>
        <v/>
      </c>
      <c r="N319" s="6" t="str">
        <f t="shared" si="42"/>
        <v/>
      </c>
      <c r="O319" s="75" t="str">
        <f t="shared" si="43"/>
        <v/>
      </c>
      <c r="P319" s="75" t="str">
        <f t="shared" si="44"/>
        <v/>
      </c>
    </row>
    <row r="320" spans="1:16">
      <c r="A320" s="27" t="s">
        <v>187</v>
      </c>
      <c r="B320" s="31" t="s">
        <v>18</v>
      </c>
      <c r="C320" s="6">
        <v>7.9561999999999999</v>
      </c>
      <c r="D320" s="6">
        <v>7.9679000000000002</v>
      </c>
      <c r="E320" s="6">
        <v>8.4589999999999996</v>
      </c>
      <c r="F320" s="6">
        <v>9.0098000000000003</v>
      </c>
      <c r="G320" s="6">
        <v>9.4896999999999991</v>
      </c>
      <c r="H320" s="6">
        <v>9.2921999999999993</v>
      </c>
      <c r="I320" s="6">
        <v>9.4161000000000001</v>
      </c>
      <c r="J320" s="6">
        <v>9.5169999999999995</v>
      </c>
      <c r="K320" s="6">
        <v>9.5169999999999995</v>
      </c>
      <c r="M320" s="6">
        <f t="shared" si="41"/>
        <v>7.9561999999999999</v>
      </c>
      <c r="N320" s="6">
        <f t="shared" si="42"/>
        <v>9.5169999999999995</v>
      </c>
      <c r="O320" s="75">
        <f t="shared" si="43"/>
        <v>-1.5607999999999995</v>
      </c>
      <c r="P320" s="75">
        <f t="shared" si="44"/>
        <v>0</v>
      </c>
    </row>
    <row r="321" spans="1:16">
      <c r="A321" s="27" t="s">
        <v>187</v>
      </c>
      <c r="B321" s="31" t="s">
        <v>27</v>
      </c>
      <c r="C321" s="6">
        <v>9.218</v>
      </c>
      <c r="D321" s="6">
        <v>9.2454000000000001</v>
      </c>
      <c r="E321" s="6">
        <v>9.6049000000000007</v>
      </c>
      <c r="F321" s="6">
        <v>10.265599999999999</v>
      </c>
      <c r="G321" s="6">
        <v>11.552099999999999</v>
      </c>
      <c r="H321" s="6">
        <v>11.927</v>
      </c>
      <c r="I321" s="6">
        <v>12.053100000000001</v>
      </c>
      <c r="J321" s="6">
        <v>12.1937</v>
      </c>
      <c r="K321" s="6">
        <v>11.3912</v>
      </c>
      <c r="M321" s="6">
        <f t="shared" si="41"/>
        <v>9.218</v>
      </c>
      <c r="N321" s="6">
        <f t="shared" si="42"/>
        <v>12.1937</v>
      </c>
      <c r="O321" s="75">
        <f t="shared" si="43"/>
        <v>-2.1731999999999996</v>
      </c>
      <c r="P321" s="75">
        <f t="shared" si="44"/>
        <v>0.80250000000000021</v>
      </c>
    </row>
    <row r="322" spans="1:16">
      <c r="A322" s="27" t="s">
        <v>187</v>
      </c>
      <c r="B322" s="31" t="s">
        <v>40</v>
      </c>
      <c r="C322" s="6">
        <v>19.703199999999999</v>
      </c>
      <c r="D322" s="6">
        <v>19.773099999999999</v>
      </c>
      <c r="E322" s="6">
        <v>20.032699999999998</v>
      </c>
      <c r="F322" s="6">
        <v>19.897400000000001</v>
      </c>
      <c r="G322" s="6">
        <v>20.493600000000001</v>
      </c>
      <c r="H322" s="6">
        <v>21.5655</v>
      </c>
      <c r="I322" s="6">
        <v>21.751899999999999</v>
      </c>
      <c r="J322" s="6">
        <v>22.906600000000001</v>
      </c>
      <c r="K322" s="6">
        <v>22.906600000000001</v>
      </c>
      <c r="M322" s="6">
        <f t="shared" si="41"/>
        <v>19.703199999999999</v>
      </c>
      <c r="N322" s="6">
        <f t="shared" si="42"/>
        <v>22.906600000000001</v>
      </c>
      <c r="O322" s="75">
        <f t="shared" si="43"/>
        <v>-3.203400000000002</v>
      </c>
      <c r="P322" s="75">
        <f t="shared" si="44"/>
        <v>0</v>
      </c>
    </row>
    <row r="323" spans="1:16">
      <c r="A323" s="27" t="s">
        <v>187</v>
      </c>
      <c r="B323" s="31" t="s">
        <v>49</v>
      </c>
      <c r="C323" s="6">
        <v>20.773299999999999</v>
      </c>
      <c r="D323" s="6">
        <v>21.646100000000001</v>
      </c>
      <c r="E323" s="6">
        <v>21.942699999999999</v>
      </c>
      <c r="F323" s="6">
        <v>22.046399999999998</v>
      </c>
      <c r="G323" s="6">
        <v>22.464099999999998</v>
      </c>
      <c r="H323" s="6">
        <v>22.770600000000002</v>
      </c>
      <c r="I323" s="6">
        <v>23.6966</v>
      </c>
      <c r="J323" s="6">
        <v>23.6966</v>
      </c>
      <c r="K323" s="6">
        <v>23.6966</v>
      </c>
      <c r="M323" s="6">
        <f t="shared" si="41"/>
        <v>20.773299999999999</v>
      </c>
      <c r="N323" s="6">
        <f t="shared" si="42"/>
        <v>23.6966</v>
      </c>
      <c r="O323" s="75">
        <f t="shared" si="43"/>
        <v>-2.9233000000000011</v>
      </c>
      <c r="P323" s="75">
        <f t="shared" si="44"/>
        <v>0</v>
      </c>
    </row>
    <row r="324" spans="1:16">
      <c r="A324" s="27" t="s">
        <v>12</v>
      </c>
      <c r="B324" s="31"/>
      <c r="C324" s="6" t="s">
        <v>187</v>
      </c>
      <c r="D324" s="6" t="s">
        <v>187</v>
      </c>
      <c r="E324" s="6" t="s">
        <v>187</v>
      </c>
      <c r="F324" s="6" t="s">
        <v>187</v>
      </c>
      <c r="G324" s="6" t="s">
        <v>187</v>
      </c>
      <c r="H324" s="6" t="s">
        <v>187</v>
      </c>
      <c r="I324" s="6" t="s">
        <v>187</v>
      </c>
      <c r="J324" s="6" t="s">
        <v>187</v>
      </c>
      <c r="K324" s="6" t="s">
        <v>187</v>
      </c>
      <c r="L324" s="6"/>
      <c r="M324" s="6" t="str">
        <f t="shared" si="41"/>
        <v/>
      </c>
      <c r="N324" s="6" t="str">
        <f t="shared" si="42"/>
        <v/>
      </c>
      <c r="O324" s="75" t="str">
        <f t="shared" si="43"/>
        <v/>
      </c>
      <c r="P324" s="75" t="str">
        <f t="shared" si="44"/>
        <v/>
      </c>
    </row>
    <row r="325" spans="1:16">
      <c r="A325" s="27" t="s">
        <v>187</v>
      </c>
      <c r="B325" s="31" t="s">
        <v>11</v>
      </c>
      <c r="C325" s="6">
        <v>28.5273</v>
      </c>
      <c r="D325" s="6">
        <v>28.675599999999999</v>
      </c>
      <c r="E325" s="6">
        <v>29.134699999999999</v>
      </c>
      <c r="F325" s="6">
        <v>29.6172</v>
      </c>
      <c r="G325" s="6">
        <v>29.896899999999999</v>
      </c>
      <c r="H325" s="6">
        <v>30.902699999999999</v>
      </c>
      <c r="I325" s="6">
        <v>31.768000000000001</v>
      </c>
      <c r="J325" s="6">
        <v>32.478700000000003</v>
      </c>
      <c r="K325" s="6">
        <v>33.310200000000002</v>
      </c>
      <c r="M325" s="6">
        <f t="shared" si="41"/>
        <v>28.5273</v>
      </c>
      <c r="N325" s="6">
        <f t="shared" si="42"/>
        <v>33.310200000000002</v>
      </c>
      <c r="O325" s="75">
        <f t="shared" si="43"/>
        <v>-4.7829000000000015</v>
      </c>
      <c r="P325" s="75">
        <f t="shared" si="44"/>
        <v>0</v>
      </c>
    </row>
    <row r="326" spans="1:16">
      <c r="A326" s="27" t="s">
        <v>187</v>
      </c>
      <c r="B326" s="31" t="s">
        <v>13</v>
      </c>
      <c r="C326" s="6">
        <v>20.720800000000001</v>
      </c>
      <c r="D326" s="6">
        <v>21.368200000000002</v>
      </c>
      <c r="E326" s="6">
        <v>22.045500000000001</v>
      </c>
      <c r="F326" s="6">
        <v>22.1736</v>
      </c>
      <c r="G326" s="6">
        <v>22.482399999999998</v>
      </c>
      <c r="H326" s="6">
        <v>22.4983</v>
      </c>
      <c r="I326" s="6">
        <v>22.608699999999999</v>
      </c>
      <c r="J326" s="6">
        <v>22.623100000000001</v>
      </c>
      <c r="K326" s="6">
        <v>22.872299999999999</v>
      </c>
      <c r="M326" s="6">
        <f t="shared" si="41"/>
        <v>20.720800000000001</v>
      </c>
      <c r="N326" s="6">
        <f t="shared" si="42"/>
        <v>22.872299999999999</v>
      </c>
      <c r="O326" s="75">
        <f t="shared" si="43"/>
        <v>-2.1514999999999986</v>
      </c>
      <c r="P326" s="75">
        <f t="shared" si="44"/>
        <v>0</v>
      </c>
    </row>
    <row r="327" spans="1:16">
      <c r="A327" s="27" t="s">
        <v>187</v>
      </c>
      <c r="B327" s="31" t="s">
        <v>20</v>
      </c>
      <c r="C327" s="6">
        <v>20.0459</v>
      </c>
      <c r="D327" s="6">
        <v>20.561499999999999</v>
      </c>
      <c r="E327" s="6">
        <v>21.191400000000002</v>
      </c>
      <c r="F327" s="6">
        <v>21.680399999999999</v>
      </c>
      <c r="G327" s="6">
        <v>22.028300000000002</v>
      </c>
      <c r="H327" s="6">
        <v>22.270800000000001</v>
      </c>
      <c r="I327" s="6">
        <v>22.226199999999999</v>
      </c>
      <c r="J327" s="6">
        <v>22.360299999999999</v>
      </c>
      <c r="K327" s="6">
        <v>22.609100000000002</v>
      </c>
      <c r="M327" s="6">
        <f t="shared" si="41"/>
        <v>20.0459</v>
      </c>
      <c r="N327" s="6">
        <f t="shared" si="42"/>
        <v>22.609100000000002</v>
      </c>
      <c r="O327" s="75">
        <f t="shared" si="43"/>
        <v>-2.5632000000000019</v>
      </c>
      <c r="P327" s="75">
        <f t="shared" si="44"/>
        <v>0</v>
      </c>
    </row>
    <row r="328" spans="1:16">
      <c r="A328" s="27" t="s">
        <v>187</v>
      </c>
      <c r="B328" s="31" t="s">
        <v>21</v>
      </c>
      <c r="C328" s="6">
        <v>24.1846</v>
      </c>
      <c r="D328" s="6">
        <v>24.4315</v>
      </c>
      <c r="E328" s="6">
        <v>24.419799999999999</v>
      </c>
      <c r="F328" s="6">
        <v>24.599900000000002</v>
      </c>
      <c r="G328" s="6">
        <v>25.361699999999999</v>
      </c>
      <c r="H328" s="6">
        <v>25.540099999999999</v>
      </c>
      <c r="I328" s="6">
        <v>25.794699999999999</v>
      </c>
      <c r="J328" s="6">
        <v>25.9</v>
      </c>
      <c r="K328" s="6">
        <v>25.9</v>
      </c>
      <c r="M328" s="6">
        <f t="shared" si="41"/>
        <v>24.1846</v>
      </c>
      <c r="N328" s="6">
        <f t="shared" si="42"/>
        <v>25.9</v>
      </c>
      <c r="O328" s="75">
        <f t="shared" si="43"/>
        <v>-1.7153999999999989</v>
      </c>
      <c r="P328" s="75">
        <f t="shared" si="44"/>
        <v>0</v>
      </c>
    </row>
    <row r="329" spans="1:16">
      <c r="A329" s="27" t="s">
        <v>187</v>
      </c>
      <c r="B329" s="31" t="s">
        <v>25</v>
      </c>
      <c r="C329" s="6">
        <v>27.545500000000001</v>
      </c>
      <c r="D329" s="6">
        <v>28.4161</v>
      </c>
      <c r="E329" s="6">
        <v>29.543800000000001</v>
      </c>
      <c r="F329" s="6">
        <v>29.392700000000001</v>
      </c>
      <c r="G329" s="6">
        <v>27.067</v>
      </c>
      <c r="H329" s="6">
        <v>28.619499999999999</v>
      </c>
      <c r="I329" s="6">
        <v>29.439800000000002</v>
      </c>
      <c r="J329" s="6">
        <v>29.439800000000002</v>
      </c>
      <c r="K329" s="6">
        <v>29.439800000000002</v>
      </c>
      <c r="M329" s="6">
        <f t="shared" si="41"/>
        <v>27.067</v>
      </c>
      <c r="N329" s="6">
        <f t="shared" si="42"/>
        <v>29.543800000000001</v>
      </c>
      <c r="O329" s="75">
        <f t="shared" si="43"/>
        <v>-2.3728000000000016</v>
      </c>
      <c r="P329" s="75">
        <f t="shared" si="44"/>
        <v>0.1039999999999992</v>
      </c>
    </row>
    <row r="330" spans="1:16">
      <c r="A330" s="27" t="s">
        <v>187</v>
      </c>
      <c r="B330" s="31" t="s">
        <v>142</v>
      </c>
      <c r="C330" s="6">
        <v>11.5474</v>
      </c>
      <c r="D330" s="6">
        <v>11.198399999999999</v>
      </c>
      <c r="E330" s="6">
        <v>11.571</v>
      </c>
      <c r="F330" s="6">
        <v>11.7791</v>
      </c>
      <c r="G330" s="6">
        <v>11.793100000000001</v>
      </c>
      <c r="H330" s="6">
        <v>11.7913</v>
      </c>
      <c r="I330" s="6">
        <v>11.865600000000001</v>
      </c>
      <c r="J330" s="6">
        <v>11.865600000000001</v>
      </c>
      <c r="K330" s="6">
        <v>11.865600000000001</v>
      </c>
      <c r="M330" s="6">
        <f t="shared" si="41"/>
        <v>11.198399999999999</v>
      </c>
      <c r="N330" s="6">
        <f t="shared" si="42"/>
        <v>11.865600000000001</v>
      </c>
      <c r="O330" s="75">
        <f t="shared" si="43"/>
        <v>-0.66720000000000113</v>
      </c>
      <c r="P330" s="75">
        <f t="shared" si="44"/>
        <v>0</v>
      </c>
    </row>
    <row r="331" spans="1:16">
      <c r="A331" s="27" t="s">
        <v>187</v>
      </c>
      <c r="B331" s="31" t="s">
        <v>38</v>
      </c>
      <c r="C331" s="6">
        <v>26.480799999999999</v>
      </c>
      <c r="D331" s="6">
        <v>26.719799999999999</v>
      </c>
      <c r="E331" s="6">
        <v>27.001300000000001</v>
      </c>
      <c r="F331" s="6">
        <v>27.029900000000001</v>
      </c>
      <c r="G331" s="6">
        <v>27.459</v>
      </c>
      <c r="H331" s="6">
        <v>28.559200000000001</v>
      </c>
      <c r="I331" s="6">
        <v>29.334199999999999</v>
      </c>
      <c r="J331" s="6">
        <v>30.2498</v>
      </c>
      <c r="K331" s="6">
        <v>30.642099999999999</v>
      </c>
      <c r="M331" s="6">
        <f t="shared" si="41"/>
        <v>26.480799999999999</v>
      </c>
      <c r="N331" s="6">
        <f t="shared" si="42"/>
        <v>30.642099999999999</v>
      </c>
      <c r="O331" s="75">
        <f t="shared" si="43"/>
        <v>-4.1613000000000007</v>
      </c>
      <c r="P331" s="75">
        <f t="shared" si="44"/>
        <v>0</v>
      </c>
    </row>
    <row r="332" spans="1:16">
      <c r="A332" s="27" t="s">
        <v>187</v>
      </c>
      <c r="B332" s="31" t="s">
        <v>39</v>
      </c>
      <c r="C332" s="6">
        <v>20.203299999999999</v>
      </c>
      <c r="D332" s="6">
        <v>20.905999999999999</v>
      </c>
      <c r="E332" s="6">
        <v>21.474699999999999</v>
      </c>
      <c r="F332" s="6">
        <v>21.839700000000001</v>
      </c>
      <c r="G332" s="6">
        <v>22.4739</v>
      </c>
      <c r="H332" s="6">
        <v>22.577500000000001</v>
      </c>
      <c r="I332" s="6">
        <v>22.433700000000002</v>
      </c>
      <c r="J332" s="6">
        <v>22.579000000000001</v>
      </c>
      <c r="K332" s="6">
        <v>22.8308</v>
      </c>
      <c r="M332" s="6">
        <f t="shared" si="41"/>
        <v>20.203299999999999</v>
      </c>
      <c r="N332" s="6">
        <f t="shared" si="42"/>
        <v>22.8308</v>
      </c>
      <c r="O332" s="75">
        <f t="shared" si="43"/>
        <v>-2.6275000000000013</v>
      </c>
      <c r="P332" s="75">
        <f t="shared" si="44"/>
        <v>0</v>
      </c>
    </row>
    <row r="333" spans="1:16">
      <c r="A333" s="27"/>
      <c r="B333" s="31"/>
      <c r="C333" s="6"/>
      <c r="D333" s="6"/>
      <c r="E333" s="6"/>
      <c r="F333" s="6"/>
      <c r="G333" s="6"/>
      <c r="H333" s="6"/>
      <c r="I333" s="6"/>
      <c r="J333" s="6"/>
      <c r="K333" s="6"/>
      <c r="M333" s="6"/>
      <c r="N333" s="6"/>
      <c r="O333" s="75"/>
      <c r="P333" s="75"/>
    </row>
    <row r="334" spans="1:16">
      <c r="A334" s="77" t="s">
        <v>531</v>
      </c>
      <c r="B334" s="31"/>
      <c r="C334" s="6"/>
      <c r="D334" s="6"/>
      <c r="E334" s="6"/>
      <c r="F334" s="6"/>
      <c r="G334" s="6"/>
      <c r="I334" s="6"/>
      <c r="J334" s="6"/>
      <c r="K334" s="75"/>
      <c r="L334" s="75"/>
      <c r="M334" s="6"/>
      <c r="N334" s="6"/>
      <c r="O334" s="75">
        <f>AVERAGE(O282:O332)</f>
        <v>-2.3509875</v>
      </c>
      <c r="P334" s="75">
        <f>AVERAGE(P282:P332)</f>
        <v>0.11787499999999998</v>
      </c>
    </row>
    <row r="335" spans="1:16">
      <c r="A335" s="77" t="s">
        <v>532</v>
      </c>
      <c r="B335" s="31"/>
      <c r="C335" s="6"/>
      <c r="D335" s="6"/>
      <c r="E335" s="6"/>
      <c r="F335" s="6"/>
      <c r="G335" s="6"/>
      <c r="I335" s="6"/>
      <c r="J335" s="6"/>
      <c r="K335" s="75"/>
      <c r="L335" s="75"/>
      <c r="M335" s="6"/>
      <c r="N335" s="6"/>
      <c r="O335" s="75">
        <f>MIN(O282:O332)</f>
        <v>-8.3118999999999978</v>
      </c>
      <c r="P335" s="75">
        <f>MAX(P282:P332)</f>
        <v>1.0012000000000008</v>
      </c>
    </row>
    <row r="336" spans="1:16">
      <c r="A336" s="32" t="s">
        <v>4</v>
      </c>
      <c r="B336" s="33"/>
      <c r="C336" s="33"/>
      <c r="D336" s="33"/>
      <c r="E336" s="33"/>
      <c r="F336" s="33"/>
      <c r="G336" s="33"/>
      <c r="H336" s="33"/>
      <c r="I336" s="33"/>
      <c r="J336" s="33"/>
      <c r="K336" s="33"/>
      <c r="L336" s="33"/>
      <c r="M336" s="33"/>
      <c r="N336" s="33"/>
      <c r="O336" s="33"/>
      <c r="P336" s="33"/>
    </row>
    <row r="337" spans="1:16">
      <c r="A337" s="41" t="s">
        <v>171</v>
      </c>
      <c r="C337" s="6" t="s">
        <v>187</v>
      </c>
      <c r="D337" s="6" t="s">
        <v>187</v>
      </c>
      <c r="E337" s="6" t="s">
        <v>187</v>
      </c>
      <c r="F337" s="6" t="s">
        <v>187</v>
      </c>
      <c r="G337" s="6" t="s">
        <v>187</v>
      </c>
      <c r="H337" s="6" t="s">
        <v>187</v>
      </c>
      <c r="I337" s="6" t="s">
        <v>187</v>
      </c>
      <c r="J337" s="6" t="s">
        <v>187</v>
      </c>
      <c r="K337" s="6" t="s">
        <v>187</v>
      </c>
      <c r="L337" s="6"/>
      <c r="M337" s="6" t="str">
        <f t="shared" ref="M337:M387" si="53">IF(NOT(ISNUMBER($K337)),"",MIN(C337:K337))</f>
        <v/>
      </c>
      <c r="N337" s="6" t="str">
        <f t="shared" ref="N337:N387" si="54">IF(NOT(ISNUMBER($K337)),"",MAX(C337:K337))</f>
        <v/>
      </c>
      <c r="O337" s="75" t="str">
        <f t="shared" ref="O337:O387" si="55">IF(NOT(ISNUMBER($K337)),"",M337-$K337)</f>
        <v/>
      </c>
      <c r="P337" s="75" t="str">
        <f t="shared" ref="P337:P387" si="56">IF(NOT(ISNUMBER($K337)),"",N337-$K337)</f>
        <v/>
      </c>
    </row>
    <row r="338" spans="1:16">
      <c r="A338" s="27" t="s">
        <v>187</v>
      </c>
      <c r="B338" s="31" t="s">
        <v>16</v>
      </c>
      <c r="C338" s="6">
        <v>30.416499999999999</v>
      </c>
      <c r="D338" s="6">
        <v>29.089300000000001</v>
      </c>
      <c r="E338" s="6">
        <v>29.286799999999999</v>
      </c>
      <c r="F338" s="6">
        <v>29.514399999999998</v>
      </c>
      <c r="G338" s="6">
        <v>28.203600000000002</v>
      </c>
      <c r="H338" s="6">
        <v>28.056799999999999</v>
      </c>
      <c r="I338" s="6">
        <v>28.4834</v>
      </c>
      <c r="J338" s="6">
        <v>28.4834</v>
      </c>
      <c r="K338" s="6">
        <v>28.4834</v>
      </c>
      <c r="M338" s="6">
        <f t="shared" si="53"/>
        <v>28.056799999999999</v>
      </c>
      <c r="N338" s="6">
        <f t="shared" si="54"/>
        <v>30.416499999999999</v>
      </c>
      <c r="O338" s="75">
        <f t="shared" si="55"/>
        <v>-0.42660000000000053</v>
      </c>
      <c r="P338" s="75">
        <f t="shared" si="56"/>
        <v>1.9330999999999996</v>
      </c>
    </row>
    <row r="339" spans="1:16">
      <c r="A339" s="27"/>
      <c r="B339" s="31" t="s">
        <v>540</v>
      </c>
      <c r="C339" s="6"/>
      <c r="D339" s="6"/>
      <c r="E339" s="6"/>
      <c r="F339" s="6"/>
      <c r="G339" s="6"/>
      <c r="H339" s="6"/>
      <c r="I339" s="6"/>
      <c r="J339" s="6"/>
      <c r="K339" s="6"/>
      <c r="M339" s="6"/>
      <c r="N339" s="6"/>
      <c r="O339" s="75"/>
      <c r="P339" s="75"/>
    </row>
    <row r="340" spans="1:16">
      <c r="A340" s="27" t="s">
        <v>187</v>
      </c>
      <c r="B340" s="31" t="s">
        <v>24</v>
      </c>
      <c r="C340" s="6" t="s">
        <v>187</v>
      </c>
      <c r="D340" s="6" t="s">
        <v>187</v>
      </c>
      <c r="E340" s="6" t="s">
        <v>187</v>
      </c>
      <c r="F340" s="6" t="s">
        <v>187</v>
      </c>
      <c r="G340" s="6" t="s">
        <v>187</v>
      </c>
      <c r="H340" s="6" t="s">
        <v>187</v>
      </c>
      <c r="I340" s="6" t="s">
        <v>187</v>
      </c>
      <c r="J340" s="6" t="s">
        <v>187</v>
      </c>
      <c r="K340" s="6" t="s">
        <v>187</v>
      </c>
      <c r="M340" s="6" t="str">
        <f t="shared" si="53"/>
        <v/>
      </c>
      <c r="N340" s="6" t="str">
        <f t="shared" si="54"/>
        <v/>
      </c>
      <c r="O340" s="75" t="str">
        <f t="shared" si="55"/>
        <v/>
      </c>
      <c r="P340" s="75" t="str">
        <f t="shared" si="56"/>
        <v/>
      </c>
    </row>
    <row r="341" spans="1:16">
      <c r="A341" s="27" t="s">
        <v>187</v>
      </c>
      <c r="B341" s="31" t="s">
        <v>30</v>
      </c>
      <c r="C341" s="6" t="s">
        <v>187</v>
      </c>
      <c r="D341" s="6" t="s">
        <v>187</v>
      </c>
      <c r="E341" s="6" t="s">
        <v>187</v>
      </c>
      <c r="F341" s="6" t="s">
        <v>187</v>
      </c>
      <c r="G341" s="6" t="s">
        <v>187</v>
      </c>
      <c r="H341" s="6" t="s">
        <v>187</v>
      </c>
      <c r="I341" s="6" t="s">
        <v>187</v>
      </c>
      <c r="J341" s="6" t="s">
        <v>187</v>
      </c>
      <c r="K341" s="6" t="s">
        <v>187</v>
      </c>
      <c r="M341" s="6" t="str">
        <f t="shared" si="53"/>
        <v/>
      </c>
      <c r="N341" s="6" t="str">
        <f t="shared" si="54"/>
        <v/>
      </c>
      <c r="O341" s="75" t="str">
        <f t="shared" si="55"/>
        <v/>
      </c>
      <c r="P341" s="75" t="str">
        <f t="shared" si="56"/>
        <v/>
      </c>
    </row>
    <row r="342" spans="1:16">
      <c r="A342" s="27" t="s">
        <v>187</v>
      </c>
      <c r="B342" s="31" t="s">
        <v>31</v>
      </c>
      <c r="C342" s="6">
        <v>21.717600000000001</v>
      </c>
      <c r="D342" s="6">
        <v>21.6145</v>
      </c>
      <c r="E342" s="6">
        <v>21.9421</v>
      </c>
      <c r="F342" s="6">
        <v>22.071200000000001</v>
      </c>
      <c r="G342" s="6">
        <v>22.2788</v>
      </c>
      <c r="H342" s="6">
        <v>23.558299999999999</v>
      </c>
      <c r="I342" s="6">
        <v>23.8248</v>
      </c>
      <c r="J342" s="6">
        <v>23.8248</v>
      </c>
      <c r="K342" s="6">
        <v>23.8248</v>
      </c>
      <c r="M342" s="6">
        <f t="shared" si="53"/>
        <v>21.6145</v>
      </c>
      <c r="N342" s="6">
        <f t="shared" si="54"/>
        <v>23.8248</v>
      </c>
      <c r="O342" s="75">
        <f t="shared" si="55"/>
        <v>-2.2103000000000002</v>
      </c>
      <c r="P342" s="75">
        <f t="shared" si="56"/>
        <v>0</v>
      </c>
    </row>
    <row r="343" spans="1:16">
      <c r="A343" s="27" t="s">
        <v>187</v>
      </c>
      <c r="B343" s="31" t="s">
        <v>35</v>
      </c>
      <c r="C343" s="6" t="s">
        <v>187</v>
      </c>
      <c r="D343" s="6" t="s">
        <v>187</v>
      </c>
      <c r="E343" s="6" t="s">
        <v>187</v>
      </c>
      <c r="F343" s="6" t="s">
        <v>187</v>
      </c>
      <c r="G343" s="6" t="s">
        <v>187</v>
      </c>
      <c r="H343" s="6" t="s">
        <v>187</v>
      </c>
      <c r="I343" s="6" t="s">
        <v>187</v>
      </c>
      <c r="J343" s="6" t="s">
        <v>187</v>
      </c>
      <c r="K343" s="6" t="s">
        <v>187</v>
      </c>
      <c r="M343" s="6" t="str">
        <f t="shared" si="53"/>
        <v/>
      </c>
      <c r="N343" s="6" t="str">
        <f t="shared" si="54"/>
        <v/>
      </c>
      <c r="O343" s="75" t="str">
        <f t="shared" si="55"/>
        <v/>
      </c>
      <c r="P343" s="75" t="str">
        <f t="shared" si="56"/>
        <v/>
      </c>
    </row>
    <row r="344" spans="1:16">
      <c r="A344" s="27" t="s">
        <v>187</v>
      </c>
      <c r="B344" s="31" t="s">
        <v>41</v>
      </c>
      <c r="C344" s="6">
        <v>21.696899999999999</v>
      </c>
      <c r="D344" s="6">
        <v>22.359300000000001</v>
      </c>
      <c r="E344" s="6">
        <v>22.4039</v>
      </c>
      <c r="F344" s="6">
        <v>22.0608</v>
      </c>
      <c r="G344" s="6">
        <v>21.9878</v>
      </c>
      <c r="H344" s="6">
        <v>22.557099999999998</v>
      </c>
      <c r="I344" s="6">
        <v>22.8706</v>
      </c>
      <c r="J344" s="6">
        <v>22.8706</v>
      </c>
      <c r="K344" s="6">
        <v>22.8706</v>
      </c>
      <c r="M344" s="6">
        <f t="shared" si="53"/>
        <v>21.696899999999999</v>
      </c>
      <c r="N344" s="6">
        <f t="shared" si="54"/>
        <v>22.8706</v>
      </c>
      <c r="O344" s="75">
        <f t="shared" si="55"/>
        <v>-1.1737000000000002</v>
      </c>
      <c r="P344" s="75">
        <f t="shared" si="56"/>
        <v>0</v>
      </c>
    </row>
    <row r="345" spans="1:16">
      <c r="A345" s="27" t="s">
        <v>187</v>
      </c>
      <c r="B345" s="31" t="s">
        <v>44</v>
      </c>
      <c r="C345" s="6">
        <v>18.964099999999998</v>
      </c>
      <c r="D345" s="6">
        <v>19.004999999999999</v>
      </c>
      <c r="E345" s="6">
        <v>19.497800000000002</v>
      </c>
      <c r="F345" s="6">
        <v>19.411799999999999</v>
      </c>
      <c r="G345" s="6">
        <v>19.421600000000002</v>
      </c>
      <c r="H345" s="6">
        <v>19.9452</v>
      </c>
      <c r="I345" s="6">
        <v>20.205400000000001</v>
      </c>
      <c r="J345" s="6">
        <v>20.205400000000001</v>
      </c>
      <c r="K345" s="6">
        <v>20.205400000000001</v>
      </c>
      <c r="M345" s="6">
        <f t="shared" si="53"/>
        <v>18.964099999999998</v>
      </c>
      <c r="N345" s="6">
        <f t="shared" si="54"/>
        <v>20.205400000000001</v>
      </c>
      <c r="O345" s="75">
        <f t="shared" si="55"/>
        <v>-1.2413000000000025</v>
      </c>
      <c r="P345" s="75">
        <f t="shared" si="56"/>
        <v>0</v>
      </c>
    </row>
    <row r="346" spans="1:16">
      <c r="A346" s="27" t="s">
        <v>187</v>
      </c>
      <c r="B346" s="31" t="s">
        <v>47</v>
      </c>
      <c r="C346" s="6">
        <v>29.495699999999999</v>
      </c>
      <c r="D346" s="6">
        <v>28.978999999999999</v>
      </c>
      <c r="E346" s="6">
        <v>30.426300000000001</v>
      </c>
      <c r="F346" s="6">
        <v>30.3142</v>
      </c>
      <c r="G346" s="6">
        <v>31.125299999999999</v>
      </c>
      <c r="H346" s="6">
        <v>31.023700000000002</v>
      </c>
      <c r="I346" s="6">
        <v>31.531600000000001</v>
      </c>
      <c r="J346" s="6">
        <v>31.211200000000002</v>
      </c>
      <c r="K346" s="6">
        <v>31.211200000000002</v>
      </c>
      <c r="M346" s="6">
        <f t="shared" si="53"/>
        <v>28.978999999999999</v>
      </c>
      <c r="N346" s="6">
        <f t="shared" si="54"/>
        <v>31.531600000000001</v>
      </c>
      <c r="O346" s="75">
        <f t="shared" si="55"/>
        <v>-2.2322000000000024</v>
      </c>
      <c r="P346" s="75">
        <f t="shared" si="56"/>
        <v>0.32039999999999935</v>
      </c>
    </row>
    <row r="347" spans="1:16">
      <c r="A347" s="27" t="s">
        <v>187</v>
      </c>
      <c r="B347" s="31" t="s">
        <v>50</v>
      </c>
      <c r="C347" s="6" t="s">
        <v>187</v>
      </c>
      <c r="D347" s="6" t="s">
        <v>187</v>
      </c>
      <c r="E347" s="6" t="s">
        <v>187</v>
      </c>
      <c r="F347" s="6" t="s">
        <v>187</v>
      </c>
      <c r="G347" s="6" t="s">
        <v>187</v>
      </c>
      <c r="H347" s="6" t="s">
        <v>187</v>
      </c>
      <c r="I347" s="6" t="s">
        <v>187</v>
      </c>
      <c r="J347" s="6" t="s">
        <v>187</v>
      </c>
      <c r="K347" s="6" t="s">
        <v>187</v>
      </c>
      <c r="M347" s="6" t="str">
        <f t="shared" si="53"/>
        <v/>
      </c>
      <c r="N347" s="6" t="str">
        <f t="shared" si="54"/>
        <v/>
      </c>
      <c r="O347" s="75" t="str">
        <f t="shared" si="55"/>
        <v/>
      </c>
      <c r="P347" s="75" t="str">
        <f t="shared" si="56"/>
        <v/>
      </c>
    </row>
    <row r="348" spans="1:16">
      <c r="A348" s="27" t="s">
        <v>172</v>
      </c>
      <c r="B348" s="28"/>
      <c r="C348" s="6" t="s">
        <v>187</v>
      </c>
      <c r="D348" s="6" t="s">
        <v>187</v>
      </c>
      <c r="E348" s="6" t="s">
        <v>187</v>
      </c>
      <c r="F348" s="6" t="s">
        <v>187</v>
      </c>
      <c r="G348" s="6" t="s">
        <v>187</v>
      </c>
      <c r="H348" s="6" t="s">
        <v>187</v>
      </c>
      <c r="I348" s="6" t="s">
        <v>187</v>
      </c>
      <c r="J348" s="6" t="s">
        <v>187</v>
      </c>
      <c r="K348" s="6" t="s">
        <v>187</v>
      </c>
      <c r="L348" s="6"/>
      <c r="M348" s="6" t="str">
        <f t="shared" si="53"/>
        <v/>
      </c>
      <c r="N348" s="6" t="str">
        <f t="shared" si="54"/>
        <v/>
      </c>
      <c r="O348" s="75" t="str">
        <f t="shared" si="55"/>
        <v/>
      </c>
      <c r="P348" s="75" t="str">
        <f t="shared" si="56"/>
        <v/>
      </c>
    </row>
    <row r="349" spans="1:16">
      <c r="A349" s="27"/>
      <c r="B349" t="s">
        <v>181</v>
      </c>
      <c r="C349" s="6">
        <v>11.955</v>
      </c>
      <c r="D349" s="6">
        <v>12.301500000000001</v>
      </c>
      <c r="E349" s="6">
        <v>12.421099999999999</v>
      </c>
      <c r="F349" s="6">
        <v>12.9016</v>
      </c>
      <c r="G349" s="6">
        <v>12.938700000000001</v>
      </c>
      <c r="H349" s="6">
        <v>12.639900000000001</v>
      </c>
      <c r="I349" s="6">
        <v>12.639900000000001</v>
      </c>
      <c r="J349" s="6">
        <v>12.639900000000001</v>
      </c>
      <c r="K349" s="6">
        <v>12.639900000000001</v>
      </c>
      <c r="M349" s="6">
        <f t="shared" si="53"/>
        <v>11.955</v>
      </c>
      <c r="N349" s="6">
        <f t="shared" si="54"/>
        <v>12.938700000000001</v>
      </c>
      <c r="O349" s="75">
        <f t="shared" si="55"/>
        <v>-0.68490000000000073</v>
      </c>
      <c r="P349" s="75">
        <f t="shared" si="56"/>
        <v>0.29879999999999995</v>
      </c>
    </row>
    <row r="350" spans="1:16">
      <c r="A350" s="27" t="s">
        <v>187</v>
      </c>
      <c r="B350" s="31" t="s">
        <v>14</v>
      </c>
      <c r="C350" s="6" t="s">
        <v>187</v>
      </c>
      <c r="D350" s="6" t="s">
        <v>187</v>
      </c>
      <c r="E350" s="6" t="s">
        <v>187</v>
      </c>
      <c r="F350" s="6" t="s">
        <v>187</v>
      </c>
      <c r="G350" s="6" t="s">
        <v>187</v>
      </c>
      <c r="H350" s="6" t="s">
        <v>187</v>
      </c>
      <c r="I350" s="6" t="s">
        <v>187</v>
      </c>
      <c r="J350" s="6" t="s">
        <v>187</v>
      </c>
      <c r="K350" s="6" t="s">
        <v>187</v>
      </c>
      <c r="M350" s="6" t="str">
        <f t="shared" si="53"/>
        <v/>
      </c>
      <c r="N350" s="6" t="str">
        <f t="shared" si="54"/>
        <v/>
      </c>
      <c r="O350" s="75" t="str">
        <f t="shared" si="55"/>
        <v/>
      </c>
      <c r="P350" s="75" t="str">
        <f t="shared" si="56"/>
        <v/>
      </c>
    </row>
    <row r="351" spans="1:16">
      <c r="A351" s="27"/>
      <c r="B351" s="31" t="s">
        <v>180</v>
      </c>
      <c r="C351" s="6" t="s">
        <v>187</v>
      </c>
      <c r="D351" s="6" t="s">
        <v>187</v>
      </c>
      <c r="E351" s="6" t="s">
        <v>187</v>
      </c>
      <c r="F351" s="6" t="s">
        <v>187</v>
      </c>
      <c r="G351" s="6" t="s">
        <v>187</v>
      </c>
      <c r="H351" s="6" t="s">
        <v>187</v>
      </c>
      <c r="I351" s="6" t="s">
        <v>187</v>
      </c>
      <c r="J351" s="6" t="s">
        <v>187</v>
      </c>
      <c r="K351" s="6" t="s">
        <v>187</v>
      </c>
      <c r="M351" s="6" t="str">
        <f t="shared" si="53"/>
        <v/>
      </c>
      <c r="N351" s="6" t="str">
        <f t="shared" si="54"/>
        <v/>
      </c>
      <c r="O351" s="75" t="str">
        <f t="shared" si="55"/>
        <v/>
      </c>
      <c r="P351" s="75" t="str">
        <f t="shared" si="56"/>
        <v/>
      </c>
    </row>
    <row r="352" spans="1:16">
      <c r="A352" s="27"/>
      <c r="B352" s="31" t="s">
        <v>134</v>
      </c>
      <c r="C352" s="6" t="s">
        <v>187</v>
      </c>
      <c r="D352" s="6" t="s">
        <v>187</v>
      </c>
      <c r="E352" s="6" t="s">
        <v>187</v>
      </c>
      <c r="F352" s="6" t="s">
        <v>187</v>
      </c>
      <c r="G352" s="6" t="s">
        <v>187</v>
      </c>
      <c r="H352" s="6" t="s">
        <v>187</v>
      </c>
      <c r="I352" s="6" t="s">
        <v>187</v>
      </c>
      <c r="J352" s="6" t="s">
        <v>187</v>
      </c>
      <c r="K352" s="6" t="s">
        <v>187</v>
      </c>
      <c r="M352" s="6" t="str">
        <f t="shared" si="53"/>
        <v/>
      </c>
      <c r="N352" s="6" t="str">
        <f t="shared" si="54"/>
        <v/>
      </c>
      <c r="O352" s="75" t="str">
        <f t="shared" si="55"/>
        <v/>
      </c>
      <c r="P352" s="75" t="str">
        <f t="shared" si="56"/>
        <v/>
      </c>
    </row>
    <row r="353" spans="1:16">
      <c r="A353" s="27"/>
      <c r="B353" s="31" t="s">
        <v>541</v>
      </c>
      <c r="C353" s="6">
        <v>13.9034</v>
      </c>
      <c r="D353" s="6">
        <v>13.543900000000001</v>
      </c>
      <c r="E353" s="6">
        <v>13.2552</v>
      </c>
      <c r="F353" s="6">
        <v>13.292</v>
      </c>
      <c r="G353" s="6">
        <v>12.9884</v>
      </c>
      <c r="H353" s="6">
        <v>13.023099999999999</v>
      </c>
      <c r="I353" s="6">
        <v>13.5388</v>
      </c>
      <c r="J353" s="6">
        <v>14.406599999999999</v>
      </c>
      <c r="K353" s="6">
        <v>15.001799999999999</v>
      </c>
      <c r="M353" s="6">
        <f t="shared" ref="M353" si="57">IF(NOT(ISNUMBER($K353)),"",MIN(C353:K353))</f>
        <v>12.9884</v>
      </c>
      <c r="N353" s="6">
        <f t="shared" ref="N353" si="58">IF(NOT(ISNUMBER($K353)),"",MAX(C353:K353))</f>
        <v>15.001799999999999</v>
      </c>
      <c r="O353" s="75">
        <f t="shared" ref="O353" si="59">IF(NOT(ISNUMBER($K353)),"",M353-$K353)</f>
        <v>-2.013399999999999</v>
      </c>
      <c r="P353" s="75">
        <f t="shared" ref="P353" si="60">IF(NOT(ISNUMBER($K353)),"",N353-$K353)</f>
        <v>0</v>
      </c>
    </row>
    <row r="354" spans="1:16">
      <c r="A354" s="27" t="s">
        <v>187</v>
      </c>
      <c r="B354" s="31" t="s">
        <v>42</v>
      </c>
      <c r="C354" s="6" t="s">
        <v>187</v>
      </c>
      <c r="D354" s="6" t="s">
        <v>187</v>
      </c>
      <c r="E354" s="6" t="s">
        <v>187</v>
      </c>
      <c r="F354" s="6" t="s">
        <v>187</v>
      </c>
      <c r="G354" s="6" t="s">
        <v>187</v>
      </c>
      <c r="H354" s="6" t="s">
        <v>187</v>
      </c>
      <c r="I354" s="6" t="s">
        <v>187</v>
      </c>
      <c r="J354" s="6" t="s">
        <v>187</v>
      </c>
      <c r="K354" s="6" t="s">
        <v>187</v>
      </c>
      <c r="M354" s="6" t="str">
        <f t="shared" si="53"/>
        <v/>
      </c>
      <c r="N354" s="6" t="str">
        <f t="shared" si="54"/>
        <v/>
      </c>
      <c r="O354" s="75" t="str">
        <f t="shared" si="55"/>
        <v/>
      </c>
      <c r="P354" s="75" t="str">
        <f t="shared" si="56"/>
        <v/>
      </c>
    </row>
    <row r="355" spans="1:16">
      <c r="A355" s="27" t="s">
        <v>173</v>
      </c>
      <c r="B355" s="31"/>
      <c r="C355" s="6" t="s">
        <v>187</v>
      </c>
      <c r="D355" s="6" t="s">
        <v>187</v>
      </c>
      <c r="E355" s="6" t="s">
        <v>187</v>
      </c>
      <c r="F355" s="6" t="s">
        <v>187</v>
      </c>
      <c r="G355" s="6" t="s">
        <v>187</v>
      </c>
      <c r="H355" s="6" t="s">
        <v>187</v>
      </c>
      <c r="I355" s="6" t="s">
        <v>187</v>
      </c>
      <c r="J355" s="6" t="s">
        <v>187</v>
      </c>
      <c r="K355" s="6" t="s">
        <v>187</v>
      </c>
      <c r="L355" s="6"/>
      <c r="M355" s="6" t="str">
        <f t="shared" si="53"/>
        <v/>
      </c>
      <c r="N355" s="6" t="str">
        <f t="shared" si="54"/>
        <v/>
      </c>
      <c r="O355" s="75" t="str">
        <f t="shared" si="55"/>
        <v/>
      </c>
      <c r="P355" s="75" t="str">
        <f t="shared" si="56"/>
        <v/>
      </c>
    </row>
    <row r="356" spans="1:16">
      <c r="A356" s="27"/>
      <c r="B356" s="31" t="s">
        <v>135</v>
      </c>
      <c r="C356" s="6">
        <v>19.154399999999999</v>
      </c>
      <c r="D356" s="6">
        <v>20.474699999999999</v>
      </c>
      <c r="E356" s="6">
        <v>22.329499999999999</v>
      </c>
      <c r="F356" s="6">
        <v>22.732800000000001</v>
      </c>
      <c r="G356" s="6">
        <v>24.371200000000002</v>
      </c>
      <c r="H356" s="6">
        <v>25.133199999999999</v>
      </c>
      <c r="I356" s="6">
        <v>25.780799999999999</v>
      </c>
      <c r="J356" s="6">
        <v>25.780799999999999</v>
      </c>
      <c r="K356" s="6">
        <v>25.780799999999999</v>
      </c>
      <c r="M356" s="6">
        <f t="shared" si="53"/>
        <v>19.154399999999999</v>
      </c>
      <c r="N356" s="6">
        <f t="shared" si="54"/>
        <v>25.780799999999999</v>
      </c>
      <c r="O356" s="75">
        <f t="shared" si="55"/>
        <v>-6.6264000000000003</v>
      </c>
      <c r="P356" s="75">
        <f t="shared" si="56"/>
        <v>0</v>
      </c>
    </row>
    <row r="357" spans="1:16">
      <c r="A357" s="27"/>
      <c r="B357" s="31" t="s">
        <v>8</v>
      </c>
      <c r="C357" s="6">
        <v>24.007899999999999</v>
      </c>
      <c r="D357" s="6">
        <v>24.982700000000001</v>
      </c>
      <c r="E357" s="6">
        <v>26.524699999999999</v>
      </c>
      <c r="F357" s="6">
        <v>27.616599999999998</v>
      </c>
      <c r="G357" s="6">
        <v>28.825700000000001</v>
      </c>
      <c r="H357" s="6">
        <v>30.659300000000002</v>
      </c>
      <c r="I357" s="6">
        <v>31.404800000000002</v>
      </c>
      <c r="J357" s="6">
        <v>31.295400000000001</v>
      </c>
      <c r="K357" s="6">
        <v>31.295400000000001</v>
      </c>
      <c r="M357" s="6">
        <f t="shared" si="53"/>
        <v>24.007899999999999</v>
      </c>
      <c r="N357" s="6">
        <f t="shared" si="54"/>
        <v>31.404800000000002</v>
      </c>
      <c r="O357" s="75">
        <f t="shared" si="55"/>
        <v>-7.2875000000000014</v>
      </c>
      <c r="P357" s="75">
        <f t="shared" si="56"/>
        <v>0.10940000000000083</v>
      </c>
    </row>
    <row r="358" spans="1:16">
      <c r="A358" s="27" t="s">
        <v>187</v>
      </c>
      <c r="B358" s="31" t="s">
        <v>23</v>
      </c>
      <c r="C358" s="6" t="s">
        <v>187</v>
      </c>
      <c r="D358" s="6" t="s">
        <v>187</v>
      </c>
      <c r="E358" s="6" t="s">
        <v>187</v>
      </c>
      <c r="F358" s="6" t="s">
        <v>187</v>
      </c>
      <c r="G358" s="6" t="s">
        <v>187</v>
      </c>
      <c r="H358" s="6" t="s">
        <v>187</v>
      </c>
      <c r="I358" s="6" t="s">
        <v>187</v>
      </c>
      <c r="J358" s="6" t="s">
        <v>187</v>
      </c>
      <c r="K358" s="6" t="s">
        <v>187</v>
      </c>
      <c r="M358" s="6" t="str">
        <f t="shared" si="53"/>
        <v/>
      </c>
      <c r="N358" s="6" t="str">
        <f t="shared" si="54"/>
        <v/>
      </c>
      <c r="O358" s="75" t="str">
        <f t="shared" si="55"/>
        <v/>
      </c>
      <c r="P358" s="75" t="str">
        <f t="shared" si="56"/>
        <v/>
      </c>
    </row>
    <row r="359" spans="1:16">
      <c r="A359" s="27" t="s">
        <v>187</v>
      </c>
      <c r="B359" s="31" t="s">
        <v>136</v>
      </c>
      <c r="C359" s="6">
        <v>18.7239</v>
      </c>
      <c r="D359" s="6">
        <v>19.2224</v>
      </c>
      <c r="E359" s="6">
        <v>19.299099999999999</v>
      </c>
      <c r="F359" s="6">
        <v>19.484000000000002</v>
      </c>
      <c r="G359" s="6">
        <v>19.4971</v>
      </c>
      <c r="H359" s="6">
        <v>19.890599999999999</v>
      </c>
      <c r="I359" s="6">
        <v>19.898900000000001</v>
      </c>
      <c r="J359" s="6">
        <v>19.898900000000001</v>
      </c>
      <c r="K359" s="6">
        <v>19.898900000000001</v>
      </c>
      <c r="M359" s="6">
        <f t="shared" si="53"/>
        <v>18.7239</v>
      </c>
      <c r="N359" s="6">
        <f t="shared" si="54"/>
        <v>19.898900000000001</v>
      </c>
      <c r="O359" s="75">
        <f t="shared" si="55"/>
        <v>-1.1750000000000007</v>
      </c>
      <c r="P359" s="75">
        <f t="shared" si="56"/>
        <v>0</v>
      </c>
    </row>
    <row r="360" spans="1:16">
      <c r="A360" s="27" t="s">
        <v>187</v>
      </c>
      <c r="B360" s="31" t="s">
        <v>34</v>
      </c>
      <c r="C360" s="6">
        <v>12.486000000000001</v>
      </c>
      <c r="D360" s="6">
        <v>12.512</v>
      </c>
      <c r="E360" s="6">
        <v>12.8012</v>
      </c>
      <c r="F360" s="6">
        <v>13.0808</v>
      </c>
      <c r="G360" s="6">
        <v>12.882300000000001</v>
      </c>
      <c r="H360" s="6">
        <v>12.7773</v>
      </c>
      <c r="I360" s="6">
        <v>12.828799999999999</v>
      </c>
      <c r="J360" s="6">
        <v>12.828799999999999</v>
      </c>
      <c r="K360" s="6">
        <v>12.828799999999999</v>
      </c>
      <c r="M360" s="6">
        <f t="shared" si="53"/>
        <v>12.486000000000001</v>
      </c>
      <c r="N360" s="6">
        <f t="shared" si="54"/>
        <v>13.0808</v>
      </c>
      <c r="O360" s="75">
        <f t="shared" si="55"/>
        <v>-0.34279999999999866</v>
      </c>
      <c r="P360" s="75">
        <f t="shared" si="56"/>
        <v>0.25200000000000067</v>
      </c>
    </row>
    <row r="361" spans="1:16">
      <c r="A361" s="27" t="s">
        <v>187</v>
      </c>
      <c r="B361" s="31" t="s">
        <v>46</v>
      </c>
      <c r="C361" s="6">
        <v>18.724499999999999</v>
      </c>
      <c r="D361" s="6">
        <v>19.403600000000001</v>
      </c>
      <c r="E361" s="6">
        <v>20.107500000000002</v>
      </c>
      <c r="F361" s="6">
        <v>20.427700000000002</v>
      </c>
      <c r="G361" s="6">
        <v>20.932200000000002</v>
      </c>
      <c r="H361" s="6">
        <v>21.238800000000001</v>
      </c>
      <c r="I361" s="6">
        <v>21.238800000000001</v>
      </c>
      <c r="J361" s="6">
        <v>21.238800000000001</v>
      </c>
      <c r="K361" s="6">
        <v>21.238800000000001</v>
      </c>
      <c r="M361" s="6">
        <f t="shared" si="53"/>
        <v>18.724499999999999</v>
      </c>
      <c r="N361" s="6">
        <f t="shared" si="54"/>
        <v>21.238800000000001</v>
      </c>
      <c r="O361" s="75">
        <f t="shared" si="55"/>
        <v>-2.5143000000000022</v>
      </c>
      <c r="P361" s="75">
        <f t="shared" si="56"/>
        <v>0</v>
      </c>
    </row>
    <row r="362" spans="1:16">
      <c r="A362" s="27" t="s">
        <v>6</v>
      </c>
      <c r="B362" s="31"/>
      <c r="C362" s="6" t="s">
        <v>187</v>
      </c>
      <c r="D362" s="6" t="s">
        <v>187</v>
      </c>
      <c r="E362" s="6" t="s">
        <v>187</v>
      </c>
      <c r="F362" s="6" t="s">
        <v>187</v>
      </c>
      <c r="G362" s="6" t="s">
        <v>187</v>
      </c>
      <c r="H362" s="6" t="s">
        <v>187</v>
      </c>
      <c r="I362" s="6" t="s">
        <v>187</v>
      </c>
      <c r="J362" s="6" t="s">
        <v>187</v>
      </c>
      <c r="K362" s="6" t="s">
        <v>187</v>
      </c>
      <c r="L362" s="6"/>
      <c r="M362" s="6" t="str">
        <f t="shared" si="53"/>
        <v/>
      </c>
      <c r="N362" s="6" t="str">
        <f t="shared" si="54"/>
        <v/>
      </c>
      <c r="O362" s="75" t="str">
        <f t="shared" si="55"/>
        <v/>
      </c>
      <c r="P362" s="75" t="str">
        <f t="shared" si="56"/>
        <v/>
      </c>
    </row>
    <row r="363" spans="1:16">
      <c r="A363" s="27" t="s">
        <v>187</v>
      </c>
      <c r="B363" s="31" t="s">
        <v>29</v>
      </c>
      <c r="C363" s="6">
        <v>23.8185</v>
      </c>
      <c r="D363" s="6">
        <v>24.163799999999998</v>
      </c>
      <c r="E363" s="6">
        <v>24.455300000000001</v>
      </c>
      <c r="F363" s="6">
        <v>24.3917</v>
      </c>
      <c r="G363" s="6">
        <v>24.1586</v>
      </c>
      <c r="H363" s="6">
        <v>24.8733</v>
      </c>
      <c r="I363" s="6">
        <v>24.7944</v>
      </c>
      <c r="J363" s="6">
        <v>24.399699999999999</v>
      </c>
      <c r="K363" s="6">
        <v>24.399699999999999</v>
      </c>
      <c r="M363" s="6">
        <f t="shared" si="53"/>
        <v>23.8185</v>
      </c>
      <c r="N363" s="6">
        <f t="shared" si="54"/>
        <v>24.8733</v>
      </c>
      <c r="O363" s="75">
        <f t="shared" si="55"/>
        <v>-0.58119999999999905</v>
      </c>
      <c r="P363" s="75">
        <f t="shared" si="56"/>
        <v>0.47360000000000113</v>
      </c>
    </row>
    <row r="364" spans="1:16">
      <c r="A364" s="27"/>
      <c r="B364" s="31" t="s">
        <v>179</v>
      </c>
      <c r="C364" s="6">
        <v>12.764900000000001</v>
      </c>
      <c r="D364" s="6">
        <v>12.9979</v>
      </c>
      <c r="E364" s="6">
        <v>13.154400000000001</v>
      </c>
      <c r="F364" s="6">
        <v>13.351000000000001</v>
      </c>
      <c r="G364" s="6">
        <v>14.1319</v>
      </c>
      <c r="H364" s="6">
        <v>15.5928</v>
      </c>
      <c r="I364" s="6">
        <v>16.481100000000001</v>
      </c>
      <c r="J364" s="6">
        <v>16.481100000000001</v>
      </c>
      <c r="K364" s="6">
        <v>16.481100000000001</v>
      </c>
      <c r="M364" s="6">
        <f t="shared" si="53"/>
        <v>12.764900000000001</v>
      </c>
      <c r="N364" s="6">
        <f t="shared" si="54"/>
        <v>16.481100000000001</v>
      </c>
      <c r="O364" s="75">
        <f t="shared" si="55"/>
        <v>-3.7162000000000006</v>
      </c>
      <c r="P364" s="75">
        <f t="shared" si="56"/>
        <v>0</v>
      </c>
    </row>
    <row r="365" spans="1:16">
      <c r="A365" s="27" t="s">
        <v>187</v>
      </c>
      <c r="B365" s="31" t="s">
        <v>33</v>
      </c>
      <c r="C365" s="6">
        <v>17.353999999999999</v>
      </c>
      <c r="D365" s="6">
        <v>18.307500000000001</v>
      </c>
      <c r="E365" s="6">
        <v>18.944800000000001</v>
      </c>
      <c r="F365" s="6">
        <v>19.7866</v>
      </c>
      <c r="G365" s="6">
        <v>20.4772</v>
      </c>
      <c r="H365" s="6">
        <v>21.606400000000001</v>
      </c>
      <c r="I365" s="6">
        <v>22.5748</v>
      </c>
      <c r="J365" s="6">
        <v>22.942399999999999</v>
      </c>
      <c r="K365" s="6">
        <v>22.942399999999999</v>
      </c>
      <c r="M365" s="6">
        <f t="shared" si="53"/>
        <v>17.353999999999999</v>
      </c>
      <c r="N365" s="6">
        <f t="shared" si="54"/>
        <v>22.942399999999999</v>
      </c>
      <c r="O365" s="75">
        <f t="shared" si="55"/>
        <v>-5.5884</v>
      </c>
      <c r="P365" s="75">
        <f t="shared" si="56"/>
        <v>0</v>
      </c>
    </row>
    <row r="366" spans="1:16">
      <c r="A366" s="27" t="s">
        <v>187</v>
      </c>
      <c r="B366" s="31" t="s">
        <v>43</v>
      </c>
      <c r="C366" s="6">
        <v>10.0861</v>
      </c>
      <c r="D366" s="6">
        <v>8.4285999999999994</v>
      </c>
      <c r="E366" s="6">
        <v>9.0818999999999992</v>
      </c>
      <c r="F366" s="6">
        <v>10.4033</v>
      </c>
      <c r="G366" s="6">
        <v>10.5745</v>
      </c>
      <c r="H366" s="6">
        <v>10.472</v>
      </c>
      <c r="I366" s="6">
        <v>10.8811</v>
      </c>
      <c r="J366" s="6">
        <v>11.5924</v>
      </c>
      <c r="K366" s="6">
        <v>11.5924</v>
      </c>
      <c r="M366" s="6">
        <f t="shared" si="53"/>
        <v>8.4285999999999994</v>
      </c>
      <c r="N366" s="6">
        <f t="shared" si="54"/>
        <v>11.5924</v>
      </c>
      <c r="O366" s="75">
        <f t="shared" si="55"/>
        <v>-3.1638000000000002</v>
      </c>
      <c r="P366" s="75">
        <f t="shared" si="56"/>
        <v>0</v>
      </c>
    </row>
    <row r="367" spans="1:16">
      <c r="A367" s="27" t="s">
        <v>187</v>
      </c>
      <c r="B367" s="31" t="s">
        <v>48</v>
      </c>
      <c r="C367" s="6">
        <v>10.929600000000001</v>
      </c>
      <c r="D367" s="6">
        <v>11.401</v>
      </c>
      <c r="E367" s="6">
        <v>12.031700000000001</v>
      </c>
      <c r="F367" s="6">
        <v>12.255100000000001</v>
      </c>
      <c r="G367" s="6">
        <v>12.3292</v>
      </c>
      <c r="H367" s="6">
        <v>12.229699999999999</v>
      </c>
      <c r="I367" s="6">
        <v>11.946</v>
      </c>
      <c r="J367" s="6">
        <v>11.9954</v>
      </c>
      <c r="K367" s="6">
        <v>11.9954</v>
      </c>
      <c r="M367" s="6">
        <f t="shared" si="53"/>
        <v>10.929600000000001</v>
      </c>
      <c r="N367" s="6">
        <f t="shared" si="54"/>
        <v>12.3292</v>
      </c>
      <c r="O367" s="75">
        <f t="shared" si="55"/>
        <v>-1.0657999999999994</v>
      </c>
      <c r="P367" s="75">
        <f t="shared" si="56"/>
        <v>0.3338000000000001</v>
      </c>
    </row>
    <row r="368" spans="1:16">
      <c r="A368" s="27" t="s">
        <v>175</v>
      </c>
      <c r="B368" s="31"/>
      <c r="C368" s="6" t="s">
        <v>187</v>
      </c>
      <c r="D368" s="6" t="s">
        <v>187</v>
      </c>
      <c r="E368" s="6" t="s">
        <v>187</v>
      </c>
      <c r="F368" s="6" t="s">
        <v>187</v>
      </c>
      <c r="G368" s="6" t="s">
        <v>187</v>
      </c>
      <c r="H368" s="6" t="s">
        <v>187</v>
      </c>
      <c r="I368" s="6" t="s">
        <v>187</v>
      </c>
      <c r="J368" s="6" t="s">
        <v>187</v>
      </c>
      <c r="K368" s="6" t="s">
        <v>187</v>
      </c>
      <c r="L368" s="6"/>
      <c r="M368" s="6" t="str">
        <f t="shared" si="53"/>
        <v/>
      </c>
      <c r="N368" s="6" t="str">
        <f t="shared" si="54"/>
        <v/>
      </c>
      <c r="O368" s="75" t="str">
        <f t="shared" si="55"/>
        <v/>
      </c>
      <c r="P368" s="75" t="str">
        <f t="shared" si="56"/>
        <v/>
      </c>
    </row>
    <row r="369" spans="1:16">
      <c r="A369" s="27" t="s">
        <v>187</v>
      </c>
      <c r="B369" s="31" t="s">
        <v>10</v>
      </c>
      <c r="C369" s="6">
        <v>12.141500000000001</v>
      </c>
      <c r="D369" s="6">
        <v>12.7462</v>
      </c>
      <c r="E369" s="6">
        <v>12.683999999999999</v>
      </c>
      <c r="F369" s="6">
        <v>13.5497</v>
      </c>
      <c r="G369" s="6">
        <v>14.297599999999999</v>
      </c>
      <c r="H369" s="6">
        <v>14.376300000000001</v>
      </c>
      <c r="I369" s="6">
        <v>15.2852</v>
      </c>
      <c r="J369" s="6">
        <v>15.9482</v>
      </c>
      <c r="K369" s="6">
        <v>15.9482</v>
      </c>
      <c r="M369" s="6">
        <f t="shared" si="53"/>
        <v>12.141500000000001</v>
      </c>
      <c r="N369" s="6">
        <f t="shared" si="54"/>
        <v>15.9482</v>
      </c>
      <c r="O369" s="75">
        <f t="shared" si="55"/>
        <v>-3.8066999999999993</v>
      </c>
      <c r="P369" s="75">
        <f t="shared" si="56"/>
        <v>0</v>
      </c>
    </row>
    <row r="370" spans="1:16">
      <c r="A370" s="27" t="s">
        <v>187</v>
      </c>
      <c r="B370" s="31" t="s">
        <v>26</v>
      </c>
      <c r="C370" s="6">
        <v>9.2873000000000001</v>
      </c>
      <c r="D370" s="6">
        <v>9.5652000000000008</v>
      </c>
      <c r="E370" s="6">
        <v>10.0655</v>
      </c>
      <c r="F370" s="6">
        <v>10.446300000000001</v>
      </c>
      <c r="G370" s="6">
        <v>10.6747</v>
      </c>
      <c r="H370" s="6">
        <v>10.8474</v>
      </c>
      <c r="I370" s="6">
        <v>10.960699999999999</v>
      </c>
      <c r="J370" s="6">
        <v>11.054</v>
      </c>
      <c r="K370" s="6">
        <v>11.064</v>
      </c>
      <c r="M370" s="6">
        <f t="shared" si="53"/>
        <v>9.2873000000000001</v>
      </c>
      <c r="N370" s="6">
        <f t="shared" si="54"/>
        <v>11.064</v>
      </c>
      <c r="O370" s="75">
        <f t="shared" si="55"/>
        <v>-1.7766999999999999</v>
      </c>
      <c r="P370" s="75">
        <f t="shared" si="56"/>
        <v>0</v>
      </c>
    </row>
    <row r="371" spans="1:16">
      <c r="A371" s="27" t="s">
        <v>187</v>
      </c>
      <c r="B371" s="31" t="s">
        <v>32</v>
      </c>
      <c r="C371" s="6">
        <v>12.5899</v>
      </c>
      <c r="D371" s="6">
        <v>12.3802</v>
      </c>
      <c r="E371" s="6">
        <v>11.9831</v>
      </c>
      <c r="F371" s="6">
        <v>11.9779</v>
      </c>
      <c r="G371" s="6">
        <v>12.1972</v>
      </c>
      <c r="H371" s="6">
        <v>12.0509</v>
      </c>
      <c r="I371" s="6">
        <v>12.0688</v>
      </c>
      <c r="J371" s="6">
        <v>12.0688</v>
      </c>
      <c r="K371" s="6">
        <v>12.0688</v>
      </c>
      <c r="M371" s="6">
        <f t="shared" si="53"/>
        <v>11.9779</v>
      </c>
      <c r="N371" s="6">
        <f t="shared" si="54"/>
        <v>12.5899</v>
      </c>
      <c r="O371" s="75">
        <f t="shared" si="55"/>
        <v>-9.0899999999999537E-2</v>
      </c>
      <c r="P371" s="75">
        <f t="shared" si="56"/>
        <v>0.52110000000000056</v>
      </c>
    </row>
    <row r="372" spans="1:16">
      <c r="A372" s="27" t="s">
        <v>187</v>
      </c>
      <c r="B372" s="31" t="s">
        <v>37</v>
      </c>
      <c r="C372" s="6">
        <v>8.3020999999999994</v>
      </c>
      <c r="D372" s="6">
        <v>8.3943999999999992</v>
      </c>
      <c r="E372" s="6">
        <v>8.7620000000000005</v>
      </c>
      <c r="F372" s="6">
        <v>8.7802000000000007</v>
      </c>
      <c r="G372" s="6">
        <v>8.8343000000000007</v>
      </c>
      <c r="H372" s="6">
        <v>9.3078000000000003</v>
      </c>
      <c r="I372" s="6">
        <v>9.5487000000000002</v>
      </c>
      <c r="J372" s="6">
        <v>9.5487000000000002</v>
      </c>
      <c r="K372" s="6">
        <v>9.5487000000000002</v>
      </c>
      <c r="M372" s="6">
        <f t="shared" si="53"/>
        <v>8.3020999999999994</v>
      </c>
      <c r="N372" s="6">
        <f t="shared" si="54"/>
        <v>9.5487000000000002</v>
      </c>
      <c r="O372" s="75">
        <f t="shared" si="55"/>
        <v>-1.2466000000000008</v>
      </c>
      <c r="P372" s="75">
        <f t="shared" si="56"/>
        <v>0</v>
      </c>
    </row>
    <row r="373" spans="1:16">
      <c r="A373" s="27"/>
      <c r="B373" s="31" t="s">
        <v>178</v>
      </c>
      <c r="C373" s="6">
        <v>12.942600000000001</v>
      </c>
      <c r="D373" s="6">
        <v>13.5045</v>
      </c>
      <c r="E373" s="6">
        <v>13.588800000000001</v>
      </c>
      <c r="F373" s="6">
        <v>13.628299999999999</v>
      </c>
      <c r="G373" s="6">
        <v>13.5176</v>
      </c>
      <c r="H373" s="6">
        <v>13.4336</v>
      </c>
      <c r="I373" s="6">
        <v>13.358599999999999</v>
      </c>
      <c r="J373" s="6">
        <v>13.358599999999999</v>
      </c>
      <c r="K373" s="6">
        <v>13.358599999999999</v>
      </c>
      <c r="M373" s="6">
        <f t="shared" si="53"/>
        <v>12.942600000000001</v>
      </c>
      <c r="N373" s="6">
        <f t="shared" si="54"/>
        <v>13.628299999999999</v>
      </c>
      <c r="O373" s="75">
        <f t="shared" si="55"/>
        <v>-0.41599999999999859</v>
      </c>
      <c r="P373" s="75">
        <f t="shared" si="56"/>
        <v>0.26970000000000027</v>
      </c>
    </row>
    <row r="374" spans="1:16">
      <c r="A374" s="27" t="s">
        <v>176</v>
      </c>
      <c r="B374" s="31"/>
      <c r="C374" s="6" t="s">
        <v>187</v>
      </c>
      <c r="D374" s="6" t="s">
        <v>187</v>
      </c>
      <c r="E374" s="6" t="s">
        <v>187</v>
      </c>
      <c r="F374" s="6" t="s">
        <v>187</v>
      </c>
      <c r="G374" s="6" t="s">
        <v>187</v>
      </c>
      <c r="H374" s="6" t="s">
        <v>187</v>
      </c>
      <c r="I374" s="6" t="s">
        <v>187</v>
      </c>
      <c r="J374" s="6" t="s">
        <v>187</v>
      </c>
      <c r="K374" s="6" t="s">
        <v>187</v>
      </c>
      <c r="L374" s="6"/>
      <c r="M374" s="6" t="str">
        <f t="shared" si="53"/>
        <v/>
      </c>
      <c r="N374" s="6" t="str">
        <f t="shared" si="54"/>
        <v/>
      </c>
      <c r="O374" s="75" t="str">
        <f t="shared" si="55"/>
        <v/>
      </c>
      <c r="P374" s="75" t="str">
        <f t="shared" si="56"/>
        <v/>
      </c>
    </row>
    <row r="375" spans="1:16">
      <c r="A375" s="27" t="s">
        <v>187</v>
      </c>
      <c r="B375" s="31" t="s">
        <v>18</v>
      </c>
      <c r="C375" s="6">
        <v>13.6752</v>
      </c>
      <c r="D375" s="6">
        <v>14.1076</v>
      </c>
      <c r="E375" s="6">
        <v>14.166</v>
      </c>
      <c r="F375" s="6">
        <v>14.1244</v>
      </c>
      <c r="G375" s="6">
        <v>14.1821</v>
      </c>
      <c r="H375" s="6">
        <v>14.493499999999999</v>
      </c>
      <c r="I375" s="6">
        <v>15.0045</v>
      </c>
      <c r="J375" s="6">
        <v>15.219900000000001</v>
      </c>
      <c r="K375" s="6">
        <v>15.219900000000001</v>
      </c>
      <c r="M375" s="6">
        <f t="shared" si="53"/>
        <v>13.6752</v>
      </c>
      <c r="N375" s="6">
        <f t="shared" si="54"/>
        <v>15.219900000000001</v>
      </c>
      <c r="O375" s="75">
        <f t="shared" si="55"/>
        <v>-1.5447000000000006</v>
      </c>
      <c r="P375" s="75">
        <f t="shared" si="56"/>
        <v>0</v>
      </c>
    </row>
    <row r="376" spans="1:16">
      <c r="A376" s="27" t="s">
        <v>187</v>
      </c>
      <c r="B376" s="31" t="s">
        <v>27</v>
      </c>
      <c r="C376" s="6">
        <v>8.7083999999999993</v>
      </c>
      <c r="D376" s="6">
        <v>9.4977999999999998</v>
      </c>
      <c r="E376" s="6">
        <v>9.6690000000000005</v>
      </c>
      <c r="F376" s="6">
        <v>9.8076000000000008</v>
      </c>
      <c r="G376" s="6">
        <v>10.2371</v>
      </c>
      <c r="H376" s="6">
        <v>10.1988</v>
      </c>
      <c r="I376" s="6">
        <v>10.406700000000001</v>
      </c>
      <c r="J376" s="6">
        <v>11.011900000000001</v>
      </c>
      <c r="K376" s="6">
        <v>11.398199999999999</v>
      </c>
      <c r="M376" s="6">
        <f t="shared" si="53"/>
        <v>8.7083999999999993</v>
      </c>
      <c r="N376" s="6">
        <f t="shared" si="54"/>
        <v>11.398199999999999</v>
      </c>
      <c r="O376" s="75">
        <f t="shared" si="55"/>
        <v>-2.6898</v>
      </c>
      <c r="P376" s="75">
        <f t="shared" si="56"/>
        <v>0</v>
      </c>
    </row>
    <row r="377" spans="1:16">
      <c r="A377" s="27" t="s">
        <v>187</v>
      </c>
      <c r="B377" s="31" t="s">
        <v>40</v>
      </c>
      <c r="C377" s="6">
        <v>26.375900000000001</v>
      </c>
      <c r="D377" s="6">
        <v>26.122199999999999</v>
      </c>
      <c r="E377" s="6">
        <v>26.616199999999999</v>
      </c>
      <c r="F377" s="6">
        <v>26.803599999999999</v>
      </c>
      <c r="G377" s="6">
        <v>27.734999999999999</v>
      </c>
      <c r="H377" s="6">
        <v>28.368300000000001</v>
      </c>
      <c r="I377" s="6">
        <v>28.844200000000001</v>
      </c>
      <c r="J377" s="6">
        <v>29.133400000000002</v>
      </c>
      <c r="K377" s="6">
        <v>29.133400000000002</v>
      </c>
      <c r="M377" s="6">
        <f t="shared" si="53"/>
        <v>26.122199999999999</v>
      </c>
      <c r="N377" s="6">
        <f t="shared" si="54"/>
        <v>29.133400000000002</v>
      </c>
      <c r="O377" s="75">
        <f t="shared" si="55"/>
        <v>-3.0112000000000023</v>
      </c>
      <c r="P377" s="75">
        <f t="shared" si="56"/>
        <v>0</v>
      </c>
    </row>
    <row r="378" spans="1:16">
      <c r="A378" s="27" t="s">
        <v>187</v>
      </c>
      <c r="B378" s="31" t="s">
        <v>49</v>
      </c>
      <c r="C378" s="6">
        <v>20.441099999999999</v>
      </c>
      <c r="D378" s="6">
        <v>21.130700000000001</v>
      </c>
      <c r="E378" s="6">
        <v>21.156400000000001</v>
      </c>
      <c r="F378" s="6">
        <v>22.159700000000001</v>
      </c>
      <c r="G378" s="6">
        <v>22.518899999999999</v>
      </c>
      <c r="H378" s="6">
        <v>23.3062</v>
      </c>
      <c r="I378" s="6">
        <v>23.800799999999999</v>
      </c>
      <c r="J378" s="6">
        <v>23.800799999999999</v>
      </c>
      <c r="K378" s="6">
        <v>23.800799999999999</v>
      </c>
      <c r="M378" s="6">
        <f t="shared" si="53"/>
        <v>20.441099999999999</v>
      </c>
      <c r="N378" s="6">
        <f t="shared" si="54"/>
        <v>23.800799999999999</v>
      </c>
      <c r="O378" s="75">
        <f t="shared" si="55"/>
        <v>-3.3597000000000001</v>
      </c>
      <c r="P378" s="75">
        <f t="shared" si="56"/>
        <v>0</v>
      </c>
    </row>
    <row r="379" spans="1:16">
      <c r="A379" s="27" t="s">
        <v>12</v>
      </c>
      <c r="B379" s="31"/>
      <c r="C379" s="6" t="s">
        <v>187</v>
      </c>
      <c r="D379" s="6" t="s">
        <v>187</v>
      </c>
      <c r="E379" s="6" t="s">
        <v>187</v>
      </c>
      <c r="F379" s="6" t="s">
        <v>187</v>
      </c>
      <c r="G379" s="6" t="s">
        <v>187</v>
      </c>
      <c r="H379" s="6" t="s">
        <v>187</v>
      </c>
      <c r="I379" s="6" t="s">
        <v>187</v>
      </c>
      <c r="J379" s="6" t="s">
        <v>187</v>
      </c>
      <c r="K379" s="6" t="s">
        <v>187</v>
      </c>
      <c r="L379" s="6"/>
      <c r="M379" s="6" t="str">
        <f t="shared" si="53"/>
        <v/>
      </c>
      <c r="N379" s="6" t="str">
        <f t="shared" si="54"/>
        <v/>
      </c>
      <c r="O379" s="75" t="str">
        <f t="shared" si="55"/>
        <v/>
      </c>
      <c r="P379" s="75" t="str">
        <f t="shared" si="56"/>
        <v/>
      </c>
    </row>
    <row r="380" spans="1:16">
      <c r="A380" s="27" t="s">
        <v>187</v>
      </c>
      <c r="B380" s="31" t="s">
        <v>11</v>
      </c>
      <c r="C380" s="6">
        <v>23.570799999999998</v>
      </c>
      <c r="D380" s="6">
        <v>22.8306</v>
      </c>
      <c r="E380" s="6">
        <v>23.829599999999999</v>
      </c>
      <c r="F380" s="6">
        <v>24.137899999999998</v>
      </c>
      <c r="G380" s="6">
        <v>23.3109</v>
      </c>
      <c r="H380" s="6">
        <v>24.6645</v>
      </c>
      <c r="I380" s="6">
        <v>24.135100000000001</v>
      </c>
      <c r="J380" s="6">
        <v>23.7224</v>
      </c>
      <c r="K380" s="6">
        <v>24.491800000000001</v>
      </c>
      <c r="M380" s="6">
        <f t="shared" si="53"/>
        <v>22.8306</v>
      </c>
      <c r="N380" s="6">
        <f t="shared" si="54"/>
        <v>24.6645</v>
      </c>
      <c r="O380" s="75">
        <f t="shared" si="55"/>
        <v>-1.6612000000000009</v>
      </c>
      <c r="P380" s="75">
        <f t="shared" si="56"/>
        <v>0.17269999999999897</v>
      </c>
    </row>
    <row r="381" spans="1:16">
      <c r="A381" s="27" t="s">
        <v>187</v>
      </c>
      <c r="B381" s="31" t="s">
        <v>13</v>
      </c>
      <c r="C381" s="6">
        <v>21.046399999999998</v>
      </c>
      <c r="D381" s="6">
        <v>21.116599999999998</v>
      </c>
      <c r="E381" s="6">
        <v>21.014199999999999</v>
      </c>
      <c r="F381" s="6">
        <v>21.472200000000001</v>
      </c>
      <c r="G381" s="6">
        <v>21.685300000000002</v>
      </c>
      <c r="H381" s="6">
        <v>21.810400000000001</v>
      </c>
      <c r="I381" s="6">
        <v>22.3874</v>
      </c>
      <c r="J381" s="6">
        <v>23.1479</v>
      </c>
      <c r="K381" s="6">
        <v>23.441299999999998</v>
      </c>
      <c r="M381" s="6">
        <f t="shared" si="53"/>
        <v>21.014199999999999</v>
      </c>
      <c r="N381" s="6">
        <f t="shared" si="54"/>
        <v>23.441299999999998</v>
      </c>
      <c r="O381" s="75">
        <f t="shared" si="55"/>
        <v>-2.4270999999999994</v>
      </c>
      <c r="P381" s="75">
        <f t="shared" si="56"/>
        <v>0</v>
      </c>
    </row>
    <row r="382" spans="1:16">
      <c r="A382" s="27" t="s">
        <v>187</v>
      </c>
      <c r="B382" s="31" t="s">
        <v>20</v>
      </c>
      <c r="C382" s="6">
        <v>17.440000000000001</v>
      </c>
      <c r="D382" s="6">
        <v>17.465199999999999</v>
      </c>
      <c r="E382" s="6">
        <v>17.685500000000001</v>
      </c>
      <c r="F382" s="6">
        <v>17.995999999999999</v>
      </c>
      <c r="G382" s="6">
        <v>18.129899999999999</v>
      </c>
      <c r="H382" s="6">
        <v>18.615500000000001</v>
      </c>
      <c r="I382" s="6">
        <v>18.8249</v>
      </c>
      <c r="J382" s="6">
        <v>19.075800000000001</v>
      </c>
      <c r="K382" s="6">
        <v>19.1343</v>
      </c>
      <c r="M382" s="6">
        <f t="shared" si="53"/>
        <v>17.440000000000001</v>
      </c>
      <c r="N382" s="6">
        <f t="shared" si="54"/>
        <v>19.1343</v>
      </c>
      <c r="O382" s="75">
        <f t="shared" si="55"/>
        <v>-1.6942999999999984</v>
      </c>
      <c r="P382" s="75">
        <f t="shared" si="56"/>
        <v>0</v>
      </c>
    </row>
    <row r="383" spans="1:16">
      <c r="A383" s="27" t="s">
        <v>187</v>
      </c>
      <c r="B383" s="31" t="s">
        <v>21</v>
      </c>
      <c r="C383" s="6">
        <v>17.0899</v>
      </c>
      <c r="D383" s="6">
        <v>17.232099999999999</v>
      </c>
      <c r="E383" s="6">
        <v>17.468499999999999</v>
      </c>
      <c r="F383" s="6">
        <v>17.661799999999999</v>
      </c>
      <c r="G383" s="6">
        <v>17.600200000000001</v>
      </c>
      <c r="H383" s="6">
        <v>17.700299999999999</v>
      </c>
      <c r="I383" s="6">
        <v>17.970700000000001</v>
      </c>
      <c r="J383" s="6">
        <v>18.006399999999999</v>
      </c>
      <c r="K383" s="6">
        <v>18.006399999999999</v>
      </c>
      <c r="M383" s="6">
        <f t="shared" si="53"/>
        <v>17.0899</v>
      </c>
      <c r="N383" s="6">
        <f t="shared" si="54"/>
        <v>18.006399999999999</v>
      </c>
      <c r="O383" s="75">
        <f t="shared" si="55"/>
        <v>-0.9164999999999992</v>
      </c>
      <c r="P383" s="75">
        <f t="shared" si="56"/>
        <v>0</v>
      </c>
    </row>
    <row r="384" spans="1:16">
      <c r="A384" s="27" t="s">
        <v>187</v>
      </c>
      <c r="B384" s="31" t="s">
        <v>25</v>
      </c>
      <c r="C384" s="6" t="s">
        <v>187</v>
      </c>
      <c r="D384" s="6" t="s">
        <v>187</v>
      </c>
      <c r="E384" s="6" t="s">
        <v>187</v>
      </c>
      <c r="F384" s="6" t="s">
        <v>187</v>
      </c>
      <c r="G384" s="6" t="s">
        <v>187</v>
      </c>
      <c r="H384" s="6" t="s">
        <v>187</v>
      </c>
      <c r="I384" s="6" t="s">
        <v>187</v>
      </c>
      <c r="J384" s="6" t="s">
        <v>187</v>
      </c>
      <c r="K384" s="6" t="s">
        <v>187</v>
      </c>
      <c r="M384" s="6" t="str">
        <f t="shared" si="53"/>
        <v/>
      </c>
      <c r="N384" s="6" t="str">
        <f t="shared" si="54"/>
        <v/>
      </c>
      <c r="O384" s="75" t="str">
        <f t="shared" si="55"/>
        <v/>
      </c>
      <c r="P384" s="75" t="str">
        <f t="shared" si="56"/>
        <v/>
      </c>
    </row>
    <row r="385" spans="1:16">
      <c r="A385" s="27" t="s">
        <v>187</v>
      </c>
      <c r="B385" s="31" t="s">
        <v>142</v>
      </c>
      <c r="C385" s="6">
        <v>11.417999999999999</v>
      </c>
      <c r="D385" s="6">
        <v>11.545299999999999</v>
      </c>
      <c r="E385" s="6">
        <v>11.599399999999999</v>
      </c>
      <c r="F385" s="6">
        <v>11.6816</v>
      </c>
      <c r="G385" s="6">
        <v>11.2651</v>
      </c>
      <c r="H385" s="6">
        <v>11.3889</v>
      </c>
      <c r="I385" s="6">
        <v>11.502800000000001</v>
      </c>
      <c r="J385" s="6">
        <v>11.502800000000001</v>
      </c>
      <c r="K385" s="6">
        <v>11.502800000000001</v>
      </c>
      <c r="M385" s="6">
        <f t="shared" si="53"/>
        <v>11.2651</v>
      </c>
      <c r="N385" s="6">
        <f t="shared" si="54"/>
        <v>11.6816</v>
      </c>
      <c r="O385" s="75">
        <f t="shared" si="55"/>
        <v>-0.23770000000000024</v>
      </c>
      <c r="P385" s="75">
        <f t="shared" si="56"/>
        <v>0.17879999999999896</v>
      </c>
    </row>
    <row r="386" spans="1:16">
      <c r="A386" s="27" t="s">
        <v>187</v>
      </c>
      <c r="B386" s="31" t="s">
        <v>38</v>
      </c>
      <c r="C386" s="6">
        <v>16.1158</v>
      </c>
      <c r="D386" s="6">
        <v>15.365</v>
      </c>
      <c r="E386" s="6">
        <v>14.9671</v>
      </c>
      <c r="F386" s="6">
        <v>15.1707</v>
      </c>
      <c r="G386" s="6">
        <v>16.408799999999999</v>
      </c>
      <c r="H386" s="6">
        <v>16.0869</v>
      </c>
      <c r="I386" s="6">
        <v>16.119499999999999</v>
      </c>
      <c r="J386" s="6">
        <v>15.571899999999999</v>
      </c>
      <c r="K386" s="6">
        <v>15.571899999999999</v>
      </c>
      <c r="M386" s="6">
        <f t="shared" si="53"/>
        <v>14.9671</v>
      </c>
      <c r="N386" s="6">
        <f t="shared" si="54"/>
        <v>16.408799999999999</v>
      </c>
      <c r="O386" s="75">
        <f t="shared" si="55"/>
        <v>-0.60479999999999912</v>
      </c>
      <c r="P386" s="75">
        <f t="shared" si="56"/>
        <v>0.83689999999999998</v>
      </c>
    </row>
    <row r="387" spans="1:16">
      <c r="A387" s="27" t="s">
        <v>187</v>
      </c>
      <c r="B387" s="31" t="s">
        <v>39</v>
      </c>
      <c r="C387" s="6">
        <v>19.051400000000001</v>
      </c>
      <c r="D387" s="6">
        <v>19.1556</v>
      </c>
      <c r="E387" s="6">
        <v>19.4467</v>
      </c>
      <c r="F387" s="6">
        <v>19.288599999999999</v>
      </c>
      <c r="G387" s="6">
        <v>19.604500000000002</v>
      </c>
      <c r="H387" s="6">
        <v>19.3569</v>
      </c>
      <c r="I387" s="6">
        <v>19.511399999999998</v>
      </c>
      <c r="J387" s="6">
        <v>19.290900000000001</v>
      </c>
      <c r="K387" s="6">
        <v>19.415700000000001</v>
      </c>
      <c r="M387" s="6">
        <f t="shared" si="53"/>
        <v>19.051400000000001</v>
      </c>
      <c r="N387" s="6">
        <f t="shared" si="54"/>
        <v>19.604500000000002</v>
      </c>
      <c r="O387" s="75">
        <f t="shared" si="55"/>
        <v>-0.36430000000000007</v>
      </c>
      <c r="P387" s="75">
        <f t="shared" si="56"/>
        <v>0.18880000000000052</v>
      </c>
    </row>
    <row r="389" spans="1:16">
      <c r="A389" s="77" t="s">
        <v>531</v>
      </c>
      <c r="B389" s="31"/>
      <c r="C389" s="6"/>
      <c r="D389" s="6"/>
      <c r="E389" s="6"/>
      <c r="F389" s="6"/>
      <c r="G389" s="6"/>
      <c r="I389" s="6"/>
      <c r="J389" s="6"/>
      <c r="K389" s="75"/>
      <c r="L389" s="75"/>
      <c r="M389" s="6"/>
      <c r="N389" s="6"/>
      <c r="O389" s="75">
        <f>AVERAGE(O337:O387)</f>
        <v>-2.0573333333333332</v>
      </c>
      <c r="P389" s="75">
        <f>AVERAGE(P337:P387)</f>
        <v>0.17845757575757579</v>
      </c>
    </row>
    <row r="390" spans="1:16">
      <c r="A390" s="77" t="s">
        <v>532</v>
      </c>
      <c r="B390" s="31"/>
      <c r="C390" s="6"/>
      <c r="D390" s="6"/>
      <c r="E390" s="6"/>
      <c r="F390" s="6"/>
      <c r="G390" s="6"/>
      <c r="I390" s="6"/>
      <c r="J390" s="6"/>
      <c r="K390" s="75"/>
      <c r="L390" s="75"/>
      <c r="M390" s="6"/>
      <c r="N390" s="6"/>
      <c r="O390" s="75">
        <f>MIN(O337:O387)</f>
        <v>-7.2875000000000014</v>
      </c>
      <c r="P390" s="75">
        <f>MAX(P337:P387)</f>
        <v>1.9330999999999996</v>
      </c>
    </row>
  </sheetData>
  <mergeCells count="2">
    <mergeCell ref="A2:P2"/>
    <mergeCell ref="A1:P1"/>
  </mergeCells>
  <pageMargins left="0.7" right="0.7" top="0.75" bottom="0.75" header="0.3" footer="0.3"/>
  <pageSetup scale="75" orientation="portrait" r:id="rId1"/>
  <rowBreaks count="6" manualBreakCount="6">
    <brk id="60" max="15" man="1"/>
    <brk id="115" max="15" man="1"/>
    <brk id="170" max="15" man="1"/>
    <brk id="225" max="15" man="1"/>
    <brk id="280" max="15" man="1"/>
    <brk id="335" max="15"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dimension ref="A1:U390"/>
  <sheetViews>
    <sheetView view="pageBreakPreview" zoomScale="80" zoomScaleSheetLayoutView="8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8.85546875" defaultRowHeight="15"/>
  <cols>
    <col min="1" max="1" width="3.7109375" customWidth="1"/>
    <col min="2" max="2" width="26.28515625" bestFit="1" customWidth="1"/>
    <col min="3" max="15" width="6.7109375" customWidth="1"/>
    <col min="16" max="16" width="2.7109375" customWidth="1"/>
    <col min="17" max="20" width="6.7109375" customWidth="1"/>
  </cols>
  <sheetData>
    <row r="1" spans="1:21" ht="29.25" customHeight="1">
      <c r="A1" s="263" t="s">
        <v>536</v>
      </c>
      <c r="B1" s="263"/>
      <c r="C1" s="263"/>
      <c r="D1" s="263"/>
      <c r="E1" s="263"/>
      <c r="F1" s="263"/>
      <c r="G1" s="263"/>
      <c r="H1" s="263"/>
      <c r="I1" s="263"/>
      <c r="J1" s="263"/>
      <c r="K1" s="263"/>
      <c r="L1" s="263"/>
      <c r="M1" s="263"/>
      <c r="N1" s="263"/>
      <c r="O1" s="263"/>
      <c r="P1" s="263"/>
      <c r="Q1" s="263"/>
      <c r="R1" s="263"/>
      <c r="S1" s="263"/>
      <c r="T1" s="263"/>
    </row>
    <row r="2" spans="1:21">
      <c r="A2" s="264" t="s">
        <v>155</v>
      </c>
      <c r="B2" s="263"/>
      <c r="C2" s="263"/>
      <c r="D2" s="263"/>
      <c r="E2" s="263"/>
      <c r="F2" s="263"/>
      <c r="G2" s="263"/>
      <c r="H2" s="263"/>
      <c r="I2" s="263"/>
      <c r="J2" s="263"/>
      <c r="K2" s="263"/>
      <c r="L2" s="263"/>
      <c r="M2" s="263"/>
      <c r="N2" s="263"/>
      <c r="O2" s="263"/>
      <c r="P2" s="263"/>
      <c r="Q2" s="263"/>
      <c r="R2" s="263"/>
      <c r="S2" s="263"/>
      <c r="T2" s="263"/>
    </row>
    <row r="4" spans="1:21">
      <c r="A4" t="s">
        <v>85</v>
      </c>
      <c r="S4" t="s">
        <v>533</v>
      </c>
    </row>
    <row r="5" spans="1:21">
      <c r="A5" s="9"/>
      <c r="B5" s="9" t="s">
        <v>534</v>
      </c>
      <c r="C5" s="76">
        <v>0</v>
      </c>
      <c r="D5" s="76">
        <v>3</v>
      </c>
      <c r="E5" s="76">
        <v>6</v>
      </c>
      <c r="F5" s="76">
        <v>9</v>
      </c>
      <c r="G5" s="76">
        <v>12</v>
      </c>
      <c r="H5" s="76">
        <v>15</v>
      </c>
      <c r="I5" s="76">
        <v>18</v>
      </c>
      <c r="J5" s="76">
        <v>21</v>
      </c>
      <c r="K5" s="76">
        <v>24</v>
      </c>
      <c r="L5" s="76">
        <v>27</v>
      </c>
      <c r="M5" s="76">
        <v>30</v>
      </c>
      <c r="N5" s="76">
        <v>33</v>
      </c>
      <c r="O5" s="76" t="s">
        <v>154</v>
      </c>
      <c r="P5" s="9"/>
      <c r="Q5" s="9" t="s">
        <v>529</v>
      </c>
      <c r="R5" s="9" t="s">
        <v>530</v>
      </c>
      <c r="S5" s="9" t="s">
        <v>529</v>
      </c>
      <c r="T5" s="9" t="s">
        <v>530</v>
      </c>
    </row>
    <row r="6" spans="1:21">
      <c r="A6" s="32" t="s">
        <v>0</v>
      </c>
      <c r="B6" s="33"/>
      <c r="C6" s="33"/>
      <c r="D6" s="33"/>
      <c r="E6" s="33"/>
      <c r="F6" s="33"/>
      <c r="G6" s="33"/>
      <c r="H6" s="33"/>
      <c r="I6" s="33"/>
      <c r="J6" s="33"/>
      <c r="K6" s="33"/>
      <c r="L6" s="33"/>
      <c r="M6" s="33"/>
      <c r="N6" s="33"/>
      <c r="O6" s="33"/>
      <c r="P6" s="33"/>
      <c r="Q6" s="33"/>
      <c r="R6" s="33"/>
      <c r="S6" s="33"/>
      <c r="T6" s="33"/>
    </row>
    <row r="7" spans="1:21">
      <c r="A7" s="41" t="s">
        <v>171</v>
      </c>
      <c r="C7" s="6" t="s">
        <v>187</v>
      </c>
      <c r="D7" s="6" t="s">
        <v>187</v>
      </c>
      <c r="E7" s="6" t="s">
        <v>187</v>
      </c>
      <c r="F7" s="6" t="s">
        <v>187</v>
      </c>
      <c r="G7" s="6" t="s">
        <v>187</v>
      </c>
      <c r="H7" s="6" t="s">
        <v>187</v>
      </c>
      <c r="I7" s="6" t="s">
        <v>187</v>
      </c>
      <c r="J7" s="6" t="s">
        <v>187</v>
      </c>
      <c r="K7" s="6" t="s">
        <v>187</v>
      </c>
      <c r="L7" s="6" t="s">
        <v>187</v>
      </c>
      <c r="M7" s="6" t="s">
        <v>187</v>
      </c>
      <c r="N7" s="6" t="s">
        <v>187</v>
      </c>
      <c r="O7" s="6" t="s">
        <v>187</v>
      </c>
      <c r="Q7" s="6" t="str">
        <f>IF(NOT(ISNUMBER($O7)),"",IF($O7=0,"",MIN(C7:O7)))</f>
        <v/>
      </c>
      <c r="R7" s="6" t="str">
        <f>IF(NOT(ISNUMBER($O7)),"",IF($O7=0,"",MAX(C7:O7)))</f>
        <v/>
      </c>
      <c r="S7" s="75" t="str">
        <f>IF(NOT(ISNUMBER($O7)),"",IF($O7=0,"",Q7-$O7))</f>
        <v/>
      </c>
      <c r="T7" s="75" t="str">
        <f>IF(NOT(ISNUMBER($O7)),"",IF($O7=0,"",R7-$O7))</f>
        <v/>
      </c>
    </row>
    <row r="8" spans="1:21">
      <c r="A8" s="27" t="s">
        <v>187</v>
      </c>
      <c r="B8" s="31" t="s">
        <v>16</v>
      </c>
      <c r="C8" s="6">
        <v>13.226599999999999</v>
      </c>
      <c r="D8" s="6">
        <v>13.2377</v>
      </c>
      <c r="E8" s="6">
        <v>13.171200000000001</v>
      </c>
      <c r="F8" s="6">
        <v>13.0153</v>
      </c>
      <c r="G8" s="6">
        <v>12.924799999999999</v>
      </c>
      <c r="H8" s="6">
        <v>13.013500000000001</v>
      </c>
      <c r="I8" s="6">
        <v>13.206899999999999</v>
      </c>
      <c r="J8" s="6">
        <v>13.067600000000001</v>
      </c>
      <c r="K8" s="6">
        <v>13.2577</v>
      </c>
      <c r="L8" s="6">
        <v>14.204700000000001</v>
      </c>
      <c r="M8" s="6">
        <v>14.629899999999999</v>
      </c>
      <c r="N8" s="6">
        <v>14.629899999999999</v>
      </c>
      <c r="O8" s="6">
        <v>14.629899999999999</v>
      </c>
      <c r="P8" s="6"/>
      <c r="Q8" s="6">
        <f t="shared" ref="Q8:Q57" si="0">IF(NOT(ISNUMBER($O8)),"",IF($O8=0,"",MIN(C8:O8)))</f>
        <v>12.924799999999999</v>
      </c>
      <c r="R8" s="6">
        <f t="shared" ref="R8:R57" si="1">IF(NOT(ISNUMBER($O8)),"",IF($O8=0,"",MAX(C8:O8)))</f>
        <v>14.629899999999999</v>
      </c>
      <c r="S8" s="75">
        <f t="shared" ref="S8:S57" si="2">IF(NOT(ISNUMBER($O8)),"",IF($O8=0,"",Q8-$O8))</f>
        <v>-1.7050999999999998</v>
      </c>
      <c r="T8" s="75">
        <f t="shared" ref="T8:T57" si="3">IF(NOT(ISNUMBER($O8)),"",IF($O8=0,"",R8-$O8))</f>
        <v>0</v>
      </c>
      <c r="U8" s="75"/>
    </row>
    <row r="9" spans="1:21">
      <c r="A9" s="27"/>
      <c r="B9" s="31" t="s">
        <v>540</v>
      </c>
      <c r="C9" s="6">
        <v>8.6519999999999992</v>
      </c>
      <c r="D9" s="6">
        <v>8.7683999999999997</v>
      </c>
      <c r="E9" s="6">
        <v>8.843</v>
      </c>
      <c r="F9" s="6">
        <v>8.9456000000000007</v>
      </c>
      <c r="G9" s="6">
        <v>9.0471000000000004</v>
      </c>
      <c r="H9" s="6">
        <v>9.3902999999999999</v>
      </c>
      <c r="I9" s="6">
        <v>10.825100000000001</v>
      </c>
      <c r="J9" s="6">
        <v>11.834199999999999</v>
      </c>
      <c r="K9" s="6">
        <v>11.8451</v>
      </c>
      <c r="L9" s="6">
        <v>11.8779</v>
      </c>
      <c r="M9" s="6">
        <v>11.4063</v>
      </c>
      <c r="N9" s="6">
        <v>11.4063</v>
      </c>
      <c r="O9" s="6">
        <v>11.4063</v>
      </c>
      <c r="P9" s="6"/>
      <c r="Q9" s="6">
        <f t="shared" ref="Q9" si="4">IF(NOT(ISNUMBER($O9)),"",IF($O9=0,"",MIN(C9:O9)))</f>
        <v>8.6519999999999992</v>
      </c>
      <c r="R9" s="6">
        <f t="shared" ref="R9" si="5">IF(NOT(ISNUMBER($O9)),"",IF($O9=0,"",MAX(C9:O9)))</f>
        <v>11.8779</v>
      </c>
      <c r="S9" s="75">
        <f t="shared" ref="S9" si="6">IF(NOT(ISNUMBER($O9)),"",IF($O9=0,"",Q9-$O9))</f>
        <v>-2.7543000000000006</v>
      </c>
      <c r="T9" s="75">
        <f t="shared" ref="T9" si="7">IF(NOT(ISNUMBER($O9)),"",IF($O9=0,"",R9-$O9))</f>
        <v>0.47160000000000046</v>
      </c>
      <c r="U9" s="75"/>
    </row>
    <row r="10" spans="1:21">
      <c r="A10" s="27" t="s">
        <v>187</v>
      </c>
      <c r="B10" s="31" t="s">
        <v>24</v>
      </c>
      <c r="C10" s="6">
        <v>4.8574000000000002</v>
      </c>
      <c r="D10" s="6">
        <v>4.9242999999999997</v>
      </c>
      <c r="E10" s="6">
        <v>4.9722999999999997</v>
      </c>
      <c r="F10" s="6">
        <v>5.1721000000000004</v>
      </c>
      <c r="G10" s="6">
        <v>5.1912000000000003</v>
      </c>
      <c r="H10" s="6">
        <v>5.1493000000000002</v>
      </c>
      <c r="I10" s="6">
        <v>5.2990000000000004</v>
      </c>
      <c r="J10" s="6">
        <v>5.4928999999999997</v>
      </c>
      <c r="K10" s="6">
        <v>5.4348000000000001</v>
      </c>
      <c r="L10" s="6">
        <v>5.2815000000000003</v>
      </c>
      <c r="M10" s="6">
        <v>5.5198</v>
      </c>
      <c r="N10" s="6">
        <v>5.5198</v>
      </c>
      <c r="O10" s="6">
        <v>5.5198</v>
      </c>
      <c r="P10" s="6"/>
      <c r="Q10" s="6">
        <f t="shared" si="0"/>
        <v>4.8574000000000002</v>
      </c>
      <c r="R10" s="6">
        <f t="shared" si="1"/>
        <v>5.5198</v>
      </c>
      <c r="S10" s="75">
        <f t="shared" si="2"/>
        <v>-0.66239999999999988</v>
      </c>
      <c r="T10" s="75">
        <f t="shared" si="3"/>
        <v>0</v>
      </c>
    </row>
    <row r="11" spans="1:21">
      <c r="A11" s="27" t="s">
        <v>187</v>
      </c>
      <c r="B11" s="31" t="s">
        <v>30</v>
      </c>
      <c r="C11" s="6">
        <v>8.0212000000000003</v>
      </c>
      <c r="D11" s="6">
        <v>8.0096000000000007</v>
      </c>
      <c r="E11" s="6">
        <v>7.9443999999999999</v>
      </c>
      <c r="F11" s="6">
        <v>8.1323000000000008</v>
      </c>
      <c r="G11" s="6">
        <v>8.4077000000000002</v>
      </c>
      <c r="H11" s="6">
        <v>8.5584000000000007</v>
      </c>
      <c r="I11" s="6">
        <v>8.9077999999999999</v>
      </c>
      <c r="J11" s="6">
        <v>8.9747000000000003</v>
      </c>
      <c r="K11" s="6">
        <v>8.6153999999999993</v>
      </c>
      <c r="L11" s="6">
        <v>8.5069999999999997</v>
      </c>
      <c r="M11" s="6">
        <v>8.3960000000000008</v>
      </c>
      <c r="N11" s="6">
        <v>8.1452000000000009</v>
      </c>
      <c r="O11" s="6">
        <v>8.1452000000000009</v>
      </c>
      <c r="P11" s="6"/>
      <c r="Q11" s="6">
        <f t="shared" si="0"/>
        <v>7.9443999999999999</v>
      </c>
      <c r="R11" s="6">
        <f t="shared" si="1"/>
        <v>8.9747000000000003</v>
      </c>
      <c r="S11" s="75">
        <f t="shared" si="2"/>
        <v>-0.20080000000000098</v>
      </c>
      <c r="T11" s="75">
        <f t="shared" si="3"/>
        <v>0.82949999999999946</v>
      </c>
    </row>
    <row r="12" spans="1:21">
      <c r="A12" s="27" t="s">
        <v>187</v>
      </c>
      <c r="B12" s="31" t="s">
        <v>31</v>
      </c>
      <c r="C12" s="6">
        <v>9.2981999999999996</v>
      </c>
      <c r="D12" s="6">
        <v>9.6069999999999993</v>
      </c>
      <c r="E12" s="6">
        <v>9.3664000000000005</v>
      </c>
      <c r="F12" s="6">
        <v>9.2556999999999992</v>
      </c>
      <c r="G12" s="6">
        <v>8.9191000000000003</v>
      </c>
      <c r="H12" s="6">
        <v>9.2763000000000009</v>
      </c>
      <c r="I12" s="6">
        <v>9.4283000000000001</v>
      </c>
      <c r="J12" s="6">
        <v>9.4246999999999996</v>
      </c>
      <c r="K12" s="6">
        <v>9.2821999999999996</v>
      </c>
      <c r="L12" s="6">
        <v>9.0149000000000008</v>
      </c>
      <c r="M12" s="6">
        <v>9.0149000000000008</v>
      </c>
      <c r="N12" s="6">
        <v>9.0149000000000008</v>
      </c>
      <c r="O12" s="6">
        <v>9.0149000000000008</v>
      </c>
      <c r="P12" s="6"/>
      <c r="Q12" s="6">
        <f t="shared" si="0"/>
        <v>8.9191000000000003</v>
      </c>
      <c r="R12" s="6">
        <f t="shared" si="1"/>
        <v>9.6069999999999993</v>
      </c>
      <c r="S12" s="75">
        <f t="shared" si="2"/>
        <v>-9.5800000000000551E-2</v>
      </c>
      <c r="T12" s="75">
        <f t="shared" si="3"/>
        <v>0.59209999999999852</v>
      </c>
    </row>
    <row r="13" spans="1:21">
      <c r="A13" s="27" t="s">
        <v>187</v>
      </c>
      <c r="B13" s="31" t="s">
        <v>35</v>
      </c>
      <c r="C13" s="6">
        <v>6.4866999999999999</v>
      </c>
      <c r="D13" s="6">
        <v>6.5331999999999999</v>
      </c>
      <c r="E13" s="6">
        <v>6.4425999999999997</v>
      </c>
      <c r="F13" s="6">
        <v>6.4652000000000003</v>
      </c>
      <c r="G13" s="6">
        <v>6.3223000000000003</v>
      </c>
      <c r="H13" s="6">
        <v>6.3318000000000003</v>
      </c>
      <c r="I13" s="6">
        <v>6.3837999999999999</v>
      </c>
      <c r="J13" s="6">
        <v>6.5117000000000003</v>
      </c>
      <c r="K13" s="6">
        <v>6.6013999999999999</v>
      </c>
      <c r="L13" s="6">
        <v>6.6925999999999997</v>
      </c>
      <c r="M13" s="6">
        <v>6.8083</v>
      </c>
      <c r="N13" s="6">
        <v>6.9996</v>
      </c>
      <c r="O13" s="6">
        <v>7.1607000000000003</v>
      </c>
      <c r="P13" s="6"/>
      <c r="Q13" s="6">
        <f t="shared" si="0"/>
        <v>6.3223000000000003</v>
      </c>
      <c r="R13" s="6">
        <f t="shared" si="1"/>
        <v>7.1607000000000003</v>
      </c>
      <c r="S13" s="75">
        <f t="shared" si="2"/>
        <v>-0.83840000000000003</v>
      </c>
      <c r="T13" s="75">
        <f t="shared" si="3"/>
        <v>0</v>
      </c>
    </row>
    <row r="14" spans="1:21">
      <c r="A14" s="27" t="s">
        <v>187</v>
      </c>
      <c r="B14" s="31" t="s">
        <v>41</v>
      </c>
      <c r="C14" s="6">
        <v>9.6720000000000006</v>
      </c>
      <c r="D14" s="6">
        <v>9.3134999999999994</v>
      </c>
      <c r="E14" s="6">
        <v>9.4055</v>
      </c>
      <c r="F14" s="6">
        <v>9.5610999999999997</v>
      </c>
      <c r="G14" s="6">
        <v>9.7886000000000006</v>
      </c>
      <c r="H14" s="6">
        <v>9.6502999999999997</v>
      </c>
      <c r="I14" s="6">
        <v>9.5829000000000004</v>
      </c>
      <c r="J14" s="6">
        <v>9.7721</v>
      </c>
      <c r="K14" s="6">
        <v>9.7363</v>
      </c>
      <c r="L14" s="6">
        <v>9.6660000000000004</v>
      </c>
      <c r="M14" s="6">
        <v>9.6936</v>
      </c>
      <c r="N14" s="6">
        <v>9.6936</v>
      </c>
      <c r="O14" s="6">
        <v>9.6936</v>
      </c>
      <c r="P14" s="6"/>
      <c r="Q14" s="6">
        <f t="shared" si="0"/>
        <v>9.3134999999999994</v>
      </c>
      <c r="R14" s="6">
        <f t="shared" si="1"/>
        <v>9.7886000000000006</v>
      </c>
      <c r="S14" s="75">
        <f t="shared" si="2"/>
        <v>-0.38010000000000055</v>
      </c>
      <c r="T14" s="75">
        <f t="shared" si="3"/>
        <v>9.5000000000000639E-2</v>
      </c>
    </row>
    <row r="15" spans="1:21">
      <c r="A15" s="27" t="s">
        <v>187</v>
      </c>
      <c r="B15" s="31" t="s">
        <v>44</v>
      </c>
      <c r="C15" s="6">
        <v>6.8811</v>
      </c>
      <c r="D15" s="6">
        <v>7.0568999999999997</v>
      </c>
      <c r="E15" s="6">
        <v>7.2241999999999997</v>
      </c>
      <c r="F15" s="6">
        <v>7.3949999999999996</v>
      </c>
      <c r="G15" s="6">
        <v>7.3055000000000003</v>
      </c>
      <c r="H15" s="6">
        <v>7.3989000000000003</v>
      </c>
      <c r="I15" s="6">
        <v>7.2670000000000003</v>
      </c>
      <c r="J15" s="6">
        <v>7.2327000000000004</v>
      </c>
      <c r="K15" s="6">
        <v>7.2708000000000004</v>
      </c>
      <c r="L15" s="6">
        <v>7.5514999999999999</v>
      </c>
      <c r="M15" s="6">
        <v>7.3773</v>
      </c>
      <c r="N15" s="6">
        <v>7.3773</v>
      </c>
      <c r="O15" s="6">
        <v>7.3773</v>
      </c>
      <c r="P15" s="6"/>
      <c r="Q15" s="6">
        <f t="shared" si="0"/>
        <v>6.8811</v>
      </c>
      <c r="R15" s="6">
        <f t="shared" si="1"/>
        <v>7.5514999999999999</v>
      </c>
      <c r="S15" s="75">
        <f t="shared" si="2"/>
        <v>-0.49619999999999997</v>
      </c>
      <c r="T15" s="75">
        <f t="shared" si="3"/>
        <v>0.17419999999999991</v>
      </c>
    </row>
    <row r="16" spans="1:21">
      <c r="A16" s="27" t="s">
        <v>187</v>
      </c>
      <c r="B16" s="31" t="s">
        <v>47</v>
      </c>
      <c r="C16" s="6">
        <v>12.347200000000001</v>
      </c>
      <c r="D16" s="6">
        <v>12.713100000000001</v>
      </c>
      <c r="E16" s="6">
        <v>12.930300000000001</v>
      </c>
      <c r="F16" s="6">
        <v>12.2094</v>
      </c>
      <c r="G16" s="6">
        <v>12.293100000000001</v>
      </c>
      <c r="H16" s="6">
        <v>12.2485</v>
      </c>
      <c r="I16" s="6">
        <v>12.214700000000001</v>
      </c>
      <c r="J16" s="6">
        <v>12.358499999999999</v>
      </c>
      <c r="K16" s="6">
        <v>12.497999999999999</v>
      </c>
      <c r="L16" s="6">
        <v>12.6866</v>
      </c>
      <c r="M16" s="6">
        <v>12.4854</v>
      </c>
      <c r="N16" s="6">
        <v>12.4854</v>
      </c>
      <c r="O16" s="6">
        <v>12.4854</v>
      </c>
      <c r="P16" s="6"/>
      <c r="Q16" s="6">
        <f t="shared" si="0"/>
        <v>12.2094</v>
      </c>
      <c r="R16" s="6">
        <f t="shared" si="1"/>
        <v>12.930300000000001</v>
      </c>
      <c r="S16" s="75">
        <f t="shared" si="2"/>
        <v>-0.2759999999999998</v>
      </c>
      <c r="T16" s="75">
        <f t="shared" si="3"/>
        <v>0.44490000000000052</v>
      </c>
    </row>
    <row r="17" spans="1:20">
      <c r="A17" s="27" t="s">
        <v>187</v>
      </c>
      <c r="B17" s="31" t="s">
        <v>50</v>
      </c>
      <c r="C17" s="6">
        <v>7.9904999999999999</v>
      </c>
      <c r="D17" s="6">
        <v>8.1066000000000003</v>
      </c>
      <c r="E17" s="6">
        <v>8.2037999999999993</v>
      </c>
      <c r="F17" s="6">
        <v>8.2119999999999997</v>
      </c>
      <c r="G17" s="6">
        <v>8.3295999999999992</v>
      </c>
      <c r="H17" s="6">
        <v>8.4414999999999996</v>
      </c>
      <c r="I17" s="6">
        <v>8.5245999999999995</v>
      </c>
      <c r="J17" s="6">
        <v>8.5429999999999993</v>
      </c>
      <c r="K17" s="6">
        <v>8.6173999999999999</v>
      </c>
      <c r="L17" s="6">
        <v>8.859</v>
      </c>
      <c r="M17" s="6">
        <v>8.9367999999999999</v>
      </c>
      <c r="N17" s="6">
        <v>8.9367999999999999</v>
      </c>
      <c r="O17" s="6">
        <v>8.9367999999999999</v>
      </c>
      <c r="P17" s="6"/>
      <c r="Q17" s="6">
        <f t="shared" si="0"/>
        <v>7.9904999999999999</v>
      </c>
      <c r="R17" s="6">
        <f t="shared" si="1"/>
        <v>8.9367999999999999</v>
      </c>
      <c r="S17" s="75">
        <f t="shared" si="2"/>
        <v>-0.94629999999999992</v>
      </c>
      <c r="T17" s="75">
        <f t="shared" si="3"/>
        <v>0</v>
      </c>
    </row>
    <row r="18" spans="1:20">
      <c r="A18" s="27" t="s">
        <v>172</v>
      </c>
      <c r="B18" s="28"/>
      <c r="C18" s="6" t="s">
        <v>187</v>
      </c>
      <c r="D18" s="6" t="s">
        <v>187</v>
      </c>
      <c r="E18" s="6" t="s">
        <v>187</v>
      </c>
      <c r="F18" s="6" t="s">
        <v>187</v>
      </c>
      <c r="G18" s="6" t="s">
        <v>187</v>
      </c>
      <c r="H18" s="6" t="s">
        <v>187</v>
      </c>
      <c r="I18" s="6" t="s">
        <v>187</v>
      </c>
      <c r="J18" s="6" t="s">
        <v>187</v>
      </c>
      <c r="K18" s="6" t="s">
        <v>187</v>
      </c>
      <c r="L18" s="6" t="s">
        <v>187</v>
      </c>
      <c r="M18" s="6" t="s">
        <v>187</v>
      </c>
      <c r="N18" s="6" t="s">
        <v>187</v>
      </c>
      <c r="O18" s="6" t="s">
        <v>187</v>
      </c>
      <c r="P18" s="6"/>
      <c r="Q18" s="6" t="str">
        <f t="shared" si="0"/>
        <v/>
      </c>
      <c r="R18" s="6" t="str">
        <f t="shared" si="1"/>
        <v/>
      </c>
      <c r="S18" s="75" t="str">
        <f t="shared" si="2"/>
        <v/>
      </c>
      <c r="T18" s="75" t="str">
        <f t="shared" si="3"/>
        <v/>
      </c>
    </row>
    <row r="19" spans="1:20">
      <c r="A19" s="27"/>
      <c r="B19" t="s">
        <v>181</v>
      </c>
      <c r="C19" s="6">
        <v>4.5061</v>
      </c>
      <c r="D19" s="6">
        <v>4.5861999999999998</v>
      </c>
      <c r="E19" s="6">
        <v>4.5724999999999998</v>
      </c>
      <c r="F19" s="6">
        <v>4.58</v>
      </c>
      <c r="G19" s="6">
        <v>4.5644</v>
      </c>
      <c r="H19" s="6">
        <v>4.6433999999999997</v>
      </c>
      <c r="I19" s="6">
        <v>4.7096999999999998</v>
      </c>
      <c r="J19" s="6">
        <v>4.7004000000000001</v>
      </c>
      <c r="K19" s="6">
        <v>4.8015999999999996</v>
      </c>
      <c r="L19" s="6">
        <v>4.9372999999999996</v>
      </c>
      <c r="M19" s="6">
        <v>4.9372999999999996</v>
      </c>
      <c r="N19" s="6">
        <v>4.9372999999999996</v>
      </c>
      <c r="O19" s="6">
        <v>4.9372999999999996</v>
      </c>
      <c r="P19" s="6"/>
      <c r="Q19" s="6">
        <f t="shared" si="0"/>
        <v>4.5061</v>
      </c>
      <c r="R19" s="6">
        <f t="shared" si="1"/>
        <v>4.9372999999999996</v>
      </c>
      <c r="S19" s="75">
        <f t="shared" si="2"/>
        <v>-0.43119999999999958</v>
      </c>
      <c r="T19" s="75">
        <f t="shared" si="3"/>
        <v>0</v>
      </c>
    </row>
    <row r="20" spans="1:20">
      <c r="A20" s="27" t="s">
        <v>187</v>
      </c>
      <c r="B20" s="31" t="s">
        <v>14</v>
      </c>
      <c r="C20" s="6">
        <v>4.0956999999999999</v>
      </c>
      <c r="D20" s="6">
        <v>4.2176999999999998</v>
      </c>
      <c r="E20" s="6">
        <v>4.3432000000000004</v>
      </c>
      <c r="F20" s="6">
        <v>4.4579000000000004</v>
      </c>
      <c r="G20" s="6">
        <v>4.4074</v>
      </c>
      <c r="H20" s="6">
        <v>4.4813000000000001</v>
      </c>
      <c r="I20" s="6">
        <v>4.5532000000000004</v>
      </c>
      <c r="J20" s="6">
        <v>4.7371999999999996</v>
      </c>
      <c r="K20" s="6">
        <v>4.9081000000000001</v>
      </c>
      <c r="L20" s="6">
        <v>4.9526000000000003</v>
      </c>
      <c r="M20" s="6">
        <v>5.1094999999999997</v>
      </c>
      <c r="N20" s="6">
        <v>4.7053000000000003</v>
      </c>
      <c r="O20" s="6">
        <v>4.7053000000000003</v>
      </c>
      <c r="P20" s="6"/>
      <c r="Q20" s="6">
        <f t="shared" si="0"/>
        <v>4.0956999999999999</v>
      </c>
      <c r="R20" s="6">
        <f t="shared" si="1"/>
        <v>5.1094999999999997</v>
      </c>
      <c r="S20" s="75">
        <f t="shared" si="2"/>
        <v>-0.60960000000000036</v>
      </c>
      <c r="T20" s="75">
        <f t="shared" si="3"/>
        <v>0.40419999999999945</v>
      </c>
    </row>
    <row r="21" spans="1:20">
      <c r="A21" s="27"/>
      <c r="B21" s="31" t="s">
        <v>180</v>
      </c>
      <c r="C21" s="6">
        <v>8.2247000000000003</v>
      </c>
      <c r="D21" s="6">
        <v>8.2575000000000003</v>
      </c>
      <c r="E21" s="6">
        <v>8.2472999999999992</v>
      </c>
      <c r="F21" s="6">
        <v>8.2405000000000008</v>
      </c>
      <c r="G21" s="6">
        <v>8.2451000000000008</v>
      </c>
      <c r="H21" s="6">
        <v>8.4175000000000004</v>
      </c>
      <c r="I21" s="6">
        <v>8.4978999999999996</v>
      </c>
      <c r="J21" s="6">
        <v>8.4909999999999997</v>
      </c>
      <c r="K21" s="6">
        <v>8.4817999999999998</v>
      </c>
      <c r="L21" s="6">
        <v>8.6727000000000007</v>
      </c>
      <c r="M21" s="6">
        <v>8.8375000000000004</v>
      </c>
      <c r="N21" s="6">
        <v>8.8375000000000004</v>
      </c>
      <c r="O21" s="6">
        <v>8.8375000000000004</v>
      </c>
      <c r="P21" s="6"/>
      <c r="Q21" s="6">
        <f t="shared" si="0"/>
        <v>8.2247000000000003</v>
      </c>
      <c r="R21" s="6">
        <f t="shared" si="1"/>
        <v>8.8375000000000004</v>
      </c>
      <c r="S21" s="75">
        <f t="shared" si="2"/>
        <v>-0.61280000000000001</v>
      </c>
      <c r="T21" s="75">
        <f t="shared" si="3"/>
        <v>0</v>
      </c>
    </row>
    <row r="22" spans="1:20">
      <c r="A22" s="27"/>
      <c r="B22" s="31" t="s">
        <v>134</v>
      </c>
      <c r="C22" s="6">
        <v>2.3563000000000001</v>
      </c>
      <c r="D22" s="6">
        <v>2.3188</v>
      </c>
      <c r="E22" s="6">
        <v>2.3157999999999999</v>
      </c>
      <c r="F22" s="6">
        <v>2.3231999999999999</v>
      </c>
      <c r="G22" s="6">
        <v>2.3210000000000002</v>
      </c>
      <c r="H22" s="6">
        <v>2.3946000000000001</v>
      </c>
      <c r="I22" s="6">
        <v>2.4569999999999999</v>
      </c>
      <c r="J22" s="6">
        <v>2.5735999999999999</v>
      </c>
      <c r="K22" s="6">
        <v>2.5522999999999998</v>
      </c>
      <c r="L22" s="6">
        <v>2.6313</v>
      </c>
      <c r="M22" s="6">
        <v>2.6229</v>
      </c>
      <c r="N22" s="6">
        <v>2.6964999999999999</v>
      </c>
      <c r="O22" s="6">
        <v>2.6964999999999999</v>
      </c>
      <c r="P22" s="6"/>
      <c r="Q22" s="6">
        <f t="shared" si="0"/>
        <v>2.3157999999999999</v>
      </c>
      <c r="R22" s="6">
        <f t="shared" si="1"/>
        <v>2.6964999999999999</v>
      </c>
      <c r="S22" s="75">
        <f t="shared" si="2"/>
        <v>-0.38070000000000004</v>
      </c>
      <c r="T22" s="75">
        <f t="shared" si="3"/>
        <v>0</v>
      </c>
    </row>
    <row r="23" spans="1:20">
      <c r="A23" s="27"/>
      <c r="B23" s="31" t="s">
        <v>541</v>
      </c>
      <c r="C23" s="6">
        <v>9.2661999999999995</v>
      </c>
      <c r="D23" s="6">
        <v>8.8591999999999995</v>
      </c>
      <c r="E23" s="6">
        <v>8.8574000000000002</v>
      </c>
      <c r="F23" s="6">
        <v>9.2245000000000008</v>
      </c>
      <c r="G23" s="6">
        <v>9.5928000000000004</v>
      </c>
      <c r="H23" s="6">
        <v>9.5360999999999994</v>
      </c>
      <c r="I23" s="6">
        <v>9.3217999999999996</v>
      </c>
      <c r="J23" s="6">
        <v>9.3613999999999997</v>
      </c>
      <c r="K23" s="6">
        <v>9.3564000000000007</v>
      </c>
      <c r="L23" s="6">
        <v>9.9225999999999992</v>
      </c>
      <c r="M23" s="6">
        <v>10.6952</v>
      </c>
      <c r="N23" s="6">
        <v>10.696400000000001</v>
      </c>
      <c r="O23" s="6">
        <v>10.580500000000001</v>
      </c>
      <c r="P23" s="6"/>
      <c r="Q23" s="6">
        <f t="shared" ref="Q23" si="8">IF(NOT(ISNUMBER($O23)),"",IF($O23=0,"",MIN(C23:O23)))</f>
        <v>8.8574000000000002</v>
      </c>
      <c r="R23" s="6">
        <f t="shared" ref="R23" si="9">IF(NOT(ISNUMBER($O23)),"",IF($O23=0,"",MAX(C23:O23)))</f>
        <v>10.696400000000001</v>
      </c>
      <c r="S23" s="75">
        <f t="shared" ref="S23" si="10">IF(NOT(ISNUMBER($O23)),"",IF($O23=0,"",Q23-$O23))</f>
        <v>-1.7231000000000005</v>
      </c>
      <c r="T23" s="75">
        <f t="shared" ref="T23" si="11">IF(NOT(ISNUMBER($O23)),"",IF($O23=0,"",R23-$O23))</f>
        <v>0.11589999999999989</v>
      </c>
    </row>
    <row r="24" spans="1:20">
      <c r="A24" s="27" t="s">
        <v>187</v>
      </c>
      <c r="B24" s="31" t="s">
        <v>42</v>
      </c>
      <c r="C24" s="6">
        <v>8.5286000000000008</v>
      </c>
      <c r="D24" s="6">
        <v>8.6743000000000006</v>
      </c>
      <c r="E24" s="6">
        <v>8.8869000000000007</v>
      </c>
      <c r="F24" s="6">
        <v>8.0101999999999993</v>
      </c>
      <c r="G24" s="6">
        <v>8.1379000000000001</v>
      </c>
      <c r="H24" s="6">
        <v>8.2164000000000001</v>
      </c>
      <c r="I24" s="6">
        <v>8.2838999999999992</v>
      </c>
      <c r="J24" s="6">
        <v>8.3655000000000008</v>
      </c>
      <c r="K24" s="6">
        <v>8.2601999999999993</v>
      </c>
      <c r="L24" s="6">
        <v>8.3308999999999997</v>
      </c>
      <c r="M24" s="6">
        <v>8.3308999999999997</v>
      </c>
      <c r="N24" s="6">
        <v>8.3308999999999997</v>
      </c>
      <c r="O24" s="6">
        <v>8.3308999999999997</v>
      </c>
      <c r="P24" s="6"/>
      <c r="Q24" s="6">
        <f t="shared" si="0"/>
        <v>8.0101999999999993</v>
      </c>
      <c r="R24" s="6">
        <f t="shared" si="1"/>
        <v>8.8869000000000007</v>
      </c>
      <c r="S24" s="75">
        <f t="shared" si="2"/>
        <v>-0.32070000000000043</v>
      </c>
      <c r="T24" s="75">
        <f t="shared" si="3"/>
        <v>0.55600000000000094</v>
      </c>
    </row>
    <row r="25" spans="1:20">
      <c r="A25" s="27" t="s">
        <v>173</v>
      </c>
      <c r="B25" s="31"/>
      <c r="C25" s="6" t="s">
        <v>187</v>
      </c>
      <c r="D25" s="6" t="s">
        <v>187</v>
      </c>
      <c r="E25" s="6" t="s">
        <v>187</v>
      </c>
      <c r="F25" s="6" t="s">
        <v>187</v>
      </c>
      <c r="G25" s="6" t="s">
        <v>187</v>
      </c>
      <c r="H25" s="6" t="s">
        <v>187</v>
      </c>
      <c r="I25" s="6" t="s">
        <v>187</v>
      </c>
      <c r="J25" s="6" t="s">
        <v>187</v>
      </c>
      <c r="K25" s="6" t="s">
        <v>187</v>
      </c>
      <c r="L25" s="6" t="s">
        <v>187</v>
      </c>
      <c r="M25" s="6" t="s">
        <v>187</v>
      </c>
      <c r="N25" s="6" t="s">
        <v>187</v>
      </c>
      <c r="O25" s="6" t="s">
        <v>187</v>
      </c>
      <c r="P25" s="6"/>
      <c r="Q25" s="6" t="str">
        <f t="shared" si="0"/>
        <v/>
      </c>
      <c r="R25" s="6" t="str">
        <f t="shared" si="1"/>
        <v/>
      </c>
      <c r="S25" s="75" t="str">
        <f t="shared" si="2"/>
        <v/>
      </c>
      <c r="T25" s="75" t="str">
        <f t="shared" si="3"/>
        <v/>
      </c>
    </row>
    <row r="26" spans="1:20">
      <c r="A26" s="27"/>
      <c r="B26" s="31" t="s">
        <v>135</v>
      </c>
      <c r="C26" s="6" t="s">
        <v>187</v>
      </c>
      <c r="D26" s="6" t="s">
        <v>187</v>
      </c>
      <c r="E26" s="6" t="s">
        <v>187</v>
      </c>
      <c r="F26" s="6" t="s">
        <v>187</v>
      </c>
      <c r="G26" s="6" t="s">
        <v>187</v>
      </c>
      <c r="H26" s="6" t="s">
        <v>187</v>
      </c>
      <c r="I26" s="6" t="s">
        <v>187</v>
      </c>
      <c r="J26" s="6" t="s">
        <v>187</v>
      </c>
      <c r="K26" s="6" t="s">
        <v>187</v>
      </c>
      <c r="L26" s="6" t="s">
        <v>187</v>
      </c>
      <c r="M26" s="6" t="s">
        <v>187</v>
      </c>
      <c r="N26" s="6" t="s">
        <v>187</v>
      </c>
      <c r="O26" s="6" t="s">
        <v>187</v>
      </c>
      <c r="P26" s="6"/>
      <c r="Q26" s="6" t="str">
        <f t="shared" si="0"/>
        <v/>
      </c>
      <c r="R26" s="6" t="str">
        <f t="shared" si="1"/>
        <v/>
      </c>
      <c r="S26" s="75" t="str">
        <f t="shared" si="2"/>
        <v/>
      </c>
      <c r="T26" s="75" t="str">
        <f t="shared" si="3"/>
        <v/>
      </c>
    </row>
    <row r="27" spans="1:20">
      <c r="A27" s="27"/>
      <c r="B27" s="31" t="s">
        <v>8</v>
      </c>
      <c r="C27" s="6" t="s">
        <v>187</v>
      </c>
      <c r="D27" s="6" t="s">
        <v>187</v>
      </c>
      <c r="E27" s="6" t="s">
        <v>187</v>
      </c>
      <c r="F27" s="6" t="s">
        <v>187</v>
      </c>
      <c r="G27" s="6" t="s">
        <v>187</v>
      </c>
      <c r="H27" s="6" t="s">
        <v>187</v>
      </c>
      <c r="I27" s="6" t="s">
        <v>187</v>
      </c>
      <c r="J27" s="6" t="s">
        <v>187</v>
      </c>
      <c r="K27" s="6" t="s">
        <v>187</v>
      </c>
      <c r="L27" s="6" t="s">
        <v>187</v>
      </c>
      <c r="M27" s="6" t="s">
        <v>187</v>
      </c>
      <c r="N27" s="6" t="s">
        <v>187</v>
      </c>
      <c r="O27" s="6" t="s">
        <v>187</v>
      </c>
      <c r="P27" s="6"/>
      <c r="Q27" s="6" t="str">
        <f t="shared" si="0"/>
        <v/>
      </c>
      <c r="R27" s="6" t="str">
        <f t="shared" si="1"/>
        <v/>
      </c>
      <c r="S27" s="75" t="str">
        <f t="shared" si="2"/>
        <v/>
      </c>
      <c r="T27" s="75" t="str">
        <f t="shared" si="3"/>
        <v/>
      </c>
    </row>
    <row r="28" spans="1:20">
      <c r="A28" s="27" t="s">
        <v>187</v>
      </c>
      <c r="B28" s="31" t="s">
        <v>23</v>
      </c>
      <c r="C28" s="6">
        <v>9.9959000000000007</v>
      </c>
      <c r="D28" s="6">
        <v>9.8597000000000001</v>
      </c>
      <c r="E28" s="6">
        <v>9.9542999999999999</v>
      </c>
      <c r="F28" s="6">
        <v>10.293699999999999</v>
      </c>
      <c r="G28" s="6">
        <v>10.5746</v>
      </c>
      <c r="H28" s="6">
        <v>10.6974</v>
      </c>
      <c r="I28" s="6">
        <v>10.8194</v>
      </c>
      <c r="J28" s="6">
        <v>11.202500000000001</v>
      </c>
      <c r="K28" s="6">
        <v>11.2593</v>
      </c>
      <c r="L28" s="6">
        <v>11.2033</v>
      </c>
      <c r="M28" s="6">
        <v>11.3668</v>
      </c>
      <c r="N28" s="6">
        <v>11.423</v>
      </c>
      <c r="O28" s="6">
        <v>11.6031</v>
      </c>
      <c r="P28" s="6"/>
      <c r="Q28" s="6">
        <f t="shared" si="0"/>
        <v>9.8597000000000001</v>
      </c>
      <c r="R28" s="6">
        <f t="shared" si="1"/>
        <v>11.6031</v>
      </c>
      <c r="S28" s="75">
        <f t="shared" si="2"/>
        <v>-1.7433999999999994</v>
      </c>
      <c r="T28" s="75">
        <f t="shared" si="3"/>
        <v>0</v>
      </c>
    </row>
    <row r="29" spans="1:20">
      <c r="A29" s="27" t="s">
        <v>187</v>
      </c>
      <c r="B29" s="31" t="s">
        <v>136</v>
      </c>
      <c r="C29" s="6">
        <v>11.4909</v>
      </c>
      <c r="D29" s="6">
        <v>11.8024</v>
      </c>
      <c r="E29" s="6">
        <v>11.970700000000001</v>
      </c>
      <c r="F29" s="6">
        <v>12.081799999999999</v>
      </c>
      <c r="G29" s="6">
        <v>12.040900000000001</v>
      </c>
      <c r="H29" s="6">
        <v>12.284000000000001</v>
      </c>
      <c r="I29" s="6">
        <v>12.1593</v>
      </c>
      <c r="J29" s="6">
        <v>12.095499999999999</v>
      </c>
      <c r="K29" s="6">
        <v>12.0602</v>
      </c>
      <c r="L29" s="6">
        <v>11.5299</v>
      </c>
      <c r="M29" s="6">
        <v>11.841100000000001</v>
      </c>
      <c r="N29" s="6">
        <v>11.841100000000001</v>
      </c>
      <c r="O29" s="6">
        <v>11.841100000000001</v>
      </c>
      <c r="P29" s="6"/>
      <c r="Q29" s="6">
        <f t="shared" si="0"/>
        <v>11.4909</v>
      </c>
      <c r="R29" s="6">
        <f t="shared" si="1"/>
        <v>12.284000000000001</v>
      </c>
      <c r="S29" s="75">
        <f t="shared" si="2"/>
        <v>-0.35020000000000095</v>
      </c>
      <c r="T29" s="75">
        <f t="shared" si="3"/>
        <v>0.44289999999999985</v>
      </c>
    </row>
    <row r="30" spans="1:20">
      <c r="A30" s="27" t="s">
        <v>187</v>
      </c>
      <c r="B30" s="31" t="s">
        <v>34</v>
      </c>
      <c r="C30" s="6">
        <v>8.6473999999999993</v>
      </c>
      <c r="D30" s="6">
        <v>8.6399000000000008</v>
      </c>
      <c r="E30" s="6">
        <v>8.6919000000000004</v>
      </c>
      <c r="F30" s="6">
        <v>8.7569999999999997</v>
      </c>
      <c r="G30" s="6">
        <v>8.8788</v>
      </c>
      <c r="H30" s="6">
        <v>8.9556000000000004</v>
      </c>
      <c r="I30" s="6">
        <v>9.0113000000000003</v>
      </c>
      <c r="J30" s="6">
        <v>9.0545000000000009</v>
      </c>
      <c r="K30" s="6">
        <v>9.1492000000000004</v>
      </c>
      <c r="L30" s="6">
        <v>9.0913000000000004</v>
      </c>
      <c r="M30" s="6">
        <v>9.0626999999999995</v>
      </c>
      <c r="N30" s="6">
        <v>9.0626999999999995</v>
      </c>
      <c r="O30" s="6">
        <v>9.0626999999999995</v>
      </c>
      <c r="P30" s="6"/>
      <c r="Q30" s="6">
        <f t="shared" si="0"/>
        <v>8.6399000000000008</v>
      </c>
      <c r="R30" s="6">
        <f t="shared" si="1"/>
        <v>9.1492000000000004</v>
      </c>
      <c r="S30" s="75">
        <f t="shared" si="2"/>
        <v>-0.42279999999999873</v>
      </c>
      <c r="T30" s="75">
        <f t="shared" si="3"/>
        <v>8.6500000000000909E-2</v>
      </c>
    </row>
    <row r="31" spans="1:20">
      <c r="A31" s="27" t="s">
        <v>187</v>
      </c>
      <c r="B31" s="31" t="s">
        <v>46</v>
      </c>
      <c r="C31" s="6">
        <v>10.0299</v>
      </c>
      <c r="D31" s="6">
        <v>9.9205000000000005</v>
      </c>
      <c r="E31" s="6">
        <v>9.7988999999999997</v>
      </c>
      <c r="F31" s="6">
        <v>9.5599000000000007</v>
      </c>
      <c r="G31" s="6">
        <v>9.3731000000000009</v>
      </c>
      <c r="H31" s="6">
        <v>9.1950000000000003</v>
      </c>
      <c r="I31" s="6">
        <v>9.1927000000000003</v>
      </c>
      <c r="J31" s="6">
        <v>9.1686999999999994</v>
      </c>
      <c r="K31" s="6">
        <v>8.7075999999999993</v>
      </c>
      <c r="L31" s="6">
        <v>8.4778000000000002</v>
      </c>
      <c r="M31" s="6">
        <v>8.4778000000000002</v>
      </c>
      <c r="N31" s="6">
        <v>8.4778000000000002</v>
      </c>
      <c r="O31" s="6">
        <v>8.4778000000000002</v>
      </c>
      <c r="P31" s="6"/>
      <c r="Q31" s="6">
        <f t="shared" si="0"/>
        <v>8.4778000000000002</v>
      </c>
      <c r="R31" s="6">
        <f t="shared" si="1"/>
        <v>10.0299</v>
      </c>
      <c r="S31" s="75">
        <f t="shared" si="2"/>
        <v>0</v>
      </c>
      <c r="T31" s="75">
        <f t="shared" si="3"/>
        <v>1.5520999999999994</v>
      </c>
    </row>
    <row r="32" spans="1:20">
      <c r="A32" s="27" t="s">
        <v>6</v>
      </c>
      <c r="B32" s="31"/>
      <c r="C32" s="6" t="s">
        <v>187</v>
      </c>
      <c r="D32" s="6" t="s">
        <v>187</v>
      </c>
      <c r="E32" s="6" t="s">
        <v>187</v>
      </c>
      <c r="F32" s="6" t="s">
        <v>187</v>
      </c>
      <c r="G32" s="6" t="s">
        <v>187</v>
      </c>
      <c r="H32" s="6" t="s">
        <v>187</v>
      </c>
      <c r="I32" s="6" t="s">
        <v>187</v>
      </c>
      <c r="J32" s="6" t="s">
        <v>187</v>
      </c>
      <c r="K32" s="6" t="s">
        <v>187</v>
      </c>
      <c r="L32" s="6" t="s">
        <v>187</v>
      </c>
      <c r="M32" s="6" t="s">
        <v>187</v>
      </c>
      <c r="N32" s="6" t="s">
        <v>187</v>
      </c>
      <c r="O32" s="6" t="s">
        <v>187</v>
      </c>
      <c r="P32" s="6"/>
      <c r="Q32" s="6" t="str">
        <f t="shared" si="0"/>
        <v/>
      </c>
      <c r="R32" s="6" t="str">
        <f t="shared" si="1"/>
        <v/>
      </c>
      <c r="S32" s="75" t="str">
        <f t="shared" si="2"/>
        <v/>
      </c>
      <c r="T32" s="75" t="str">
        <f t="shared" si="3"/>
        <v/>
      </c>
    </row>
    <row r="33" spans="1:20">
      <c r="A33" s="27" t="s">
        <v>187</v>
      </c>
      <c r="B33" s="31" t="s">
        <v>29</v>
      </c>
      <c r="C33" s="6">
        <v>12.4992</v>
      </c>
      <c r="D33" s="6">
        <v>12.7179</v>
      </c>
      <c r="E33" s="6">
        <v>13.1425</v>
      </c>
      <c r="F33" s="6">
        <v>13.248900000000001</v>
      </c>
      <c r="G33" s="6">
        <v>12.883900000000001</v>
      </c>
      <c r="H33" s="6">
        <v>13.627700000000001</v>
      </c>
      <c r="I33" s="6">
        <v>13.5985</v>
      </c>
      <c r="J33" s="6">
        <v>13.598800000000001</v>
      </c>
      <c r="K33" s="6">
        <v>13.540100000000001</v>
      </c>
      <c r="L33" s="6">
        <v>13.726800000000001</v>
      </c>
      <c r="M33" s="6">
        <v>13.327999999999999</v>
      </c>
      <c r="N33" s="6">
        <v>13.1828</v>
      </c>
      <c r="O33" s="6">
        <v>13.1828</v>
      </c>
      <c r="P33" s="6"/>
      <c r="Q33" s="6">
        <f t="shared" si="0"/>
        <v>12.4992</v>
      </c>
      <c r="R33" s="6">
        <f t="shared" si="1"/>
        <v>13.726800000000001</v>
      </c>
      <c r="S33" s="75">
        <f t="shared" si="2"/>
        <v>-0.68360000000000021</v>
      </c>
      <c r="T33" s="75">
        <f t="shared" si="3"/>
        <v>0.54400000000000048</v>
      </c>
    </row>
    <row r="34" spans="1:20">
      <c r="A34" s="27"/>
      <c r="B34" s="31" t="s">
        <v>179</v>
      </c>
      <c r="C34" s="6">
        <v>13.3012</v>
      </c>
      <c r="D34" s="6">
        <v>13.852399999999999</v>
      </c>
      <c r="E34" s="6">
        <v>14.981400000000001</v>
      </c>
      <c r="F34" s="6">
        <v>15.911</v>
      </c>
      <c r="G34" s="6">
        <v>15.3657</v>
      </c>
      <c r="H34" s="6">
        <v>15.202500000000001</v>
      </c>
      <c r="I34" s="6">
        <v>15.1333</v>
      </c>
      <c r="J34" s="6">
        <v>14.997999999999999</v>
      </c>
      <c r="K34" s="6">
        <v>14.149900000000001</v>
      </c>
      <c r="L34" s="6">
        <v>14.430199999999999</v>
      </c>
      <c r="M34" s="6">
        <v>14.308999999999999</v>
      </c>
      <c r="N34" s="6">
        <v>13.6935</v>
      </c>
      <c r="O34" s="6">
        <v>13.6935</v>
      </c>
      <c r="P34" s="6"/>
      <c r="Q34" s="6">
        <f t="shared" si="0"/>
        <v>13.3012</v>
      </c>
      <c r="R34" s="6">
        <f t="shared" si="1"/>
        <v>15.911</v>
      </c>
      <c r="S34" s="75">
        <f t="shared" si="2"/>
        <v>-0.39230000000000054</v>
      </c>
      <c r="T34" s="75">
        <f t="shared" si="3"/>
        <v>2.2174999999999994</v>
      </c>
    </row>
    <row r="35" spans="1:20">
      <c r="A35" s="27" t="s">
        <v>187</v>
      </c>
      <c r="B35" s="31" t="s">
        <v>33</v>
      </c>
      <c r="C35" s="6">
        <v>9.7322000000000006</v>
      </c>
      <c r="D35" s="6">
        <v>9.8068000000000008</v>
      </c>
      <c r="E35" s="6">
        <v>9.5305</v>
      </c>
      <c r="F35" s="6">
        <v>9.5231999999999992</v>
      </c>
      <c r="G35" s="6">
        <v>9.5440000000000005</v>
      </c>
      <c r="H35" s="6">
        <v>9.5604999999999993</v>
      </c>
      <c r="I35" s="6">
        <v>10.309900000000001</v>
      </c>
      <c r="J35" s="6">
        <v>10.361800000000001</v>
      </c>
      <c r="K35" s="6">
        <v>10.270899999999999</v>
      </c>
      <c r="L35" s="6">
        <v>9.9367999999999999</v>
      </c>
      <c r="M35" s="6">
        <v>9.8773999999999997</v>
      </c>
      <c r="N35" s="6">
        <v>10.2065</v>
      </c>
      <c r="O35" s="6">
        <v>10.2065</v>
      </c>
      <c r="P35" s="6"/>
      <c r="Q35" s="6">
        <f t="shared" si="0"/>
        <v>9.5231999999999992</v>
      </c>
      <c r="R35" s="6">
        <f t="shared" si="1"/>
        <v>10.361800000000001</v>
      </c>
      <c r="S35" s="75">
        <f t="shared" si="2"/>
        <v>-0.68330000000000091</v>
      </c>
      <c r="T35" s="75">
        <f t="shared" si="3"/>
        <v>0.15530000000000044</v>
      </c>
    </row>
    <row r="36" spans="1:20">
      <c r="A36" s="27" t="s">
        <v>187</v>
      </c>
      <c r="B36" s="31" t="s">
        <v>43</v>
      </c>
      <c r="C36" s="6">
        <v>9.9480000000000004</v>
      </c>
      <c r="D36" s="6">
        <v>9.9131</v>
      </c>
      <c r="E36" s="6">
        <v>9.9016999999999999</v>
      </c>
      <c r="F36" s="6">
        <v>9.6416000000000004</v>
      </c>
      <c r="G36" s="6">
        <v>9.7637</v>
      </c>
      <c r="H36" s="6">
        <v>10.3019</v>
      </c>
      <c r="I36" s="6">
        <v>10.5472</v>
      </c>
      <c r="J36" s="6">
        <v>9.7744999999999997</v>
      </c>
      <c r="K36" s="6">
        <v>9.0770999999999997</v>
      </c>
      <c r="L36" s="6">
        <v>9.0284999999999993</v>
      </c>
      <c r="M36" s="6">
        <v>8.9232999999999993</v>
      </c>
      <c r="N36" s="6">
        <v>8.9232999999999993</v>
      </c>
      <c r="O36" s="6">
        <v>8.9232999999999993</v>
      </c>
      <c r="P36" s="6"/>
      <c r="Q36" s="6">
        <f t="shared" si="0"/>
        <v>8.9232999999999993</v>
      </c>
      <c r="R36" s="6">
        <f t="shared" si="1"/>
        <v>10.5472</v>
      </c>
      <c r="S36" s="75">
        <f t="shared" si="2"/>
        <v>0</v>
      </c>
      <c r="T36" s="75">
        <f t="shared" si="3"/>
        <v>1.6239000000000008</v>
      </c>
    </row>
    <row r="37" spans="1:20">
      <c r="A37" s="27" t="s">
        <v>187</v>
      </c>
      <c r="B37" s="31" t="s">
        <v>48</v>
      </c>
      <c r="C37" s="6">
        <v>3.5855000000000001</v>
      </c>
      <c r="D37" s="6">
        <v>3.5596999999999999</v>
      </c>
      <c r="E37" s="6">
        <v>3.6539000000000001</v>
      </c>
      <c r="F37" s="6">
        <v>3.7608000000000001</v>
      </c>
      <c r="G37" s="6">
        <v>3.8210999999999999</v>
      </c>
      <c r="H37" s="6">
        <v>3.8147000000000002</v>
      </c>
      <c r="I37" s="6">
        <v>3.9106000000000001</v>
      </c>
      <c r="J37" s="6">
        <v>4.1459000000000001</v>
      </c>
      <c r="K37" s="6">
        <v>4.3844000000000003</v>
      </c>
      <c r="L37" s="6">
        <v>4.4255000000000004</v>
      </c>
      <c r="M37" s="6">
        <v>3.7724000000000002</v>
      </c>
      <c r="N37" s="6">
        <v>3.7724000000000002</v>
      </c>
      <c r="O37" s="6">
        <v>3.7724000000000002</v>
      </c>
      <c r="P37" s="6"/>
      <c r="Q37" s="6">
        <f t="shared" si="0"/>
        <v>3.5596999999999999</v>
      </c>
      <c r="R37" s="6">
        <f t="shared" si="1"/>
        <v>4.4255000000000004</v>
      </c>
      <c r="S37" s="75">
        <f t="shared" si="2"/>
        <v>-0.21270000000000033</v>
      </c>
      <c r="T37" s="75">
        <f t="shared" si="3"/>
        <v>0.65310000000000024</v>
      </c>
    </row>
    <row r="38" spans="1:20">
      <c r="A38" s="27" t="s">
        <v>175</v>
      </c>
      <c r="B38" s="31"/>
      <c r="C38" s="6" t="s">
        <v>187</v>
      </c>
      <c r="D38" s="6" t="s">
        <v>187</v>
      </c>
      <c r="E38" s="6" t="s">
        <v>187</v>
      </c>
      <c r="F38" s="6" t="s">
        <v>187</v>
      </c>
      <c r="G38" s="6" t="s">
        <v>187</v>
      </c>
      <c r="H38" s="6" t="s">
        <v>187</v>
      </c>
      <c r="I38" s="6" t="s">
        <v>187</v>
      </c>
      <c r="J38" s="6" t="s">
        <v>187</v>
      </c>
      <c r="K38" s="6" t="s">
        <v>187</v>
      </c>
      <c r="L38" s="6" t="s">
        <v>187</v>
      </c>
      <c r="M38" s="6" t="s">
        <v>187</v>
      </c>
      <c r="N38" s="6" t="s">
        <v>187</v>
      </c>
      <c r="O38" s="6" t="s">
        <v>187</v>
      </c>
      <c r="P38" s="6"/>
      <c r="Q38" s="6" t="str">
        <f t="shared" si="0"/>
        <v/>
      </c>
      <c r="R38" s="6" t="str">
        <f t="shared" si="1"/>
        <v/>
      </c>
      <c r="S38" s="75" t="str">
        <f t="shared" si="2"/>
        <v/>
      </c>
      <c r="T38" s="75" t="str">
        <f t="shared" si="3"/>
        <v/>
      </c>
    </row>
    <row r="39" spans="1:20">
      <c r="A39" s="27" t="s">
        <v>187</v>
      </c>
      <c r="B39" s="31" t="s">
        <v>10</v>
      </c>
      <c r="C39" s="6">
        <v>9.1278000000000006</v>
      </c>
      <c r="D39" s="6">
        <v>9.0337999999999994</v>
      </c>
      <c r="E39" s="6">
        <v>9.2175999999999991</v>
      </c>
      <c r="F39" s="6">
        <v>9.2085000000000008</v>
      </c>
      <c r="G39" s="6">
        <v>9.2256999999999998</v>
      </c>
      <c r="H39" s="6">
        <v>9.3221000000000007</v>
      </c>
      <c r="I39" s="6">
        <v>9.3768999999999991</v>
      </c>
      <c r="J39" s="6">
        <v>9.3300999999999998</v>
      </c>
      <c r="K39" s="6">
        <v>9.1933000000000007</v>
      </c>
      <c r="L39" s="6">
        <v>9.4099000000000004</v>
      </c>
      <c r="M39" s="6">
        <v>9.5799000000000003</v>
      </c>
      <c r="N39" s="6">
        <v>9.5487000000000002</v>
      </c>
      <c r="O39" s="6">
        <v>9.5487000000000002</v>
      </c>
      <c r="P39" s="6"/>
      <c r="Q39" s="6">
        <f t="shared" si="0"/>
        <v>9.0337999999999994</v>
      </c>
      <c r="R39" s="6">
        <f t="shared" si="1"/>
        <v>9.5799000000000003</v>
      </c>
      <c r="S39" s="75">
        <f t="shared" si="2"/>
        <v>-0.5149000000000008</v>
      </c>
      <c r="T39" s="75">
        <f t="shared" si="3"/>
        <v>3.1200000000000117E-2</v>
      </c>
    </row>
    <row r="40" spans="1:20">
      <c r="A40" s="27" t="s">
        <v>187</v>
      </c>
      <c r="B40" s="31" t="s">
        <v>26</v>
      </c>
      <c r="C40" s="6">
        <v>4.2262000000000004</v>
      </c>
      <c r="D40" s="6">
        <v>4.1650999999999998</v>
      </c>
      <c r="E40" s="6">
        <v>4.2013999999999996</v>
      </c>
      <c r="F40" s="6">
        <v>4.2828999999999997</v>
      </c>
      <c r="G40" s="6">
        <v>4.2515999999999998</v>
      </c>
      <c r="H40" s="6">
        <v>4.2686999999999999</v>
      </c>
      <c r="I40" s="6">
        <v>4.3349000000000002</v>
      </c>
      <c r="J40" s="6">
        <v>4.4492000000000003</v>
      </c>
      <c r="K40" s="6">
        <v>4.4649999999999999</v>
      </c>
      <c r="L40" s="6">
        <v>4.4539</v>
      </c>
      <c r="M40" s="6">
        <v>4.5218999999999996</v>
      </c>
      <c r="N40" s="6">
        <v>4.5420999999999996</v>
      </c>
      <c r="O40" s="6">
        <v>4.5138999999999996</v>
      </c>
      <c r="P40" s="6"/>
      <c r="Q40" s="6">
        <f t="shared" si="0"/>
        <v>4.1650999999999998</v>
      </c>
      <c r="R40" s="6">
        <f t="shared" si="1"/>
        <v>4.5420999999999996</v>
      </c>
      <c r="S40" s="75">
        <f t="shared" si="2"/>
        <v>-0.34879999999999978</v>
      </c>
      <c r="T40" s="75">
        <f t="shared" si="3"/>
        <v>2.8200000000000003E-2</v>
      </c>
    </row>
    <row r="41" spans="1:20">
      <c r="A41" s="27" t="s">
        <v>187</v>
      </c>
      <c r="B41" s="31" t="s">
        <v>32</v>
      </c>
      <c r="C41" s="6">
        <v>5.2538999999999998</v>
      </c>
      <c r="D41" s="6">
        <v>5.3337000000000003</v>
      </c>
      <c r="E41" s="6">
        <v>5.5587999999999997</v>
      </c>
      <c r="F41" s="6">
        <v>5.7190000000000003</v>
      </c>
      <c r="G41" s="6">
        <v>5.8978999999999999</v>
      </c>
      <c r="H41" s="6">
        <v>6.2393000000000001</v>
      </c>
      <c r="I41" s="6">
        <v>6.4805999999999999</v>
      </c>
      <c r="J41" s="6">
        <v>6.1970000000000001</v>
      </c>
      <c r="K41" s="6">
        <v>6.2472000000000003</v>
      </c>
      <c r="L41" s="6">
        <v>6.5021000000000004</v>
      </c>
      <c r="M41" s="6">
        <v>6.5021000000000004</v>
      </c>
      <c r="N41" s="6">
        <v>6.5021000000000004</v>
      </c>
      <c r="O41" s="6">
        <v>6.5021000000000004</v>
      </c>
      <c r="P41" s="6"/>
      <c r="Q41" s="6">
        <f t="shared" si="0"/>
        <v>5.2538999999999998</v>
      </c>
      <c r="R41" s="6">
        <f t="shared" si="1"/>
        <v>6.5021000000000004</v>
      </c>
      <c r="S41" s="75">
        <f t="shared" si="2"/>
        <v>-1.2482000000000006</v>
      </c>
      <c r="T41" s="75">
        <f t="shared" si="3"/>
        <v>0</v>
      </c>
    </row>
    <row r="42" spans="1:20">
      <c r="A42" s="27" t="s">
        <v>187</v>
      </c>
      <c r="B42" s="31" t="s">
        <v>37</v>
      </c>
      <c r="C42" s="6">
        <v>5.2590000000000003</v>
      </c>
      <c r="D42" s="6">
        <v>5.3578000000000001</v>
      </c>
      <c r="E42" s="6">
        <v>5.1414</v>
      </c>
      <c r="F42" s="6">
        <v>5.2380000000000004</v>
      </c>
      <c r="G42" s="6">
        <v>5.2744999999999997</v>
      </c>
      <c r="H42" s="6">
        <v>5.4095000000000004</v>
      </c>
      <c r="I42" s="6">
        <v>5.1844999999999999</v>
      </c>
      <c r="J42" s="6">
        <v>5.5259999999999998</v>
      </c>
      <c r="K42" s="6">
        <v>5.5183999999999997</v>
      </c>
      <c r="L42" s="6">
        <v>5.4810999999999996</v>
      </c>
      <c r="M42" s="6">
        <v>5.4055999999999997</v>
      </c>
      <c r="N42" s="6">
        <v>5.4055999999999997</v>
      </c>
      <c r="O42" s="6">
        <v>5.4055999999999997</v>
      </c>
      <c r="P42" s="6"/>
      <c r="Q42" s="6">
        <f t="shared" si="0"/>
        <v>5.1414</v>
      </c>
      <c r="R42" s="6">
        <f t="shared" si="1"/>
        <v>5.5259999999999998</v>
      </c>
      <c r="S42" s="75">
        <f t="shared" si="2"/>
        <v>-0.26419999999999977</v>
      </c>
      <c r="T42" s="75">
        <f t="shared" si="3"/>
        <v>0.12040000000000006</v>
      </c>
    </row>
    <row r="43" spans="1:20">
      <c r="A43" s="27"/>
      <c r="B43" s="31" t="s">
        <v>178</v>
      </c>
      <c r="C43" s="6">
        <v>10.8348</v>
      </c>
      <c r="D43" s="6">
        <v>10.7417</v>
      </c>
      <c r="E43" s="6">
        <v>11.0738</v>
      </c>
      <c r="F43" s="6">
        <v>10.928100000000001</v>
      </c>
      <c r="G43" s="6">
        <v>10.927199999999999</v>
      </c>
      <c r="H43" s="6">
        <v>10.5457</v>
      </c>
      <c r="I43" s="6">
        <v>10.583</v>
      </c>
      <c r="J43" s="6">
        <v>10.729200000000001</v>
      </c>
      <c r="K43" s="6">
        <v>10.9566</v>
      </c>
      <c r="L43" s="6">
        <v>10.6683</v>
      </c>
      <c r="M43" s="6">
        <v>10.803900000000001</v>
      </c>
      <c r="N43" s="6">
        <v>10.803900000000001</v>
      </c>
      <c r="O43" s="6">
        <v>10.803900000000001</v>
      </c>
      <c r="P43" s="6"/>
      <c r="Q43" s="6">
        <f t="shared" si="0"/>
        <v>10.5457</v>
      </c>
      <c r="R43" s="6">
        <f t="shared" si="1"/>
        <v>11.0738</v>
      </c>
      <c r="S43" s="75">
        <f t="shared" si="2"/>
        <v>-0.25820000000000043</v>
      </c>
      <c r="T43" s="75">
        <f t="shared" si="3"/>
        <v>0.26989999999999981</v>
      </c>
    </row>
    <row r="44" spans="1:20">
      <c r="A44" s="27" t="s">
        <v>176</v>
      </c>
      <c r="B44" s="31"/>
      <c r="C44" s="6" t="s">
        <v>187</v>
      </c>
      <c r="D44" s="6" t="s">
        <v>187</v>
      </c>
      <c r="E44" s="6" t="s">
        <v>187</v>
      </c>
      <c r="F44" s="6" t="s">
        <v>187</v>
      </c>
      <c r="G44" s="6" t="s">
        <v>187</v>
      </c>
      <c r="H44" s="6" t="s">
        <v>187</v>
      </c>
      <c r="I44" s="6" t="s">
        <v>187</v>
      </c>
      <c r="J44" s="6" t="s">
        <v>187</v>
      </c>
      <c r="K44" s="6" t="s">
        <v>187</v>
      </c>
      <c r="L44" s="6" t="s">
        <v>187</v>
      </c>
      <c r="M44" s="6" t="s">
        <v>187</v>
      </c>
      <c r="N44" s="6" t="s">
        <v>187</v>
      </c>
      <c r="O44" s="6" t="s">
        <v>187</v>
      </c>
      <c r="P44" s="6"/>
      <c r="Q44" s="6" t="str">
        <f t="shared" si="0"/>
        <v/>
      </c>
      <c r="R44" s="6" t="str">
        <f t="shared" si="1"/>
        <v/>
      </c>
      <c r="S44" s="75" t="str">
        <f t="shared" si="2"/>
        <v/>
      </c>
      <c r="T44" s="75" t="str">
        <f t="shared" si="3"/>
        <v/>
      </c>
    </row>
    <row r="45" spans="1:20">
      <c r="A45" s="27" t="s">
        <v>187</v>
      </c>
      <c r="B45" s="31" t="s">
        <v>18</v>
      </c>
      <c r="C45" s="6">
        <v>4.4145000000000003</v>
      </c>
      <c r="D45" s="6">
        <v>4.5157999999999996</v>
      </c>
      <c r="E45" s="6">
        <v>4.2256</v>
      </c>
      <c r="F45" s="6">
        <v>4.4150999999999998</v>
      </c>
      <c r="G45" s="6">
        <v>4.3769999999999998</v>
      </c>
      <c r="H45" s="6">
        <v>4.4615999999999998</v>
      </c>
      <c r="I45" s="6">
        <v>4.3047000000000004</v>
      </c>
      <c r="J45" s="6">
        <v>4.1428000000000003</v>
      </c>
      <c r="K45" s="6">
        <v>4.1036000000000001</v>
      </c>
      <c r="L45" s="6">
        <v>4.2794999999999996</v>
      </c>
      <c r="M45" s="6">
        <v>4.5317999999999996</v>
      </c>
      <c r="N45" s="6">
        <v>4.5350000000000001</v>
      </c>
      <c r="O45" s="6">
        <v>4.5350000000000001</v>
      </c>
      <c r="Q45" s="6">
        <f t="shared" si="0"/>
        <v>4.1036000000000001</v>
      </c>
      <c r="R45" s="6">
        <f t="shared" si="1"/>
        <v>4.5350000000000001</v>
      </c>
      <c r="S45" s="75">
        <f t="shared" si="2"/>
        <v>-0.43140000000000001</v>
      </c>
      <c r="T45" s="75">
        <f t="shared" si="3"/>
        <v>0</v>
      </c>
    </row>
    <row r="46" spans="1:20">
      <c r="A46" s="27" t="s">
        <v>187</v>
      </c>
      <c r="B46" s="31" t="s">
        <v>27</v>
      </c>
      <c r="C46" s="6">
        <v>6.1365999999999996</v>
      </c>
      <c r="D46" s="6">
        <v>6.19</v>
      </c>
      <c r="E46" s="6">
        <v>6.2500999999999998</v>
      </c>
      <c r="F46" s="6">
        <v>6.1988000000000003</v>
      </c>
      <c r="G46" s="6">
        <v>6.3620000000000001</v>
      </c>
      <c r="H46" s="6">
        <v>6.3090999999999999</v>
      </c>
      <c r="I46" s="6">
        <v>6.4736000000000002</v>
      </c>
      <c r="J46" s="6">
        <v>6.3285999999999998</v>
      </c>
      <c r="K46" s="6">
        <v>6.2801999999999998</v>
      </c>
      <c r="L46" s="6">
        <v>6.2103999999999999</v>
      </c>
      <c r="M46" s="6">
        <v>6.3183999999999996</v>
      </c>
      <c r="N46" s="6">
        <v>6.1866000000000003</v>
      </c>
      <c r="O46" s="6">
        <v>6.1494</v>
      </c>
      <c r="Q46" s="6">
        <f t="shared" si="0"/>
        <v>6.1365999999999996</v>
      </c>
      <c r="R46" s="6">
        <f t="shared" si="1"/>
        <v>6.4736000000000002</v>
      </c>
      <c r="S46" s="75">
        <f t="shared" si="2"/>
        <v>-1.2800000000000367E-2</v>
      </c>
      <c r="T46" s="75">
        <f t="shared" si="3"/>
        <v>0.32420000000000027</v>
      </c>
    </row>
    <row r="47" spans="1:20">
      <c r="A47" s="27" t="s">
        <v>187</v>
      </c>
      <c r="B47" s="31" t="s">
        <v>40</v>
      </c>
      <c r="C47" s="6">
        <v>7.0837000000000003</v>
      </c>
      <c r="D47" s="6">
        <v>7.1017999999999999</v>
      </c>
      <c r="E47" s="6">
        <v>7.0583999999999998</v>
      </c>
      <c r="F47" s="6">
        <v>7.1624999999999996</v>
      </c>
      <c r="G47" s="6">
        <v>7.3310000000000004</v>
      </c>
      <c r="H47" s="6">
        <v>7.3594999999999997</v>
      </c>
      <c r="I47" s="6">
        <v>7.3696999999999999</v>
      </c>
      <c r="J47" s="6">
        <v>7.4355000000000002</v>
      </c>
      <c r="K47" s="6">
        <v>7.6242000000000001</v>
      </c>
      <c r="L47" s="6">
        <v>7.3651999999999997</v>
      </c>
      <c r="M47" s="6">
        <v>7.2637</v>
      </c>
      <c r="N47" s="6">
        <v>7.3612000000000002</v>
      </c>
      <c r="O47" s="6">
        <v>7.3612000000000002</v>
      </c>
      <c r="Q47" s="6">
        <f t="shared" si="0"/>
        <v>7.0583999999999998</v>
      </c>
      <c r="R47" s="6">
        <f t="shared" si="1"/>
        <v>7.6242000000000001</v>
      </c>
      <c r="S47" s="75">
        <f t="shared" si="2"/>
        <v>-0.3028000000000004</v>
      </c>
      <c r="T47" s="75">
        <f t="shared" si="3"/>
        <v>0.2629999999999999</v>
      </c>
    </row>
    <row r="48" spans="1:20">
      <c r="A48" s="27" t="s">
        <v>187</v>
      </c>
      <c r="B48" s="31" t="s">
        <v>49</v>
      </c>
      <c r="C48" s="6">
        <v>10.191700000000001</v>
      </c>
      <c r="D48" s="6">
        <v>10.5116</v>
      </c>
      <c r="E48" s="6">
        <v>10.1122</v>
      </c>
      <c r="F48" s="6">
        <v>10.622199999999999</v>
      </c>
      <c r="G48" s="6">
        <v>10.709</v>
      </c>
      <c r="H48" s="6">
        <v>10.7279</v>
      </c>
      <c r="I48" s="6">
        <v>10.610799999999999</v>
      </c>
      <c r="J48" s="6">
        <v>10.268800000000001</v>
      </c>
      <c r="K48" s="6">
        <v>10.6877</v>
      </c>
      <c r="L48" s="6">
        <v>10.531000000000001</v>
      </c>
      <c r="M48" s="6">
        <v>11.1784</v>
      </c>
      <c r="N48" s="6">
        <v>11.1784</v>
      </c>
      <c r="O48" s="6">
        <v>11.1784</v>
      </c>
      <c r="Q48" s="6">
        <f t="shared" si="0"/>
        <v>10.1122</v>
      </c>
      <c r="R48" s="6">
        <f t="shared" si="1"/>
        <v>11.1784</v>
      </c>
      <c r="S48" s="75">
        <f t="shared" si="2"/>
        <v>-1.0662000000000003</v>
      </c>
      <c r="T48" s="75">
        <f t="shared" si="3"/>
        <v>0</v>
      </c>
    </row>
    <row r="49" spans="1:20">
      <c r="A49" s="27" t="s">
        <v>12</v>
      </c>
      <c r="B49" s="31"/>
      <c r="C49" s="6" t="s">
        <v>187</v>
      </c>
      <c r="D49" s="6" t="s">
        <v>187</v>
      </c>
      <c r="E49" s="6" t="s">
        <v>187</v>
      </c>
      <c r="F49" s="6" t="s">
        <v>187</v>
      </c>
      <c r="G49" s="6" t="s">
        <v>187</v>
      </c>
      <c r="H49" s="6" t="s">
        <v>187</v>
      </c>
      <c r="I49" s="6" t="s">
        <v>187</v>
      </c>
      <c r="J49" s="6" t="s">
        <v>187</v>
      </c>
      <c r="K49" s="6" t="s">
        <v>187</v>
      </c>
      <c r="L49" s="6" t="s">
        <v>187</v>
      </c>
      <c r="M49" s="6" t="s">
        <v>187</v>
      </c>
      <c r="N49" s="6" t="s">
        <v>187</v>
      </c>
      <c r="O49" s="6" t="s">
        <v>187</v>
      </c>
      <c r="P49" s="6"/>
      <c r="Q49" s="6" t="str">
        <f t="shared" si="0"/>
        <v/>
      </c>
      <c r="R49" s="6" t="str">
        <f t="shared" si="1"/>
        <v/>
      </c>
      <c r="S49" s="75" t="str">
        <f t="shared" si="2"/>
        <v/>
      </c>
      <c r="T49" s="75" t="str">
        <f t="shared" si="3"/>
        <v/>
      </c>
    </row>
    <row r="50" spans="1:20">
      <c r="A50" s="27" t="s">
        <v>187</v>
      </c>
      <c r="B50" s="31" t="s">
        <v>11</v>
      </c>
      <c r="C50" s="6">
        <v>10.770799999999999</v>
      </c>
      <c r="D50" s="6">
        <v>10.560499999999999</v>
      </c>
      <c r="E50" s="6">
        <v>10.641999999999999</v>
      </c>
      <c r="F50" s="6">
        <v>10.5291</v>
      </c>
      <c r="G50" s="6">
        <v>10.467599999999999</v>
      </c>
      <c r="H50" s="6">
        <v>10.388500000000001</v>
      </c>
      <c r="I50" s="6">
        <v>10.6312</v>
      </c>
      <c r="J50" s="6">
        <v>10.143700000000001</v>
      </c>
      <c r="K50" s="6">
        <v>10.157400000000001</v>
      </c>
      <c r="L50" s="6">
        <v>10.2554</v>
      </c>
      <c r="M50" s="6">
        <v>9.7687000000000008</v>
      </c>
      <c r="N50" s="6">
        <v>9.6292000000000009</v>
      </c>
      <c r="O50" s="6">
        <v>9.8187999999999995</v>
      </c>
      <c r="Q50" s="6">
        <f t="shared" si="0"/>
        <v>9.6292000000000009</v>
      </c>
      <c r="R50" s="6">
        <f t="shared" si="1"/>
        <v>10.770799999999999</v>
      </c>
      <c r="S50" s="75">
        <f t="shared" si="2"/>
        <v>-0.18959999999999866</v>
      </c>
      <c r="T50" s="75">
        <f t="shared" si="3"/>
        <v>0.95199999999999996</v>
      </c>
    </row>
    <row r="51" spans="1:20">
      <c r="A51" s="27" t="s">
        <v>187</v>
      </c>
      <c r="B51" s="31" t="s">
        <v>13</v>
      </c>
      <c r="C51" s="6">
        <v>8.6697000000000006</v>
      </c>
      <c r="D51" s="6">
        <v>8.6220999999999997</v>
      </c>
      <c r="E51" s="6">
        <v>8.4685000000000006</v>
      </c>
      <c r="F51" s="6">
        <v>8.7256999999999998</v>
      </c>
      <c r="G51" s="6">
        <v>8.8416999999999994</v>
      </c>
      <c r="H51" s="6">
        <v>8.8391999999999999</v>
      </c>
      <c r="I51" s="6">
        <v>8.9700000000000006</v>
      </c>
      <c r="J51" s="6">
        <v>9.0882000000000005</v>
      </c>
      <c r="K51" s="6">
        <v>8.9789999999999992</v>
      </c>
      <c r="L51" s="6">
        <v>8.9343000000000004</v>
      </c>
      <c r="M51" s="6">
        <v>8.9588999999999999</v>
      </c>
      <c r="N51" s="6">
        <v>8.8009000000000004</v>
      </c>
      <c r="O51" s="6">
        <v>8.9178999999999995</v>
      </c>
      <c r="Q51" s="6">
        <f t="shared" si="0"/>
        <v>8.4685000000000006</v>
      </c>
      <c r="R51" s="6">
        <f t="shared" si="1"/>
        <v>9.0882000000000005</v>
      </c>
      <c r="S51" s="75">
        <f t="shared" si="2"/>
        <v>-0.44939999999999891</v>
      </c>
      <c r="T51" s="75">
        <f t="shared" si="3"/>
        <v>0.17030000000000101</v>
      </c>
    </row>
    <row r="52" spans="1:20">
      <c r="A52" s="27" t="s">
        <v>187</v>
      </c>
      <c r="B52" s="31" t="s">
        <v>20</v>
      </c>
      <c r="C52" s="6">
        <v>8.4415999999999993</v>
      </c>
      <c r="D52" s="6">
        <v>8.5477000000000007</v>
      </c>
      <c r="E52" s="6">
        <v>8.5151000000000003</v>
      </c>
      <c r="F52" s="6">
        <v>8.5337999999999994</v>
      </c>
      <c r="G52" s="6">
        <v>8.6310000000000002</v>
      </c>
      <c r="H52" s="6">
        <v>8.6654999999999998</v>
      </c>
      <c r="I52" s="6">
        <v>8.5728000000000009</v>
      </c>
      <c r="J52" s="6">
        <v>8.4783000000000008</v>
      </c>
      <c r="K52" s="6">
        <v>8.4126999999999992</v>
      </c>
      <c r="L52" s="6">
        <v>8.3705999999999996</v>
      </c>
      <c r="M52" s="6">
        <v>8.4271999999999991</v>
      </c>
      <c r="N52" s="6">
        <v>8.3150999999999993</v>
      </c>
      <c r="O52" s="6">
        <v>8.2879000000000005</v>
      </c>
      <c r="Q52" s="6">
        <f t="shared" si="0"/>
        <v>8.2879000000000005</v>
      </c>
      <c r="R52" s="6">
        <f t="shared" si="1"/>
        <v>8.6654999999999998</v>
      </c>
      <c r="S52" s="75">
        <f t="shared" si="2"/>
        <v>0</v>
      </c>
      <c r="T52" s="75">
        <f t="shared" si="3"/>
        <v>0.37759999999999927</v>
      </c>
    </row>
    <row r="53" spans="1:20">
      <c r="A53" s="27" t="s">
        <v>187</v>
      </c>
      <c r="B53" s="31" t="s">
        <v>21</v>
      </c>
      <c r="C53" s="6">
        <v>11.741300000000001</v>
      </c>
      <c r="D53" s="6">
        <v>11.844200000000001</v>
      </c>
      <c r="E53" s="6">
        <v>11.922599999999999</v>
      </c>
      <c r="F53" s="6">
        <v>12.062799999999999</v>
      </c>
      <c r="G53" s="6">
        <v>12.1936</v>
      </c>
      <c r="H53" s="6">
        <v>12.3581</v>
      </c>
      <c r="I53" s="6">
        <v>12.5116</v>
      </c>
      <c r="J53" s="6">
        <v>12.514699999999999</v>
      </c>
      <c r="K53" s="6">
        <v>12.5258</v>
      </c>
      <c r="L53" s="6">
        <v>12.459199999999999</v>
      </c>
      <c r="M53" s="6">
        <v>12.441700000000001</v>
      </c>
      <c r="N53" s="6">
        <v>12.4069</v>
      </c>
      <c r="O53" s="6">
        <v>12.4069</v>
      </c>
      <c r="Q53" s="6">
        <f t="shared" si="0"/>
        <v>11.741300000000001</v>
      </c>
      <c r="R53" s="6">
        <f t="shared" si="1"/>
        <v>12.5258</v>
      </c>
      <c r="S53" s="75">
        <f t="shared" si="2"/>
        <v>-0.66559999999999953</v>
      </c>
      <c r="T53" s="75">
        <f t="shared" si="3"/>
        <v>0.11890000000000001</v>
      </c>
    </row>
    <row r="54" spans="1:20">
      <c r="A54" s="27" t="s">
        <v>187</v>
      </c>
      <c r="B54" s="31" t="s">
        <v>25</v>
      </c>
      <c r="C54" s="6">
        <v>4.7891000000000004</v>
      </c>
      <c r="D54" s="6">
        <v>4.8403999999999998</v>
      </c>
      <c r="E54" s="6">
        <v>4.8673999999999999</v>
      </c>
      <c r="F54" s="6">
        <v>4.8621999999999996</v>
      </c>
      <c r="G54" s="6">
        <v>4.9381000000000004</v>
      </c>
      <c r="H54" s="6">
        <v>4.8536000000000001</v>
      </c>
      <c r="I54" s="6">
        <v>4.8026999999999997</v>
      </c>
      <c r="J54" s="6">
        <v>4.6294000000000004</v>
      </c>
      <c r="K54" s="6">
        <v>3.6242999999999999</v>
      </c>
      <c r="L54" s="6">
        <v>3.9201000000000001</v>
      </c>
      <c r="M54" s="6">
        <v>3.9201000000000001</v>
      </c>
      <c r="N54" s="6">
        <v>3.9201000000000001</v>
      </c>
      <c r="O54" s="6">
        <v>3.9201000000000001</v>
      </c>
      <c r="Q54" s="6">
        <f t="shared" si="0"/>
        <v>3.6242999999999999</v>
      </c>
      <c r="R54" s="6">
        <f t="shared" si="1"/>
        <v>4.9381000000000004</v>
      </c>
      <c r="S54" s="75">
        <f t="shared" si="2"/>
        <v>-0.29580000000000028</v>
      </c>
      <c r="T54" s="75">
        <f t="shared" si="3"/>
        <v>1.0180000000000002</v>
      </c>
    </row>
    <row r="55" spans="1:20">
      <c r="A55" s="27" t="s">
        <v>187</v>
      </c>
      <c r="B55" s="31" t="s">
        <v>142</v>
      </c>
      <c r="C55" s="6">
        <v>3.8351000000000002</v>
      </c>
      <c r="D55" s="6">
        <v>3.8614000000000002</v>
      </c>
      <c r="E55" s="6">
        <v>3.9495</v>
      </c>
      <c r="F55" s="6">
        <v>4.0490000000000004</v>
      </c>
      <c r="G55" s="6">
        <v>4.1036000000000001</v>
      </c>
      <c r="H55" s="6">
        <v>4.2183999999999999</v>
      </c>
      <c r="I55" s="6">
        <v>4.2705000000000002</v>
      </c>
      <c r="J55" s="6">
        <v>4.2832999999999997</v>
      </c>
      <c r="K55" s="6">
        <v>4.2797000000000001</v>
      </c>
      <c r="L55" s="6">
        <v>4.1711</v>
      </c>
      <c r="M55" s="6">
        <v>4.1970999999999998</v>
      </c>
      <c r="N55" s="6">
        <v>4.1970999999999998</v>
      </c>
      <c r="O55" s="6">
        <v>4.1970999999999998</v>
      </c>
      <c r="Q55" s="6">
        <f t="shared" si="0"/>
        <v>3.8351000000000002</v>
      </c>
      <c r="R55" s="6">
        <f t="shared" si="1"/>
        <v>4.2832999999999997</v>
      </c>
      <c r="S55" s="75">
        <f t="shared" si="2"/>
        <v>-0.36199999999999966</v>
      </c>
      <c r="T55" s="75">
        <f t="shared" si="3"/>
        <v>8.6199999999999832E-2</v>
      </c>
    </row>
    <row r="56" spans="1:20">
      <c r="A56" s="27" t="s">
        <v>187</v>
      </c>
      <c r="B56" s="31" t="s">
        <v>38</v>
      </c>
      <c r="C56" s="6">
        <v>4.4211999999999998</v>
      </c>
      <c r="D56" s="6">
        <v>4.5221</v>
      </c>
      <c r="E56" s="6">
        <v>4.5906000000000002</v>
      </c>
      <c r="F56" s="6">
        <v>4.6456999999999997</v>
      </c>
      <c r="G56" s="6">
        <v>4.6492000000000004</v>
      </c>
      <c r="H56" s="6">
        <v>4.6460999999999997</v>
      </c>
      <c r="I56" s="6">
        <v>4.8159999999999998</v>
      </c>
      <c r="J56" s="6">
        <v>4.8372000000000002</v>
      </c>
      <c r="K56" s="6">
        <v>4.8887</v>
      </c>
      <c r="L56" s="6">
        <v>4.8609</v>
      </c>
      <c r="M56" s="6">
        <v>4.8537999999999997</v>
      </c>
      <c r="N56" s="6">
        <v>5.1346999999999996</v>
      </c>
      <c r="O56" s="6">
        <v>5.1966999999999999</v>
      </c>
      <c r="Q56" s="6">
        <f t="shared" si="0"/>
        <v>4.4211999999999998</v>
      </c>
      <c r="R56" s="6">
        <f t="shared" si="1"/>
        <v>5.1966999999999999</v>
      </c>
      <c r="S56" s="75">
        <f t="shared" si="2"/>
        <v>-0.77550000000000008</v>
      </c>
      <c r="T56" s="75">
        <f t="shared" si="3"/>
        <v>0</v>
      </c>
    </row>
    <row r="57" spans="1:20">
      <c r="A57" s="27" t="s">
        <v>187</v>
      </c>
      <c r="B57" s="31" t="s">
        <v>39</v>
      </c>
      <c r="C57" s="6">
        <v>4.4444999999999997</v>
      </c>
      <c r="D57" s="6">
        <v>4.4074</v>
      </c>
      <c r="E57" s="6">
        <v>4.4420999999999999</v>
      </c>
      <c r="F57" s="6">
        <v>4.5347</v>
      </c>
      <c r="G57" s="6">
        <v>4.4992000000000001</v>
      </c>
      <c r="H57" s="6">
        <v>4.5490000000000004</v>
      </c>
      <c r="I57" s="6">
        <v>4.5490000000000004</v>
      </c>
      <c r="J57" s="6">
        <v>4.6311</v>
      </c>
      <c r="K57" s="6">
        <v>4.5449000000000002</v>
      </c>
      <c r="L57" s="6">
        <v>4.5416999999999996</v>
      </c>
      <c r="M57" s="6">
        <v>4.5019999999999998</v>
      </c>
      <c r="N57" s="6">
        <v>4.4732000000000003</v>
      </c>
      <c r="O57" s="6">
        <v>4.3155999999999999</v>
      </c>
      <c r="Q57" s="6">
        <f t="shared" si="0"/>
        <v>4.3155999999999999</v>
      </c>
      <c r="R57" s="6">
        <f t="shared" si="1"/>
        <v>4.6311</v>
      </c>
      <c r="S57" s="75">
        <f t="shared" si="2"/>
        <v>0</v>
      </c>
      <c r="T57" s="75">
        <f t="shared" si="3"/>
        <v>0.31550000000000011</v>
      </c>
    </row>
    <row r="58" spans="1:20">
      <c r="A58" s="27"/>
      <c r="B58" s="31"/>
      <c r="C58" s="6"/>
      <c r="D58" s="6"/>
      <c r="E58" s="6"/>
      <c r="F58" s="6"/>
      <c r="G58" s="6"/>
      <c r="H58" s="6"/>
      <c r="I58" s="6"/>
      <c r="J58" s="6"/>
      <c r="K58" s="6"/>
      <c r="L58" s="6"/>
      <c r="M58" s="6"/>
      <c r="N58" s="6"/>
      <c r="O58" s="6"/>
      <c r="Q58" s="6"/>
      <c r="R58" s="6"/>
      <c r="S58" s="75"/>
      <c r="T58" s="75"/>
    </row>
    <row r="59" spans="1:20">
      <c r="A59" s="77" t="s">
        <v>531</v>
      </c>
      <c r="B59" s="31"/>
      <c r="C59" s="6"/>
      <c r="D59" s="6"/>
      <c r="E59" s="6"/>
      <c r="F59" s="6"/>
      <c r="G59" s="6"/>
      <c r="I59" s="6"/>
      <c r="J59" s="6"/>
      <c r="K59" s="75"/>
      <c r="L59" s="75"/>
      <c r="M59" s="6"/>
      <c r="N59" s="6"/>
      <c r="O59" s="75"/>
      <c r="P59" s="75"/>
      <c r="Q59" s="6"/>
      <c r="R59" s="6"/>
      <c r="S59" s="75">
        <f>AVERAGE(S7:S57)</f>
        <v>-0.57398095238095248</v>
      </c>
      <c r="T59" s="75">
        <f>AVERAGE(T7:T57)</f>
        <v>0.35795476190476194</v>
      </c>
    </row>
    <row r="60" spans="1:20">
      <c r="A60" s="77" t="s">
        <v>532</v>
      </c>
      <c r="B60" s="31"/>
      <c r="C60" s="6"/>
      <c r="D60" s="6"/>
      <c r="E60" s="6"/>
      <c r="F60" s="6"/>
      <c r="G60" s="6"/>
      <c r="I60" s="6"/>
      <c r="J60" s="6"/>
      <c r="K60" s="75"/>
      <c r="L60" s="75"/>
      <c r="M60" s="6"/>
      <c r="N60" s="6"/>
      <c r="O60" s="75"/>
      <c r="P60" s="75"/>
      <c r="Q60" s="6"/>
      <c r="R60" s="6"/>
      <c r="S60" s="75">
        <f>MIN(S7:S57)</f>
        <v>-2.7543000000000006</v>
      </c>
      <c r="T60" s="75">
        <f>MAX(T7:T57)</f>
        <v>2.2174999999999994</v>
      </c>
    </row>
    <row r="61" spans="1:20">
      <c r="A61" s="32" t="s">
        <v>1</v>
      </c>
      <c r="B61" s="33"/>
      <c r="C61" s="33"/>
      <c r="D61" s="33"/>
      <c r="E61" s="33"/>
      <c r="F61" s="33"/>
      <c r="G61" s="33"/>
      <c r="H61" s="33"/>
      <c r="I61" s="33"/>
      <c r="J61" s="33"/>
      <c r="K61" s="33"/>
      <c r="L61" s="33"/>
      <c r="M61" s="33"/>
      <c r="N61" s="33"/>
      <c r="O61" s="33"/>
      <c r="P61" s="33"/>
      <c r="Q61" s="33"/>
      <c r="R61" s="33"/>
      <c r="S61" s="33"/>
      <c r="T61" s="33"/>
    </row>
    <row r="62" spans="1:20">
      <c r="A62" s="41" t="s">
        <v>171</v>
      </c>
      <c r="C62" s="6" t="s">
        <v>187</v>
      </c>
      <c r="D62" s="6" t="s">
        <v>187</v>
      </c>
      <c r="E62" s="6" t="s">
        <v>187</v>
      </c>
      <c r="F62" s="6" t="s">
        <v>187</v>
      </c>
      <c r="G62" s="6" t="s">
        <v>187</v>
      </c>
      <c r="H62" s="6" t="s">
        <v>187</v>
      </c>
      <c r="I62" s="6" t="s">
        <v>187</v>
      </c>
      <c r="J62" s="6" t="s">
        <v>187</v>
      </c>
      <c r="K62" s="6" t="s">
        <v>187</v>
      </c>
      <c r="L62" s="6" t="s">
        <v>187</v>
      </c>
      <c r="M62" s="6" t="s">
        <v>187</v>
      </c>
      <c r="N62" s="6" t="s">
        <v>187</v>
      </c>
      <c r="O62" s="6" t="s">
        <v>187</v>
      </c>
      <c r="P62" s="6"/>
      <c r="Q62" s="6" t="str">
        <f t="shared" ref="Q62:Q112" si="12">IF(NOT(ISNUMBER($O62)),"",IF($O62=0,"",MIN(C62:O62)))</f>
        <v/>
      </c>
      <c r="R62" s="6" t="str">
        <f t="shared" ref="R62:R112" si="13">IF(NOT(ISNUMBER($O62)),"",IF($O62=0,"",MAX(C62:O62)))</f>
        <v/>
      </c>
      <c r="S62" s="75" t="str">
        <f t="shared" ref="S62:S112" si="14">IF(NOT(ISNUMBER($O62)),"",IF($O62=0,"",Q62-$O62))</f>
        <v/>
      </c>
      <c r="T62" s="75" t="str">
        <f t="shared" ref="T62:T112" si="15">IF(NOT(ISNUMBER($O62)),"",IF($O62=0,"",R62-$O62))</f>
        <v/>
      </c>
    </row>
    <row r="63" spans="1:20">
      <c r="A63" s="27" t="s">
        <v>187</v>
      </c>
      <c r="B63" s="31" t="s">
        <v>16</v>
      </c>
      <c r="C63" s="6">
        <v>7.1163999999999996</v>
      </c>
      <c r="D63" s="6">
        <v>7.5795000000000003</v>
      </c>
      <c r="E63" s="6">
        <v>7.8841999999999999</v>
      </c>
      <c r="F63" s="6">
        <v>8.1793999999999993</v>
      </c>
      <c r="G63" s="6">
        <v>8.1856000000000009</v>
      </c>
      <c r="H63" s="6">
        <v>7.4484000000000004</v>
      </c>
      <c r="I63" s="6">
        <v>7.6912000000000003</v>
      </c>
      <c r="J63" s="6">
        <v>7.6912000000000003</v>
      </c>
      <c r="K63" s="6">
        <v>7.6912000000000003</v>
      </c>
      <c r="L63" s="6">
        <v>7.6912000000000003</v>
      </c>
      <c r="M63" s="6">
        <v>7.6912000000000003</v>
      </c>
      <c r="N63" s="6">
        <v>7.6912000000000003</v>
      </c>
      <c r="O63" s="6">
        <v>7.6912000000000003</v>
      </c>
      <c r="Q63" s="6">
        <f t="shared" si="12"/>
        <v>7.1163999999999996</v>
      </c>
      <c r="R63" s="6">
        <f t="shared" si="13"/>
        <v>8.1856000000000009</v>
      </c>
      <c r="S63" s="75">
        <f t="shared" si="14"/>
        <v>-0.57480000000000064</v>
      </c>
      <c r="T63" s="75">
        <f t="shared" si="15"/>
        <v>0.49440000000000062</v>
      </c>
    </row>
    <row r="64" spans="1:20">
      <c r="A64" s="27"/>
      <c r="B64" s="31" t="s">
        <v>540</v>
      </c>
      <c r="C64" s="6"/>
      <c r="D64" s="6"/>
      <c r="E64" s="6"/>
      <c r="F64" s="6"/>
      <c r="G64" s="6"/>
      <c r="H64" s="6"/>
      <c r="I64" s="6"/>
      <c r="J64" s="6"/>
      <c r="K64" s="6"/>
      <c r="L64" s="6"/>
      <c r="M64" s="6"/>
      <c r="N64" s="6"/>
      <c r="O64" s="6"/>
      <c r="Q64" s="6"/>
      <c r="R64" s="6"/>
      <c r="S64" s="75"/>
      <c r="T64" s="75"/>
    </row>
    <row r="65" spans="1:20">
      <c r="A65" s="27" t="s">
        <v>187</v>
      </c>
      <c r="B65" s="31" t="s">
        <v>24</v>
      </c>
      <c r="C65" s="6" t="s">
        <v>187</v>
      </c>
      <c r="D65" s="6" t="s">
        <v>187</v>
      </c>
      <c r="E65" s="6" t="s">
        <v>187</v>
      </c>
      <c r="F65" s="6" t="s">
        <v>187</v>
      </c>
      <c r="G65" s="6" t="s">
        <v>187</v>
      </c>
      <c r="H65" s="6" t="s">
        <v>187</v>
      </c>
      <c r="I65" s="6" t="s">
        <v>187</v>
      </c>
      <c r="J65" s="6" t="s">
        <v>187</v>
      </c>
      <c r="K65" s="6" t="s">
        <v>187</v>
      </c>
      <c r="L65" s="6" t="s">
        <v>187</v>
      </c>
      <c r="M65" s="6" t="s">
        <v>187</v>
      </c>
      <c r="N65" s="6" t="s">
        <v>187</v>
      </c>
      <c r="O65" s="6" t="s">
        <v>187</v>
      </c>
      <c r="Q65" s="6" t="str">
        <f t="shared" si="12"/>
        <v/>
      </c>
      <c r="R65" s="6" t="str">
        <f t="shared" si="13"/>
        <v/>
      </c>
      <c r="S65" s="75" t="str">
        <f t="shared" si="14"/>
        <v/>
      </c>
      <c r="T65" s="75" t="str">
        <f t="shared" si="15"/>
        <v/>
      </c>
    </row>
    <row r="66" spans="1:20">
      <c r="A66" s="27" t="s">
        <v>187</v>
      </c>
      <c r="B66" s="31" t="s">
        <v>30</v>
      </c>
      <c r="C66" s="6" t="s">
        <v>187</v>
      </c>
      <c r="D66" s="6" t="s">
        <v>187</v>
      </c>
      <c r="E66" s="6" t="s">
        <v>187</v>
      </c>
      <c r="F66" s="6" t="s">
        <v>187</v>
      </c>
      <c r="G66" s="6" t="s">
        <v>187</v>
      </c>
      <c r="H66" s="6" t="s">
        <v>187</v>
      </c>
      <c r="I66" s="6" t="s">
        <v>187</v>
      </c>
      <c r="J66" s="6" t="s">
        <v>187</v>
      </c>
      <c r="K66" s="6" t="s">
        <v>187</v>
      </c>
      <c r="L66" s="6" t="s">
        <v>187</v>
      </c>
      <c r="M66" s="6" t="s">
        <v>187</v>
      </c>
      <c r="N66" s="6" t="s">
        <v>187</v>
      </c>
      <c r="O66" s="6" t="s">
        <v>187</v>
      </c>
      <c r="Q66" s="6" t="str">
        <f t="shared" si="12"/>
        <v/>
      </c>
      <c r="R66" s="6" t="str">
        <f t="shared" si="13"/>
        <v/>
      </c>
      <c r="S66" s="75" t="str">
        <f t="shared" si="14"/>
        <v/>
      </c>
      <c r="T66" s="75" t="str">
        <f t="shared" si="15"/>
        <v/>
      </c>
    </row>
    <row r="67" spans="1:20">
      <c r="A67" s="27" t="s">
        <v>187</v>
      </c>
      <c r="B67" s="31" t="s">
        <v>31</v>
      </c>
      <c r="C67" s="6" t="s">
        <v>187</v>
      </c>
      <c r="D67" s="6" t="s">
        <v>187</v>
      </c>
      <c r="E67" s="6" t="s">
        <v>187</v>
      </c>
      <c r="F67" s="6" t="s">
        <v>187</v>
      </c>
      <c r="G67" s="6" t="s">
        <v>187</v>
      </c>
      <c r="H67" s="6" t="s">
        <v>187</v>
      </c>
      <c r="I67" s="6" t="s">
        <v>187</v>
      </c>
      <c r="J67" s="6" t="s">
        <v>187</v>
      </c>
      <c r="K67" s="6" t="s">
        <v>187</v>
      </c>
      <c r="L67" s="6" t="s">
        <v>187</v>
      </c>
      <c r="M67" s="6" t="s">
        <v>187</v>
      </c>
      <c r="N67" s="6" t="s">
        <v>187</v>
      </c>
      <c r="O67" s="6" t="s">
        <v>187</v>
      </c>
      <c r="Q67" s="6" t="str">
        <f t="shared" si="12"/>
        <v/>
      </c>
      <c r="R67" s="6" t="str">
        <f t="shared" si="13"/>
        <v/>
      </c>
      <c r="S67" s="75" t="str">
        <f t="shared" si="14"/>
        <v/>
      </c>
      <c r="T67" s="75" t="str">
        <f t="shared" si="15"/>
        <v/>
      </c>
    </row>
    <row r="68" spans="1:20">
      <c r="A68" s="27" t="s">
        <v>187</v>
      </c>
      <c r="B68" s="31" t="s">
        <v>35</v>
      </c>
      <c r="C68" s="6" t="s">
        <v>187</v>
      </c>
      <c r="D68" s="6" t="s">
        <v>187</v>
      </c>
      <c r="E68" s="6" t="s">
        <v>187</v>
      </c>
      <c r="F68" s="6" t="s">
        <v>187</v>
      </c>
      <c r="G68" s="6" t="s">
        <v>187</v>
      </c>
      <c r="H68" s="6" t="s">
        <v>187</v>
      </c>
      <c r="I68" s="6" t="s">
        <v>187</v>
      </c>
      <c r="J68" s="6" t="s">
        <v>187</v>
      </c>
      <c r="K68" s="6" t="s">
        <v>187</v>
      </c>
      <c r="L68" s="6" t="s">
        <v>187</v>
      </c>
      <c r="M68" s="6" t="s">
        <v>187</v>
      </c>
      <c r="N68" s="6" t="s">
        <v>187</v>
      </c>
      <c r="O68" s="6" t="s">
        <v>187</v>
      </c>
      <c r="Q68" s="6" t="str">
        <f t="shared" si="12"/>
        <v/>
      </c>
      <c r="R68" s="6" t="str">
        <f t="shared" si="13"/>
        <v/>
      </c>
      <c r="S68" s="75" t="str">
        <f t="shared" si="14"/>
        <v/>
      </c>
      <c r="T68" s="75" t="str">
        <f t="shared" si="15"/>
        <v/>
      </c>
    </row>
    <row r="69" spans="1:20">
      <c r="A69" s="27" t="s">
        <v>187</v>
      </c>
      <c r="B69" s="31" t="s">
        <v>41</v>
      </c>
      <c r="C69" s="6" t="s">
        <v>187</v>
      </c>
      <c r="D69" s="6" t="s">
        <v>187</v>
      </c>
      <c r="E69" s="6" t="s">
        <v>187</v>
      </c>
      <c r="F69" s="6" t="s">
        <v>187</v>
      </c>
      <c r="G69" s="6" t="s">
        <v>187</v>
      </c>
      <c r="H69" s="6" t="s">
        <v>187</v>
      </c>
      <c r="I69" s="6" t="s">
        <v>187</v>
      </c>
      <c r="J69" s="6" t="s">
        <v>187</v>
      </c>
      <c r="K69" s="6" t="s">
        <v>187</v>
      </c>
      <c r="L69" s="6" t="s">
        <v>187</v>
      </c>
      <c r="M69" s="6" t="s">
        <v>187</v>
      </c>
      <c r="N69" s="6" t="s">
        <v>187</v>
      </c>
      <c r="O69" s="6" t="s">
        <v>187</v>
      </c>
      <c r="Q69" s="6" t="str">
        <f t="shared" si="12"/>
        <v/>
      </c>
      <c r="R69" s="6" t="str">
        <f t="shared" si="13"/>
        <v/>
      </c>
      <c r="S69" s="75" t="str">
        <f t="shared" si="14"/>
        <v/>
      </c>
      <c r="T69" s="75" t="str">
        <f t="shared" si="15"/>
        <v/>
      </c>
    </row>
    <row r="70" spans="1:20">
      <c r="A70" s="27" t="s">
        <v>187</v>
      </c>
      <c r="B70" s="31" t="s">
        <v>44</v>
      </c>
      <c r="C70" s="6" t="s">
        <v>187</v>
      </c>
      <c r="D70" s="6" t="s">
        <v>187</v>
      </c>
      <c r="E70" s="6" t="s">
        <v>187</v>
      </c>
      <c r="F70" s="6" t="s">
        <v>187</v>
      </c>
      <c r="G70" s="6" t="s">
        <v>187</v>
      </c>
      <c r="H70" s="6" t="s">
        <v>187</v>
      </c>
      <c r="I70" s="6" t="s">
        <v>187</v>
      </c>
      <c r="J70" s="6" t="s">
        <v>187</v>
      </c>
      <c r="K70" s="6" t="s">
        <v>187</v>
      </c>
      <c r="L70" s="6" t="s">
        <v>187</v>
      </c>
      <c r="M70" s="6" t="s">
        <v>187</v>
      </c>
      <c r="N70" s="6" t="s">
        <v>187</v>
      </c>
      <c r="O70" s="6" t="s">
        <v>187</v>
      </c>
      <c r="Q70" s="6" t="str">
        <f t="shared" si="12"/>
        <v/>
      </c>
      <c r="R70" s="6" t="str">
        <f t="shared" si="13"/>
        <v/>
      </c>
      <c r="S70" s="75" t="str">
        <f t="shared" si="14"/>
        <v/>
      </c>
      <c r="T70" s="75" t="str">
        <f t="shared" si="15"/>
        <v/>
      </c>
    </row>
    <row r="71" spans="1:20">
      <c r="A71" s="27" t="s">
        <v>187</v>
      </c>
      <c r="B71" s="31" t="s">
        <v>47</v>
      </c>
      <c r="C71" s="6" t="s">
        <v>187</v>
      </c>
      <c r="D71" s="6" t="s">
        <v>187</v>
      </c>
      <c r="E71" s="6" t="s">
        <v>187</v>
      </c>
      <c r="F71" s="6" t="s">
        <v>187</v>
      </c>
      <c r="G71" s="6" t="s">
        <v>187</v>
      </c>
      <c r="H71" s="6" t="s">
        <v>187</v>
      </c>
      <c r="I71" s="6" t="s">
        <v>187</v>
      </c>
      <c r="J71" s="6" t="s">
        <v>187</v>
      </c>
      <c r="K71" s="6" t="s">
        <v>187</v>
      </c>
      <c r="L71" s="6" t="s">
        <v>187</v>
      </c>
      <c r="M71" s="6" t="s">
        <v>187</v>
      </c>
      <c r="N71" s="6" t="s">
        <v>187</v>
      </c>
      <c r="O71" s="6" t="s">
        <v>187</v>
      </c>
      <c r="Q71" s="6" t="str">
        <f t="shared" si="12"/>
        <v/>
      </c>
      <c r="R71" s="6" t="str">
        <f t="shared" si="13"/>
        <v/>
      </c>
      <c r="S71" s="75" t="str">
        <f t="shared" si="14"/>
        <v/>
      </c>
      <c r="T71" s="75" t="str">
        <f t="shared" si="15"/>
        <v/>
      </c>
    </row>
    <row r="72" spans="1:20">
      <c r="A72" s="27" t="s">
        <v>187</v>
      </c>
      <c r="B72" s="31" t="s">
        <v>50</v>
      </c>
      <c r="C72" s="6" t="s">
        <v>187</v>
      </c>
      <c r="D72" s="6" t="s">
        <v>187</v>
      </c>
      <c r="E72" s="6" t="s">
        <v>187</v>
      </c>
      <c r="F72" s="6" t="s">
        <v>187</v>
      </c>
      <c r="G72" s="6" t="s">
        <v>187</v>
      </c>
      <c r="H72" s="6" t="s">
        <v>187</v>
      </c>
      <c r="I72" s="6" t="s">
        <v>187</v>
      </c>
      <c r="J72" s="6" t="s">
        <v>187</v>
      </c>
      <c r="K72" s="6" t="s">
        <v>187</v>
      </c>
      <c r="L72" s="6" t="s">
        <v>187</v>
      </c>
      <c r="M72" s="6" t="s">
        <v>187</v>
      </c>
      <c r="N72" s="6" t="s">
        <v>187</v>
      </c>
      <c r="O72" s="6" t="s">
        <v>187</v>
      </c>
      <c r="Q72" s="6" t="str">
        <f t="shared" si="12"/>
        <v/>
      </c>
      <c r="R72" s="6" t="str">
        <f t="shared" si="13"/>
        <v/>
      </c>
      <c r="S72" s="75" t="str">
        <f t="shared" si="14"/>
        <v/>
      </c>
      <c r="T72" s="75" t="str">
        <f t="shared" si="15"/>
        <v/>
      </c>
    </row>
    <row r="73" spans="1:20">
      <c r="A73" s="27" t="s">
        <v>172</v>
      </c>
      <c r="B73" s="28"/>
      <c r="C73" s="6" t="s">
        <v>187</v>
      </c>
      <c r="D73" s="6" t="s">
        <v>187</v>
      </c>
      <c r="E73" s="6" t="s">
        <v>187</v>
      </c>
      <c r="F73" s="6" t="s">
        <v>187</v>
      </c>
      <c r="G73" s="6" t="s">
        <v>187</v>
      </c>
      <c r="H73" s="6" t="s">
        <v>187</v>
      </c>
      <c r="I73" s="6" t="s">
        <v>187</v>
      </c>
      <c r="J73" s="6" t="s">
        <v>187</v>
      </c>
      <c r="K73" s="6" t="s">
        <v>187</v>
      </c>
      <c r="L73" s="6" t="s">
        <v>187</v>
      </c>
      <c r="M73" s="6" t="s">
        <v>187</v>
      </c>
      <c r="N73" s="6" t="s">
        <v>187</v>
      </c>
      <c r="O73" s="6" t="s">
        <v>187</v>
      </c>
      <c r="P73" s="6"/>
      <c r="Q73" s="6" t="str">
        <f t="shared" si="12"/>
        <v/>
      </c>
      <c r="R73" s="6" t="str">
        <f t="shared" si="13"/>
        <v/>
      </c>
      <c r="S73" s="75" t="str">
        <f t="shared" si="14"/>
        <v/>
      </c>
      <c r="T73" s="75" t="str">
        <f t="shared" si="15"/>
        <v/>
      </c>
    </row>
    <row r="74" spans="1:20">
      <c r="A74" s="27"/>
      <c r="B74" t="s">
        <v>181</v>
      </c>
      <c r="C74" s="6" t="s">
        <v>187</v>
      </c>
      <c r="D74" s="6" t="s">
        <v>187</v>
      </c>
      <c r="E74" s="6" t="s">
        <v>187</v>
      </c>
      <c r="F74" s="6" t="s">
        <v>187</v>
      </c>
      <c r="G74" s="6" t="s">
        <v>187</v>
      </c>
      <c r="H74" s="6" t="s">
        <v>187</v>
      </c>
      <c r="I74" s="6" t="s">
        <v>187</v>
      </c>
      <c r="J74" s="6" t="s">
        <v>187</v>
      </c>
      <c r="K74" s="6" t="s">
        <v>187</v>
      </c>
      <c r="L74" s="6" t="s">
        <v>187</v>
      </c>
      <c r="M74" s="6" t="s">
        <v>187</v>
      </c>
      <c r="N74" s="6" t="s">
        <v>187</v>
      </c>
      <c r="O74" s="6" t="s">
        <v>187</v>
      </c>
      <c r="Q74" s="6" t="str">
        <f t="shared" si="12"/>
        <v/>
      </c>
      <c r="R74" s="6" t="str">
        <f t="shared" si="13"/>
        <v/>
      </c>
      <c r="S74" s="75" t="str">
        <f t="shared" si="14"/>
        <v/>
      </c>
      <c r="T74" s="75" t="str">
        <f t="shared" si="15"/>
        <v/>
      </c>
    </row>
    <row r="75" spans="1:20">
      <c r="A75" s="27" t="s">
        <v>187</v>
      </c>
      <c r="B75" s="31" t="s">
        <v>14</v>
      </c>
      <c r="C75" s="6" t="s">
        <v>187</v>
      </c>
      <c r="D75" s="6" t="s">
        <v>187</v>
      </c>
      <c r="E75" s="6" t="s">
        <v>187</v>
      </c>
      <c r="F75" s="6" t="s">
        <v>187</v>
      </c>
      <c r="G75" s="6" t="s">
        <v>187</v>
      </c>
      <c r="H75" s="6" t="s">
        <v>187</v>
      </c>
      <c r="I75" s="6" t="s">
        <v>187</v>
      </c>
      <c r="J75" s="6" t="s">
        <v>187</v>
      </c>
      <c r="K75" s="6" t="s">
        <v>187</v>
      </c>
      <c r="L75" s="6" t="s">
        <v>187</v>
      </c>
      <c r="M75" s="6" t="s">
        <v>187</v>
      </c>
      <c r="N75" s="6" t="s">
        <v>187</v>
      </c>
      <c r="O75" s="6" t="s">
        <v>187</v>
      </c>
      <c r="Q75" s="6" t="str">
        <f t="shared" si="12"/>
        <v/>
      </c>
      <c r="R75" s="6" t="str">
        <f t="shared" si="13"/>
        <v/>
      </c>
      <c r="S75" s="75" t="str">
        <f t="shared" si="14"/>
        <v/>
      </c>
      <c r="T75" s="75" t="str">
        <f t="shared" si="15"/>
        <v/>
      </c>
    </row>
    <row r="76" spans="1:20">
      <c r="A76" s="27"/>
      <c r="B76" s="31" t="s">
        <v>180</v>
      </c>
      <c r="C76" s="6" t="s">
        <v>187</v>
      </c>
      <c r="D76" s="6" t="s">
        <v>187</v>
      </c>
      <c r="E76" s="6" t="s">
        <v>187</v>
      </c>
      <c r="F76" s="6" t="s">
        <v>187</v>
      </c>
      <c r="G76" s="6" t="s">
        <v>187</v>
      </c>
      <c r="H76" s="6" t="s">
        <v>187</v>
      </c>
      <c r="I76" s="6" t="s">
        <v>187</v>
      </c>
      <c r="J76" s="6" t="s">
        <v>187</v>
      </c>
      <c r="K76" s="6" t="s">
        <v>187</v>
      </c>
      <c r="L76" s="6" t="s">
        <v>187</v>
      </c>
      <c r="M76" s="6" t="s">
        <v>187</v>
      </c>
      <c r="N76" s="6" t="s">
        <v>187</v>
      </c>
      <c r="O76" s="6" t="s">
        <v>187</v>
      </c>
      <c r="Q76" s="6" t="str">
        <f t="shared" si="12"/>
        <v/>
      </c>
      <c r="R76" s="6" t="str">
        <f t="shared" si="13"/>
        <v/>
      </c>
      <c r="S76" s="75" t="str">
        <f t="shared" si="14"/>
        <v/>
      </c>
      <c r="T76" s="75" t="str">
        <f t="shared" si="15"/>
        <v/>
      </c>
    </row>
    <row r="77" spans="1:20">
      <c r="A77" s="27"/>
      <c r="B77" s="31" t="s">
        <v>134</v>
      </c>
      <c r="C77" s="6" t="s">
        <v>187</v>
      </c>
      <c r="D77" s="6" t="s">
        <v>187</v>
      </c>
      <c r="E77" s="6" t="s">
        <v>187</v>
      </c>
      <c r="F77" s="6" t="s">
        <v>187</v>
      </c>
      <c r="G77" s="6" t="s">
        <v>187</v>
      </c>
      <c r="H77" s="6" t="s">
        <v>187</v>
      </c>
      <c r="I77" s="6" t="s">
        <v>187</v>
      </c>
      <c r="J77" s="6" t="s">
        <v>187</v>
      </c>
      <c r="K77" s="6" t="s">
        <v>187</v>
      </c>
      <c r="L77" s="6" t="s">
        <v>187</v>
      </c>
      <c r="M77" s="6" t="s">
        <v>187</v>
      </c>
      <c r="N77" s="6" t="s">
        <v>187</v>
      </c>
      <c r="O77" s="6" t="s">
        <v>187</v>
      </c>
      <c r="Q77" s="6" t="str">
        <f t="shared" si="12"/>
        <v/>
      </c>
      <c r="R77" s="6" t="str">
        <f t="shared" si="13"/>
        <v/>
      </c>
      <c r="S77" s="75" t="str">
        <f t="shared" si="14"/>
        <v/>
      </c>
      <c r="T77" s="75" t="str">
        <f t="shared" si="15"/>
        <v/>
      </c>
    </row>
    <row r="78" spans="1:20">
      <c r="A78" s="27"/>
      <c r="B78" s="31" t="s">
        <v>541</v>
      </c>
      <c r="C78" s="6">
        <v>1.1388</v>
      </c>
      <c r="D78" s="6">
        <v>1.3405</v>
      </c>
      <c r="E78" s="6">
        <v>1.4505999999999999</v>
      </c>
      <c r="F78" s="6">
        <v>1.4603999999999999</v>
      </c>
      <c r="G78" s="6">
        <v>1.4792000000000001</v>
      </c>
      <c r="H78" s="6">
        <v>1.5018</v>
      </c>
      <c r="I78" s="6">
        <v>1.4958</v>
      </c>
      <c r="J78" s="6">
        <v>1.5002</v>
      </c>
      <c r="K78" s="6">
        <v>1.5126999999999999</v>
      </c>
      <c r="L78" s="6">
        <v>0.97529999999999994</v>
      </c>
      <c r="M78" s="6">
        <v>0.97529999999999994</v>
      </c>
      <c r="N78" s="6">
        <v>0.97529999999999994</v>
      </c>
      <c r="O78" s="6">
        <v>0.97529999999999994</v>
      </c>
      <c r="Q78" s="6">
        <f t="shared" ref="Q78" si="16">IF(NOT(ISNUMBER($O78)),"",IF($O78=0,"",MIN(C78:O78)))</f>
        <v>0.97529999999999994</v>
      </c>
      <c r="R78" s="6">
        <f t="shared" ref="R78" si="17">IF(NOT(ISNUMBER($O78)),"",IF($O78=0,"",MAX(C78:O78)))</f>
        <v>1.5126999999999999</v>
      </c>
      <c r="S78" s="75">
        <f t="shared" ref="S78" si="18">IF(NOT(ISNUMBER($O78)),"",IF($O78=0,"",Q78-$O78))</f>
        <v>0</v>
      </c>
      <c r="T78" s="75">
        <f t="shared" ref="T78" si="19">IF(NOT(ISNUMBER($O78)),"",IF($O78=0,"",R78-$O78))</f>
        <v>0.53739999999999999</v>
      </c>
    </row>
    <row r="79" spans="1:20">
      <c r="A79" s="27" t="s">
        <v>187</v>
      </c>
      <c r="B79" s="31" t="s">
        <v>42</v>
      </c>
      <c r="C79" s="6" t="s">
        <v>187</v>
      </c>
      <c r="D79" s="6" t="s">
        <v>187</v>
      </c>
      <c r="E79" s="6" t="s">
        <v>187</v>
      </c>
      <c r="F79" s="6" t="s">
        <v>187</v>
      </c>
      <c r="G79" s="6" t="s">
        <v>187</v>
      </c>
      <c r="H79" s="6" t="s">
        <v>187</v>
      </c>
      <c r="I79" s="6" t="s">
        <v>187</v>
      </c>
      <c r="J79" s="6" t="s">
        <v>187</v>
      </c>
      <c r="K79" s="6" t="s">
        <v>187</v>
      </c>
      <c r="L79" s="6" t="s">
        <v>187</v>
      </c>
      <c r="M79" s="6" t="s">
        <v>187</v>
      </c>
      <c r="N79" s="6" t="s">
        <v>187</v>
      </c>
      <c r="O79" s="6" t="s">
        <v>187</v>
      </c>
      <c r="Q79" s="6" t="str">
        <f t="shared" si="12"/>
        <v/>
      </c>
      <c r="R79" s="6" t="str">
        <f t="shared" si="13"/>
        <v/>
      </c>
      <c r="S79" s="75" t="str">
        <f t="shared" si="14"/>
        <v/>
      </c>
      <c r="T79" s="75" t="str">
        <f t="shared" si="15"/>
        <v/>
      </c>
    </row>
    <row r="80" spans="1:20">
      <c r="A80" s="27" t="s">
        <v>173</v>
      </c>
      <c r="B80" s="31"/>
      <c r="C80" s="6" t="s">
        <v>187</v>
      </c>
      <c r="D80" s="6" t="s">
        <v>187</v>
      </c>
      <c r="E80" s="6" t="s">
        <v>187</v>
      </c>
      <c r="F80" s="6" t="s">
        <v>187</v>
      </c>
      <c r="G80" s="6" t="s">
        <v>187</v>
      </c>
      <c r="H80" s="6" t="s">
        <v>187</v>
      </c>
      <c r="I80" s="6" t="s">
        <v>187</v>
      </c>
      <c r="J80" s="6" t="s">
        <v>187</v>
      </c>
      <c r="K80" s="6" t="s">
        <v>187</v>
      </c>
      <c r="L80" s="6" t="s">
        <v>187</v>
      </c>
      <c r="M80" s="6" t="s">
        <v>187</v>
      </c>
      <c r="N80" s="6" t="s">
        <v>187</v>
      </c>
      <c r="O80" s="6" t="s">
        <v>187</v>
      </c>
      <c r="P80" s="6"/>
      <c r="Q80" s="6" t="str">
        <f t="shared" si="12"/>
        <v/>
      </c>
      <c r="R80" s="6" t="str">
        <f t="shared" si="13"/>
        <v/>
      </c>
      <c r="S80" s="75" t="str">
        <f t="shared" si="14"/>
        <v/>
      </c>
      <c r="T80" s="75" t="str">
        <f t="shared" si="15"/>
        <v/>
      </c>
    </row>
    <row r="81" spans="1:20">
      <c r="A81" s="27"/>
      <c r="B81" s="31" t="s">
        <v>135</v>
      </c>
      <c r="C81" s="6">
        <v>0.79710000000000003</v>
      </c>
      <c r="D81" s="6">
        <v>0.81120000000000003</v>
      </c>
      <c r="E81" s="6">
        <v>0.80589999999999995</v>
      </c>
      <c r="F81" s="6">
        <v>0.7974</v>
      </c>
      <c r="G81" s="6">
        <v>0.79249999999999998</v>
      </c>
      <c r="H81" s="6">
        <v>0.79549999999999998</v>
      </c>
      <c r="I81" s="6">
        <v>1.2111000000000001</v>
      </c>
      <c r="J81" s="6">
        <v>1.2138</v>
      </c>
      <c r="K81" s="6">
        <v>1.2103999999999999</v>
      </c>
      <c r="L81" s="6">
        <v>0.69069999999999998</v>
      </c>
      <c r="M81" s="6">
        <v>0.69069999999999998</v>
      </c>
      <c r="N81" s="6">
        <v>0.69069999999999998</v>
      </c>
      <c r="O81" s="6">
        <v>0.69069999999999998</v>
      </c>
      <c r="Q81" s="6">
        <f t="shared" si="12"/>
        <v>0.69069999999999998</v>
      </c>
      <c r="R81" s="6">
        <f t="shared" si="13"/>
        <v>1.2138</v>
      </c>
      <c r="S81" s="75">
        <f t="shared" si="14"/>
        <v>0</v>
      </c>
      <c r="T81" s="75">
        <f t="shared" si="15"/>
        <v>0.52310000000000001</v>
      </c>
    </row>
    <row r="82" spans="1:20">
      <c r="A82" s="27"/>
      <c r="B82" s="31" t="s">
        <v>8</v>
      </c>
      <c r="C82" s="6">
        <v>1.4570000000000001</v>
      </c>
      <c r="D82" s="6">
        <v>1.4683999999999999</v>
      </c>
      <c r="E82" s="6">
        <v>1.6138999999999999</v>
      </c>
      <c r="F82" s="6">
        <v>1.5389999999999999</v>
      </c>
      <c r="G82" s="6">
        <v>1.6713</v>
      </c>
      <c r="H82" s="6">
        <v>1.6825000000000001</v>
      </c>
      <c r="I82" s="6">
        <v>1.6916</v>
      </c>
      <c r="J82" s="6">
        <v>1.7130000000000001</v>
      </c>
      <c r="K82" s="6">
        <v>1.825</v>
      </c>
      <c r="L82" s="6">
        <v>1.8443000000000001</v>
      </c>
      <c r="M82" s="6">
        <v>1.8738999999999999</v>
      </c>
      <c r="N82" s="6">
        <v>1.4361999999999999</v>
      </c>
      <c r="O82" s="6">
        <v>1.4361999999999999</v>
      </c>
      <c r="Q82" s="6">
        <f t="shared" si="12"/>
        <v>1.4361999999999999</v>
      </c>
      <c r="R82" s="6">
        <f t="shared" si="13"/>
        <v>1.8738999999999999</v>
      </c>
      <c r="S82" s="75">
        <f t="shared" si="14"/>
        <v>0</v>
      </c>
      <c r="T82" s="75">
        <f t="shared" si="15"/>
        <v>0.43769999999999998</v>
      </c>
    </row>
    <row r="83" spans="1:20">
      <c r="A83" s="27" t="s">
        <v>187</v>
      </c>
      <c r="B83" s="31" t="s">
        <v>23</v>
      </c>
      <c r="C83" s="6">
        <v>1.9846999999999999</v>
      </c>
      <c r="D83" s="6">
        <v>1.9276</v>
      </c>
      <c r="E83" s="6">
        <v>1.9724999999999999</v>
      </c>
      <c r="F83" s="6">
        <v>2.0093000000000001</v>
      </c>
      <c r="G83" s="6">
        <v>2.0739000000000001</v>
      </c>
      <c r="H83" s="6">
        <v>2.1737000000000002</v>
      </c>
      <c r="I83" s="6">
        <v>2.2915000000000001</v>
      </c>
      <c r="J83" s="6">
        <v>2.3904999999999998</v>
      </c>
      <c r="K83" s="6">
        <v>2.4887999999999999</v>
      </c>
      <c r="L83" s="6">
        <v>2.5007000000000001</v>
      </c>
      <c r="M83" s="6">
        <v>2.5918000000000001</v>
      </c>
      <c r="N83" s="6">
        <v>2.7726000000000002</v>
      </c>
      <c r="O83" s="6">
        <v>2.7507999999999999</v>
      </c>
      <c r="Q83" s="6">
        <f t="shared" si="12"/>
        <v>1.9276</v>
      </c>
      <c r="R83" s="6">
        <f t="shared" si="13"/>
        <v>2.7726000000000002</v>
      </c>
      <c r="S83" s="75">
        <f t="shared" si="14"/>
        <v>-0.82319999999999993</v>
      </c>
      <c r="T83" s="75">
        <f t="shared" si="15"/>
        <v>2.1800000000000264E-2</v>
      </c>
    </row>
    <row r="84" spans="1:20">
      <c r="A84" s="27" t="s">
        <v>187</v>
      </c>
      <c r="B84" s="31" t="s">
        <v>136</v>
      </c>
      <c r="C84" s="6">
        <v>3.4163000000000001</v>
      </c>
      <c r="D84" s="6">
        <v>3.3671000000000002</v>
      </c>
      <c r="E84" s="6">
        <v>3.4630000000000001</v>
      </c>
      <c r="F84" s="6">
        <v>3.3437000000000001</v>
      </c>
      <c r="G84" s="6">
        <v>3.4670000000000001</v>
      </c>
      <c r="H84" s="6">
        <v>3.6867000000000001</v>
      </c>
      <c r="I84" s="6">
        <v>3.7734000000000001</v>
      </c>
      <c r="J84" s="6">
        <v>3.7707000000000002</v>
      </c>
      <c r="K84" s="6">
        <v>3.8908</v>
      </c>
      <c r="L84" s="6">
        <v>3.6185999999999998</v>
      </c>
      <c r="M84" s="6">
        <v>3.7305999999999999</v>
      </c>
      <c r="N84" s="6">
        <v>3.7305999999999999</v>
      </c>
      <c r="O84" s="6">
        <v>3.7305999999999999</v>
      </c>
      <c r="Q84" s="6">
        <f t="shared" si="12"/>
        <v>3.3437000000000001</v>
      </c>
      <c r="R84" s="6">
        <f t="shared" si="13"/>
        <v>3.8908</v>
      </c>
      <c r="S84" s="75">
        <f t="shared" si="14"/>
        <v>-0.3868999999999998</v>
      </c>
      <c r="T84" s="75">
        <f t="shared" si="15"/>
        <v>0.16020000000000012</v>
      </c>
    </row>
    <row r="85" spans="1:20">
      <c r="A85" s="27" t="s">
        <v>187</v>
      </c>
      <c r="B85" s="31" t="s">
        <v>34</v>
      </c>
      <c r="C85" s="6">
        <v>1.5684</v>
      </c>
      <c r="D85" s="6">
        <v>1.7504</v>
      </c>
      <c r="E85" s="6">
        <v>1.7729999999999999</v>
      </c>
      <c r="F85" s="6">
        <v>1.8424</v>
      </c>
      <c r="G85" s="6">
        <v>1.9494</v>
      </c>
      <c r="H85" s="6">
        <v>1.9517</v>
      </c>
      <c r="I85" s="6">
        <v>1.9455</v>
      </c>
      <c r="J85" s="6">
        <v>1.952</v>
      </c>
      <c r="K85" s="6">
        <v>1.9556</v>
      </c>
      <c r="L85" s="6">
        <v>1.8156000000000001</v>
      </c>
      <c r="M85" s="6">
        <v>1.6022000000000001</v>
      </c>
      <c r="N85" s="6">
        <v>1.6022000000000001</v>
      </c>
      <c r="O85" s="6">
        <v>1.6022000000000001</v>
      </c>
      <c r="Q85" s="6">
        <f t="shared" si="12"/>
        <v>1.5684</v>
      </c>
      <c r="R85" s="6">
        <f t="shared" si="13"/>
        <v>1.9556</v>
      </c>
      <c r="S85" s="75">
        <f t="shared" si="14"/>
        <v>-3.3800000000000052E-2</v>
      </c>
      <c r="T85" s="75">
        <f t="shared" si="15"/>
        <v>0.35339999999999994</v>
      </c>
    </row>
    <row r="86" spans="1:20">
      <c r="A86" s="27" t="s">
        <v>187</v>
      </c>
      <c r="B86" s="31" t="s">
        <v>46</v>
      </c>
      <c r="C86" s="6">
        <v>2.0339999999999998</v>
      </c>
      <c r="D86" s="6">
        <v>2.3738999999999999</v>
      </c>
      <c r="E86" s="6">
        <v>2.3580000000000001</v>
      </c>
      <c r="F86" s="6">
        <v>2.3835999999999999</v>
      </c>
      <c r="G86" s="6">
        <v>2.3641000000000001</v>
      </c>
      <c r="H86" s="6">
        <v>2.4773000000000001</v>
      </c>
      <c r="I86" s="6">
        <v>2.3359000000000001</v>
      </c>
      <c r="J86" s="6">
        <v>2.3117000000000001</v>
      </c>
      <c r="K86" s="6">
        <v>2.2362000000000002</v>
      </c>
      <c r="L86" s="6">
        <v>2.1375999999999999</v>
      </c>
      <c r="M86" s="6">
        <v>2.1375999999999999</v>
      </c>
      <c r="N86" s="6">
        <v>2.1375999999999999</v>
      </c>
      <c r="O86" s="6">
        <v>2.1375999999999999</v>
      </c>
      <c r="Q86" s="6">
        <f t="shared" si="12"/>
        <v>2.0339999999999998</v>
      </c>
      <c r="R86" s="6">
        <f t="shared" si="13"/>
        <v>2.4773000000000001</v>
      </c>
      <c r="S86" s="75">
        <f t="shared" si="14"/>
        <v>-0.10360000000000014</v>
      </c>
      <c r="T86" s="75">
        <f t="shared" si="15"/>
        <v>0.33970000000000011</v>
      </c>
    </row>
    <row r="87" spans="1:20">
      <c r="A87" s="27" t="s">
        <v>6</v>
      </c>
      <c r="B87" s="31"/>
      <c r="C87" s="6" t="s">
        <v>187</v>
      </c>
      <c r="D87" s="6" t="s">
        <v>187</v>
      </c>
      <c r="E87" s="6" t="s">
        <v>187</v>
      </c>
      <c r="F87" s="6" t="s">
        <v>187</v>
      </c>
      <c r="G87" s="6" t="s">
        <v>187</v>
      </c>
      <c r="H87" s="6" t="s">
        <v>187</v>
      </c>
      <c r="I87" s="6" t="s">
        <v>187</v>
      </c>
      <c r="J87" s="6" t="s">
        <v>187</v>
      </c>
      <c r="K87" s="6" t="s">
        <v>187</v>
      </c>
      <c r="L87" s="6" t="s">
        <v>187</v>
      </c>
      <c r="M87" s="6" t="s">
        <v>187</v>
      </c>
      <c r="N87" s="6" t="s">
        <v>187</v>
      </c>
      <c r="O87" s="6" t="s">
        <v>187</v>
      </c>
      <c r="P87" s="6"/>
      <c r="Q87" s="6" t="str">
        <f t="shared" si="12"/>
        <v/>
      </c>
      <c r="R87" s="6" t="str">
        <f t="shared" si="13"/>
        <v/>
      </c>
      <c r="S87" s="75" t="str">
        <f t="shared" si="14"/>
        <v/>
      </c>
      <c r="T87" s="75" t="str">
        <f t="shared" si="15"/>
        <v/>
      </c>
    </row>
    <row r="88" spans="1:20">
      <c r="A88" s="27" t="s">
        <v>187</v>
      </c>
      <c r="B88" s="31" t="s">
        <v>29</v>
      </c>
      <c r="C88" s="6">
        <v>5.1731999999999996</v>
      </c>
      <c r="D88" s="6">
        <v>5.4031000000000002</v>
      </c>
      <c r="E88" s="6">
        <v>5.5385999999999997</v>
      </c>
      <c r="F88" s="6">
        <v>5.8316999999999997</v>
      </c>
      <c r="G88" s="6">
        <v>5.7999000000000001</v>
      </c>
      <c r="H88" s="6">
        <v>6.0282</v>
      </c>
      <c r="I88" s="6">
        <v>6.3141999999999996</v>
      </c>
      <c r="J88" s="6">
        <v>6.3221999999999996</v>
      </c>
      <c r="K88" s="6">
        <v>6.0132000000000003</v>
      </c>
      <c r="L88" s="6">
        <v>5.8738999999999999</v>
      </c>
      <c r="M88" s="6">
        <v>5.6374000000000004</v>
      </c>
      <c r="N88" s="6">
        <v>5.5750000000000002</v>
      </c>
      <c r="O88" s="6">
        <v>5.5750000000000002</v>
      </c>
      <c r="Q88" s="6">
        <f t="shared" si="12"/>
        <v>5.1731999999999996</v>
      </c>
      <c r="R88" s="6">
        <f t="shared" si="13"/>
        <v>6.3221999999999996</v>
      </c>
      <c r="S88" s="75">
        <f t="shared" si="14"/>
        <v>-0.4018000000000006</v>
      </c>
      <c r="T88" s="75">
        <f t="shared" si="15"/>
        <v>0.74719999999999942</v>
      </c>
    </row>
    <row r="89" spans="1:20">
      <c r="A89" s="27"/>
      <c r="B89" s="31" t="s">
        <v>179</v>
      </c>
      <c r="C89" s="6">
        <v>2.8056999999999999</v>
      </c>
      <c r="D89" s="6">
        <v>2.7553000000000001</v>
      </c>
      <c r="E89" s="6">
        <v>2.5590000000000002</v>
      </c>
      <c r="F89" s="6">
        <v>2.6608000000000001</v>
      </c>
      <c r="G89" s="6">
        <v>2.6890999999999998</v>
      </c>
      <c r="H89" s="6">
        <v>2.4167999999999998</v>
      </c>
      <c r="I89" s="6">
        <v>2.6865999999999999</v>
      </c>
      <c r="J89" s="6">
        <v>2.7736999999999998</v>
      </c>
      <c r="K89" s="6">
        <v>2.6787000000000001</v>
      </c>
      <c r="L89" s="6">
        <v>2.8959999999999999</v>
      </c>
      <c r="M89" s="6">
        <v>2.7946</v>
      </c>
      <c r="N89" s="6">
        <v>2.7946</v>
      </c>
      <c r="O89" s="6">
        <v>2.7946</v>
      </c>
      <c r="Q89" s="6">
        <f t="shared" si="12"/>
        <v>2.4167999999999998</v>
      </c>
      <c r="R89" s="6">
        <f t="shared" si="13"/>
        <v>2.8959999999999999</v>
      </c>
      <c r="S89" s="75">
        <f t="shared" si="14"/>
        <v>-0.37780000000000014</v>
      </c>
      <c r="T89" s="75">
        <f t="shared" si="15"/>
        <v>0.10139999999999993</v>
      </c>
    </row>
    <row r="90" spans="1:20">
      <c r="A90" s="27" t="s">
        <v>187</v>
      </c>
      <c r="B90" s="31" t="s">
        <v>33</v>
      </c>
      <c r="C90" s="6">
        <v>2.6882999999999999</v>
      </c>
      <c r="D90" s="6">
        <v>2.6469999999999998</v>
      </c>
      <c r="E90" s="6">
        <v>2.6522000000000001</v>
      </c>
      <c r="F90" s="6">
        <v>2.8380000000000001</v>
      </c>
      <c r="G90" s="6">
        <v>2.9546000000000001</v>
      </c>
      <c r="H90" s="6">
        <v>3.0518000000000001</v>
      </c>
      <c r="I90" s="6">
        <v>3.2383000000000002</v>
      </c>
      <c r="J90" s="6">
        <v>3.3725999999999998</v>
      </c>
      <c r="K90" s="6">
        <v>3.4927000000000001</v>
      </c>
      <c r="L90" s="6">
        <v>3.8022999999999998</v>
      </c>
      <c r="M90" s="6">
        <v>3.8060999999999998</v>
      </c>
      <c r="N90" s="6">
        <v>3.7006999999999999</v>
      </c>
      <c r="O90" s="6">
        <v>3.7006999999999999</v>
      </c>
      <c r="Q90" s="6">
        <f t="shared" si="12"/>
        <v>2.6469999999999998</v>
      </c>
      <c r="R90" s="6">
        <f t="shared" si="13"/>
        <v>3.8060999999999998</v>
      </c>
      <c r="S90" s="75">
        <f t="shared" si="14"/>
        <v>-1.0537000000000001</v>
      </c>
      <c r="T90" s="75">
        <f t="shared" si="15"/>
        <v>0.10539999999999994</v>
      </c>
    </row>
    <row r="91" spans="1:20">
      <c r="A91" s="27" t="s">
        <v>187</v>
      </c>
      <c r="B91" s="31" t="s">
        <v>43</v>
      </c>
      <c r="C91" s="6">
        <v>1.3204</v>
      </c>
      <c r="D91" s="6">
        <v>1.3023</v>
      </c>
      <c r="E91" s="6">
        <v>1.3642000000000001</v>
      </c>
      <c r="F91" s="6">
        <v>1.2165999999999999</v>
      </c>
      <c r="G91" s="6">
        <v>1.4051</v>
      </c>
      <c r="H91" s="6">
        <v>1.4509000000000001</v>
      </c>
      <c r="I91" s="6">
        <v>1.5224</v>
      </c>
      <c r="J91" s="6">
        <v>1.5581</v>
      </c>
      <c r="K91" s="6">
        <v>1.3105</v>
      </c>
      <c r="L91" s="6">
        <v>1.3086</v>
      </c>
      <c r="M91" s="6">
        <v>1.3584000000000001</v>
      </c>
      <c r="N91" s="6">
        <v>1.4673</v>
      </c>
      <c r="O91" s="6">
        <v>1.4673</v>
      </c>
      <c r="Q91" s="6">
        <f t="shared" si="12"/>
        <v>1.2165999999999999</v>
      </c>
      <c r="R91" s="6">
        <f t="shared" si="13"/>
        <v>1.5581</v>
      </c>
      <c r="S91" s="75">
        <f t="shared" si="14"/>
        <v>-0.25070000000000014</v>
      </c>
      <c r="T91" s="75">
        <f t="shared" si="15"/>
        <v>9.0799999999999992E-2</v>
      </c>
    </row>
    <row r="92" spans="1:20">
      <c r="A92" s="27" t="s">
        <v>187</v>
      </c>
      <c r="B92" s="31" t="s">
        <v>48</v>
      </c>
      <c r="C92" s="6">
        <v>1.0279</v>
      </c>
      <c r="D92" s="6">
        <v>1.0116000000000001</v>
      </c>
      <c r="E92" s="6">
        <v>1.0243</v>
      </c>
      <c r="F92" s="6">
        <v>1.1294999999999999</v>
      </c>
      <c r="G92" s="6">
        <v>1.2379</v>
      </c>
      <c r="H92" s="6">
        <v>1.1116999999999999</v>
      </c>
      <c r="I92" s="6">
        <v>1.0470999999999999</v>
      </c>
      <c r="J92" s="6">
        <v>1.0470999999999999</v>
      </c>
      <c r="K92" s="6">
        <v>1.0470999999999999</v>
      </c>
      <c r="L92" s="6">
        <v>1.0470999999999999</v>
      </c>
      <c r="M92" s="6">
        <v>1.0470999999999999</v>
      </c>
      <c r="N92" s="6">
        <v>1.0470999999999999</v>
      </c>
      <c r="O92" s="6">
        <v>1.0470999999999999</v>
      </c>
      <c r="Q92" s="6">
        <f t="shared" si="12"/>
        <v>1.0116000000000001</v>
      </c>
      <c r="R92" s="6">
        <f t="shared" si="13"/>
        <v>1.2379</v>
      </c>
      <c r="S92" s="75">
        <f t="shared" si="14"/>
        <v>-3.5499999999999865E-2</v>
      </c>
      <c r="T92" s="75">
        <f t="shared" si="15"/>
        <v>0.19080000000000008</v>
      </c>
    </row>
    <row r="93" spans="1:20">
      <c r="A93" s="27" t="s">
        <v>175</v>
      </c>
      <c r="B93" s="31"/>
      <c r="C93" s="6" t="s">
        <v>187</v>
      </c>
      <c r="D93" s="6" t="s">
        <v>187</v>
      </c>
      <c r="E93" s="6" t="s">
        <v>187</v>
      </c>
      <c r="F93" s="6" t="s">
        <v>187</v>
      </c>
      <c r="G93" s="6" t="s">
        <v>187</v>
      </c>
      <c r="H93" s="6" t="s">
        <v>187</v>
      </c>
      <c r="I93" s="6" t="s">
        <v>187</v>
      </c>
      <c r="J93" s="6" t="s">
        <v>187</v>
      </c>
      <c r="K93" s="6" t="s">
        <v>187</v>
      </c>
      <c r="L93" s="6" t="s">
        <v>187</v>
      </c>
      <c r="M93" s="6" t="s">
        <v>187</v>
      </c>
      <c r="N93" s="6" t="s">
        <v>187</v>
      </c>
      <c r="O93" s="6" t="s">
        <v>187</v>
      </c>
      <c r="P93" s="6"/>
      <c r="Q93" s="6" t="str">
        <f t="shared" si="12"/>
        <v/>
      </c>
      <c r="R93" s="6" t="str">
        <f t="shared" si="13"/>
        <v/>
      </c>
      <c r="S93" s="75" t="str">
        <f t="shared" si="14"/>
        <v/>
      </c>
      <c r="T93" s="75" t="str">
        <f t="shared" si="15"/>
        <v/>
      </c>
    </row>
    <row r="94" spans="1:20">
      <c r="A94" s="27" t="s">
        <v>187</v>
      </c>
      <c r="B94" s="31" t="s">
        <v>10</v>
      </c>
      <c r="C94" s="6">
        <v>1.3925000000000001</v>
      </c>
      <c r="D94" s="6">
        <v>1.5475000000000001</v>
      </c>
      <c r="E94" s="6">
        <v>1.6215999999999999</v>
      </c>
      <c r="F94" s="6">
        <v>1.6215999999999999</v>
      </c>
      <c r="G94" s="6">
        <v>1.6215999999999999</v>
      </c>
      <c r="H94" s="6">
        <v>1.6215999999999999</v>
      </c>
      <c r="I94" s="6">
        <v>1.6215999999999999</v>
      </c>
      <c r="J94" s="6">
        <v>1.6215999999999999</v>
      </c>
      <c r="K94" s="6">
        <v>1.6215999999999999</v>
      </c>
      <c r="L94" s="6">
        <v>1.6215999999999999</v>
      </c>
      <c r="M94" s="6">
        <v>1.6215999999999999</v>
      </c>
      <c r="N94" s="6">
        <v>1.6215999999999999</v>
      </c>
      <c r="O94" s="6">
        <v>1.6215999999999999</v>
      </c>
      <c r="Q94" s="6">
        <f t="shared" si="12"/>
        <v>1.3925000000000001</v>
      </c>
      <c r="R94" s="6">
        <f t="shared" si="13"/>
        <v>1.6215999999999999</v>
      </c>
      <c r="S94" s="75">
        <f t="shared" si="14"/>
        <v>-0.22909999999999986</v>
      </c>
      <c r="T94" s="75">
        <f t="shared" si="15"/>
        <v>0</v>
      </c>
    </row>
    <row r="95" spans="1:20">
      <c r="A95" s="27" t="s">
        <v>187</v>
      </c>
      <c r="B95" s="31" t="s">
        <v>26</v>
      </c>
      <c r="C95" s="6">
        <v>1.4874000000000001</v>
      </c>
      <c r="D95" s="6">
        <v>1.5449999999999999</v>
      </c>
      <c r="E95" s="6">
        <v>1.5748</v>
      </c>
      <c r="F95" s="6">
        <v>1.6134999999999999</v>
      </c>
      <c r="G95" s="6">
        <v>1.6454</v>
      </c>
      <c r="H95" s="6">
        <v>1.7142999999999999</v>
      </c>
      <c r="I95" s="6">
        <v>1.7369000000000001</v>
      </c>
      <c r="J95" s="6">
        <v>1.7726999999999999</v>
      </c>
      <c r="K95" s="6">
        <v>1.7139</v>
      </c>
      <c r="L95" s="6">
        <v>1.6476999999999999</v>
      </c>
      <c r="M95" s="6">
        <v>1.6497999999999999</v>
      </c>
      <c r="N95" s="6">
        <v>1.5590999999999999</v>
      </c>
      <c r="O95" s="6">
        <v>1.5590999999999999</v>
      </c>
      <c r="Q95" s="6">
        <f t="shared" si="12"/>
        <v>1.4874000000000001</v>
      </c>
      <c r="R95" s="6">
        <f t="shared" si="13"/>
        <v>1.7726999999999999</v>
      </c>
      <c r="S95" s="75">
        <f t="shared" si="14"/>
        <v>-7.1699999999999875E-2</v>
      </c>
      <c r="T95" s="75">
        <f t="shared" si="15"/>
        <v>0.21360000000000001</v>
      </c>
    </row>
    <row r="96" spans="1:20">
      <c r="A96" s="27" t="s">
        <v>187</v>
      </c>
      <c r="B96" s="31" t="s">
        <v>32</v>
      </c>
      <c r="C96" s="6" t="s">
        <v>187</v>
      </c>
      <c r="D96" s="6" t="s">
        <v>187</v>
      </c>
      <c r="E96" s="6" t="s">
        <v>187</v>
      </c>
      <c r="F96" s="6" t="s">
        <v>187</v>
      </c>
      <c r="G96" s="6" t="s">
        <v>187</v>
      </c>
      <c r="H96" s="6" t="s">
        <v>187</v>
      </c>
      <c r="I96" s="6" t="s">
        <v>187</v>
      </c>
      <c r="J96" s="6" t="s">
        <v>187</v>
      </c>
      <c r="K96" s="6" t="s">
        <v>187</v>
      </c>
      <c r="L96" s="6" t="s">
        <v>187</v>
      </c>
      <c r="M96" s="6" t="s">
        <v>187</v>
      </c>
      <c r="N96" s="6" t="s">
        <v>187</v>
      </c>
      <c r="O96" s="6" t="s">
        <v>187</v>
      </c>
      <c r="Q96" s="6" t="str">
        <f t="shared" si="12"/>
        <v/>
      </c>
      <c r="R96" s="6" t="str">
        <f t="shared" si="13"/>
        <v/>
      </c>
      <c r="S96" s="75" t="str">
        <f t="shared" si="14"/>
        <v/>
      </c>
      <c r="T96" s="75" t="str">
        <f t="shared" si="15"/>
        <v/>
      </c>
    </row>
    <row r="97" spans="1:20">
      <c r="A97" s="27" t="s">
        <v>187</v>
      </c>
      <c r="B97" s="31" t="s">
        <v>37</v>
      </c>
      <c r="C97" s="6" t="s">
        <v>187</v>
      </c>
      <c r="D97" s="6" t="s">
        <v>187</v>
      </c>
      <c r="E97" s="6" t="s">
        <v>187</v>
      </c>
      <c r="F97" s="6" t="s">
        <v>187</v>
      </c>
      <c r="G97" s="6" t="s">
        <v>187</v>
      </c>
      <c r="H97" s="6" t="s">
        <v>187</v>
      </c>
      <c r="I97" s="6" t="s">
        <v>187</v>
      </c>
      <c r="J97" s="6" t="s">
        <v>187</v>
      </c>
      <c r="K97" s="6" t="s">
        <v>187</v>
      </c>
      <c r="L97" s="6" t="s">
        <v>187</v>
      </c>
      <c r="M97" s="6" t="s">
        <v>187</v>
      </c>
      <c r="N97" s="6" t="s">
        <v>187</v>
      </c>
      <c r="O97" s="6" t="s">
        <v>187</v>
      </c>
      <c r="Q97" s="6" t="str">
        <f t="shared" si="12"/>
        <v/>
      </c>
      <c r="R97" s="6" t="str">
        <f t="shared" si="13"/>
        <v/>
      </c>
      <c r="S97" s="75" t="str">
        <f t="shared" si="14"/>
        <v/>
      </c>
      <c r="T97" s="75" t="str">
        <f t="shared" si="15"/>
        <v/>
      </c>
    </row>
    <row r="98" spans="1:20">
      <c r="A98" s="27"/>
      <c r="B98" s="31" t="s">
        <v>178</v>
      </c>
      <c r="C98" s="6">
        <v>2.6442999999999999</v>
      </c>
      <c r="D98" s="6">
        <v>2.7787000000000002</v>
      </c>
      <c r="E98" s="6">
        <v>2.8696000000000002</v>
      </c>
      <c r="F98" s="6">
        <v>2.8553000000000002</v>
      </c>
      <c r="G98" s="6">
        <v>2.8355999999999999</v>
      </c>
      <c r="H98" s="6">
        <v>2.7967</v>
      </c>
      <c r="I98" s="6">
        <v>2.7442000000000002</v>
      </c>
      <c r="J98" s="6">
        <v>2.7923</v>
      </c>
      <c r="K98" s="6">
        <v>3.0836000000000001</v>
      </c>
      <c r="L98" s="6">
        <v>3.4691999999999998</v>
      </c>
      <c r="M98" s="6">
        <v>3.4691999999999998</v>
      </c>
      <c r="N98" s="6">
        <v>3.4691999999999998</v>
      </c>
      <c r="O98" s="6">
        <v>3.4691999999999998</v>
      </c>
      <c r="Q98" s="6">
        <f t="shared" si="12"/>
        <v>2.6442999999999999</v>
      </c>
      <c r="R98" s="6">
        <f t="shared" si="13"/>
        <v>3.4691999999999998</v>
      </c>
      <c r="S98" s="75">
        <f t="shared" si="14"/>
        <v>-0.82489999999999997</v>
      </c>
      <c r="T98" s="75">
        <f t="shared" si="15"/>
        <v>0</v>
      </c>
    </row>
    <row r="99" spans="1:20">
      <c r="A99" s="27" t="s">
        <v>176</v>
      </c>
      <c r="B99" s="31"/>
      <c r="C99" s="6" t="s">
        <v>187</v>
      </c>
      <c r="D99" s="6" t="s">
        <v>187</v>
      </c>
      <c r="E99" s="6" t="s">
        <v>187</v>
      </c>
      <c r="F99" s="6" t="s">
        <v>187</v>
      </c>
      <c r="G99" s="6" t="s">
        <v>187</v>
      </c>
      <c r="H99" s="6" t="s">
        <v>187</v>
      </c>
      <c r="I99" s="6" t="s">
        <v>187</v>
      </c>
      <c r="J99" s="6" t="s">
        <v>187</v>
      </c>
      <c r="K99" s="6" t="s">
        <v>187</v>
      </c>
      <c r="L99" s="6" t="s">
        <v>187</v>
      </c>
      <c r="M99" s="6" t="s">
        <v>187</v>
      </c>
      <c r="N99" s="6" t="s">
        <v>187</v>
      </c>
      <c r="O99" s="6" t="s">
        <v>187</v>
      </c>
      <c r="P99" s="6"/>
      <c r="Q99" s="6" t="str">
        <f t="shared" si="12"/>
        <v/>
      </c>
      <c r="R99" s="6" t="str">
        <f t="shared" si="13"/>
        <v/>
      </c>
      <c r="S99" s="75" t="str">
        <f t="shared" si="14"/>
        <v/>
      </c>
      <c r="T99" s="75" t="str">
        <f t="shared" si="15"/>
        <v/>
      </c>
    </row>
    <row r="100" spans="1:20">
      <c r="A100" s="27" t="s">
        <v>187</v>
      </c>
      <c r="B100" s="31" t="s">
        <v>18</v>
      </c>
      <c r="C100" s="6">
        <v>0.27539999999999998</v>
      </c>
      <c r="D100" s="6">
        <v>0.33019999999999999</v>
      </c>
      <c r="E100" s="6">
        <v>0.33650000000000002</v>
      </c>
      <c r="F100" s="6">
        <v>0.33650000000000002</v>
      </c>
      <c r="G100" s="6">
        <v>0.33650000000000002</v>
      </c>
      <c r="H100" s="6">
        <v>0.33650000000000002</v>
      </c>
      <c r="I100" s="6">
        <v>0.33650000000000002</v>
      </c>
      <c r="J100" s="6">
        <v>0.33650000000000002</v>
      </c>
      <c r="K100" s="6">
        <v>0.33650000000000002</v>
      </c>
      <c r="L100" s="6">
        <v>0.33650000000000002</v>
      </c>
      <c r="M100" s="6">
        <v>0.33650000000000002</v>
      </c>
      <c r="N100" s="6">
        <v>0.33650000000000002</v>
      </c>
      <c r="O100" s="6">
        <v>0.33650000000000002</v>
      </c>
      <c r="Q100" s="6">
        <f t="shared" si="12"/>
        <v>0.27539999999999998</v>
      </c>
      <c r="R100" s="6">
        <f t="shared" si="13"/>
        <v>0.33650000000000002</v>
      </c>
      <c r="S100" s="75">
        <f t="shared" si="14"/>
        <v>-6.1100000000000043E-2</v>
      </c>
      <c r="T100" s="75">
        <f t="shared" si="15"/>
        <v>0</v>
      </c>
    </row>
    <row r="101" spans="1:20">
      <c r="A101" s="27" t="s">
        <v>187</v>
      </c>
      <c r="B101" s="31" t="s">
        <v>27</v>
      </c>
      <c r="C101" s="6">
        <v>1.1840999999999999</v>
      </c>
      <c r="D101" s="6">
        <v>1.1832</v>
      </c>
      <c r="E101" s="6">
        <v>1.2625999999999999</v>
      </c>
      <c r="F101" s="6">
        <v>1.0042</v>
      </c>
      <c r="G101" s="6">
        <v>0.95640000000000003</v>
      </c>
      <c r="H101" s="6">
        <v>0.88800000000000001</v>
      </c>
      <c r="I101" s="6">
        <v>1.1019000000000001</v>
      </c>
      <c r="J101" s="6">
        <v>1.0409999999999999</v>
      </c>
      <c r="K101" s="6">
        <v>1.2881</v>
      </c>
      <c r="L101" s="6">
        <v>1.421</v>
      </c>
      <c r="M101" s="6">
        <v>1.6012</v>
      </c>
      <c r="N101" s="6">
        <v>1.603</v>
      </c>
      <c r="O101" s="6">
        <v>1.4845999999999999</v>
      </c>
      <c r="Q101" s="6">
        <f t="shared" si="12"/>
        <v>0.88800000000000001</v>
      </c>
      <c r="R101" s="6">
        <f t="shared" si="13"/>
        <v>1.603</v>
      </c>
      <c r="S101" s="75">
        <f t="shared" si="14"/>
        <v>-0.59659999999999991</v>
      </c>
      <c r="T101" s="75">
        <f t="shared" si="15"/>
        <v>0.11840000000000006</v>
      </c>
    </row>
    <row r="102" spans="1:20">
      <c r="A102" s="27" t="s">
        <v>187</v>
      </c>
      <c r="B102" s="31" t="s">
        <v>40</v>
      </c>
      <c r="C102" s="6">
        <v>1.0284</v>
      </c>
      <c r="D102" s="6">
        <v>1.0713999999999999</v>
      </c>
      <c r="E102" s="6">
        <v>0.57450000000000001</v>
      </c>
      <c r="F102" s="6">
        <v>0.57450000000000001</v>
      </c>
      <c r="G102" s="6">
        <v>0.57450000000000001</v>
      </c>
      <c r="H102" s="6">
        <v>0.57450000000000001</v>
      </c>
      <c r="I102" s="6">
        <v>0.57450000000000001</v>
      </c>
      <c r="J102" s="6">
        <v>0.57450000000000001</v>
      </c>
      <c r="K102" s="6">
        <v>0.57450000000000001</v>
      </c>
      <c r="L102" s="6">
        <v>0.57450000000000001</v>
      </c>
      <c r="M102" s="6">
        <v>0.57450000000000001</v>
      </c>
      <c r="N102" s="6">
        <v>0.57450000000000001</v>
      </c>
      <c r="O102" s="6">
        <v>0.57450000000000001</v>
      </c>
      <c r="Q102" s="6">
        <f t="shared" si="12"/>
        <v>0.57450000000000001</v>
      </c>
      <c r="R102" s="6">
        <f t="shared" si="13"/>
        <v>1.0713999999999999</v>
      </c>
      <c r="S102" s="75">
        <f t="shared" si="14"/>
        <v>0</v>
      </c>
      <c r="T102" s="75">
        <f t="shared" si="15"/>
        <v>0.4968999999999999</v>
      </c>
    </row>
    <row r="103" spans="1:20">
      <c r="A103" s="27" t="s">
        <v>187</v>
      </c>
      <c r="B103" s="31" t="s">
        <v>49</v>
      </c>
      <c r="C103" s="6">
        <v>3.222</v>
      </c>
      <c r="D103" s="6">
        <v>3.5871</v>
      </c>
      <c r="E103" s="6">
        <v>3.9599000000000002</v>
      </c>
      <c r="F103" s="6">
        <v>3.9304000000000001</v>
      </c>
      <c r="G103" s="6">
        <v>4.1117999999999997</v>
      </c>
      <c r="H103" s="6">
        <v>4.2732999999999999</v>
      </c>
      <c r="I103" s="6">
        <v>4.5483000000000002</v>
      </c>
      <c r="J103" s="6">
        <v>4.4566999999999997</v>
      </c>
      <c r="K103" s="6">
        <v>4.335</v>
      </c>
      <c r="L103" s="6">
        <v>4.5258000000000003</v>
      </c>
      <c r="M103" s="6">
        <v>4.5528000000000004</v>
      </c>
      <c r="N103" s="6">
        <v>4.5528000000000004</v>
      </c>
      <c r="O103" s="6">
        <v>4.5528000000000004</v>
      </c>
      <c r="Q103" s="6">
        <f t="shared" si="12"/>
        <v>3.222</v>
      </c>
      <c r="R103" s="6">
        <f t="shared" si="13"/>
        <v>4.5528000000000004</v>
      </c>
      <c r="S103" s="75">
        <f t="shared" si="14"/>
        <v>-1.3308000000000004</v>
      </c>
      <c r="T103" s="75">
        <f t="shared" si="15"/>
        <v>0</v>
      </c>
    </row>
    <row r="104" spans="1:20">
      <c r="A104" s="27" t="s">
        <v>12</v>
      </c>
      <c r="B104" s="31"/>
      <c r="C104" s="6" t="s">
        <v>187</v>
      </c>
      <c r="D104" s="6" t="s">
        <v>187</v>
      </c>
      <c r="E104" s="6" t="s">
        <v>187</v>
      </c>
      <c r="F104" s="6" t="s">
        <v>187</v>
      </c>
      <c r="G104" s="6" t="s">
        <v>187</v>
      </c>
      <c r="H104" s="6" t="s">
        <v>187</v>
      </c>
      <c r="I104" s="6" t="s">
        <v>187</v>
      </c>
      <c r="J104" s="6" t="s">
        <v>187</v>
      </c>
      <c r="K104" s="6" t="s">
        <v>187</v>
      </c>
      <c r="L104" s="6" t="s">
        <v>187</v>
      </c>
      <c r="M104" s="6" t="s">
        <v>187</v>
      </c>
      <c r="N104" s="6" t="s">
        <v>187</v>
      </c>
      <c r="O104" s="6" t="s">
        <v>187</v>
      </c>
      <c r="P104" s="6"/>
      <c r="Q104" s="6" t="str">
        <f t="shared" si="12"/>
        <v/>
      </c>
      <c r="R104" s="6" t="str">
        <f t="shared" si="13"/>
        <v/>
      </c>
      <c r="S104" s="75" t="str">
        <f t="shared" si="14"/>
        <v/>
      </c>
      <c r="T104" s="75" t="str">
        <f t="shared" si="15"/>
        <v/>
      </c>
    </row>
    <row r="105" spans="1:20">
      <c r="A105" s="27" t="s">
        <v>187</v>
      </c>
      <c r="B105" s="31" t="s">
        <v>11</v>
      </c>
      <c r="C105" s="6">
        <v>2.8206000000000002</v>
      </c>
      <c r="D105" s="6">
        <v>2.8751000000000002</v>
      </c>
      <c r="E105" s="6">
        <v>2.5007999999999999</v>
      </c>
      <c r="F105" s="6">
        <v>2.7250000000000001</v>
      </c>
      <c r="G105" s="6">
        <v>2.8521000000000001</v>
      </c>
      <c r="H105" s="6">
        <v>2.488</v>
      </c>
      <c r="I105" s="6">
        <v>2.5548999999999999</v>
      </c>
      <c r="J105" s="6">
        <v>2.2077</v>
      </c>
      <c r="K105" s="6">
        <v>1.9572000000000001</v>
      </c>
      <c r="L105" s="6">
        <v>1.8809</v>
      </c>
      <c r="M105" s="6">
        <v>1.7618</v>
      </c>
      <c r="N105" s="6">
        <v>1.7618</v>
      </c>
      <c r="O105" s="6">
        <v>1.7618</v>
      </c>
      <c r="Q105" s="6">
        <f t="shared" si="12"/>
        <v>1.7618</v>
      </c>
      <c r="R105" s="6">
        <f t="shared" si="13"/>
        <v>2.8751000000000002</v>
      </c>
      <c r="S105" s="75">
        <f t="shared" si="14"/>
        <v>0</v>
      </c>
      <c r="T105" s="75">
        <f t="shared" si="15"/>
        <v>1.1133000000000002</v>
      </c>
    </row>
    <row r="106" spans="1:20">
      <c r="A106" s="27" t="s">
        <v>187</v>
      </c>
      <c r="B106" s="31" t="s">
        <v>13</v>
      </c>
      <c r="C106" s="6" t="s">
        <v>187</v>
      </c>
      <c r="D106" s="6" t="s">
        <v>187</v>
      </c>
      <c r="E106" s="6" t="s">
        <v>187</v>
      </c>
      <c r="F106" s="6" t="s">
        <v>187</v>
      </c>
      <c r="G106" s="6" t="s">
        <v>187</v>
      </c>
      <c r="H106" s="6" t="s">
        <v>187</v>
      </c>
      <c r="I106" s="6" t="s">
        <v>187</v>
      </c>
      <c r="J106" s="6" t="s">
        <v>187</v>
      </c>
      <c r="K106" s="6" t="s">
        <v>187</v>
      </c>
      <c r="L106" s="6" t="s">
        <v>187</v>
      </c>
      <c r="M106" s="6" t="s">
        <v>187</v>
      </c>
      <c r="N106" s="6" t="s">
        <v>187</v>
      </c>
      <c r="O106" s="6" t="s">
        <v>187</v>
      </c>
      <c r="Q106" s="6" t="str">
        <f t="shared" si="12"/>
        <v/>
      </c>
      <c r="R106" s="6" t="str">
        <f t="shared" si="13"/>
        <v/>
      </c>
      <c r="S106" s="75" t="str">
        <f t="shared" si="14"/>
        <v/>
      </c>
      <c r="T106" s="75" t="str">
        <f t="shared" si="15"/>
        <v/>
      </c>
    </row>
    <row r="107" spans="1:20">
      <c r="A107" s="27" t="s">
        <v>187</v>
      </c>
      <c r="B107" s="31" t="s">
        <v>20</v>
      </c>
      <c r="C107" s="6">
        <v>4.5038999999999998</v>
      </c>
      <c r="D107" s="6">
        <v>4.5991</v>
      </c>
      <c r="E107" s="6">
        <v>4.9316000000000004</v>
      </c>
      <c r="F107" s="6">
        <v>5.1281999999999996</v>
      </c>
      <c r="G107" s="6">
        <v>5.3425000000000002</v>
      </c>
      <c r="H107" s="6">
        <v>5.4255000000000004</v>
      </c>
      <c r="I107" s="6">
        <v>5.5430000000000001</v>
      </c>
      <c r="J107" s="6">
        <v>5.5651999999999999</v>
      </c>
      <c r="K107" s="6">
        <v>5.5819000000000001</v>
      </c>
      <c r="L107" s="6">
        <v>5.4901999999999997</v>
      </c>
      <c r="M107" s="6">
        <v>5.4907000000000004</v>
      </c>
      <c r="N107" s="6">
        <v>5.4097</v>
      </c>
      <c r="O107" s="6">
        <v>5.3944000000000001</v>
      </c>
      <c r="Q107" s="6">
        <f t="shared" si="12"/>
        <v>4.5038999999999998</v>
      </c>
      <c r="R107" s="6">
        <f t="shared" si="13"/>
        <v>5.5819000000000001</v>
      </c>
      <c r="S107" s="75">
        <f t="shared" si="14"/>
        <v>-0.89050000000000029</v>
      </c>
      <c r="T107" s="75">
        <f t="shared" si="15"/>
        <v>0.1875</v>
      </c>
    </row>
    <row r="108" spans="1:20">
      <c r="A108" s="27" t="s">
        <v>187</v>
      </c>
      <c r="B108" s="31" t="s">
        <v>21</v>
      </c>
      <c r="C108" s="6">
        <v>2.8996</v>
      </c>
      <c r="D108" s="6">
        <v>2.9769999999999999</v>
      </c>
      <c r="E108" s="6">
        <v>3.3956</v>
      </c>
      <c r="F108" s="6">
        <v>3.5253000000000001</v>
      </c>
      <c r="G108" s="6">
        <v>3.5215999999999998</v>
      </c>
      <c r="H108" s="6">
        <v>3.1968999999999999</v>
      </c>
      <c r="I108" s="6">
        <v>3.2126999999999999</v>
      </c>
      <c r="J108" s="6">
        <v>3.1781999999999999</v>
      </c>
      <c r="K108" s="6">
        <v>3.1768999999999998</v>
      </c>
      <c r="L108" s="6">
        <v>3.1587999999999998</v>
      </c>
      <c r="M108" s="6">
        <v>3.0228999999999999</v>
      </c>
      <c r="N108" s="6">
        <v>3.0228999999999999</v>
      </c>
      <c r="O108" s="6">
        <v>3.0228999999999999</v>
      </c>
      <c r="Q108" s="6">
        <f t="shared" si="12"/>
        <v>2.8996</v>
      </c>
      <c r="R108" s="6">
        <f t="shared" si="13"/>
        <v>3.5253000000000001</v>
      </c>
      <c r="S108" s="75">
        <f t="shared" si="14"/>
        <v>-0.12329999999999997</v>
      </c>
      <c r="T108" s="75">
        <f t="shared" si="15"/>
        <v>0.50240000000000018</v>
      </c>
    </row>
    <row r="109" spans="1:20">
      <c r="A109" s="27" t="s">
        <v>187</v>
      </c>
      <c r="B109" s="31" t="s">
        <v>25</v>
      </c>
      <c r="C109" s="6" t="s">
        <v>187</v>
      </c>
      <c r="D109" s="6" t="s">
        <v>187</v>
      </c>
      <c r="E109" s="6" t="s">
        <v>187</v>
      </c>
      <c r="F109" s="6" t="s">
        <v>187</v>
      </c>
      <c r="G109" s="6" t="s">
        <v>187</v>
      </c>
      <c r="H109" s="6" t="s">
        <v>187</v>
      </c>
      <c r="I109" s="6" t="s">
        <v>187</v>
      </c>
      <c r="J109" s="6" t="s">
        <v>187</v>
      </c>
      <c r="K109" s="6" t="s">
        <v>187</v>
      </c>
      <c r="L109" s="6" t="s">
        <v>187</v>
      </c>
      <c r="M109" s="6" t="s">
        <v>187</v>
      </c>
      <c r="N109" s="6" t="s">
        <v>187</v>
      </c>
      <c r="O109" s="6" t="s">
        <v>187</v>
      </c>
      <c r="Q109" s="6" t="str">
        <f t="shared" si="12"/>
        <v/>
      </c>
      <c r="R109" s="6" t="str">
        <f t="shared" si="13"/>
        <v/>
      </c>
      <c r="S109" s="75" t="str">
        <f t="shared" si="14"/>
        <v/>
      </c>
      <c r="T109" s="75" t="str">
        <f t="shared" si="15"/>
        <v/>
      </c>
    </row>
    <row r="110" spans="1:20">
      <c r="A110" s="27" t="s">
        <v>187</v>
      </c>
      <c r="B110" s="31" t="s">
        <v>142</v>
      </c>
      <c r="C110" s="6">
        <v>4.2024999999999997</v>
      </c>
      <c r="D110" s="6">
        <v>4.2409999999999997</v>
      </c>
      <c r="E110" s="6">
        <v>4.4100999999999999</v>
      </c>
      <c r="F110" s="6">
        <v>4.5852000000000004</v>
      </c>
      <c r="G110" s="6">
        <v>4.7198000000000002</v>
      </c>
      <c r="H110" s="6">
        <v>4.7184999999999997</v>
      </c>
      <c r="I110" s="6">
        <v>4.9798999999999998</v>
      </c>
      <c r="J110" s="6">
        <v>4.9764999999999997</v>
      </c>
      <c r="K110" s="6">
        <v>4.9169</v>
      </c>
      <c r="L110" s="6">
        <v>4.9869000000000003</v>
      </c>
      <c r="M110" s="6">
        <v>5.0487000000000002</v>
      </c>
      <c r="N110" s="6">
        <v>5.0487000000000002</v>
      </c>
      <c r="O110" s="6">
        <v>5.0487000000000002</v>
      </c>
      <c r="Q110" s="6">
        <f t="shared" si="12"/>
        <v>4.2024999999999997</v>
      </c>
      <c r="R110" s="6">
        <f t="shared" si="13"/>
        <v>5.0487000000000002</v>
      </c>
      <c r="S110" s="75">
        <f t="shared" si="14"/>
        <v>-0.84620000000000051</v>
      </c>
      <c r="T110" s="75">
        <f t="shared" si="15"/>
        <v>0</v>
      </c>
    </row>
    <row r="111" spans="1:20">
      <c r="A111" s="27" t="s">
        <v>187</v>
      </c>
      <c r="B111" s="31" t="s">
        <v>38</v>
      </c>
      <c r="C111" s="6">
        <v>3.8157000000000001</v>
      </c>
      <c r="D111" s="6">
        <v>3.3574999999999999</v>
      </c>
      <c r="E111" s="6">
        <v>3.4832000000000001</v>
      </c>
      <c r="F111" s="6">
        <v>3.8449</v>
      </c>
      <c r="G111" s="6">
        <v>3.9487000000000001</v>
      </c>
      <c r="H111" s="6">
        <v>4.2098000000000004</v>
      </c>
      <c r="I111" s="6">
        <v>4.319</v>
      </c>
      <c r="J111" s="6">
        <v>4.5015000000000001</v>
      </c>
      <c r="K111" s="6">
        <v>4.5601000000000003</v>
      </c>
      <c r="L111" s="6">
        <v>4.5796999999999999</v>
      </c>
      <c r="M111" s="6">
        <v>4.2614999999999998</v>
      </c>
      <c r="N111" s="6">
        <v>4.8029000000000002</v>
      </c>
      <c r="O111" s="6">
        <v>4.8029000000000002</v>
      </c>
      <c r="Q111" s="6">
        <f t="shared" si="12"/>
        <v>3.3574999999999999</v>
      </c>
      <c r="R111" s="6">
        <f t="shared" si="13"/>
        <v>4.8029000000000002</v>
      </c>
      <c r="S111" s="75">
        <f t="shared" si="14"/>
        <v>-1.4454000000000002</v>
      </c>
      <c r="T111" s="75">
        <f t="shared" si="15"/>
        <v>0</v>
      </c>
    </row>
    <row r="112" spans="1:20">
      <c r="A112" s="27" t="s">
        <v>187</v>
      </c>
      <c r="B112" s="31" t="s">
        <v>39</v>
      </c>
      <c r="C112" s="6">
        <v>0.89639999999999997</v>
      </c>
      <c r="D112" s="6">
        <v>0.89900000000000002</v>
      </c>
      <c r="E112" s="6">
        <v>0.97970000000000002</v>
      </c>
      <c r="F112" s="6">
        <v>0.85189999999999999</v>
      </c>
      <c r="G112" s="6">
        <v>0.86850000000000005</v>
      </c>
      <c r="H112" s="6">
        <v>0.94530000000000003</v>
      </c>
      <c r="I112" s="6">
        <v>1.0530999999999999</v>
      </c>
      <c r="J112" s="6">
        <v>1.2949999999999999</v>
      </c>
      <c r="K112" s="6">
        <v>1.3331999999999999</v>
      </c>
      <c r="L112" s="6">
        <v>1.3975</v>
      </c>
      <c r="M112" s="6">
        <v>1.2935000000000001</v>
      </c>
      <c r="N112" s="6">
        <v>1.2935000000000001</v>
      </c>
      <c r="O112" s="6">
        <v>1.2935000000000001</v>
      </c>
      <c r="Q112" s="6">
        <f t="shared" si="12"/>
        <v>0.85189999999999999</v>
      </c>
      <c r="R112" s="6">
        <f t="shared" si="13"/>
        <v>1.3975</v>
      </c>
      <c r="S112" s="75">
        <f t="shared" si="14"/>
        <v>-0.4416000000000001</v>
      </c>
      <c r="T112" s="75">
        <f t="shared" si="15"/>
        <v>0.10399999999999987</v>
      </c>
    </row>
    <row r="113" spans="1:20">
      <c r="A113" s="27"/>
      <c r="B113" s="31"/>
      <c r="C113" s="6"/>
      <c r="D113" s="6"/>
      <c r="E113" s="6"/>
      <c r="F113" s="6"/>
      <c r="G113" s="6"/>
      <c r="H113" s="6"/>
      <c r="I113" s="6"/>
      <c r="J113" s="6"/>
      <c r="K113" s="6"/>
      <c r="L113" s="6"/>
      <c r="M113" s="6"/>
      <c r="N113" s="6"/>
      <c r="O113" s="6"/>
      <c r="Q113" s="6"/>
      <c r="R113" s="6"/>
      <c r="S113" s="75"/>
      <c r="T113" s="75"/>
    </row>
    <row r="114" spans="1:20">
      <c r="A114" s="77" t="s">
        <v>531</v>
      </c>
      <c r="B114" s="31"/>
      <c r="C114" s="6"/>
      <c r="D114" s="6"/>
      <c r="E114" s="6"/>
      <c r="F114" s="6"/>
      <c r="G114" s="6"/>
      <c r="I114" s="6"/>
      <c r="J114" s="6"/>
      <c r="K114" s="75"/>
      <c r="L114" s="75"/>
      <c r="M114" s="6"/>
      <c r="N114" s="6"/>
      <c r="O114" s="75"/>
      <c r="P114" s="75"/>
      <c r="Q114" s="6"/>
      <c r="R114" s="6"/>
      <c r="S114" s="75">
        <f>AVERAGE(S62:S112)</f>
        <v>-0.41934615384615387</v>
      </c>
      <c r="T114" s="75">
        <f>AVERAGE(T62:T112)</f>
        <v>0.26305384615384619</v>
      </c>
    </row>
    <row r="115" spans="1:20">
      <c r="A115" s="77" t="s">
        <v>532</v>
      </c>
      <c r="B115" s="31"/>
      <c r="C115" s="6"/>
      <c r="D115" s="6"/>
      <c r="E115" s="6"/>
      <c r="F115" s="6"/>
      <c r="G115" s="6"/>
      <c r="I115" s="6"/>
      <c r="J115" s="6"/>
      <c r="K115" s="75"/>
      <c r="L115" s="75"/>
      <c r="M115" s="6"/>
      <c r="N115" s="6"/>
      <c r="O115" s="75"/>
      <c r="P115" s="75"/>
      <c r="Q115" s="6"/>
      <c r="R115" s="6"/>
      <c r="S115" s="75">
        <f>MIN(S62:S112)</f>
        <v>-1.4454000000000002</v>
      </c>
      <c r="T115" s="75">
        <f>MAX(T62:T112)</f>
        <v>1.1133000000000002</v>
      </c>
    </row>
    <row r="116" spans="1:20">
      <c r="A116" s="34" t="s">
        <v>75</v>
      </c>
      <c r="B116" s="33"/>
      <c r="C116" s="33"/>
      <c r="D116" s="33"/>
      <c r="E116" s="33"/>
      <c r="F116" s="33"/>
      <c r="G116" s="33"/>
      <c r="H116" s="33"/>
      <c r="I116" s="33"/>
      <c r="J116" s="33"/>
      <c r="K116" s="33"/>
      <c r="L116" s="33"/>
      <c r="M116" s="33"/>
      <c r="N116" s="33"/>
      <c r="O116" s="33"/>
      <c r="P116" s="33"/>
      <c r="Q116" s="33"/>
      <c r="R116" s="33"/>
      <c r="S116" s="33"/>
      <c r="T116" s="33"/>
    </row>
    <row r="117" spans="1:20">
      <c r="A117" s="41" t="s">
        <v>171</v>
      </c>
      <c r="C117" s="6" t="s">
        <v>187</v>
      </c>
      <c r="D117" s="6" t="s">
        <v>187</v>
      </c>
      <c r="E117" s="6" t="s">
        <v>187</v>
      </c>
      <c r="F117" s="6" t="s">
        <v>187</v>
      </c>
      <c r="G117" s="6" t="s">
        <v>187</v>
      </c>
      <c r="H117" s="6" t="s">
        <v>187</v>
      </c>
      <c r="I117" s="6" t="s">
        <v>187</v>
      </c>
      <c r="J117" s="6" t="s">
        <v>187</v>
      </c>
      <c r="K117" s="6" t="s">
        <v>187</v>
      </c>
      <c r="L117" s="6" t="s">
        <v>187</v>
      </c>
      <c r="M117" s="6" t="s">
        <v>187</v>
      </c>
      <c r="N117" s="6" t="s">
        <v>187</v>
      </c>
      <c r="O117" s="6" t="s">
        <v>187</v>
      </c>
      <c r="P117" s="6"/>
      <c r="Q117" s="6" t="str">
        <f t="shared" ref="Q117:Q167" si="20">IF(NOT(ISNUMBER($O117)),"",IF($O117=0,"",MIN(C117:O117)))</f>
        <v/>
      </c>
      <c r="R117" s="6" t="str">
        <f t="shared" ref="R117:R167" si="21">IF(NOT(ISNUMBER($O117)),"",IF($O117=0,"",MAX(C117:O117)))</f>
        <v/>
      </c>
      <c r="S117" s="75" t="str">
        <f t="shared" ref="S117:S167" si="22">IF(NOT(ISNUMBER($O117)),"",IF($O117=0,"",Q117-$O117))</f>
        <v/>
      </c>
      <c r="T117" s="75" t="str">
        <f t="shared" ref="T117:T167" si="23">IF(NOT(ISNUMBER($O117)),"",IF($O117=0,"",R117-$O117))</f>
        <v/>
      </c>
    </row>
    <row r="118" spans="1:20">
      <c r="A118" s="27" t="s">
        <v>187</v>
      </c>
      <c r="B118" s="31" t="s">
        <v>16</v>
      </c>
      <c r="C118" s="6">
        <v>3.7490999999999999</v>
      </c>
      <c r="D118" s="6">
        <v>3.8228</v>
      </c>
      <c r="E118" s="6">
        <v>3.9125000000000001</v>
      </c>
      <c r="F118" s="6">
        <v>3.9517000000000002</v>
      </c>
      <c r="G118" s="6">
        <v>4.0035999999999996</v>
      </c>
      <c r="H118" s="6">
        <v>4.0452000000000004</v>
      </c>
      <c r="I118" s="6">
        <v>4.0265000000000004</v>
      </c>
      <c r="J118" s="6">
        <v>3.8963000000000001</v>
      </c>
      <c r="K118" s="6">
        <v>3.4506000000000001</v>
      </c>
      <c r="L118" s="6">
        <v>3.4401000000000002</v>
      </c>
      <c r="M118" s="6">
        <v>3.4401000000000002</v>
      </c>
      <c r="N118" s="6">
        <v>3.4401000000000002</v>
      </c>
      <c r="O118" s="6">
        <v>3.4401000000000002</v>
      </c>
      <c r="Q118" s="6">
        <f t="shared" si="20"/>
        <v>3.4401000000000002</v>
      </c>
      <c r="R118" s="6">
        <f t="shared" si="21"/>
        <v>4.0452000000000004</v>
      </c>
      <c r="S118" s="75">
        <f t="shared" si="22"/>
        <v>0</v>
      </c>
      <c r="T118" s="75">
        <f t="shared" si="23"/>
        <v>0.60510000000000019</v>
      </c>
    </row>
    <row r="119" spans="1:20">
      <c r="A119" s="27"/>
      <c r="B119" s="31" t="s">
        <v>540</v>
      </c>
      <c r="C119" s="6">
        <v>4.4790000000000001</v>
      </c>
      <c r="D119" s="6">
        <v>4.6958000000000002</v>
      </c>
      <c r="E119" s="6">
        <v>5.2126000000000001</v>
      </c>
      <c r="F119" s="6">
        <v>5.5469999999999997</v>
      </c>
      <c r="G119" s="6">
        <v>5.6113</v>
      </c>
      <c r="H119" s="6">
        <v>5.7068000000000003</v>
      </c>
      <c r="I119" s="6">
        <v>5.6863000000000001</v>
      </c>
      <c r="J119" s="6">
        <v>5.6623000000000001</v>
      </c>
      <c r="K119" s="6">
        <v>5.8310000000000004</v>
      </c>
      <c r="L119" s="6">
        <v>6.1043000000000003</v>
      </c>
      <c r="M119" s="6">
        <v>4.8280000000000003</v>
      </c>
      <c r="N119" s="6">
        <v>4.8280000000000003</v>
      </c>
      <c r="O119" s="6">
        <v>4.8280000000000003</v>
      </c>
      <c r="Q119" s="6">
        <f t="shared" ref="Q119" si="24">IF(NOT(ISNUMBER($O119)),"",IF($O119=0,"",MIN(C119:O119)))</f>
        <v>4.4790000000000001</v>
      </c>
      <c r="R119" s="6">
        <f t="shared" ref="R119" si="25">IF(NOT(ISNUMBER($O119)),"",IF($O119=0,"",MAX(C119:O119)))</f>
        <v>6.1043000000000003</v>
      </c>
      <c r="S119" s="75">
        <f t="shared" ref="S119" si="26">IF(NOT(ISNUMBER($O119)),"",IF($O119=0,"",Q119-$O119))</f>
        <v>-0.3490000000000002</v>
      </c>
      <c r="T119" s="75">
        <f t="shared" ref="T119" si="27">IF(NOT(ISNUMBER($O119)),"",IF($O119=0,"",R119-$O119))</f>
        <v>1.2763</v>
      </c>
    </row>
    <row r="120" spans="1:20">
      <c r="A120" s="27" t="s">
        <v>187</v>
      </c>
      <c r="B120" s="31" t="s">
        <v>24</v>
      </c>
      <c r="C120" s="6">
        <v>1.6964999999999999</v>
      </c>
      <c r="D120" s="6">
        <v>1.7048000000000001</v>
      </c>
      <c r="E120" s="6">
        <v>1.7044999999999999</v>
      </c>
      <c r="F120" s="6">
        <v>1.5268999999999999</v>
      </c>
      <c r="G120" s="6">
        <v>1.5429999999999999</v>
      </c>
      <c r="H120" s="6">
        <v>1.5406</v>
      </c>
      <c r="I120" s="6">
        <v>1.6053999999999999</v>
      </c>
      <c r="J120" s="6">
        <v>1.6356999999999999</v>
      </c>
      <c r="K120" s="6">
        <v>1.5703</v>
      </c>
      <c r="L120" s="6">
        <v>1.7585</v>
      </c>
      <c r="M120" s="6">
        <v>1.7848999999999999</v>
      </c>
      <c r="N120" s="6">
        <v>1.7848999999999999</v>
      </c>
      <c r="O120" s="6">
        <v>1.7848999999999999</v>
      </c>
      <c r="Q120" s="6">
        <f t="shared" si="20"/>
        <v>1.5268999999999999</v>
      </c>
      <c r="R120" s="6">
        <f t="shared" si="21"/>
        <v>1.7848999999999999</v>
      </c>
      <c r="S120" s="75">
        <f t="shared" si="22"/>
        <v>-0.25800000000000001</v>
      </c>
      <c r="T120" s="75">
        <f t="shared" si="23"/>
        <v>0</v>
      </c>
    </row>
    <row r="121" spans="1:20">
      <c r="A121" s="27" t="s">
        <v>187</v>
      </c>
      <c r="B121" s="31" t="s">
        <v>30</v>
      </c>
      <c r="C121" s="6">
        <v>2.5415000000000001</v>
      </c>
      <c r="D121" s="6">
        <v>2.4493999999999998</v>
      </c>
      <c r="E121" s="6">
        <v>2.3534999999999999</v>
      </c>
      <c r="F121" s="6">
        <v>2.3283</v>
      </c>
      <c r="G121" s="6">
        <v>2.3168000000000002</v>
      </c>
      <c r="H121" s="6">
        <v>2.4144000000000001</v>
      </c>
      <c r="I121" s="6">
        <v>2.4742000000000002</v>
      </c>
      <c r="J121" s="6">
        <v>2.4904999999999999</v>
      </c>
      <c r="K121" s="6">
        <v>2.4039999999999999</v>
      </c>
      <c r="L121" s="6">
        <v>2.3492000000000002</v>
      </c>
      <c r="M121" s="6">
        <v>2.4466000000000001</v>
      </c>
      <c r="N121" s="6">
        <v>2.7309999999999999</v>
      </c>
      <c r="O121" s="6">
        <v>3.0857999999999999</v>
      </c>
      <c r="Q121" s="6">
        <f t="shared" si="20"/>
        <v>2.3168000000000002</v>
      </c>
      <c r="R121" s="6">
        <f t="shared" si="21"/>
        <v>3.0857999999999999</v>
      </c>
      <c r="S121" s="75">
        <f t="shared" si="22"/>
        <v>-0.76899999999999968</v>
      </c>
      <c r="T121" s="75">
        <f t="shared" si="23"/>
        <v>0</v>
      </c>
    </row>
    <row r="122" spans="1:20">
      <c r="A122" s="27" t="s">
        <v>187</v>
      </c>
      <c r="B122" s="31" t="s">
        <v>31</v>
      </c>
      <c r="C122" s="6">
        <v>3.5377999999999998</v>
      </c>
      <c r="D122" s="6">
        <v>3.4742999999999999</v>
      </c>
      <c r="E122" s="6">
        <v>3.5413999999999999</v>
      </c>
      <c r="F122" s="6">
        <v>3.5819999999999999</v>
      </c>
      <c r="G122" s="6">
        <v>3.6324000000000001</v>
      </c>
      <c r="H122" s="6">
        <v>3.6829999999999998</v>
      </c>
      <c r="I122" s="6">
        <v>3.7728999999999999</v>
      </c>
      <c r="J122" s="6">
        <v>3.8285999999999998</v>
      </c>
      <c r="K122" s="6">
        <v>3.9146999999999998</v>
      </c>
      <c r="L122" s="6">
        <v>3.9693000000000001</v>
      </c>
      <c r="M122" s="6">
        <v>3.9693000000000001</v>
      </c>
      <c r="N122" s="6">
        <v>3.9693000000000001</v>
      </c>
      <c r="O122" s="6">
        <v>3.9693000000000001</v>
      </c>
      <c r="Q122" s="6">
        <f t="shared" si="20"/>
        <v>3.4742999999999999</v>
      </c>
      <c r="R122" s="6">
        <f t="shared" si="21"/>
        <v>3.9693000000000001</v>
      </c>
      <c r="S122" s="75">
        <f t="shared" si="22"/>
        <v>-0.49500000000000011</v>
      </c>
      <c r="T122" s="75">
        <f t="shared" si="23"/>
        <v>0</v>
      </c>
    </row>
    <row r="123" spans="1:20">
      <c r="A123" s="27" t="s">
        <v>187</v>
      </c>
      <c r="B123" s="31" t="s">
        <v>35</v>
      </c>
      <c r="C123" s="6">
        <v>2.2273999999999998</v>
      </c>
      <c r="D123" s="6">
        <v>2.2364999999999999</v>
      </c>
      <c r="E123" s="6">
        <v>1.7972999999999999</v>
      </c>
      <c r="F123" s="6">
        <v>1.8012999999999999</v>
      </c>
      <c r="G123" s="6">
        <v>1.7972999999999999</v>
      </c>
      <c r="H123" s="6">
        <v>1.7877000000000001</v>
      </c>
      <c r="I123" s="6">
        <v>1.7758</v>
      </c>
      <c r="J123" s="6">
        <v>1.7586999999999999</v>
      </c>
      <c r="K123" s="6">
        <v>1.7932999999999999</v>
      </c>
      <c r="L123" s="6">
        <v>1.9501999999999999</v>
      </c>
      <c r="M123" s="6">
        <v>2.0253999999999999</v>
      </c>
      <c r="N123" s="6">
        <v>2.0253999999999999</v>
      </c>
      <c r="O123" s="6">
        <v>2.0253999999999999</v>
      </c>
      <c r="Q123" s="6">
        <f t="shared" si="20"/>
        <v>1.7586999999999999</v>
      </c>
      <c r="R123" s="6">
        <f t="shared" si="21"/>
        <v>2.2364999999999999</v>
      </c>
      <c r="S123" s="75">
        <f t="shared" si="22"/>
        <v>-0.26669999999999994</v>
      </c>
      <c r="T123" s="75">
        <f t="shared" si="23"/>
        <v>0.21110000000000007</v>
      </c>
    </row>
    <row r="124" spans="1:20">
      <c r="A124" s="27" t="s">
        <v>187</v>
      </c>
      <c r="B124" s="31" t="s">
        <v>41</v>
      </c>
      <c r="C124" s="6">
        <v>3.4013</v>
      </c>
      <c r="D124" s="6">
        <v>3.3666</v>
      </c>
      <c r="E124" s="6">
        <v>3.2347999999999999</v>
      </c>
      <c r="F124" s="6">
        <v>3.2665000000000002</v>
      </c>
      <c r="G124" s="6">
        <v>3.3054999999999999</v>
      </c>
      <c r="H124" s="6">
        <v>3.2606000000000002</v>
      </c>
      <c r="I124" s="6">
        <v>3.2141000000000002</v>
      </c>
      <c r="J124" s="6">
        <v>3.2576000000000001</v>
      </c>
      <c r="K124" s="6">
        <v>3.3363</v>
      </c>
      <c r="L124" s="6">
        <v>3.3330000000000002</v>
      </c>
      <c r="M124" s="6">
        <v>3.3433000000000002</v>
      </c>
      <c r="N124" s="6">
        <v>3.3433000000000002</v>
      </c>
      <c r="O124" s="6">
        <v>3.3433000000000002</v>
      </c>
      <c r="Q124" s="6">
        <f t="shared" si="20"/>
        <v>3.2141000000000002</v>
      </c>
      <c r="R124" s="6">
        <f t="shared" si="21"/>
        <v>3.4013</v>
      </c>
      <c r="S124" s="75">
        <f t="shared" si="22"/>
        <v>-0.12919999999999998</v>
      </c>
      <c r="T124" s="75">
        <f t="shared" si="23"/>
        <v>5.7999999999999829E-2</v>
      </c>
    </row>
    <row r="125" spans="1:20">
      <c r="A125" s="27" t="s">
        <v>187</v>
      </c>
      <c r="B125" s="31" t="s">
        <v>44</v>
      </c>
      <c r="C125" s="6">
        <v>1.6266</v>
      </c>
      <c r="D125" s="6">
        <v>1.6615</v>
      </c>
      <c r="E125" s="6">
        <v>1.7190000000000001</v>
      </c>
      <c r="F125" s="6">
        <v>1.7499</v>
      </c>
      <c r="G125" s="6">
        <v>1.7505999999999999</v>
      </c>
      <c r="H125" s="6">
        <v>1.7292000000000001</v>
      </c>
      <c r="I125" s="6">
        <v>1.708</v>
      </c>
      <c r="J125" s="6">
        <v>1.6927000000000001</v>
      </c>
      <c r="K125" s="6">
        <v>1.8043</v>
      </c>
      <c r="L125" s="6">
        <v>2.0442999999999998</v>
      </c>
      <c r="M125" s="6">
        <v>2.0442999999999998</v>
      </c>
      <c r="N125" s="6">
        <v>2.0442999999999998</v>
      </c>
      <c r="O125" s="6">
        <v>2.0442999999999998</v>
      </c>
      <c r="Q125" s="6">
        <f t="shared" si="20"/>
        <v>1.6266</v>
      </c>
      <c r="R125" s="6">
        <f t="shared" si="21"/>
        <v>2.0442999999999998</v>
      </c>
      <c r="S125" s="75">
        <f t="shared" si="22"/>
        <v>-0.41769999999999974</v>
      </c>
      <c r="T125" s="75">
        <f t="shared" si="23"/>
        <v>0</v>
      </c>
    </row>
    <row r="126" spans="1:20">
      <c r="A126" s="27" t="s">
        <v>187</v>
      </c>
      <c r="B126" s="31" t="s">
        <v>47</v>
      </c>
      <c r="C126" s="6">
        <v>5.7918000000000003</v>
      </c>
      <c r="D126" s="6">
        <v>5.7445000000000004</v>
      </c>
      <c r="E126" s="6">
        <v>5.7996999999999996</v>
      </c>
      <c r="F126" s="6">
        <v>5.7549000000000001</v>
      </c>
      <c r="G126" s="6">
        <v>5.6177000000000001</v>
      </c>
      <c r="H126" s="6">
        <v>5.7434000000000003</v>
      </c>
      <c r="I126" s="6">
        <v>5.7930999999999999</v>
      </c>
      <c r="J126" s="6">
        <v>5.8244999999999996</v>
      </c>
      <c r="K126" s="6">
        <v>5.6341999999999999</v>
      </c>
      <c r="L126" s="6">
        <v>5.6624999999999996</v>
      </c>
      <c r="M126" s="6">
        <v>5.6806999999999999</v>
      </c>
      <c r="N126" s="6">
        <v>5.6806999999999999</v>
      </c>
      <c r="O126" s="6">
        <v>5.6806999999999999</v>
      </c>
      <c r="Q126" s="6">
        <f t="shared" si="20"/>
        <v>5.6177000000000001</v>
      </c>
      <c r="R126" s="6">
        <f t="shared" si="21"/>
        <v>5.8244999999999996</v>
      </c>
      <c r="S126" s="75">
        <f t="shared" si="22"/>
        <v>-6.2999999999999723E-2</v>
      </c>
      <c r="T126" s="75">
        <f t="shared" si="23"/>
        <v>0.14379999999999971</v>
      </c>
    </row>
    <row r="127" spans="1:20">
      <c r="A127" s="27" t="s">
        <v>187</v>
      </c>
      <c r="B127" s="31" t="s">
        <v>50</v>
      </c>
      <c r="C127" s="6">
        <v>3.3201999999999998</v>
      </c>
      <c r="D127" s="6">
        <v>3.4184000000000001</v>
      </c>
      <c r="E127" s="6">
        <v>3.5402999999999998</v>
      </c>
      <c r="F127" s="6">
        <v>3.3757000000000001</v>
      </c>
      <c r="G127" s="6">
        <v>3.0691000000000002</v>
      </c>
      <c r="H127" s="6">
        <v>3.1107999999999998</v>
      </c>
      <c r="I127" s="6">
        <v>3.2120000000000002</v>
      </c>
      <c r="J127" s="6">
        <v>3.2284000000000002</v>
      </c>
      <c r="K127" s="6">
        <v>3.3260000000000001</v>
      </c>
      <c r="L127" s="6">
        <v>3.2145000000000001</v>
      </c>
      <c r="M127" s="6">
        <v>3.2145000000000001</v>
      </c>
      <c r="N127" s="6">
        <v>3.2145000000000001</v>
      </c>
      <c r="O127" s="6">
        <v>3.2145000000000001</v>
      </c>
      <c r="Q127" s="6">
        <f t="shared" si="20"/>
        <v>3.0691000000000002</v>
      </c>
      <c r="R127" s="6">
        <f t="shared" si="21"/>
        <v>3.5402999999999998</v>
      </c>
      <c r="S127" s="75">
        <f t="shared" si="22"/>
        <v>-0.14539999999999997</v>
      </c>
      <c r="T127" s="75">
        <f t="shared" si="23"/>
        <v>0.32579999999999965</v>
      </c>
    </row>
    <row r="128" spans="1:20">
      <c r="A128" s="27" t="s">
        <v>172</v>
      </c>
      <c r="B128" s="28"/>
      <c r="C128" s="6" t="s">
        <v>187</v>
      </c>
      <c r="D128" s="6" t="s">
        <v>187</v>
      </c>
      <c r="E128" s="6" t="s">
        <v>187</v>
      </c>
      <c r="F128" s="6" t="s">
        <v>187</v>
      </c>
      <c r="G128" s="6" t="s">
        <v>187</v>
      </c>
      <c r="H128" s="6" t="s">
        <v>187</v>
      </c>
      <c r="I128" s="6" t="s">
        <v>187</v>
      </c>
      <c r="J128" s="6" t="s">
        <v>187</v>
      </c>
      <c r="K128" s="6" t="s">
        <v>187</v>
      </c>
      <c r="L128" s="6" t="s">
        <v>187</v>
      </c>
      <c r="M128" s="6" t="s">
        <v>187</v>
      </c>
      <c r="N128" s="6" t="s">
        <v>187</v>
      </c>
      <c r="O128" s="6" t="s">
        <v>187</v>
      </c>
      <c r="P128" s="6"/>
      <c r="Q128" s="6" t="str">
        <f t="shared" si="20"/>
        <v/>
      </c>
      <c r="R128" s="6" t="str">
        <f t="shared" si="21"/>
        <v/>
      </c>
      <c r="S128" s="75" t="str">
        <f t="shared" si="22"/>
        <v/>
      </c>
      <c r="T128" s="75" t="str">
        <f t="shared" si="23"/>
        <v/>
      </c>
    </row>
    <row r="129" spans="1:20">
      <c r="A129" s="27"/>
      <c r="B129" t="s">
        <v>181</v>
      </c>
      <c r="C129" s="6">
        <v>2.8422000000000001</v>
      </c>
      <c r="D129" s="6">
        <v>2.8814000000000002</v>
      </c>
      <c r="E129" s="6">
        <v>2.9430000000000001</v>
      </c>
      <c r="F129" s="6">
        <v>2.9519000000000002</v>
      </c>
      <c r="G129" s="6">
        <v>2.9773999999999998</v>
      </c>
      <c r="H129" s="6">
        <v>2.9016999999999999</v>
      </c>
      <c r="I129" s="6">
        <v>2.9016999999999999</v>
      </c>
      <c r="J129" s="6">
        <v>2.9016999999999999</v>
      </c>
      <c r="K129" s="6">
        <v>2.9016999999999999</v>
      </c>
      <c r="L129" s="6">
        <v>2.9016999999999999</v>
      </c>
      <c r="M129" s="6">
        <v>2.9016999999999999</v>
      </c>
      <c r="N129" s="6">
        <v>2.9016999999999999</v>
      </c>
      <c r="O129" s="6">
        <v>2.9016999999999999</v>
      </c>
      <c r="Q129" s="6">
        <f t="shared" si="20"/>
        <v>2.8422000000000001</v>
      </c>
      <c r="R129" s="6">
        <f t="shared" si="21"/>
        <v>2.9773999999999998</v>
      </c>
      <c r="S129" s="75">
        <f t="shared" si="22"/>
        <v>-5.9499999999999886E-2</v>
      </c>
      <c r="T129" s="75">
        <f t="shared" si="23"/>
        <v>7.5699999999999878E-2</v>
      </c>
    </row>
    <row r="130" spans="1:20">
      <c r="A130" s="27" t="s">
        <v>187</v>
      </c>
      <c r="B130" s="31" t="s">
        <v>14</v>
      </c>
      <c r="C130" s="6">
        <v>0.54120000000000001</v>
      </c>
      <c r="D130" s="6">
        <v>0.5464</v>
      </c>
      <c r="E130" s="6">
        <v>0.55389999999999995</v>
      </c>
      <c r="F130" s="6">
        <v>0.56479999999999997</v>
      </c>
      <c r="G130" s="6">
        <v>0.57879999999999998</v>
      </c>
      <c r="H130" s="6">
        <v>0.6028</v>
      </c>
      <c r="I130" s="6">
        <v>0.62649999999999995</v>
      </c>
      <c r="J130" s="6">
        <v>0.63500000000000001</v>
      </c>
      <c r="K130" s="6">
        <v>0.63500000000000001</v>
      </c>
      <c r="L130" s="6">
        <v>0.63500000000000001</v>
      </c>
      <c r="M130" s="6">
        <v>0.63500000000000001</v>
      </c>
      <c r="N130" s="6">
        <v>0.63500000000000001</v>
      </c>
      <c r="O130" s="6">
        <v>0.63500000000000001</v>
      </c>
      <c r="Q130" s="6">
        <f t="shared" si="20"/>
        <v>0.54120000000000001</v>
      </c>
      <c r="R130" s="6">
        <f t="shared" si="21"/>
        <v>0.63500000000000001</v>
      </c>
      <c r="S130" s="75">
        <f t="shared" si="22"/>
        <v>-9.3799999999999994E-2</v>
      </c>
      <c r="T130" s="75">
        <f t="shared" si="23"/>
        <v>0</v>
      </c>
    </row>
    <row r="131" spans="1:20">
      <c r="A131" s="27"/>
      <c r="B131" s="31" t="s">
        <v>180</v>
      </c>
      <c r="C131" s="6">
        <v>6.7074999999999996</v>
      </c>
      <c r="D131" s="6">
        <v>6.7435999999999998</v>
      </c>
      <c r="E131" s="6">
        <v>6.7530000000000001</v>
      </c>
      <c r="F131" s="6">
        <v>6.7450999999999999</v>
      </c>
      <c r="G131" s="6">
        <v>6.7565</v>
      </c>
      <c r="H131" s="6">
        <v>6.8258999999999999</v>
      </c>
      <c r="I131" s="6">
        <v>6.8433999999999999</v>
      </c>
      <c r="J131" s="6">
        <v>6.8384</v>
      </c>
      <c r="K131" s="6">
        <v>6.8368000000000002</v>
      </c>
      <c r="L131" s="6">
        <v>6.9093</v>
      </c>
      <c r="M131" s="6">
        <v>6.9398999999999997</v>
      </c>
      <c r="N131" s="6">
        <v>6.9398999999999997</v>
      </c>
      <c r="O131" s="6">
        <v>6.9398999999999997</v>
      </c>
      <c r="Q131" s="6">
        <f t="shared" si="20"/>
        <v>6.7074999999999996</v>
      </c>
      <c r="R131" s="6">
        <f t="shared" si="21"/>
        <v>6.9398999999999997</v>
      </c>
      <c r="S131" s="75">
        <f t="shared" si="22"/>
        <v>-0.23240000000000016</v>
      </c>
      <c r="T131" s="75">
        <f t="shared" si="23"/>
        <v>0</v>
      </c>
    </row>
    <row r="132" spans="1:20">
      <c r="A132" s="27"/>
      <c r="B132" s="31" t="s">
        <v>134</v>
      </c>
      <c r="C132" s="6">
        <v>0.52229999999999999</v>
      </c>
      <c r="D132" s="6">
        <v>0.51370000000000005</v>
      </c>
      <c r="E132" s="6">
        <v>0.50900000000000001</v>
      </c>
      <c r="F132" s="6">
        <v>0.4869</v>
      </c>
      <c r="G132" s="6">
        <v>0.46760000000000002</v>
      </c>
      <c r="H132" s="6">
        <v>0.45469999999999999</v>
      </c>
      <c r="I132" s="6">
        <v>0.47210000000000002</v>
      </c>
      <c r="J132" s="6">
        <v>0.64039999999999997</v>
      </c>
      <c r="K132" s="6">
        <v>0.64039999999999997</v>
      </c>
      <c r="L132" s="6">
        <v>0.64039999999999997</v>
      </c>
      <c r="M132" s="6">
        <v>0.64039999999999997</v>
      </c>
      <c r="N132" s="6">
        <v>0.64039999999999997</v>
      </c>
      <c r="O132" s="6">
        <v>0.64039999999999997</v>
      </c>
      <c r="Q132" s="6">
        <f t="shared" si="20"/>
        <v>0.45469999999999999</v>
      </c>
      <c r="R132" s="6">
        <f t="shared" si="21"/>
        <v>0.64039999999999997</v>
      </c>
      <c r="S132" s="75">
        <f t="shared" si="22"/>
        <v>-0.18569999999999998</v>
      </c>
      <c r="T132" s="75">
        <f t="shared" si="23"/>
        <v>0</v>
      </c>
    </row>
    <row r="133" spans="1:20">
      <c r="A133" s="27"/>
      <c r="B133" s="31" t="s">
        <v>541</v>
      </c>
      <c r="C133" s="6">
        <v>5.1692999999999998</v>
      </c>
      <c r="D133" s="6">
        <v>5.2713000000000001</v>
      </c>
      <c r="E133" s="6">
        <v>5.3140000000000001</v>
      </c>
      <c r="F133" s="6">
        <v>5.2636000000000003</v>
      </c>
      <c r="G133" s="6">
        <v>5.3895</v>
      </c>
      <c r="H133" s="6">
        <v>5.1711999999999998</v>
      </c>
      <c r="I133" s="6">
        <v>5.2091000000000003</v>
      </c>
      <c r="J133" s="6">
        <v>5.3625999999999996</v>
      </c>
      <c r="K133" s="6">
        <v>5.1996000000000002</v>
      </c>
      <c r="L133" s="6">
        <v>5.3501000000000003</v>
      </c>
      <c r="M133" s="6">
        <v>5.4405999999999999</v>
      </c>
      <c r="N133" s="6">
        <v>5.1452999999999998</v>
      </c>
      <c r="O133" s="6">
        <v>5.5011999999999999</v>
      </c>
      <c r="Q133" s="6">
        <v>0.45469999999999999</v>
      </c>
      <c r="R133" s="6">
        <v>0.64039999999999997</v>
      </c>
      <c r="S133" s="75">
        <v>-0.18569999999999998</v>
      </c>
      <c r="T133" s="75">
        <v>0</v>
      </c>
    </row>
    <row r="134" spans="1:20">
      <c r="A134" s="27" t="s">
        <v>187</v>
      </c>
      <c r="B134" s="31" t="s">
        <v>42</v>
      </c>
      <c r="C134" s="6">
        <v>1.1308</v>
      </c>
      <c r="D134" s="6">
        <v>1.1517999999999999</v>
      </c>
      <c r="E134" s="6">
        <v>1.1619999999999999</v>
      </c>
      <c r="F134" s="6">
        <v>1.1601999999999999</v>
      </c>
      <c r="G134" s="6">
        <v>1.1581999999999999</v>
      </c>
      <c r="H134" s="6">
        <v>1.1577999999999999</v>
      </c>
      <c r="I134" s="6">
        <v>1.1701999999999999</v>
      </c>
      <c r="J134" s="6">
        <v>1.1941999999999999</v>
      </c>
      <c r="K134" s="6">
        <v>1.1941999999999999</v>
      </c>
      <c r="L134" s="6">
        <v>1.1941999999999999</v>
      </c>
      <c r="M134" s="6">
        <v>1.1941999999999999</v>
      </c>
      <c r="N134" s="6">
        <v>1.1941999999999999</v>
      </c>
      <c r="O134" s="6">
        <v>1.1941999999999999</v>
      </c>
      <c r="Q134" s="6">
        <f t="shared" si="20"/>
        <v>1.1308</v>
      </c>
      <c r="R134" s="6">
        <f t="shared" si="21"/>
        <v>1.1941999999999999</v>
      </c>
      <c r="S134" s="75">
        <f t="shared" si="22"/>
        <v>-6.3399999999999901E-2</v>
      </c>
      <c r="T134" s="75">
        <f t="shared" si="23"/>
        <v>0</v>
      </c>
    </row>
    <row r="135" spans="1:20">
      <c r="A135" s="27" t="s">
        <v>173</v>
      </c>
      <c r="B135" s="31"/>
      <c r="C135" s="6" t="s">
        <v>187</v>
      </c>
      <c r="D135" s="6" t="s">
        <v>187</v>
      </c>
      <c r="E135" s="6" t="s">
        <v>187</v>
      </c>
      <c r="F135" s="6" t="s">
        <v>187</v>
      </c>
      <c r="G135" s="6" t="s">
        <v>187</v>
      </c>
      <c r="H135" s="6" t="s">
        <v>187</v>
      </c>
      <c r="I135" s="6" t="s">
        <v>187</v>
      </c>
      <c r="J135" s="6" t="s">
        <v>187</v>
      </c>
      <c r="K135" s="6" t="s">
        <v>187</v>
      </c>
      <c r="L135" s="6" t="s">
        <v>187</v>
      </c>
      <c r="M135" s="6" t="s">
        <v>187</v>
      </c>
      <c r="N135" s="6" t="s">
        <v>187</v>
      </c>
      <c r="O135" s="6" t="s">
        <v>187</v>
      </c>
      <c r="P135" s="6"/>
      <c r="Q135" s="6" t="str">
        <f t="shared" si="20"/>
        <v/>
      </c>
      <c r="R135" s="6" t="str">
        <f t="shared" si="21"/>
        <v/>
      </c>
      <c r="S135" s="75" t="str">
        <f t="shared" si="22"/>
        <v/>
      </c>
      <c r="T135" s="75" t="str">
        <f t="shared" si="23"/>
        <v/>
      </c>
    </row>
    <row r="136" spans="1:20">
      <c r="A136" s="27"/>
      <c r="B136" s="31" t="s">
        <v>135</v>
      </c>
      <c r="C136" s="6" t="s">
        <v>187</v>
      </c>
      <c r="D136" s="6" t="s">
        <v>187</v>
      </c>
      <c r="E136" s="6" t="s">
        <v>187</v>
      </c>
      <c r="F136" s="6" t="s">
        <v>187</v>
      </c>
      <c r="G136" s="6" t="s">
        <v>187</v>
      </c>
      <c r="H136" s="6" t="s">
        <v>187</v>
      </c>
      <c r="I136" s="6" t="s">
        <v>187</v>
      </c>
      <c r="J136" s="6" t="s">
        <v>187</v>
      </c>
      <c r="K136" s="6" t="s">
        <v>187</v>
      </c>
      <c r="L136" s="6" t="s">
        <v>187</v>
      </c>
      <c r="M136" s="6" t="s">
        <v>187</v>
      </c>
      <c r="N136" s="6" t="s">
        <v>187</v>
      </c>
      <c r="O136" s="6" t="s">
        <v>187</v>
      </c>
      <c r="Q136" s="6" t="str">
        <f t="shared" si="20"/>
        <v/>
      </c>
      <c r="R136" s="6" t="str">
        <f t="shared" si="21"/>
        <v/>
      </c>
      <c r="S136" s="75" t="str">
        <f t="shared" si="22"/>
        <v/>
      </c>
      <c r="T136" s="75" t="str">
        <f t="shared" si="23"/>
        <v/>
      </c>
    </row>
    <row r="137" spans="1:20">
      <c r="A137" s="27"/>
      <c r="B137" s="31" t="s">
        <v>8</v>
      </c>
      <c r="C137" s="6" t="s">
        <v>187</v>
      </c>
      <c r="D137" s="6" t="s">
        <v>187</v>
      </c>
      <c r="E137" s="6" t="s">
        <v>187</v>
      </c>
      <c r="F137" s="6" t="s">
        <v>187</v>
      </c>
      <c r="G137" s="6" t="s">
        <v>187</v>
      </c>
      <c r="H137" s="6" t="s">
        <v>187</v>
      </c>
      <c r="I137" s="6" t="s">
        <v>187</v>
      </c>
      <c r="J137" s="6" t="s">
        <v>187</v>
      </c>
      <c r="K137" s="6" t="s">
        <v>187</v>
      </c>
      <c r="L137" s="6" t="s">
        <v>187</v>
      </c>
      <c r="M137" s="6" t="s">
        <v>187</v>
      </c>
      <c r="N137" s="6" t="s">
        <v>187</v>
      </c>
      <c r="O137" s="6" t="s">
        <v>187</v>
      </c>
      <c r="Q137" s="6" t="str">
        <f t="shared" si="20"/>
        <v/>
      </c>
      <c r="R137" s="6" t="str">
        <f t="shared" si="21"/>
        <v/>
      </c>
      <c r="S137" s="75" t="str">
        <f t="shared" si="22"/>
        <v/>
      </c>
      <c r="T137" s="75" t="str">
        <f t="shared" si="23"/>
        <v/>
      </c>
    </row>
    <row r="138" spans="1:20">
      <c r="A138" s="27" t="s">
        <v>187</v>
      </c>
      <c r="B138" s="31" t="s">
        <v>23</v>
      </c>
      <c r="C138" s="6">
        <v>2.0998999999999999</v>
      </c>
      <c r="D138" s="6">
        <v>2.0038</v>
      </c>
      <c r="E138" s="6">
        <v>1.9871000000000001</v>
      </c>
      <c r="F138" s="6">
        <v>1.869</v>
      </c>
      <c r="G138" s="6">
        <v>1.9298999999999999</v>
      </c>
      <c r="H138" s="6">
        <v>2.0007000000000001</v>
      </c>
      <c r="I138" s="6">
        <v>1.9273</v>
      </c>
      <c r="J138" s="6">
        <v>1.7045999999999999</v>
      </c>
      <c r="K138" s="6">
        <v>1.6436999999999999</v>
      </c>
      <c r="L138" s="6">
        <v>1.6093</v>
      </c>
      <c r="M138" s="6">
        <v>1.5720000000000001</v>
      </c>
      <c r="N138" s="6">
        <v>1.6067</v>
      </c>
      <c r="O138" s="6">
        <v>1.5821000000000001</v>
      </c>
      <c r="Q138" s="6">
        <f t="shared" si="20"/>
        <v>1.5720000000000001</v>
      </c>
      <c r="R138" s="6">
        <f t="shared" si="21"/>
        <v>2.0998999999999999</v>
      </c>
      <c r="S138" s="75">
        <f t="shared" si="22"/>
        <v>-1.0099999999999998E-2</v>
      </c>
      <c r="T138" s="75">
        <f t="shared" si="23"/>
        <v>0.51779999999999982</v>
      </c>
    </row>
    <row r="139" spans="1:20">
      <c r="A139" s="27" t="s">
        <v>187</v>
      </c>
      <c r="B139" s="31" t="s">
        <v>136</v>
      </c>
      <c r="C139" s="6">
        <v>4.5339</v>
      </c>
      <c r="D139" s="6">
        <v>4.8078000000000003</v>
      </c>
      <c r="E139" s="6">
        <v>4.6585999999999999</v>
      </c>
      <c r="F139" s="6">
        <v>4.8426999999999998</v>
      </c>
      <c r="G139" s="6">
        <v>5.0095000000000001</v>
      </c>
      <c r="H139" s="6">
        <v>4.9134000000000002</v>
      </c>
      <c r="I139" s="6">
        <v>4.8170000000000002</v>
      </c>
      <c r="J139" s="6">
        <v>4.5721999999999996</v>
      </c>
      <c r="K139" s="6">
        <v>4.3190999999999997</v>
      </c>
      <c r="L139" s="6">
        <v>3.4836</v>
      </c>
      <c r="M139" s="6">
        <v>3.3041999999999998</v>
      </c>
      <c r="N139" s="6">
        <v>3.3041999999999998</v>
      </c>
      <c r="O139" s="6">
        <v>3.3041999999999998</v>
      </c>
      <c r="Q139" s="6">
        <f t="shared" si="20"/>
        <v>3.3041999999999998</v>
      </c>
      <c r="R139" s="6">
        <f t="shared" si="21"/>
        <v>5.0095000000000001</v>
      </c>
      <c r="S139" s="75">
        <f t="shared" si="22"/>
        <v>0</v>
      </c>
      <c r="T139" s="75">
        <f t="shared" si="23"/>
        <v>1.7053000000000003</v>
      </c>
    </row>
    <row r="140" spans="1:20">
      <c r="A140" s="27" t="s">
        <v>187</v>
      </c>
      <c r="B140" s="31" t="s">
        <v>34</v>
      </c>
      <c r="C140" s="6">
        <v>1.4193</v>
      </c>
      <c r="D140" s="6">
        <v>1.4339</v>
      </c>
      <c r="E140" s="6">
        <v>1.5383</v>
      </c>
      <c r="F140" s="6">
        <v>1.5521</v>
      </c>
      <c r="G140" s="6">
        <v>1.5521</v>
      </c>
      <c r="H140" s="6">
        <v>1.5521</v>
      </c>
      <c r="I140" s="6">
        <v>1.5521</v>
      </c>
      <c r="J140" s="6">
        <v>1.5521</v>
      </c>
      <c r="K140" s="6">
        <v>1.5521</v>
      </c>
      <c r="L140" s="6">
        <v>1.5521</v>
      </c>
      <c r="M140" s="6">
        <v>1.5521</v>
      </c>
      <c r="N140" s="6">
        <v>1.5521</v>
      </c>
      <c r="O140" s="6">
        <v>1.5521</v>
      </c>
      <c r="Q140" s="6">
        <f t="shared" si="20"/>
        <v>1.4193</v>
      </c>
      <c r="R140" s="6">
        <f t="shared" si="21"/>
        <v>1.5521</v>
      </c>
      <c r="S140" s="75">
        <f t="shared" si="22"/>
        <v>-0.13280000000000003</v>
      </c>
      <c r="T140" s="75">
        <f t="shared" si="23"/>
        <v>0</v>
      </c>
    </row>
    <row r="141" spans="1:20">
      <c r="A141" s="27" t="s">
        <v>187</v>
      </c>
      <c r="B141" s="31" t="s">
        <v>46</v>
      </c>
      <c r="C141" s="6">
        <v>4.7049000000000003</v>
      </c>
      <c r="D141" s="6">
        <v>4.6925999999999997</v>
      </c>
      <c r="E141" s="6">
        <v>4.6578999999999997</v>
      </c>
      <c r="F141" s="6">
        <v>4.6825000000000001</v>
      </c>
      <c r="G141" s="6">
        <v>4.6261000000000001</v>
      </c>
      <c r="H141" s="6">
        <v>4.5147000000000004</v>
      </c>
      <c r="I141" s="6">
        <v>4.1177000000000001</v>
      </c>
      <c r="J141" s="6">
        <v>4.1580000000000004</v>
      </c>
      <c r="K141" s="6">
        <v>4.2229999999999999</v>
      </c>
      <c r="L141" s="6">
        <v>4.9286000000000003</v>
      </c>
      <c r="M141" s="6">
        <v>4.9286000000000003</v>
      </c>
      <c r="N141" s="6">
        <v>4.9286000000000003</v>
      </c>
      <c r="O141" s="6">
        <v>4.9286000000000003</v>
      </c>
      <c r="Q141" s="6">
        <f t="shared" si="20"/>
        <v>4.1177000000000001</v>
      </c>
      <c r="R141" s="6">
        <f t="shared" si="21"/>
        <v>4.9286000000000003</v>
      </c>
      <c r="S141" s="75">
        <f t="shared" si="22"/>
        <v>-0.81090000000000018</v>
      </c>
      <c r="T141" s="75">
        <f t="shared" si="23"/>
        <v>0</v>
      </c>
    </row>
    <row r="142" spans="1:20">
      <c r="A142" s="27" t="s">
        <v>6</v>
      </c>
      <c r="B142" s="31"/>
      <c r="C142" s="6" t="s">
        <v>187</v>
      </c>
      <c r="D142" s="6" t="s">
        <v>187</v>
      </c>
      <c r="E142" s="6" t="s">
        <v>187</v>
      </c>
      <c r="F142" s="6" t="s">
        <v>187</v>
      </c>
      <c r="G142" s="6" t="s">
        <v>187</v>
      </c>
      <c r="H142" s="6" t="s">
        <v>187</v>
      </c>
      <c r="I142" s="6" t="s">
        <v>187</v>
      </c>
      <c r="J142" s="6" t="s">
        <v>187</v>
      </c>
      <c r="K142" s="6" t="s">
        <v>187</v>
      </c>
      <c r="L142" s="6" t="s">
        <v>187</v>
      </c>
      <c r="M142" s="6" t="s">
        <v>187</v>
      </c>
      <c r="N142" s="6" t="s">
        <v>187</v>
      </c>
      <c r="O142" s="6" t="s">
        <v>187</v>
      </c>
      <c r="P142" s="6"/>
      <c r="Q142" s="6" t="str">
        <f t="shared" si="20"/>
        <v/>
      </c>
      <c r="R142" s="6" t="str">
        <f t="shared" si="21"/>
        <v/>
      </c>
      <c r="S142" s="75" t="str">
        <f t="shared" si="22"/>
        <v/>
      </c>
      <c r="T142" s="75" t="str">
        <f t="shared" si="23"/>
        <v/>
      </c>
    </row>
    <row r="143" spans="1:20">
      <c r="A143" s="27" t="s">
        <v>187</v>
      </c>
      <c r="B143" s="31" t="s">
        <v>29</v>
      </c>
      <c r="C143" s="6" t="s">
        <v>187</v>
      </c>
      <c r="D143" s="6" t="s">
        <v>187</v>
      </c>
      <c r="E143" s="6" t="s">
        <v>187</v>
      </c>
      <c r="F143" s="6" t="s">
        <v>187</v>
      </c>
      <c r="G143" s="6" t="s">
        <v>187</v>
      </c>
      <c r="H143" s="6" t="s">
        <v>187</v>
      </c>
      <c r="I143" s="6" t="s">
        <v>187</v>
      </c>
      <c r="J143" s="6" t="s">
        <v>187</v>
      </c>
      <c r="K143" s="6" t="s">
        <v>187</v>
      </c>
      <c r="L143" s="6" t="s">
        <v>187</v>
      </c>
      <c r="M143" s="6" t="s">
        <v>187</v>
      </c>
      <c r="N143" s="6" t="s">
        <v>187</v>
      </c>
      <c r="O143" s="6" t="s">
        <v>187</v>
      </c>
      <c r="Q143" s="6" t="str">
        <f t="shared" si="20"/>
        <v/>
      </c>
      <c r="R143" s="6" t="str">
        <f t="shared" si="21"/>
        <v/>
      </c>
      <c r="S143" s="75" t="str">
        <f t="shared" si="22"/>
        <v/>
      </c>
      <c r="T143" s="75" t="str">
        <f t="shared" si="23"/>
        <v/>
      </c>
    </row>
    <row r="144" spans="1:20">
      <c r="A144" s="27"/>
      <c r="B144" s="31" t="s">
        <v>179</v>
      </c>
      <c r="C144" s="6" t="s">
        <v>187</v>
      </c>
      <c r="D144" s="6" t="s">
        <v>187</v>
      </c>
      <c r="E144" s="6" t="s">
        <v>187</v>
      </c>
      <c r="F144" s="6" t="s">
        <v>187</v>
      </c>
      <c r="G144" s="6" t="s">
        <v>187</v>
      </c>
      <c r="H144" s="6" t="s">
        <v>187</v>
      </c>
      <c r="I144" s="6" t="s">
        <v>187</v>
      </c>
      <c r="J144" s="6" t="s">
        <v>187</v>
      </c>
      <c r="K144" s="6" t="s">
        <v>187</v>
      </c>
      <c r="L144" s="6" t="s">
        <v>187</v>
      </c>
      <c r="M144" s="6" t="s">
        <v>187</v>
      </c>
      <c r="N144" s="6" t="s">
        <v>187</v>
      </c>
      <c r="O144" s="6" t="s">
        <v>187</v>
      </c>
      <c r="Q144" s="6" t="str">
        <f t="shared" si="20"/>
        <v/>
      </c>
      <c r="R144" s="6" t="str">
        <f t="shared" si="21"/>
        <v/>
      </c>
      <c r="S144" s="75" t="str">
        <f t="shared" si="22"/>
        <v/>
      </c>
      <c r="T144" s="75" t="str">
        <f t="shared" si="23"/>
        <v/>
      </c>
    </row>
    <row r="145" spans="1:20">
      <c r="A145" s="27" t="s">
        <v>187</v>
      </c>
      <c r="B145" s="31" t="s">
        <v>33</v>
      </c>
      <c r="C145" s="6" t="s">
        <v>187</v>
      </c>
      <c r="D145" s="6" t="s">
        <v>187</v>
      </c>
      <c r="E145" s="6" t="s">
        <v>187</v>
      </c>
      <c r="F145" s="6" t="s">
        <v>187</v>
      </c>
      <c r="G145" s="6" t="s">
        <v>187</v>
      </c>
      <c r="H145" s="6" t="s">
        <v>187</v>
      </c>
      <c r="I145" s="6" t="s">
        <v>187</v>
      </c>
      <c r="J145" s="6" t="s">
        <v>187</v>
      </c>
      <c r="K145" s="6" t="s">
        <v>187</v>
      </c>
      <c r="L145" s="6" t="s">
        <v>187</v>
      </c>
      <c r="M145" s="6" t="s">
        <v>187</v>
      </c>
      <c r="N145" s="6" t="s">
        <v>187</v>
      </c>
      <c r="O145" s="6" t="s">
        <v>187</v>
      </c>
      <c r="Q145" s="6" t="str">
        <f t="shared" si="20"/>
        <v/>
      </c>
      <c r="R145" s="6" t="str">
        <f t="shared" si="21"/>
        <v/>
      </c>
      <c r="S145" s="75" t="str">
        <f t="shared" si="22"/>
        <v/>
      </c>
      <c r="T145" s="75" t="str">
        <f t="shared" si="23"/>
        <v/>
      </c>
    </row>
    <row r="146" spans="1:20">
      <c r="A146" s="27" t="s">
        <v>187</v>
      </c>
      <c r="B146" s="31" t="s">
        <v>43</v>
      </c>
      <c r="C146" s="6">
        <v>2.19</v>
      </c>
      <c r="D146" s="6">
        <v>2.1821000000000002</v>
      </c>
      <c r="E146" s="6">
        <v>2.1093000000000002</v>
      </c>
      <c r="F146" s="6">
        <v>2.121</v>
      </c>
      <c r="G146" s="6">
        <v>2.1164000000000001</v>
      </c>
      <c r="H146" s="6">
        <v>2.1015000000000001</v>
      </c>
      <c r="I146" s="6">
        <v>2.1379999999999999</v>
      </c>
      <c r="J146" s="6">
        <v>1.4085000000000001</v>
      </c>
      <c r="K146" s="6">
        <v>1.7605999999999999</v>
      </c>
      <c r="L146" s="6">
        <v>2.0394000000000001</v>
      </c>
      <c r="M146" s="6">
        <v>2.569</v>
      </c>
      <c r="N146" s="6">
        <v>2.569</v>
      </c>
      <c r="O146" s="6">
        <v>2.569</v>
      </c>
      <c r="Q146" s="6">
        <f t="shared" si="20"/>
        <v>1.4085000000000001</v>
      </c>
      <c r="R146" s="6">
        <f t="shared" si="21"/>
        <v>2.569</v>
      </c>
      <c r="S146" s="75">
        <f t="shared" si="22"/>
        <v>-1.1604999999999999</v>
      </c>
      <c r="T146" s="75">
        <f t="shared" si="23"/>
        <v>0</v>
      </c>
    </row>
    <row r="147" spans="1:20">
      <c r="A147" s="27" t="s">
        <v>187</v>
      </c>
      <c r="B147" s="31" t="s">
        <v>48</v>
      </c>
      <c r="C147" s="6" t="s">
        <v>187</v>
      </c>
      <c r="D147" s="6" t="s">
        <v>187</v>
      </c>
      <c r="E147" s="6" t="s">
        <v>187</v>
      </c>
      <c r="F147" s="6" t="s">
        <v>187</v>
      </c>
      <c r="G147" s="6" t="s">
        <v>187</v>
      </c>
      <c r="H147" s="6" t="s">
        <v>187</v>
      </c>
      <c r="I147" s="6" t="s">
        <v>187</v>
      </c>
      <c r="J147" s="6" t="s">
        <v>187</v>
      </c>
      <c r="K147" s="6" t="s">
        <v>187</v>
      </c>
      <c r="L147" s="6" t="s">
        <v>187</v>
      </c>
      <c r="M147" s="6" t="s">
        <v>187</v>
      </c>
      <c r="N147" s="6" t="s">
        <v>187</v>
      </c>
      <c r="O147" s="6" t="s">
        <v>187</v>
      </c>
      <c r="Q147" s="6" t="str">
        <f t="shared" si="20"/>
        <v/>
      </c>
      <c r="R147" s="6" t="str">
        <f t="shared" si="21"/>
        <v/>
      </c>
      <c r="S147" s="75" t="str">
        <f t="shared" si="22"/>
        <v/>
      </c>
      <c r="T147" s="75" t="str">
        <f t="shared" si="23"/>
        <v/>
      </c>
    </row>
    <row r="148" spans="1:20">
      <c r="A148" s="27" t="s">
        <v>175</v>
      </c>
      <c r="B148" s="31"/>
      <c r="C148" s="6" t="s">
        <v>187</v>
      </c>
      <c r="D148" s="6" t="s">
        <v>187</v>
      </c>
      <c r="E148" s="6" t="s">
        <v>187</v>
      </c>
      <c r="F148" s="6" t="s">
        <v>187</v>
      </c>
      <c r="G148" s="6" t="s">
        <v>187</v>
      </c>
      <c r="H148" s="6" t="s">
        <v>187</v>
      </c>
      <c r="I148" s="6" t="s">
        <v>187</v>
      </c>
      <c r="J148" s="6" t="s">
        <v>187</v>
      </c>
      <c r="K148" s="6" t="s">
        <v>187</v>
      </c>
      <c r="L148" s="6" t="s">
        <v>187</v>
      </c>
      <c r="M148" s="6" t="s">
        <v>187</v>
      </c>
      <c r="N148" s="6" t="s">
        <v>187</v>
      </c>
      <c r="O148" s="6" t="s">
        <v>187</v>
      </c>
      <c r="P148" s="6"/>
      <c r="Q148" s="6" t="str">
        <f t="shared" si="20"/>
        <v/>
      </c>
      <c r="R148" s="6" t="str">
        <f t="shared" si="21"/>
        <v/>
      </c>
      <c r="S148" s="75" t="str">
        <f t="shared" si="22"/>
        <v/>
      </c>
      <c r="T148" s="75" t="str">
        <f t="shared" si="23"/>
        <v/>
      </c>
    </row>
    <row r="149" spans="1:20">
      <c r="A149" s="27" t="s">
        <v>187</v>
      </c>
      <c r="B149" s="31" t="s">
        <v>10</v>
      </c>
      <c r="C149" s="6">
        <v>2.8106</v>
      </c>
      <c r="D149" s="6">
        <v>2.7599</v>
      </c>
      <c r="E149" s="6">
        <v>2.7707999999999999</v>
      </c>
      <c r="F149" s="6">
        <v>2.8208000000000002</v>
      </c>
      <c r="G149" s="6">
        <v>2.9216000000000002</v>
      </c>
      <c r="H149" s="6">
        <v>2.9832999999999998</v>
      </c>
      <c r="I149" s="6">
        <v>2.9839000000000002</v>
      </c>
      <c r="J149" s="6">
        <v>2.7835999999999999</v>
      </c>
      <c r="K149" s="6">
        <v>2.7980999999999998</v>
      </c>
      <c r="L149" s="6">
        <v>2.78</v>
      </c>
      <c r="M149" s="6">
        <v>2.6968000000000001</v>
      </c>
      <c r="N149" s="6">
        <v>2.7208000000000001</v>
      </c>
      <c r="O149" s="6">
        <v>2.7208000000000001</v>
      </c>
      <c r="Q149" s="6">
        <f t="shared" si="20"/>
        <v>2.6968000000000001</v>
      </c>
      <c r="R149" s="6">
        <f t="shared" si="21"/>
        <v>2.9839000000000002</v>
      </c>
      <c r="S149" s="75">
        <f t="shared" si="22"/>
        <v>-2.4000000000000021E-2</v>
      </c>
      <c r="T149" s="75">
        <f t="shared" si="23"/>
        <v>0.26310000000000011</v>
      </c>
    </row>
    <row r="150" spans="1:20">
      <c r="A150" s="27" t="s">
        <v>187</v>
      </c>
      <c r="B150" s="31" t="s">
        <v>26</v>
      </c>
      <c r="C150" s="6">
        <v>6.8456000000000001</v>
      </c>
      <c r="D150" s="6">
        <v>7.1055000000000001</v>
      </c>
      <c r="E150" s="6">
        <v>7.4269999999999996</v>
      </c>
      <c r="F150" s="6">
        <v>7.2858999999999998</v>
      </c>
      <c r="G150" s="6">
        <v>7.5528000000000004</v>
      </c>
      <c r="H150" s="6">
        <v>7.6310000000000002</v>
      </c>
      <c r="I150" s="6">
        <v>7.6176000000000004</v>
      </c>
      <c r="J150" s="6">
        <v>7.7117000000000004</v>
      </c>
      <c r="K150" s="6">
        <v>7.2804000000000002</v>
      </c>
      <c r="L150" s="6">
        <v>7.2804000000000002</v>
      </c>
      <c r="M150" s="6">
        <v>7.2804000000000002</v>
      </c>
      <c r="N150" s="6">
        <v>7.2804000000000002</v>
      </c>
      <c r="O150" s="6">
        <v>7.2804000000000002</v>
      </c>
      <c r="Q150" s="6">
        <f t="shared" si="20"/>
        <v>6.8456000000000001</v>
      </c>
      <c r="R150" s="6">
        <f t="shared" si="21"/>
        <v>7.7117000000000004</v>
      </c>
      <c r="S150" s="75">
        <f t="shared" si="22"/>
        <v>-0.43480000000000008</v>
      </c>
      <c r="T150" s="75">
        <f t="shared" si="23"/>
        <v>0.43130000000000024</v>
      </c>
    </row>
    <row r="151" spans="1:20">
      <c r="A151" s="27" t="s">
        <v>187</v>
      </c>
      <c r="B151" s="31" t="s">
        <v>32</v>
      </c>
      <c r="C151" s="6">
        <v>0.3009</v>
      </c>
      <c r="D151" s="6">
        <v>0.3009</v>
      </c>
      <c r="E151" s="6">
        <v>0.3009</v>
      </c>
      <c r="F151" s="6">
        <v>0.3009</v>
      </c>
      <c r="G151" s="6">
        <v>0.3009</v>
      </c>
      <c r="H151" s="6">
        <v>0.3009</v>
      </c>
      <c r="I151" s="6">
        <v>0.3009</v>
      </c>
      <c r="J151" s="6">
        <v>0.3009</v>
      </c>
      <c r="K151" s="6">
        <v>0.3009</v>
      </c>
      <c r="L151" s="6">
        <v>0.3009</v>
      </c>
      <c r="M151" s="6">
        <v>0.3009</v>
      </c>
      <c r="N151" s="6">
        <v>0.3009</v>
      </c>
      <c r="O151" s="6">
        <v>0.3009</v>
      </c>
      <c r="Q151" s="6">
        <f t="shared" si="20"/>
        <v>0.3009</v>
      </c>
      <c r="R151" s="6">
        <f t="shared" si="21"/>
        <v>0.3009</v>
      </c>
      <c r="S151" s="75">
        <f t="shared" si="22"/>
        <v>0</v>
      </c>
      <c r="T151" s="75">
        <f t="shared" si="23"/>
        <v>0</v>
      </c>
    </row>
    <row r="152" spans="1:20">
      <c r="A152" s="27" t="s">
        <v>187</v>
      </c>
      <c r="B152" s="31" t="s">
        <v>37</v>
      </c>
      <c r="C152" s="6">
        <v>1.1016999999999999</v>
      </c>
      <c r="D152" s="6">
        <v>0.96279999999999999</v>
      </c>
      <c r="E152" s="6">
        <v>0.85809999999999997</v>
      </c>
      <c r="F152" s="6">
        <v>0.89949999999999997</v>
      </c>
      <c r="G152" s="6">
        <v>0.95069999999999999</v>
      </c>
      <c r="H152" s="6">
        <v>0.96550000000000002</v>
      </c>
      <c r="I152" s="6">
        <v>1.0122</v>
      </c>
      <c r="J152" s="6">
        <v>1.0342</v>
      </c>
      <c r="K152" s="6">
        <v>1.0234000000000001</v>
      </c>
      <c r="L152" s="6">
        <v>1.0092000000000001</v>
      </c>
      <c r="M152" s="6">
        <v>1.0092000000000001</v>
      </c>
      <c r="N152" s="6">
        <v>1.0092000000000001</v>
      </c>
      <c r="O152" s="6">
        <v>1.0092000000000001</v>
      </c>
      <c r="Q152" s="6">
        <f t="shared" si="20"/>
        <v>0.85809999999999997</v>
      </c>
      <c r="R152" s="6">
        <f t="shared" si="21"/>
        <v>1.1016999999999999</v>
      </c>
      <c r="S152" s="75">
        <f t="shared" si="22"/>
        <v>-0.15110000000000012</v>
      </c>
      <c r="T152" s="75">
        <f t="shared" si="23"/>
        <v>9.2499999999999805E-2</v>
      </c>
    </row>
    <row r="153" spans="1:20">
      <c r="A153" s="27"/>
      <c r="B153" s="31" t="s">
        <v>178</v>
      </c>
      <c r="C153" s="6">
        <v>4.0509000000000004</v>
      </c>
      <c r="D153" s="6">
        <v>4.0407000000000002</v>
      </c>
      <c r="E153" s="6">
        <v>3.9211</v>
      </c>
      <c r="F153" s="6">
        <v>4.0812999999999997</v>
      </c>
      <c r="G153" s="6">
        <v>4.1909999999999998</v>
      </c>
      <c r="H153" s="6">
        <v>4.2882999999999996</v>
      </c>
      <c r="I153" s="6">
        <v>4.1814</v>
      </c>
      <c r="J153" s="6">
        <v>4.2188999999999997</v>
      </c>
      <c r="K153" s="6">
        <v>4.1147999999999998</v>
      </c>
      <c r="L153" s="6">
        <v>4.1913999999999998</v>
      </c>
      <c r="M153" s="6">
        <v>4.2008000000000001</v>
      </c>
      <c r="N153" s="6">
        <v>4.2008000000000001</v>
      </c>
      <c r="O153" s="6">
        <v>4.2008000000000001</v>
      </c>
      <c r="Q153" s="6">
        <f t="shared" si="20"/>
        <v>3.9211</v>
      </c>
      <c r="R153" s="6">
        <f t="shared" si="21"/>
        <v>4.2882999999999996</v>
      </c>
      <c r="S153" s="75">
        <f t="shared" si="22"/>
        <v>-0.27970000000000006</v>
      </c>
      <c r="T153" s="75">
        <f t="shared" si="23"/>
        <v>8.7499999999999467E-2</v>
      </c>
    </row>
    <row r="154" spans="1:20">
      <c r="A154" s="27" t="s">
        <v>176</v>
      </c>
      <c r="B154" s="31"/>
      <c r="C154" s="6" t="s">
        <v>187</v>
      </c>
      <c r="D154" s="6" t="s">
        <v>187</v>
      </c>
      <c r="E154" s="6" t="s">
        <v>187</v>
      </c>
      <c r="F154" s="6" t="s">
        <v>187</v>
      </c>
      <c r="G154" s="6" t="s">
        <v>187</v>
      </c>
      <c r="H154" s="6" t="s">
        <v>187</v>
      </c>
      <c r="I154" s="6" t="s">
        <v>187</v>
      </c>
      <c r="J154" s="6" t="s">
        <v>187</v>
      </c>
      <c r="K154" s="6" t="s">
        <v>187</v>
      </c>
      <c r="L154" s="6" t="s">
        <v>187</v>
      </c>
      <c r="M154" s="6" t="s">
        <v>187</v>
      </c>
      <c r="N154" s="6" t="s">
        <v>187</v>
      </c>
      <c r="O154" s="6" t="s">
        <v>187</v>
      </c>
      <c r="P154" s="6"/>
      <c r="Q154" s="6" t="str">
        <f t="shared" si="20"/>
        <v/>
      </c>
      <c r="R154" s="6" t="str">
        <f t="shared" si="21"/>
        <v/>
      </c>
      <c r="S154" s="75" t="str">
        <f t="shared" si="22"/>
        <v/>
      </c>
      <c r="T154" s="75" t="str">
        <f t="shared" si="23"/>
        <v/>
      </c>
    </row>
    <row r="155" spans="1:20">
      <c r="A155" s="27" t="s">
        <v>187</v>
      </c>
      <c r="B155" s="31" t="s">
        <v>18</v>
      </c>
      <c r="C155" s="6">
        <v>3.1486000000000001</v>
      </c>
      <c r="D155" s="6">
        <v>3.2603</v>
      </c>
      <c r="E155" s="6">
        <v>3.3786</v>
      </c>
      <c r="F155" s="6">
        <v>3.4601000000000002</v>
      </c>
      <c r="G155" s="6">
        <v>3.4481999999999999</v>
      </c>
      <c r="H155" s="6">
        <v>3.5396000000000001</v>
      </c>
      <c r="I155" s="6">
        <v>3.8780999999999999</v>
      </c>
      <c r="J155" s="6">
        <v>4.1947999999999999</v>
      </c>
      <c r="K155" s="6">
        <v>3.8643000000000001</v>
      </c>
      <c r="L155" s="6">
        <v>3.8677000000000001</v>
      </c>
      <c r="M155" s="6">
        <v>3.4089</v>
      </c>
      <c r="N155" s="6">
        <v>3.4089</v>
      </c>
      <c r="O155" s="6">
        <v>3.4089</v>
      </c>
      <c r="Q155" s="6">
        <f t="shared" si="20"/>
        <v>3.1486000000000001</v>
      </c>
      <c r="R155" s="6">
        <f t="shared" si="21"/>
        <v>4.1947999999999999</v>
      </c>
      <c r="S155" s="75">
        <f t="shared" si="22"/>
        <v>-0.26029999999999998</v>
      </c>
      <c r="T155" s="75">
        <f t="shared" si="23"/>
        <v>0.78589999999999982</v>
      </c>
    </row>
    <row r="156" spans="1:20">
      <c r="A156" s="27" t="s">
        <v>187</v>
      </c>
      <c r="B156" s="31" t="s">
        <v>27</v>
      </c>
      <c r="C156" s="6">
        <v>1.7225999999999999</v>
      </c>
      <c r="D156" s="6">
        <v>1.6604000000000001</v>
      </c>
      <c r="E156" s="6">
        <v>1.5759000000000001</v>
      </c>
      <c r="F156" s="6">
        <v>1.5903</v>
      </c>
      <c r="G156" s="6">
        <v>1.6254999999999999</v>
      </c>
      <c r="H156" s="6">
        <v>1.6375</v>
      </c>
      <c r="I156" s="6">
        <v>1.6493</v>
      </c>
      <c r="J156" s="6">
        <v>1.6791</v>
      </c>
      <c r="K156" s="6">
        <v>1.6753</v>
      </c>
      <c r="L156" s="6">
        <v>1.6972</v>
      </c>
      <c r="M156" s="6">
        <v>1.7291000000000001</v>
      </c>
      <c r="N156" s="6">
        <v>1.8071999999999999</v>
      </c>
      <c r="O156" s="6">
        <v>1.7768999999999999</v>
      </c>
      <c r="Q156" s="6">
        <f t="shared" si="20"/>
        <v>1.5759000000000001</v>
      </c>
      <c r="R156" s="6">
        <f t="shared" si="21"/>
        <v>1.8071999999999999</v>
      </c>
      <c r="S156" s="75">
        <f t="shared" si="22"/>
        <v>-0.20099999999999985</v>
      </c>
      <c r="T156" s="75">
        <f t="shared" si="23"/>
        <v>3.0299999999999994E-2</v>
      </c>
    </row>
    <row r="157" spans="1:20">
      <c r="A157" s="27" t="s">
        <v>187</v>
      </c>
      <c r="B157" s="31" t="s">
        <v>40</v>
      </c>
      <c r="C157" s="6">
        <v>2.7185999999999999</v>
      </c>
      <c r="D157" s="6">
        <v>2.8025000000000002</v>
      </c>
      <c r="E157" s="6">
        <v>2.8906000000000001</v>
      </c>
      <c r="F157" s="6">
        <v>2.8433999999999999</v>
      </c>
      <c r="G157" s="6">
        <v>2.8328000000000002</v>
      </c>
      <c r="H157" s="6">
        <v>2.6389999999999998</v>
      </c>
      <c r="I157" s="6">
        <v>2.6996000000000002</v>
      </c>
      <c r="J157" s="6">
        <v>2.5626000000000002</v>
      </c>
      <c r="K157" s="6">
        <v>2.4064000000000001</v>
      </c>
      <c r="L157" s="6">
        <v>2.5911</v>
      </c>
      <c r="M157" s="6">
        <v>2.4346000000000001</v>
      </c>
      <c r="N157" s="6">
        <v>2.4346000000000001</v>
      </c>
      <c r="O157" s="6">
        <v>2.4346000000000001</v>
      </c>
      <c r="Q157" s="6">
        <f t="shared" si="20"/>
        <v>2.4064000000000001</v>
      </c>
      <c r="R157" s="6">
        <f t="shared" si="21"/>
        <v>2.8906000000000001</v>
      </c>
      <c r="S157" s="75">
        <f t="shared" si="22"/>
        <v>-2.8200000000000003E-2</v>
      </c>
      <c r="T157" s="75">
        <f t="shared" si="23"/>
        <v>0.45599999999999996</v>
      </c>
    </row>
    <row r="158" spans="1:20">
      <c r="A158" s="27" t="s">
        <v>187</v>
      </c>
      <c r="B158" s="31" t="s">
        <v>49</v>
      </c>
      <c r="C158" s="6" t="s">
        <v>187</v>
      </c>
      <c r="D158" s="6" t="s">
        <v>187</v>
      </c>
      <c r="E158" s="6" t="s">
        <v>187</v>
      </c>
      <c r="F158" s="6" t="s">
        <v>187</v>
      </c>
      <c r="G158" s="6" t="s">
        <v>187</v>
      </c>
      <c r="H158" s="6" t="s">
        <v>187</v>
      </c>
      <c r="I158" s="6" t="s">
        <v>187</v>
      </c>
      <c r="J158" s="6" t="s">
        <v>187</v>
      </c>
      <c r="K158" s="6" t="s">
        <v>187</v>
      </c>
      <c r="L158" s="6" t="s">
        <v>187</v>
      </c>
      <c r="M158" s="6" t="s">
        <v>187</v>
      </c>
      <c r="N158" s="6" t="s">
        <v>187</v>
      </c>
      <c r="O158" s="6" t="s">
        <v>187</v>
      </c>
      <c r="Q158" s="6" t="str">
        <f t="shared" si="20"/>
        <v/>
      </c>
      <c r="R158" s="6" t="str">
        <f t="shared" si="21"/>
        <v/>
      </c>
      <c r="S158" s="75" t="str">
        <f t="shared" si="22"/>
        <v/>
      </c>
      <c r="T158" s="75" t="str">
        <f t="shared" si="23"/>
        <v/>
      </c>
    </row>
    <row r="159" spans="1:20">
      <c r="A159" s="27" t="s">
        <v>12</v>
      </c>
      <c r="B159" s="31"/>
      <c r="C159" s="6" t="s">
        <v>187</v>
      </c>
      <c r="D159" s="6" t="s">
        <v>187</v>
      </c>
      <c r="E159" s="6" t="s">
        <v>187</v>
      </c>
      <c r="F159" s="6" t="s">
        <v>187</v>
      </c>
      <c r="G159" s="6" t="s">
        <v>187</v>
      </c>
      <c r="H159" s="6" t="s">
        <v>187</v>
      </c>
      <c r="I159" s="6" t="s">
        <v>187</v>
      </c>
      <c r="J159" s="6" t="s">
        <v>187</v>
      </c>
      <c r="K159" s="6" t="s">
        <v>187</v>
      </c>
      <c r="L159" s="6" t="s">
        <v>187</v>
      </c>
      <c r="M159" s="6" t="s">
        <v>187</v>
      </c>
      <c r="N159" s="6" t="s">
        <v>187</v>
      </c>
      <c r="O159" s="6" t="s">
        <v>187</v>
      </c>
      <c r="P159" s="6"/>
      <c r="Q159" s="6" t="str">
        <f t="shared" si="20"/>
        <v/>
      </c>
      <c r="R159" s="6" t="str">
        <f t="shared" si="21"/>
        <v/>
      </c>
      <c r="S159" s="75" t="str">
        <f t="shared" si="22"/>
        <v/>
      </c>
      <c r="T159" s="75" t="str">
        <f t="shared" si="23"/>
        <v/>
      </c>
    </row>
    <row r="160" spans="1:20">
      <c r="A160" s="27" t="s">
        <v>187</v>
      </c>
      <c r="B160" s="31" t="s">
        <v>11</v>
      </c>
      <c r="C160" s="6">
        <v>5.5057999999999998</v>
      </c>
      <c r="D160" s="6">
        <v>5.6658999999999997</v>
      </c>
      <c r="E160" s="6">
        <v>5.7217000000000002</v>
      </c>
      <c r="F160" s="6">
        <v>5.3994</v>
      </c>
      <c r="G160" s="6">
        <v>5.6131000000000002</v>
      </c>
      <c r="H160" s="6">
        <v>5.7202999999999999</v>
      </c>
      <c r="I160" s="6">
        <v>5.9539</v>
      </c>
      <c r="J160" s="6">
        <v>5.9416000000000002</v>
      </c>
      <c r="K160" s="6">
        <v>5.9233000000000002</v>
      </c>
      <c r="L160" s="6">
        <v>5.8573000000000004</v>
      </c>
      <c r="M160" s="6">
        <v>5.8573000000000004</v>
      </c>
      <c r="N160" s="6">
        <v>5.8573000000000004</v>
      </c>
      <c r="O160" s="6">
        <v>5.8573000000000004</v>
      </c>
      <c r="Q160" s="6">
        <f t="shared" si="20"/>
        <v>5.3994</v>
      </c>
      <c r="R160" s="6">
        <f t="shared" si="21"/>
        <v>5.9539</v>
      </c>
      <c r="S160" s="75">
        <f t="shared" si="22"/>
        <v>-0.45790000000000042</v>
      </c>
      <c r="T160" s="75">
        <f t="shared" si="23"/>
        <v>9.6599999999999575E-2</v>
      </c>
    </row>
    <row r="161" spans="1:20">
      <c r="A161" s="27" t="s">
        <v>187</v>
      </c>
      <c r="B161" s="31" t="s">
        <v>13</v>
      </c>
      <c r="C161" s="6">
        <v>7.2846000000000002</v>
      </c>
      <c r="D161" s="6">
        <v>7.1936999999999998</v>
      </c>
      <c r="E161" s="6">
        <v>6.8916000000000004</v>
      </c>
      <c r="F161" s="6">
        <v>7.2312000000000003</v>
      </c>
      <c r="G161" s="6">
        <v>7.3547000000000002</v>
      </c>
      <c r="H161" s="6">
        <v>6.923</v>
      </c>
      <c r="I161" s="6">
        <v>6.8761000000000001</v>
      </c>
      <c r="J161" s="6">
        <v>6.4771000000000001</v>
      </c>
      <c r="K161" s="6">
        <v>6.5327999999999999</v>
      </c>
      <c r="L161" s="6">
        <v>7.2313999999999998</v>
      </c>
      <c r="M161" s="6">
        <v>7.2065999999999999</v>
      </c>
      <c r="N161" s="6">
        <v>7.6839000000000004</v>
      </c>
      <c r="O161" s="6">
        <v>7.6839000000000004</v>
      </c>
      <c r="Q161" s="6">
        <f t="shared" si="20"/>
        <v>6.4771000000000001</v>
      </c>
      <c r="R161" s="6">
        <f t="shared" si="21"/>
        <v>7.6839000000000004</v>
      </c>
      <c r="S161" s="75">
        <f t="shared" si="22"/>
        <v>-1.2068000000000003</v>
      </c>
      <c r="T161" s="75">
        <f t="shared" si="23"/>
        <v>0</v>
      </c>
    </row>
    <row r="162" spans="1:20">
      <c r="A162" s="27" t="s">
        <v>187</v>
      </c>
      <c r="B162" s="31" t="s">
        <v>20</v>
      </c>
      <c r="C162" s="6">
        <v>7.7294</v>
      </c>
      <c r="D162" s="6">
        <v>7.7088000000000001</v>
      </c>
      <c r="E162" s="6">
        <v>7.6650999999999998</v>
      </c>
      <c r="F162" s="6">
        <v>7.4305000000000003</v>
      </c>
      <c r="G162" s="6">
        <v>7.4545000000000003</v>
      </c>
      <c r="H162" s="6">
        <v>7.4161000000000001</v>
      </c>
      <c r="I162" s="6">
        <v>7.3707000000000003</v>
      </c>
      <c r="J162" s="6">
        <v>7.4147999999999996</v>
      </c>
      <c r="K162" s="6">
        <v>7.3909000000000002</v>
      </c>
      <c r="L162" s="6">
        <v>7.3007999999999997</v>
      </c>
      <c r="M162" s="6">
        <v>7.2511000000000001</v>
      </c>
      <c r="N162" s="6">
        <v>7.1813000000000002</v>
      </c>
      <c r="O162" s="6">
        <v>7.0541</v>
      </c>
      <c r="Q162" s="6">
        <f t="shared" si="20"/>
        <v>7.0541</v>
      </c>
      <c r="R162" s="6">
        <f t="shared" si="21"/>
        <v>7.7294</v>
      </c>
      <c r="S162" s="75">
        <f t="shared" si="22"/>
        <v>0</v>
      </c>
      <c r="T162" s="75">
        <f t="shared" si="23"/>
        <v>0.67530000000000001</v>
      </c>
    </row>
    <row r="163" spans="1:20">
      <c r="A163" s="27" t="s">
        <v>187</v>
      </c>
      <c r="B163" s="31" t="s">
        <v>21</v>
      </c>
      <c r="C163" s="6">
        <v>6.1193</v>
      </c>
      <c r="D163" s="6">
        <v>6.2096</v>
      </c>
      <c r="E163" s="6">
        <v>6.2397999999999998</v>
      </c>
      <c r="F163" s="6">
        <v>6.2831000000000001</v>
      </c>
      <c r="G163" s="6">
        <v>6.3220999999999998</v>
      </c>
      <c r="H163" s="6">
        <v>6.2207999999999997</v>
      </c>
      <c r="I163" s="6">
        <v>6.2824999999999998</v>
      </c>
      <c r="J163" s="6">
        <v>6.1943999999999999</v>
      </c>
      <c r="K163" s="6">
        <v>5.9290000000000003</v>
      </c>
      <c r="L163" s="6">
        <v>5.9511000000000003</v>
      </c>
      <c r="M163" s="6">
        <v>5.9804000000000004</v>
      </c>
      <c r="N163" s="6">
        <v>5.9804000000000004</v>
      </c>
      <c r="O163" s="6">
        <v>5.9804000000000004</v>
      </c>
      <c r="Q163" s="6">
        <f t="shared" si="20"/>
        <v>5.9290000000000003</v>
      </c>
      <c r="R163" s="6">
        <f t="shared" si="21"/>
        <v>6.3220999999999998</v>
      </c>
      <c r="S163" s="75">
        <f t="shared" si="22"/>
        <v>-5.1400000000000112E-2</v>
      </c>
      <c r="T163" s="75">
        <f t="shared" si="23"/>
        <v>0.34169999999999945</v>
      </c>
    </row>
    <row r="164" spans="1:20">
      <c r="A164" s="27" t="s">
        <v>187</v>
      </c>
      <c r="B164" s="31" t="s">
        <v>25</v>
      </c>
      <c r="C164" s="6">
        <v>4.5796999999999999</v>
      </c>
      <c r="D164" s="6">
        <v>4.6410999999999998</v>
      </c>
      <c r="E164" s="6">
        <v>4.6146000000000003</v>
      </c>
      <c r="F164" s="6">
        <v>4.6186999999999996</v>
      </c>
      <c r="G164" s="6">
        <v>4.6062000000000003</v>
      </c>
      <c r="H164" s="6">
        <v>4.5994000000000002</v>
      </c>
      <c r="I164" s="6">
        <v>4.641</v>
      </c>
      <c r="J164" s="6">
        <v>4.8212999999999999</v>
      </c>
      <c r="K164" s="6">
        <v>4.8212999999999999</v>
      </c>
      <c r="L164" s="6">
        <v>4.8212999999999999</v>
      </c>
      <c r="M164" s="6">
        <v>4.8212999999999999</v>
      </c>
      <c r="N164" s="6">
        <v>4.8212999999999999</v>
      </c>
      <c r="O164" s="6">
        <v>4.8212999999999999</v>
      </c>
      <c r="Q164" s="6">
        <f t="shared" si="20"/>
        <v>4.5796999999999999</v>
      </c>
      <c r="R164" s="6">
        <f t="shared" si="21"/>
        <v>4.8212999999999999</v>
      </c>
      <c r="S164" s="75">
        <f t="shared" si="22"/>
        <v>-0.24160000000000004</v>
      </c>
      <c r="T164" s="75">
        <f t="shared" si="23"/>
        <v>0</v>
      </c>
    </row>
    <row r="165" spans="1:20">
      <c r="A165" s="27" t="s">
        <v>187</v>
      </c>
      <c r="B165" s="31" t="s">
        <v>142</v>
      </c>
      <c r="C165" s="6">
        <v>3.0794999999999999</v>
      </c>
      <c r="D165" s="6">
        <v>3.1425000000000001</v>
      </c>
      <c r="E165" s="6">
        <v>3.1970000000000001</v>
      </c>
      <c r="F165" s="6">
        <v>3.2854999999999999</v>
      </c>
      <c r="G165" s="6">
        <v>3.3374000000000001</v>
      </c>
      <c r="H165" s="6">
        <v>3.3693</v>
      </c>
      <c r="I165" s="6">
        <v>3.3481999999999998</v>
      </c>
      <c r="J165" s="6">
        <v>3.3946000000000001</v>
      </c>
      <c r="K165" s="6">
        <v>3.3380999999999998</v>
      </c>
      <c r="L165" s="6">
        <v>3.2835999999999999</v>
      </c>
      <c r="M165" s="6">
        <v>3.2479</v>
      </c>
      <c r="N165" s="6">
        <v>3.2479</v>
      </c>
      <c r="O165" s="6">
        <v>3.2479</v>
      </c>
      <c r="Q165" s="6">
        <f t="shared" si="20"/>
        <v>3.0794999999999999</v>
      </c>
      <c r="R165" s="6">
        <f t="shared" si="21"/>
        <v>3.3946000000000001</v>
      </c>
      <c r="S165" s="75">
        <f t="shared" si="22"/>
        <v>-0.16840000000000011</v>
      </c>
      <c r="T165" s="75">
        <f t="shared" si="23"/>
        <v>0.14670000000000005</v>
      </c>
    </row>
    <row r="166" spans="1:20">
      <c r="A166" s="27" t="s">
        <v>187</v>
      </c>
      <c r="B166" s="31" t="s">
        <v>38</v>
      </c>
      <c r="C166" s="6">
        <v>8.4574999999999996</v>
      </c>
      <c r="D166" s="6">
        <v>8.6682000000000006</v>
      </c>
      <c r="E166" s="6">
        <v>8.7965</v>
      </c>
      <c r="F166" s="6">
        <v>8.9154999999999998</v>
      </c>
      <c r="G166" s="6">
        <v>8.9514999999999993</v>
      </c>
      <c r="H166" s="6">
        <v>8.9300999999999995</v>
      </c>
      <c r="I166" s="6">
        <v>9.0570000000000004</v>
      </c>
      <c r="J166" s="6">
        <v>9.1370000000000005</v>
      </c>
      <c r="K166" s="6">
        <v>9.1423000000000005</v>
      </c>
      <c r="L166" s="6">
        <v>9.2391000000000005</v>
      </c>
      <c r="M166" s="6">
        <v>9.2997999999999994</v>
      </c>
      <c r="N166" s="6">
        <v>9.5225000000000009</v>
      </c>
      <c r="O166" s="6">
        <v>9.5225000000000009</v>
      </c>
      <c r="Q166" s="6">
        <f t="shared" si="20"/>
        <v>8.4574999999999996</v>
      </c>
      <c r="R166" s="6">
        <f t="shared" si="21"/>
        <v>9.5225000000000009</v>
      </c>
      <c r="S166" s="75">
        <f t="shared" si="22"/>
        <v>-1.0650000000000013</v>
      </c>
      <c r="T166" s="75">
        <f t="shared" si="23"/>
        <v>0</v>
      </c>
    </row>
    <row r="167" spans="1:20">
      <c r="A167" s="27" t="s">
        <v>187</v>
      </c>
      <c r="B167" s="31" t="s">
        <v>39</v>
      </c>
      <c r="C167" s="6">
        <v>1.8964000000000001</v>
      </c>
      <c r="D167" s="6">
        <v>1.8714</v>
      </c>
      <c r="E167" s="6">
        <v>1.7854000000000001</v>
      </c>
      <c r="F167" s="6">
        <v>1.8089</v>
      </c>
      <c r="G167" s="6">
        <v>1.7810999999999999</v>
      </c>
      <c r="H167" s="6">
        <v>1.8342000000000001</v>
      </c>
      <c r="I167" s="6">
        <v>1.8635999999999999</v>
      </c>
      <c r="J167" s="6">
        <v>1.8544</v>
      </c>
      <c r="K167" s="6">
        <v>1.8678999999999999</v>
      </c>
      <c r="L167" s="6">
        <v>1.8582000000000001</v>
      </c>
      <c r="M167" s="6">
        <v>1.8797999999999999</v>
      </c>
      <c r="N167" s="6">
        <v>1.9053</v>
      </c>
      <c r="O167" s="6">
        <v>1.8828</v>
      </c>
      <c r="Q167" s="6">
        <f t="shared" si="20"/>
        <v>1.7810999999999999</v>
      </c>
      <c r="R167" s="6">
        <f t="shared" si="21"/>
        <v>1.9053</v>
      </c>
      <c r="S167" s="75">
        <f t="shared" si="22"/>
        <v>-0.10170000000000012</v>
      </c>
      <c r="T167" s="75">
        <f t="shared" si="23"/>
        <v>2.2499999999999964E-2</v>
      </c>
    </row>
    <row r="168" spans="1:20">
      <c r="A168" s="27"/>
      <c r="B168" s="31"/>
      <c r="C168" s="6"/>
      <c r="D168" s="6"/>
      <c r="E168" s="6"/>
      <c r="F168" s="6"/>
      <c r="G168" s="6"/>
      <c r="H168" s="6"/>
      <c r="I168" s="6"/>
      <c r="J168" s="6"/>
      <c r="K168" s="6"/>
      <c r="L168" s="6"/>
      <c r="M168" s="6"/>
      <c r="N168" s="6"/>
      <c r="O168" s="6"/>
      <c r="Q168" s="6"/>
      <c r="R168" s="6"/>
      <c r="S168" s="75"/>
      <c r="T168" s="75"/>
    </row>
    <row r="169" spans="1:20">
      <c r="A169" s="77" t="s">
        <v>531</v>
      </c>
      <c r="B169" s="31"/>
      <c r="C169" s="6"/>
      <c r="D169" s="6"/>
      <c r="E169" s="6"/>
      <c r="F169" s="6"/>
      <c r="G169" s="6"/>
      <c r="I169" s="6"/>
      <c r="J169" s="6"/>
      <c r="K169" s="75"/>
      <c r="L169" s="75"/>
      <c r="M169" s="6"/>
      <c r="N169" s="6"/>
      <c r="O169" s="75"/>
      <c r="P169" s="75"/>
      <c r="Q169" s="6"/>
      <c r="R169" s="6"/>
      <c r="S169" s="75">
        <f>AVERAGE(S117:S167)</f>
        <v>-0.2837756756756758</v>
      </c>
      <c r="T169" s="75">
        <f>AVERAGE(T117:T167)</f>
        <v>0.22562972972972958</v>
      </c>
    </row>
    <row r="170" spans="1:20">
      <c r="A170" s="77" t="s">
        <v>532</v>
      </c>
      <c r="B170" s="31"/>
      <c r="C170" s="6"/>
      <c r="D170" s="6"/>
      <c r="E170" s="6"/>
      <c r="F170" s="6"/>
      <c r="G170" s="6"/>
      <c r="I170" s="6"/>
      <c r="J170" s="6"/>
      <c r="K170" s="75"/>
      <c r="L170" s="75"/>
      <c r="M170" s="6"/>
      <c r="N170" s="6"/>
      <c r="O170" s="75"/>
      <c r="P170" s="75"/>
      <c r="Q170" s="6"/>
      <c r="R170" s="6"/>
      <c r="S170" s="75">
        <f>MIN(S117:S167)</f>
        <v>-1.2068000000000003</v>
      </c>
      <c r="T170" s="75">
        <f>MAX(T117:T167)</f>
        <v>1.7053000000000003</v>
      </c>
    </row>
    <row r="171" spans="1:20">
      <c r="A171" s="32" t="s">
        <v>64</v>
      </c>
      <c r="B171" s="33"/>
      <c r="C171" s="33"/>
      <c r="D171" s="33"/>
      <c r="E171" s="33"/>
      <c r="F171" s="33"/>
      <c r="G171" s="33"/>
      <c r="H171" s="33"/>
      <c r="I171" s="33"/>
      <c r="J171" s="33"/>
      <c r="K171" s="33"/>
      <c r="L171" s="33"/>
      <c r="M171" s="33"/>
      <c r="N171" s="33"/>
      <c r="O171" s="33"/>
      <c r="P171" s="33"/>
      <c r="Q171" s="33"/>
      <c r="R171" s="33"/>
      <c r="S171" s="33"/>
      <c r="T171" s="33"/>
    </row>
    <row r="172" spans="1:20">
      <c r="A172" s="41" t="s">
        <v>171</v>
      </c>
      <c r="C172" s="6" t="s">
        <v>187</v>
      </c>
      <c r="D172" s="6" t="s">
        <v>187</v>
      </c>
      <c r="E172" s="6" t="s">
        <v>187</v>
      </c>
      <c r="F172" s="6" t="s">
        <v>187</v>
      </c>
      <c r="G172" s="6" t="s">
        <v>187</v>
      </c>
      <c r="H172" s="6" t="s">
        <v>187</v>
      </c>
      <c r="I172" s="6" t="s">
        <v>187</v>
      </c>
      <c r="J172" s="6" t="s">
        <v>187</v>
      </c>
      <c r="K172" s="6" t="s">
        <v>187</v>
      </c>
      <c r="L172" s="6" t="s">
        <v>187</v>
      </c>
      <c r="M172" s="6" t="s">
        <v>187</v>
      </c>
      <c r="N172" s="6" t="s">
        <v>187</v>
      </c>
      <c r="O172" s="6" t="s">
        <v>187</v>
      </c>
      <c r="P172" s="6"/>
      <c r="Q172" s="6" t="str">
        <f t="shared" ref="Q172:Q222" si="28">IF(NOT(ISNUMBER($O172)),"",IF($O172=0,"",MIN(C172:O172)))</f>
        <v/>
      </c>
      <c r="R172" s="6" t="str">
        <f t="shared" ref="R172:R222" si="29">IF(NOT(ISNUMBER($O172)),"",IF($O172=0,"",MAX(C172:O172)))</f>
        <v/>
      </c>
      <c r="S172" s="75" t="str">
        <f t="shared" ref="S172:S222" si="30">IF(NOT(ISNUMBER($O172)),"",IF($O172=0,"",Q172-$O172))</f>
        <v/>
      </c>
      <c r="T172" s="75" t="str">
        <f t="shared" ref="T172:T222" si="31">IF(NOT(ISNUMBER($O172)),"",IF($O172=0,"",R172-$O172))</f>
        <v/>
      </c>
    </row>
    <row r="173" spans="1:20">
      <c r="A173" s="27" t="s">
        <v>187</v>
      </c>
      <c r="B173" s="31" t="s">
        <v>16</v>
      </c>
      <c r="C173" s="6" t="s">
        <v>187</v>
      </c>
      <c r="D173" s="6" t="s">
        <v>187</v>
      </c>
      <c r="E173" s="6" t="s">
        <v>187</v>
      </c>
      <c r="F173" s="6" t="s">
        <v>187</v>
      </c>
      <c r="G173" s="6" t="s">
        <v>187</v>
      </c>
      <c r="H173" s="6" t="s">
        <v>187</v>
      </c>
      <c r="I173" s="6" t="s">
        <v>187</v>
      </c>
      <c r="J173" s="6" t="s">
        <v>187</v>
      </c>
      <c r="K173" s="6" t="s">
        <v>187</v>
      </c>
      <c r="L173" s="6" t="s">
        <v>187</v>
      </c>
      <c r="M173" s="6" t="s">
        <v>187</v>
      </c>
      <c r="N173" s="6" t="s">
        <v>187</v>
      </c>
      <c r="O173" s="6" t="s">
        <v>187</v>
      </c>
      <c r="Q173" s="6" t="str">
        <f t="shared" si="28"/>
        <v/>
      </c>
      <c r="R173" s="6" t="str">
        <f t="shared" si="29"/>
        <v/>
      </c>
      <c r="S173" s="75" t="str">
        <f t="shared" si="30"/>
        <v/>
      </c>
      <c r="T173" s="75" t="str">
        <f t="shared" si="31"/>
        <v/>
      </c>
    </row>
    <row r="174" spans="1:20">
      <c r="A174" s="27"/>
      <c r="B174" s="31" t="s">
        <v>540</v>
      </c>
      <c r="C174" s="6"/>
      <c r="D174" s="6"/>
      <c r="E174" s="6"/>
      <c r="F174" s="6"/>
      <c r="G174" s="6"/>
      <c r="H174" s="6"/>
      <c r="I174" s="6"/>
      <c r="J174" s="6"/>
      <c r="K174" s="6"/>
      <c r="L174" s="6"/>
      <c r="M174" s="6"/>
      <c r="N174" s="6"/>
      <c r="O174" s="6"/>
      <c r="Q174" s="6"/>
      <c r="R174" s="6"/>
      <c r="S174" s="75"/>
      <c r="T174" s="75"/>
    </row>
    <row r="175" spans="1:20">
      <c r="A175" s="27" t="s">
        <v>187</v>
      </c>
      <c r="B175" s="31" t="s">
        <v>24</v>
      </c>
      <c r="C175" s="6" t="s">
        <v>187</v>
      </c>
      <c r="D175" s="6" t="s">
        <v>187</v>
      </c>
      <c r="E175" s="6" t="s">
        <v>187</v>
      </c>
      <c r="F175" s="6" t="s">
        <v>187</v>
      </c>
      <c r="G175" s="6" t="s">
        <v>187</v>
      </c>
      <c r="H175" s="6" t="s">
        <v>187</v>
      </c>
      <c r="I175" s="6" t="s">
        <v>187</v>
      </c>
      <c r="J175" s="6" t="s">
        <v>187</v>
      </c>
      <c r="K175" s="6" t="s">
        <v>187</v>
      </c>
      <c r="L175" s="6" t="s">
        <v>187</v>
      </c>
      <c r="M175" s="6" t="s">
        <v>187</v>
      </c>
      <c r="N175" s="6" t="s">
        <v>187</v>
      </c>
      <c r="O175" s="6" t="s">
        <v>187</v>
      </c>
      <c r="Q175" s="6" t="str">
        <f t="shared" si="28"/>
        <v/>
      </c>
      <c r="R175" s="6" t="str">
        <f t="shared" si="29"/>
        <v/>
      </c>
      <c r="S175" s="75" t="str">
        <f t="shared" si="30"/>
        <v/>
      </c>
      <c r="T175" s="75" t="str">
        <f t="shared" si="31"/>
        <v/>
      </c>
    </row>
    <row r="176" spans="1:20">
      <c r="A176" s="27" t="s">
        <v>187</v>
      </c>
      <c r="B176" s="31" t="s">
        <v>30</v>
      </c>
      <c r="C176" s="6" t="s">
        <v>187</v>
      </c>
      <c r="D176" s="6" t="s">
        <v>187</v>
      </c>
      <c r="E176" s="6" t="s">
        <v>187</v>
      </c>
      <c r="F176" s="6" t="s">
        <v>187</v>
      </c>
      <c r="G176" s="6" t="s">
        <v>187</v>
      </c>
      <c r="H176" s="6" t="s">
        <v>187</v>
      </c>
      <c r="I176" s="6" t="s">
        <v>187</v>
      </c>
      <c r="J176" s="6" t="s">
        <v>187</v>
      </c>
      <c r="K176" s="6" t="s">
        <v>187</v>
      </c>
      <c r="L176" s="6" t="s">
        <v>187</v>
      </c>
      <c r="M176" s="6" t="s">
        <v>187</v>
      </c>
      <c r="N176" s="6" t="s">
        <v>187</v>
      </c>
      <c r="O176" s="6" t="s">
        <v>187</v>
      </c>
      <c r="Q176" s="6" t="str">
        <f t="shared" si="28"/>
        <v/>
      </c>
      <c r="R176" s="6" t="str">
        <f t="shared" si="29"/>
        <v/>
      </c>
      <c r="S176" s="75" t="str">
        <f t="shared" si="30"/>
        <v/>
      </c>
      <c r="T176" s="75" t="str">
        <f t="shared" si="31"/>
        <v/>
      </c>
    </row>
    <row r="177" spans="1:20">
      <c r="A177" s="27" t="s">
        <v>187</v>
      </c>
      <c r="B177" s="31" t="s">
        <v>31</v>
      </c>
      <c r="C177" s="6" t="s">
        <v>187</v>
      </c>
      <c r="D177" s="6" t="s">
        <v>187</v>
      </c>
      <c r="E177" s="6" t="s">
        <v>187</v>
      </c>
      <c r="F177" s="6" t="s">
        <v>187</v>
      </c>
      <c r="G177" s="6" t="s">
        <v>187</v>
      </c>
      <c r="H177" s="6" t="s">
        <v>187</v>
      </c>
      <c r="I177" s="6" t="s">
        <v>187</v>
      </c>
      <c r="J177" s="6" t="s">
        <v>187</v>
      </c>
      <c r="K177" s="6" t="s">
        <v>187</v>
      </c>
      <c r="L177" s="6" t="s">
        <v>187</v>
      </c>
      <c r="M177" s="6" t="s">
        <v>187</v>
      </c>
      <c r="N177" s="6" t="s">
        <v>187</v>
      </c>
      <c r="O177" s="6" t="s">
        <v>187</v>
      </c>
      <c r="Q177" s="6" t="str">
        <f t="shared" si="28"/>
        <v/>
      </c>
      <c r="R177" s="6" t="str">
        <f t="shared" si="29"/>
        <v/>
      </c>
      <c r="S177" s="75" t="str">
        <f t="shared" si="30"/>
        <v/>
      </c>
      <c r="T177" s="75" t="str">
        <f t="shared" si="31"/>
        <v/>
      </c>
    </row>
    <row r="178" spans="1:20">
      <c r="A178" s="27" t="s">
        <v>187</v>
      </c>
      <c r="B178" s="31" t="s">
        <v>35</v>
      </c>
      <c r="C178" s="6" t="s">
        <v>187</v>
      </c>
      <c r="D178" s="6" t="s">
        <v>187</v>
      </c>
      <c r="E178" s="6" t="s">
        <v>187</v>
      </c>
      <c r="F178" s="6" t="s">
        <v>187</v>
      </c>
      <c r="G178" s="6" t="s">
        <v>187</v>
      </c>
      <c r="H178" s="6" t="s">
        <v>187</v>
      </c>
      <c r="I178" s="6" t="s">
        <v>187</v>
      </c>
      <c r="J178" s="6" t="s">
        <v>187</v>
      </c>
      <c r="K178" s="6" t="s">
        <v>187</v>
      </c>
      <c r="L178" s="6" t="s">
        <v>187</v>
      </c>
      <c r="M178" s="6" t="s">
        <v>187</v>
      </c>
      <c r="N178" s="6" t="s">
        <v>187</v>
      </c>
      <c r="O178" s="6" t="s">
        <v>187</v>
      </c>
      <c r="Q178" s="6" t="str">
        <f t="shared" si="28"/>
        <v/>
      </c>
      <c r="R178" s="6" t="str">
        <f t="shared" si="29"/>
        <v/>
      </c>
      <c r="S178" s="75" t="str">
        <f t="shared" si="30"/>
        <v/>
      </c>
      <c r="T178" s="75" t="str">
        <f t="shared" si="31"/>
        <v/>
      </c>
    </row>
    <row r="179" spans="1:20">
      <c r="A179" s="27" t="s">
        <v>187</v>
      </c>
      <c r="B179" s="31" t="s">
        <v>41</v>
      </c>
      <c r="C179" s="6">
        <v>0.31540000000000001</v>
      </c>
      <c r="D179" s="6">
        <v>0.32</v>
      </c>
      <c r="E179" s="6">
        <v>0.32</v>
      </c>
      <c r="F179" s="6">
        <v>0.32</v>
      </c>
      <c r="G179" s="6">
        <v>0.32</v>
      </c>
      <c r="H179" s="6">
        <v>0.32</v>
      </c>
      <c r="I179" s="6">
        <v>0.32</v>
      </c>
      <c r="J179" s="6">
        <v>0.32</v>
      </c>
      <c r="K179" s="6">
        <v>0.32</v>
      </c>
      <c r="L179" s="6">
        <v>0.32</v>
      </c>
      <c r="M179" s="6">
        <v>0.32</v>
      </c>
      <c r="N179" s="6">
        <v>0.32</v>
      </c>
      <c r="O179" s="6">
        <v>0.32</v>
      </c>
      <c r="Q179" s="6">
        <f t="shared" si="28"/>
        <v>0.31540000000000001</v>
      </c>
      <c r="R179" s="6">
        <f t="shared" si="29"/>
        <v>0.32</v>
      </c>
      <c r="S179" s="75">
        <f t="shared" si="30"/>
        <v>-4.599999999999993E-3</v>
      </c>
      <c r="T179" s="75">
        <f t="shared" si="31"/>
        <v>0</v>
      </c>
    </row>
    <row r="180" spans="1:20">
      <c r="A180" s="27" t="s">
        <v>187</v>
      </c>
      <c r="B180" s="31" t="s">
        <v>44</v>
      </c>
      <c r="C180" s="6" t="s">
        <v>187</v>
      </c>
      <c r="D180" s="6" t="s">
        <v>187</v>
      </c>
      <c r="E180" s="6" t="s">
        <v>187</v>
      </c>
      <c r="F180" s="6" t="s">
        <v>187</v>
      </c>
      <c r="G180" s="6" t="s">
        <v>187</v>
      </c>
      <c r="H180" s="6" t="s">
        <v>187</v>
      </c>
      <c r="I180" s="6" t="s">
        <v>187</v>
      </c>
      <c r="J180" s="6" t="s">
        <v>187</v>
      </c>
      <c r="K180" s="6" t="s">
        <v>187</v>
      </c>
      <c r="L180" s="6" t="s">
        <v>187</v>
      </c>
      <c r="M180" s="6" t="s">
        <v>187</v>
      </c>
      <c r="N180" s="6" t="s">
        <v>187</v>
      </c>
      <c r="O180" s="6" t="s">
        <v>187</v>
      </c>
      <c r="Q180" s="6" t="str">
        <f t="shared" si="28"/>
        <v/>
      </c>
      <c r="R180" s="6" t="str">
        <f t="shared" si="29"/>
        <v/>
      </c>
      <c r="S180" s="75" t="str">
        <f t="shared" si="30"/>
        <v/>
      </c>
      <c r="T180" s="75" t="str">
        <f t="shared" si="31"/>
        <v/>
      </c>
    </row>
    <row r="181" spans="1:20">
      <c r="A181" s="27" t="s">
        <v>187</v>
      </c>
      <c r="B181" s="31" t="s">
        <v>47</v>
      </c>
      <c r="C181" s="6">
        <v>4.9476000000000004</v>
      </c>
      <c r="D181" s="6">
        <v>4.9798</v>
      </c>
      <c r="E181" s="6">
        <v>5.0251999999999999</v>
      </c>
      <c r="F181" s="6">
        <v>5.2443999999999997</v>
      </c>
      <c r="G181" s="6">
        <v>5.2670000000000003</v>
      </c>
      <c r="H181" s="6">
        <v>3.6141000000000001</v>
      </c>
      <c r="I181" s="6">
        <v>4.0399000000000003</v>
      </c>
      <c r="J181" s="6">
        <v>4.3164999999999996</v>
      </c>
      <c r="K181" s="6">
        <v>4.7953999999999999</v>
      </c>
      <c r="L181" s="6">
        <v>4.7953999999999999</v>
      </c>
      <c r="M181" s="6">
        <v>4.7953999999999999</v>
      </c>
      <c r="N181" s="6">
        <v>4.7953999999999999</v>
      </c>
      <c r="O181" s="6">
        <v>4.7953999999999999</v>
      </c>
      <c r="Q181" s="6">
        <f t="shared" si="28"/>
        <v>3.6141000000000001</v>
      </c>
      <c r="R181" s="6">
        <f t="shared" si="29"/>
        <v>5.2670000000000003</v>
      </c>
      <c r="S181" s="75">
        <f t="shared" si="30"/>
        <v>-1.1812999999999998</v>
      </c>
      <c r="T181" s="75">
        <f t="shared" si="31"/>
        <v>0.47160000000000046</v>
      </c>
    </row>
    <row r="182" spans="1:20">
      <c r="A182" s="27" t="s">
        <v>187</v>
      </c>
      <c r="B182" s="31" t="s">
        <v>50</v>
      </c>
      <c r="C182" s="6">
        <v>0.88619999999999999</v>
      </c>
      <c r="D182" s="6">
        <v>0.91110000000000002</v>
      </c>
      <c r="E182" s="6">
        <v>0.9456</v>
      </c>
      <c r="F182" s="6">
        <v>0.94989999999999997</v>
      </c>
      <c r="G182" s="6">
        <v>0.98740000000000006</v>
      </c>
      <c r="H182" s="6">
        <v>1.0134000000000001</v>
      </c>
      <c r="I182" s="6">
        <v>0.30719999999999997</v>
      </c>
      <c r="J182" s="6">
        <v>0.30719999999999997</v>
      </c>
      <c r="K182" s="6">
        <v>0.30719999999999997</v>
      </c>
      <c r="L182" s="6">
        <v>0.30719999999999997</v>
      </c>
      <c r="M182" s="6">
        <v>0.30719999999999997</v>
      </c>
      <c r="N182" s="6">
        <v>0.30719999999999997</v>
      </c>
      <c r="O182" s="6">
        <v>0.30719999999999997</v>
      </c>
      <c r="Q182" s="6">
        <f t="shared" si="28"/>
        <v>0.30719999999999997</v>
      </c>
      <c r="R182" s="6">
        <f t="shared" si="29"/>
        <v>1.0134000000000001</v>
      </c>
      <c r="S182" s="75">
        <f t="shared" si="30"/>
        <v>0</v>
      </c>
      <c r="T182" s="75">
        <f t="shared" si="31"/>
        <v>0.70620000000000016</v>
      </c>
    </row>
    <row r="183" spans="1:20">
      <c r="A183" s="27" t="s">
        <v>172</v>
      </c>
      <c r="B183" s="28"/>
      <c r="C183" s="6" t="s">
        <v>187</v>
      </c>
      <c r="D183" s="6" t="s">
        <v>187</v>
      </c>
      <c r="E183" s="6" t="s">
        <v>187</v>
      </c>
      <c r="F183" s="6" t="s">
        <v>187</v>
      </c>
      <c r="G183" s="6" t="s">
        <v>187</v>
      </c>
      <c r="H183" s="6" t="s">
        <v>187</v>
      </c>
      <c r="I183" s="6" t="s">
        <v>187</v>
      </c>
      <c r="J183" s="6" t="s">
        <v>187</v>
      </c>
      <c r="K183" s="6" t="s">
        <v>187</v>
      </c>
      <c r="L183" s="6" t="s">
        <v>187</v>
      </c>
      <c r="M183" s="6" t="s">
        <v>187</v>
      </c>
      <c r="N183" s="6" t="s">
        <v>187</v>
      </c>
      <c r="O183" s="6" t="s">
        <v>187</v>
      </c>
      <c r="P183" s="6"/>
      <c r="Q183" s="6" t="str">
        <f t="shared" si="28"/>
        <v/>
      </c>
      <c r="R183" s="6" t="str">
        <f t="shared" si="29"/>
        <v/>
      </c>
      <c r="S183" s="75" t="str">
        <f t="shared" si="30"/>
        <v/>
      </c>
      <c r="T183" s="75" t="str">
        <f t="shared" si="31"/>
        <v/>
      </c>
    </row>
    <row r="184" spans="1:20">
      <c r="A184" s="27"/>
      <c r="B184" t="s">
        <v>181</v>
      </c>
      <c r="C184" s="6">
        <v>5.3525999999999998</v>
      </c>
      <c r="D184" s="6">
        <v>4.2968000000000002</v>
      </c>
      <c r="E184" s="6">
        <v>4.2929000000000004</v>
      </c>
      <c r="F184" s="6">
        <v>4.2853000000000003</v>
      </c>
      <c r="G184" s="6">
        <v>4.2788000000000004</v>
      </c>
      <c r="H184" s="6">
        <v>4.4775</v>
      </c>
      <c r="I184" s="6">
        <v>4.6257999999999999</v>
      </c>
      <c r="J184" s="6">
        <v>4.6257999999999999</v>
      </c>
      <c r="K184" s="6">
        <v>4.6257999999999999</v>
      </c>
      <c r="L184" s="6">
        <v>4.6257999999999999</v>
      </c>
      <c r="M184" s="6">
        <v>4.6257999999999999</v>
      </c>
      <c r="N184" s="6">
        <v>4.6257999999999999</v>
      </c>
      <c r="O184" s="6">
        <v>4.6257999999999999</v>
      </c>
      <c r="Q184" s="6">
        <f t="shared" si="28"/>
        <v>4.2788000000000004</v>
      </c>
      <c r="R184" s="6">
        <f t="shared" si="29"/>
        <v>5.3525999999999998</v>
      </c>
      <c r="S184" s="75">
        <f t="shared" si="30"/>
        <v>-0.34699999999999953</v>
      </c>
      <c r="T184" s="75">
        <f t="shared" si="31"/>
        <v>0.72679999999999989</v>
      </c>
    </row>
    <row r="185" spans="1:20">
      <c r="A185" s="27" t="s">
        <v>187</v>
      </c>
      <c r="B185" s="31" t="s">
        <v>14</v>
      </c>
      <c r="C185" s="6">
        <v>0.28310000000000002</v>
      </c>
      <c r="D185" s="6">
        <v>0.3029</v>
      </c>
      <c r="E185" s="6">
        <v>0.33539999999999998</v>
      </c>
      <c r="F185" s="6">
        <v>0.3513</v>
      </c>
      <c r="G185" s="6">
        <v>0</v>
      </c>
      <c r="H185" s="6">
        <v>0</v>
      </c>
      <c r="I185" s="6">
        <v>0</v>
      </c>
      <c r="J185" s="6">
        <v>0</v>
      </c>
      <c r="K185" s="6">
        <v>0</v>
      </c>
      <c r="L185" s="6">
        <v>0</v>
      </c>
      <c r="M185" s="6">
        <v>0</v>
      </c>
      <c r="N185" s="6">
        <v>0</v>
      </c>
      <c r="O185" s="6">
        <v>0</v>
      </c>
      <c r="Q185" s="6" t="str">
        <f t="shared" si="28"/>
        <v/>
      </c>
      <c r="R185" s="6" t="str">
        <f t="shared" si="29"/>
        <v/>
      </c>
      <c r="S185" s="75" t="str">
        <f t="shared" si="30"/>
        <v/>
      </c>
      <c r="T185" s="75" t="str">
        <f t="shared" si="31"/>
        <v/>
      </c>
    </row>
    <row r="186" spans="1:20">
      <c r="A186" s="27"/>
      <c r="B186" s="31" t="s">
        <v>180</v>
      </c>
      <c r="C186" s="6">
        <v>2.238</v>
      </c>
      <c r="D186" s="6">
        <v>2.2523</v>
      </c>
      <c r="E186" s="6">
        <v>2.2913000000000001</v>
      </c>
      <c r="F186" s="6">
        <v>2.2913000000000001</v>
      </c>
      <c r="G186" s="6">
        <v>2.2913000000000001</v>
      </c>
      <c r="H186" s="6">
        <v>2.2913000000000001</v>
      </c>
      <c r="I186" s="6">
        <v>2.2913000000000001</v>
      </c>
      <c r="J186" s="6">
        <v>2.2913000000000001</v>
      </c>
      <c r="K186" s="6">
        <v>2.2913000000000001</v>
      </c>
      <c r="L186" s="6">
        <v>2.2913000000000001</v>
      </c>
      <c r="M186" s="6">
        <v>2.2913000000000001</v>
      </c>
      <c r="N186" s="6">
        <v>2.2913000000000001</v>
      </c>
      <c r="O186" s="6">
        <v>2.2913000000000001</v>
      </c>
      <c r="Q186" s="6">
        <f t="shared" si="28"/>
        <v>2.238</v>
      </c>
      <c r="R186" s="6">
        <f t="shared" si="29"/>
        <v>2.2913000000000001</v>
      </c>
      <c r="S186" s="75">
        <f t="shared" si="30"/>
        <v>-5.3300000000000125E-2</v>
      </c>
      <c r="T186" s="75">
        <f t="shared" si="31"/>
        <v>0</v>
      </c>
    </row>
    <row r="187" spans="1:20">
      <c r="A187" s="27"/>
      <c r="B187" s="31" t="s">
        <v>134</v>
      </c>
      <c r="C187" s="6" t="s">
        <v>187</v>
      </c>
      <c r="D187" s="6" t="s">
        <v>187</v>
      </c>
      <c r="E187" s="6" t="s">
        <v>187</v>
      </c>
      <c r="F187" s="6" t="s">
        <v>187</v>
      </c>
      <c r="G187" s="6" t="s">
        <v>187</v>
      </c>
      <c r="H187" s="6" t="s">
        <v>187</v>
      </c>
      <c r="I187" s="6" t="s">
        <v>187</v>
      </c>
      <c r="J187" s="6" t="s">
        <v>187</v>
      </c>
      <c r="K187" s="6" t="s">
        <v>187</v>
      </c>
      <c r="L187" s="6" t="s">
        <v>187</v>
      </c>
      <c r="M187" s="6" t="s">
        <v>187</v>
      </c>
      <c r="N187" s="6" t="s">
        <v>187</v>
      </c>
      <c r="O187" s="6" t="s">
        <v>187</v>
      </c>
      <c r="Q187" s="6" t="str">
        <f t="shared" si="28"/>
        <v/>
      </c>
      <c r="R187" s="6" t="str">
        <f t="shared" si="29"/>
        <v/>
      </c>
      <c r="S187" s="75" t="str">
        <f t="shared" si="30"/>
        <v/>
      </c>
      <c r="T187" s="75" t="str">
        <f t="shared" si="31"/>
        <v/>
      </c>
    </row>
    <row r="188" spans="1:20">
      <c r="A188" s="27"/>
      <c r="B188" s="31" t="s">
        <v>541</v>
      </c>
      <c r="C188" s="6"/>
      <c r="D188" s="6"/>
      <c r="E188" s="6"/>
      <c r="F188" s="6"/>
      <c r="G188" s="6"/>
      <c r="H188" s="6"/>
      <c r="I188" s="6"/>
      <c r="J188" s="6"/>
      <c r="K188" s="6"/>
      <c r="L188" s="6"/>
      <c r="M188" s="6"/>
      <c r="N188" s="6"/>
      <c r="O188" s="6"/>
      <c r="Q188" s="6"/>
      <c r="R188" s="6"/>
      <c r="S188" s="75"/>
      <c r="T188" s="75"/>
    </row>
    <row r="189" spans="1:20">
      <c r="A189" s="27" t="s">
        <v>187</v>
      </c>
      <c r="B189" s="31" t="s">
        <v>42</v>
      </c>
      <c r="C189" s="6">
        <v>1.9770000000000001</v>
      </c>
      <c r="D189" s="6">
        <v>2.0611000000000002</v>
      </c>
      <c r="E189" s="6">
        <v>1.0615000000000001</v>
      </c>
      <c r="F189" s="6">
        <v>1.0615000000000001</v>
      </c>
      <c r="G189" s="6">
        <v>1.0615000000000001</v>
      </c>
      <c r="H189" s="6">
        <v>1.0615000000000001</v>
      </c>
      <c r="I189" s="6">
        <v>1.0615000000000001</v>
      </c>
      <c r="J189" s="6">
        <v>1.0615000000000001</v>
      </c>
      <c r="K189" s="6">
        <v>1.0615000000000001</v>
      </c>
      <c r="L189" s="6">
        <v>1.0615000000000001</v>
      </c>
      <c r="M189" s="6">
        <v>1.0615000000000001</v>
      </c>
      <c r="N189" s="6">
        <v>1.0615000000000001</v>
      </c>
      <c r="O189" s="6">
        <v>1.0615000000000001</v>
      </c>
      <c r="Q189" s="6">
        <f t="shared" si="28"/>
        <v>1.0615000000000001</v>
      </c>
      <c r="R189" s="6">
        <f t="shared" si="29"/>
        <v>2.0611000000000002</v>
      </c>
      <c r="S189" s="75">
        <f t="shared" si="30"/>
        <v>0</v>
      </c>
      <c r="T189" s="75">
        <f t="shared" si="31"/>
        <v>0.99960000000000004</v>
      </c>
    </row>
    <row r="190" spans="1:20">
      <c r="A190" s="27" t="s">
        <v>173</v>
      </c>
      <c r="B190" s="31"/>
      <c r="C190" s="6" t="s">
        <v>187</v>
      </c>
      <c r="D190" s="6" t="s">
        <v>187</v>
      </c>
      <c r="E190" s="6" t="s">
        <v>187</v>
      </c>
      <c r="F190" s="6" t="s">
        <v>187</v>
      </c>
      <c r="G190" s="6" t="s">
        <v>187</v>
      </c>
      <c r="H190" s="6" t="s">
        <v>187</v>
      </c>
      <c r="I190" s="6" t="s">
        <v>187</v>
      </c>
      <c r="J190" s="6" t="s">
        <v>187</v>
      </c>
      <c r="K190" s="6" t="s">
        <v>187</v>
      </c>
      <c r="L190" s="6" t="s">
        <v>187</v>
      </c>
      <c r="M190" s="6" t="s">
        <v>187</v>
      </c>
      <c r="N190" s="6" t="s">
        <v>187</v>
      </c>
      <c r="O190" s="6" t="s">
        <v>187</v>
      </c>
      <c r="P190" s="6"/>
      <c r="Q190" s="6" t="str">
        <f t="shared" si="28"/>
        <v/>
      </c>
      <c r="R190" s="6" t="str">
        <f t="shared" si="29"/>
        <v/>
      </c>
      <c r="S190" s="75" t="str">
        <f t="shared" si="30"/>
        <v/>
      </c>
      <c r="T190" s="75" t="str">
        <f t="shared" si="31"/>
        <v/>
      </c>
    </row>
    <row r="191" spans="1:20">
      <c r="A191" s="27"/>
      <c r="B191" s="31" t="s">
        <v>135</v>
      </c>
      <c r="C191" s="6" t="s">
        <v>187</v>
      </c>
      <c r="D191" s="6" t="s">
        <v>187</v>
      </c>
      <c r="E191" s="6" t="s">
        <v>187</v>
      </c>
      <c r="F191" s="6" t="s">
        <v>187</v>
      </c>
      <c r="G191" s="6" t="s">
        <v>187</v>
      </c>
      <c r="H191" s="6" t="s">
        <v>187</v>
      </c>
      <c r="I191" s="6" t="s">
        <v>187</v>
      </c>
      <c r="J191" s="6" t="s">
        <v>187</v>
      </c>
      <c r="K191" s="6" t="s">
        <v>187</v>
      </c>
      <c r="L191" s="6" t="s">
        <v>187</v>
      </c>
      <c r="M191" s="6" t="s">
        <v>187</v>
      </c>
      <c r="N191" s="6" t="s">
        <v>187</v>
      </c>
      <c r="O191" s="6" t="s">
        <v>187</v>
      </c>
      <c r="Q191" s="6" t="str">
        <f t="shared" si="28"/>
        <v/>
      </c>
      <c r="R191" s="6" t="str">
        <f t="shared" si="29"/>
        <v/>
      </c>
      <c r="S191" s="75" t="str">
        <f t="shared" si="30"/>
        <v/>
      </c>
      <c r="T191" s="75" t="str">
        <f t="shared" si="31"/>
        <v/>
      </c>
    </row>
    <row r="192" spans="1:20">
      <c r="A192" s="27"/>
      <c r="B192" s="31" t="s">
        <v>8</v>
      </c>
      <c r="C192" s="6" t="s">
        <v>187</v>
      </c>
      <c r="D192" s="6" t="s">
        <v>187</v>
      </c>
      <c r="E192" s="6" t="s">
        <v>187</v>
      </c>
      <c r="F192" s="6" t="s">
        <v>187</v>
      </c>
      <c r="G192" s="6" t="s">
        <v>187</v>
      </c>
      <c r="H192" s="6" t="s">
        <v>187</v>
      </c>
      <c r="I192" s="6" t="s">
        <v>187</v>
      </c>
      <c r="J192" s="6" t="s">
        <v>187</v>
      </c>
      <c r="K192" s="6" t="s">
        <v>187</v>
      </c>
      <c r="L192" s="6" t="s">
        <v>187</v>
      </c>
      <c r="M192" s="6" t="s">
        <v>187</v>
      </c>
      <c r="N192" s="6" t="s">
        <v>187</v>
      </c>
      <c r="O192" s="6" t="s">
        <v>187</v>
      </c>
      <c r="Q192" s="6" t="str">
        <f t="shared" si="28"/>
        <v/>
      </c>
      <c r="R192" s="6" t="str">
        <f t="shared" si="29"/>
        <v/>
      </c>
      <c r="S192" s="75" t="str">
        <f t="shared" si="30"/>
        <v/>
      </c>
      <c r="T192" s="75" t="str">
        <f t="shared" si="31"/>
        <v/>
      </c>
    </row>
    <row r="193" spans="1:20">
      <c r="A193" s="27" t="s">
        <v>187</v>
      </c>
      <c r="B193" s="31" t="s">
        <v>23</v>
      </c>
      <c r="C193" s="6">
        <v>1.7042999999999999</v>
      </c>
      <c r="D193" s="6">
        <v>1.6657</v>
      </c>
      <c r="E193" s="6">
        <v>1.6509</v>
      </c>
      <c r="F193" s="6">
        <v>1.7873000000000001</v>
      </c>
      <c r="G193" s="6">
        <v>2.5811999999999999</v>
      </c>
      <c r="H193" s="6">
        <v>2.4060999999999999</v>
      </c>
      <c r="I193" s="6">
        <v>2.4060999999999999</v>
      </c>
      <c r="J193" s="6">
        <v>2.4060999999999999</v>
      </c>
      <c r="K193" s="6">
        <v>2.4060999999999999</v>
      </c>
      <c r="L193" s="6">
        <v>2.4060999999999999</v>
      </c>
      <c r="M193" s="6">
        <v>2.4060999999999999</v>
      </c>
      <c r="N193" s="6">
        <v>2.4060999999999999</v>
      </c>
      <c r="O193" s="6">
        <v>2.4060999999999999</v>
      </c>
      <c r="Q193" s="6">
        <f t="shared" si="28"/>
        <v>1.6509</v>
      </c>
      <c r="R193" s="6">
        <f t="shared" si="29"/>
        <v>2.5811999999999999</v>
      </c>
      <c r="S193" s="75">
        <f t="shared" si="30"/>
        <v>-0.75519999999999987</v>
      </c>
      <c r="T193" s="75">
        <f t="shared" si="31"/>
        <v>0.17510000000000003</v>
      </c>
    </row>
    <row r="194" spans="1:20">
      <c r="A194" s="27" t="s">
        <v>187</v>
      </c>
      <c r="B194" s="31" t="s">
        <v>136</v>
      </c>
      <c r="C194" s="6" t="s">
        <v>187</v>
      </c>
      <c r="D194" s="6" t="s">
        <v>187</v>
      </c>
      <c r="E194" s="6" t="s">
        <v>187</v>
      </c>
      <c r="F194" s="6" t="s">
        <v>187</v>
      </c>
      <c r="G194" s="6" t="s">
        <v>187</v>
      </c>
      <c r="H194" s="6" t="s">
        <v>187</v>
      </c>
      <c r="I194" s="6" t="s">
        <v>187</v>
      </c>
      <c r="J194" s="6" t="s">
        <v>187</v>
      </c>
      <c r="K194" s="6" t="s">
        <v>187</v>
      </c>
      <c r="L194" s="6" t="s">
        <v>187</v>
      </c>
      <c r="M194" s="6" t="s">
        <v>187</v>
      </c>
      <c r="N194" s="6" t="s">
        <v>187</v>
      </c>
      <c r="O194" s="6" t="s">
        <v>187</v>
      </c>
      <c r="Q194" s="6" t="str">
        <f t="shared" si="28"/>
        <v/>
      </c>
      <c r="R194" s="6" t="str">
        <f t="shared" si="29"/>
        <v/>
      </c>
      <c r="S194" s="75" t="str">
        <f t="shared" si="30"/>
        <v/>
      </c>
      <c r="T194" s="75" t="str">
        <f t="shared" si="31"/>
        <v/>
      </c>
    </row>
    <row r="195" spans="1:20">
      <c r="A195" s="27" t="s">
        <v>187</v>
      </c>
      <c r="B195" s="31" t="s">
        <v>34</v>
      </c>
      <c r="C195" s="6" t="s">
        <v>187</v>
      </c>
      <c r="D195" s="6" t="s">
        <v>187</v>
      </c>
      <c r="E195" s="6" t="s">
        <v>187</v>
      </c>
      <c r="F195" s="6" t="s">
        <v>187</v>
      </c>
      <c r="G195" s="6" t="s">
        <v>187</v>
      </c>
      <c r="H195" s="6" t="s">
        <v>187</v>
      </c>
      <c r="I195" s="6" t="s">
        <v>187</v>
      </c>
      <c r="J195" s="6" t="s">
        <v>187</v>
      </c>
      <c r="K195" s="6" t="s">
        <v>187</v>
      </c>
      <c r="L195" s="6" t="s">
        <v>187</v>
      </c>
      <c r="M195" s="6" t="s">
        <v>187</v>
      </c>
      <c r="N195" s="6" t="s">
        <v>187</v>
      </c>
      <c r="O195" s="6" t="s">
        <v>187</v>
      </c>
      <c r="Q195" s="6" t="str">
        <f t="shared" si="28"/>
        <v/>
      </c>
      <c r="R195" s="6" t="str">
        <f t="shared" si="29"/>
        <v/>
      </c>
      <c r="S195" s="75" t="str">
        <f t="shared" si="30"/>
        <v/>
      </c>
      <c r="T195" s="75" t="str">
        <f t="shared" si="31"/>
        <v/>
      </c>
    </row>
    <row r="196" spans="1:20">
      <c r="A196" s="27" t="s">
        <v>187</v>
      </c>
      <c r="B196" s="31" t="s">
        <v>46</v>
      </c>
      <c r="C196" s="6" t="s">
        <v>187</v>
      </c>
      <c r="D196" s="6" t="s">
        <v>187</v>
      </c>
      <c r="E196" s="6" t="s">
        <v>187</v>
      </c>
      <c r="F196" s="6" t="s">
        <v>187</v>
      </c>
      <c r="G196" s="6" t="s">
        <v>187</v>
      </c>
      <c r="H196" s="6" t="s">
        <v>187</v>
      </c>
      <c r="I196" s="6" t="s">
        <v>187</v>
      </c>
      <c r="J196" s="6" t="s">
        <v>187</v>
      </c>
      <c r="K196" s="6" t="s">
        <v>187</v>
      </c>
      <c r="L196" s="6" t="s">
        <v>187</v>
      </c>
      <c r="M196" s="6" t="s">
        <v>187</v>
      </c>
      <c r="N196" s="6" t="s">
        <v>187</v>
      </c>
      <c r="O196" s="6" t="s">
        <v>187</v>
      </c>
      <c r="Q196" s="6" t="str">
        <f t="shared" si="28"/>
        <v/>
      </c>
      <c r="R196" s="6" t="str">
        <f t="shared" si="29"/>
        <v/>
      </c>
      <c r="S196" s="75" t="str">
        <f t="shared" si="30"/>
        <v/>
      </c>
      <c r="T196" s="75" t="str">
        <f t="shared" si="31"/>
        <v/>
      </c>
    </row>
    <row r="197" spans="1:20">
      <c r="A197" s="27" t="s">
        <v>6</v>
      </c>
      <c r="B197" s="31"/>
      <c r="C197" s="6" t="s">
        <v>187</v>
      </c>
      <c r="D197" s="6" t="s">
        <v>187</v>
      </c>
      <c r="E197" s="6" t="s">
        <v>187</v>
      </c>
      <c r="F197" s="6" t="s">
        <v>187</v>
      </c>
      <c r="G197" s="6" t="s">
        <v>187</v>
      </c>
      <c r="H197" s="6" t="s">
        <v>187</v>
      </c>
      <c r="I197" s="6" t="s">
        <v>187</v>
      </c>
      <c r="J197" s="6" t="s">
        <v>187</v>
      </c>
      <c r="K197" s="6" t="s">
        <v>187</v>
      </c>
      <c r="L197" s="6" t="s">
        <v>187</v>
      </c>
      <c r="M197" s="6" t="s">
        <v>187</v>
      </c>
      <c r="N197" s="6" t="s">
        <v>187</v>
      </c>
      <c r="O197" s="6" t="s">
        <v>187</v>
      </c>
      <c r="P197" s="6"/>
      <c r="Q197" s="6" t="str">
        <f t="shared" si="28"/>
        <v/>
      </c>
      <c r="R197" s="6" t="str">
        <f t="shared" si="29"/>
        <v/>
      </c>
      <c r="S197" s="75" t="str">
        <f t="shared" si="30"/>
        <v/>
      </c>
      <c r="T197" s="75" t="str">
        <f t="shared" si="31"/>
        <v/>
      </c>
    </row>
    <row r="198" spans="1:20">
      <c r="A198" s="27" t="s">
        <v>187</v>
      </c>
      <c r="B198" s="31" t="s">
        <v>29</v>
      </c>
      <c r="C198" s="6" t="s">
        <v>187</v>
      </c>
      <c r="D198" s="6" t="s">
        <v>187</v>
      </c>
      <c r="E198" s="6" t="s">
        <v>187</v>
      </c>
      <c r="F198" s="6" t="s">
        <v>187</v>
      </c>
      <c r="G198" s="6" t="s">
        <v>187</v>
      </c>
      <c r="H198" s="6" t="s">
        <v>187</v>
      </c>
      <c r="I198" s="6" t="s">
        <v>187</v>
      </c>
      <c r="J198" s="6" t="s">
        <v>187</v>
      </c>
      <c r="K198" s="6" t="s">
        <v>187</v>
      </c>
      <c r="L198" s="6" t="s">
        <v>187</v>
      </c>
      <c r="M198" s="6" t="s">
        <v>187</v>
      </c>
      <c r="N198" s="6" t="s">
        <v>187</v>
      </c>
      <c r="O198" s="6" t="s">
        <v>187</v>
      </c>
      <c r="Q198" s="6" t="str">
        <f t="shared" si="28"/>
        <v/>
      </c>
      <c r="R198" s="6" t="str">
        <f t="shared" si="29"/>
        <v/>
      </c>
      <c r="S198" s="75" t="str">
        <f t="shared" si="30"/>
        <v/>
      </c>
      <c r="T198" s="75" t="str">
        <f t="shared" si="31"/>
        <v/>
      </c>
    </row>
    <row r="199" spans="1:20">
      <c r="A199" s="27"/>
      <c r="B199" s="31" t="s">
        <v>179</v>
      </c>
      <c r="C199" s="6" t="s">
        <v>187</v>
      </c>
      <c r="D199" s="6" t="s">
        <v>187</v>
      </c>
      <c r="E199" s="6" t="s">
        <v>187</v>
      </c>
      <c r="F199" s="6" t="s">
        <v>187</v>
      </c>
      <c r="G199" s="6" t="s">
        <v>187</v>
      </c>
      <c r="H199" s="6" t="s">
        <v>187</v>
      </c>
      <c r="I199" s="6" t="s">
        <v>187</v>
      </c>
      <c r="J199" s="6" t="s">
        <v>187</v>
      </c>
      <c r="K199" s="6" t="s">
        <v>187</v>
      </c>
      <c r="L199" s="6" t="s">
        <v>187</v>
      </c>
      <c r="M199" s="6" t="s">
        <v>187</v>
      </c>
      <c r="N199" s="6" t="s">
        <v>187</v>
      </c>
      <c r="O199" s="6" t="s">
        <v>187</v>
      </c>
      <c r="Q199" s="6" t="str">
        <f t="shared" si="28"/>
        <v/>
      </c>
      <c r="R199" s="6" t="str">
        <f t="shared" si="29"/>
        <v/>
      </c>
      <c r="S199" s="75" t="str">
        <f t="shared" si="30"/>
        <v/>
      </c>
      <c r="T199" s="75" t="str">
        <f t="shared" si="31"/>
        <v/>
      </c>
    </row>
    <row r="200" spans="1:20">
      <c r="A200" s="27" t="s">
        <v>187</v>
      </c>
      <c r="B200" s="31" t="s">
        <v>33</v>
      </c>
      <c r="C200" s="6" t="s">
        <v>187</v>
      </c>
      <c r="D200" s="6" t="s">
        <v>187</v>
      </c>
      <c r="E200" s="6" t="s">
        <v>187</v>
      </c>
      <c r="F200" s="6" t="s">
        <v>187</v>
      </c>
      <c r="G200" s="6" t="s">
        <v>187</v>
      </c>
      <c r="H200" s="6" t="s">
        <v>187</v>
      </c>
      <c r="I200" s="6" t="s">
        <v>187</v>
      </c>
      <c r="J200" s="6" t="s">
        <v>187</v>
      </c>
      <c r="K200" s="6" t="s">
        <v>187</v>
      </c>
      <c r="L200" s="6" t="s">
        <v>187</v>
      </c>
      <c r="M200" s="6" t="s">
        <v>187</v>
      </c>
      <c r="N200" s="6" t="s">
        <v>187</v>
      </c>
      <c r="O200" s="6" t="s">
        <v>187</v>
      </c>
      <c r="Q200" s="6" t="str">
        <f t="shared" si="28"/>
        <v/>
      </c>
      <c r="R200" s="6" t="str">
        <f t="shared" si="29"/>
        <v/>
      </c>
      <c r="S200" s="75" t="str">
        <f t="shared" si="30"/>
        <v/>
      </c>
      <c r="T200" s="75" t="str">
        <f t="shared" si="31"/>
        <v/>
      </c>
    </row>
    <row r="201" spans="1:20">
      <c r="A201" s="27" t="s">
        <v>187</v>
      </c>
      <c r="B201" s="31" t="s">
        <v>43</v>
      </c>
      <c r="C201" s="6" t="s">
        <v>187</v>
      </c>
      <c r="D201" s="6" t="s">
        <v>187</v>
      </c>
      <c r="E201" s="6" t="s">
        <v>187</v>
      </c>
      <c r="F201" s="6" t="s">
        <v>187</v>
      </c>
      <c r="G201" s="6" t="s">
        <v>187</v>
      </c>
      <c r="H201" s="6" t="s">
        <v>187</v>
      </c>
      <c r="I201" s="6" t="s">
        <v>187</v>
      </c>
      <c r="J201" s="6" t="s">
        <v>187</v>
      </c>
      <c r="K201" s="6" t="s">
        <v>187</v>
      </c>
      <c r="L201" s="6" t="s">
        <v>187</v>
      </c>
      <c r="M201" s="6" t="s">
        <v>187</v>
      </c>
      <c r="N201" s="6" t="s">
        <v>187</v>
      </c>
      <c r="O201" s="6" t="s">
        <v>187</v>
      </c>
      <c r="Q201" s="6" t="str">
        <f t="shared" si="28"/>
        <v/>
      </c>
      <c r="R201" s="6" t="str">
        <f t="shared" si="29"/>
        <v/>
      </c>
      <c r="S201" s="75" t="str">
        <f t="shared" si="30"/>
        <v/>
      </c>
      <c r="T201" s="75" t="str">
        <f t="shared" si="31"/>
        <v/>
      </c>
    </row>
    <row r="202" spans="1:20">
      <c r="A202" s="27" t="s">
        <v>187</v>
      </c>
      <c r="B202" s="31" t="s">
        <v>48</v>
      </c>
      <c r="C202" s="6" t="s">
        <v>187</v>
      </c>
      <c r="D202" s="6" t="s">
        <v>187</v>
      </c>
      <c r="E202" s="6" t="s">
        <v>187</v>
      </c>
      <c r="F202" s="6" t="s">
        <v>187</v>
      </c>
      <c r="G202" s="6" t="s">
        <v>187</v>
      </c>
      <c r="H202" s="6" t="s">
        <v>187</v>
      </c>
      <c r="I202" s="6" t="s">
        <v>187</v>
      </c>
      <c r="J202" s="6" t="s">
        <v>187</v>
      </c>
      <c r="K202" s="6" t="s">
        <v>187</v>
      </c>
      <c r="L202" s="6" t="s">
        <v>187</v>
      </c>
      <c r="M202" s="6" t="s">
        <v>187</v>
      </c>
      <c r="N202" s="6" t="s">
        <v>187</v>
      </c>
      <c r="O202" s="6" t="s">
        <v>187</v>
      </c>
      <c r="Q202" s="6" t="str">
        <f t="shared" si="28"/>
        <v/>
      </c>
      <c r="R202" s="6" t="str">
        <f t="shared" si="29"/>
        <v/>
      </c>
      <c r="S202" s="75" t="str">
        <f t="shared" si="30"/>
        <v/>
      </c>
      <c r="T202" s="75" t="str">
        <f t="shared" si="31"/>
        <v/>
      </c>
    </row>
    <row r="203" spans="1:20">
      <c r="A203" s="27" t="s">
        <v>175</v>
      </c>
      <c r="B203" s="31"/>
      <c r="C203" s="6" t="s">
        <v>187</v>
      </c>
      <c r="D203" s="6" t="s">
        <v>187</v>
      </c>
      <c r="E203" s="6" t="s">
        <v>187</v>
      </c>
      <c r="F203" s="6" t="s">
        <v>187</v>
      </c>
      <c r="G203" s="6" t="s">
        <v>187</v>
      </c>
      <c r="H203" s="6" t="s">
        <v>187</v>
      </c>
      <c r="I203" s="6" t="s">
        <v>187</v>
      </c>
      <c r="J203" s="6" t="s">
        <v>187</v>
      </c>
      <c r="K203" s="6" t="s">
        <v>187</v>
      </c>
      <c r="L203" s="6" t="s">
        <v>187</v>
      </c>
      <c r="M203" s="6" t="s">
        <v>187</v>
      </c>
      <c r="N203" s="6" t="s">
        <v>187</v>
      </c>
      <c r="O203" s="6" t="s">
        <v>187</v>
      </c>
      <c r="P203" s="6"/>
      <c r="Q203" s="6" t="str">
        <f t="shared" si="28"/>
        <v/>
      </c>
      <c r="R203" s="6" t="str">
        <f t="shared" si="29"/>
        <v/>
      </c>
      <c r="S203" s="75" t="str">
        <f t="shared" si="30"/>
        <v/>
      </c>
      <c r="T203" s="75" t="str">
        <f t="shared" si="31"/>
        <v/>
      </c>
    </row>
    <row r="204" spans="1:20">
      <c r="A204" s="27" t="s">
        <v>187</v>
      </c>
      <c r="B204" s="31" t="s">
        <v>10</v>
      </c>
      <c r="C204" s="6">
        <v>0.74319999999999997</v>
      </c>
      <c r="D204" s="6">
        <v>0.94479999999999997</v>
      </c>
      <c r="E204" s="6">
        <v>1.1052999999999999</v>
      </c>
      <c r="F204" s="6">
        <v>1.1052999999999999</v>
      </c>
      <c r="G204" s="6">
        <v>1.1052999999999999</v>
      </c>
      <c r="H204" s="6">
        <v>1.1052999999999999</v>
      </c>
      <c r="I204" s="6">
        <v>1.1052999999999999</v>
      </c>
      <c r="J204" s="6">
        <v>1.1052999999999999</v>
      </c>
      <c r="K204" s="6">
        <v>1.1052999999999999</v>
      </c>
      <c r="L204" s="6">
        <v>1.1052999999999999</v>
      </c>
      <c r="M204" s="6">
        <v>1.1052999999999999</v>
      </c>
      <c r="N204" s="6">
        <v>1.1052999999999999</v>
      </c>
      <c r="O204" s="6">
        <v>1.1052999999999999</v>
      </c>
      <c r="Q204" s="6">
        <f t="shared" si="28"/>
        <v>0.74319999999999997</v>
      </c>
      <c r="R204" s="6">
        <f t="shared" si="29"/>
        <v>1.1052999999999999</v>
      </c>
      <c r="S204" s="75">
        <f t="shared" si="30"/>
        <v>-0.36209999999999998</v>
      </c>
      <c r="T204" s="75">
        <f t="shared" si="31"/>
        <v>0</v>
      </c>
    </row>
    <row r="205" spans="1:20">
      <c r="A205" s="27" t="s">
        <v>187</v>
      </c>
      <c r="B205" s="31" t="s">
        <v>26</v>
      </c>
      <c r="C205" s="6" t="s">
        <v>187</v>
      </c>
      <c r="D205" s="6" t="s">
        <v>187</v>
      </c>
      <c r="E205" s="6" t="s">
        <v>187</v>
      </c>
      <c r="F205" s="6" t="s">
        <v>187</v>
      </c>
      <c r="G205" s="6" t="s">
        <v>187</v>
      </c>
      <c r="H205" s="6" t="s">
        <v>187</v>
      </c>
      <c r="I205" s="6" t="s">
        <v>187</v>
      </c>
      <c r="J205" s="6" t="s">
        <v>187</v>
      </c>
      <c r="K205" s="6" t="s">
        <v>187</v>
      </c>
      <c r="L205" s="6" t="s">
        <v>187</v>
      </c>
      <c r="M205" s="6" t="s">
        <v>187</v>
      </c>
      <c r="N205" s="6" t="s">
        <v>187</v>
      </c>
      <c r="O205" s="6" t="s">
        <v>187</v>
      </c>
      <c r="Q205" s="6" t="str">
        <f t="shared" si="28"/>
        <v/>
      </c>
      <c r="R205" s="6" t="str">
        <f t="shared" si="29"/>
        <v/>
      </c>
      <c r="S205" s="75" t="str">
        <f t="shared" si="30"/>
        <v/>
      </c>
      <c r="T205" s="75" t="str">
        <f t="shared" si="31"/>
        <v/>
      </c>
    </row>
    <row r="206" spans="1:20">
      <c r="A206" s="27" t="s">
        <v>187</v>
      </c>
      <c r="B206" s="31" t="s">
        <v>32</v>
      </c>
      <c r="C206" s="6" t="s">
        <v>187</v>
      </c>
      <c r="D206" s="6" t="s">
        <v>187</v>
      </c>
      <c r="E206" s="6" t="s">
        <v>187</v>
      </c>
      <c r="F206" s="6" t="s">
        <v>187</v>
      </c>
      <c r="G206" s="6" t="s">
        <v>187</v>
      </c>
      <c r="H206" s="6" t="s">
        <v>187</v>
      </c>
      <c r="I206" s="6" t="s">
        <v>187</v>
      </c>
      <c r="J206" s="6" t="s">
        <v>187</v>
      </c>
      <c r="K206" s="6" t="s">
        <v>187</v>
      </c>
      <c r="L206" s="6" t="s">
        <v>187</v>
      </c>
      <c r="M206" s="6" t="s">
        <v>187</v>
      </c>
      <c r="N206" s="6" t="s">
        <v>187</v>
      </c>
      <c r="O206" s="6" t="s">
        <v>187</v>
      </c>
      <c r="Q206" s="6" t="str">
        <f t="shared" si="28"/>
        <v/>
      </c>
      <c r="R206" s="6" t="str">
        <f t="shared" si="29"/>
        <v/>
      </c>
      <c r="S206" s="75" t="str">
        <f t="shared" si="30"/>
        <v/>
      </c>
      <c r="T206" s="75" t="str">
        <f t="shared" si="31"/>
        <v/>
      </c>
    </row>
    <row r="207" spans="1:20">
      <c r="A207" s="27" t="s">
        <v>187</v>
      </c>
      <c r="B207" s="31" t="s">
        <v>37</v>
      </c>
      <c r="C207" s="6" t="s">
        <v>187</v>
      </c>
      <c r="D207" s="6" t="s">
        <v>187</v>
      </c>
      <c r="E207" s="6" t="s">
        <v>187</v>
      </c>
      <c r="F207" s="6" t="s">
        <v>187</v>
      </c>
      <c r="G207" s="6" t="s">
        <v>187</v>
      </c>
      <c r="H207" s="6" t="s">
        <v>187</v>
      </c>
      <c r="I207" s="6" t="s">
        <v>187</v>
      </c>
      <c r="J207" s="6" t="s">
        <v>187</v>
      </c>
      <c r="K207" s="6" t="s">
        <v>187</v>
      </c>
      <c r="L207" s="6" t="s">
        <v>187</v>
      </c>
      <c r="M207" s="6" t="s">
        <v>187</v>
      </c>
      <c r="N207" s="6" t="s">
        <v>187</v>
      </c>
      <c r="O207" s="6" t="s">
        <v>187</v>
      </c>
      <c r="Q207" s="6" t="str">
        <f t="shared" si="28"/>
        <v/>
      </c>
      <c r="R207" s="6" t="str">
        <f t="shared" si="29"/>
        <v/>
      </c>
      <c r="S207" s="75" t="str">
        <f t="shared" si="30"/>
        <v/>
      </c>
      <c r="T207" s="75" t="str">
        <f t="shared" si="31"/>
        <v/>
      </c>
    </row>
    <row r="208" spans="1:20">
      <c r="A208" s="27"/>
      <c r="B208" s="31" t="s">
        <v>178</v>
      </c>
      <c r="C208" s="6" t="s">
        <v>187</v>
      </c>
      <c r="D208" s="6" t="s">
        <v>187</v>
      </c>
      <c r="E208" s="6" t="s">
        <v>187</v>
      </c>
      <c r="F208" s="6" t="s">
        <v>187</v>
      </c>
      <c r="G208" s="6" t="s">
        <v>187</v>
      </c>
      <c r="H208" s="6" t="s">
        <v>187</v>
      </c>
      <c r="I208" s="6" t="s">
        <v>187</v>
      </c>
      <c r="J208" s="6" t="s">
        <v>187</v>
      </c>
      <c r="K208" s="6" t="s">
        <v>187</v>
      </c>
      <c r="L208" s="6" t="s">
        <v>187</v>
      </c>
      <c r="M208" s="6" t="s">
        <v>187</v>
      </c>
      <c r="N208" s="6" t="s">
        <v>187</v>
      </c>
      <c r="O208" s="6" t="s">
        <v>187</v>
      </c>
      <c r="Q208" s="6" t="str">
        <f t="shared" si="28"/>
        <v/>
      </c>
      <c r="R208" s="6" t="str">
        <f t="shared" si="29"/>
        <v/>
      </c>
      <c r="S208" s="75" t="str">
        <f t="shared" si="30"/>
        <v/>
      </c>
      <c r="T208" s="75" t="str">
        <f t="shared" si="31"/>
        <v/>
      </c>
    </row>
    <row r="209" spans="1:20">
      <c r="A209" s="27" t="s">
        <v>176</v>
      </c>
      <c r="B209" s="31"/>
      <c r="C209" s="6" t="s">
        <v>187</v>
      </c>
      <c r="D209" s="6" t="s">
        <v>187</v>
      </c>
      <c r="E209" s="6" t="s">
        <v>187</v>
      </c>
      <c r="F209" s="6" t="s">
        <v>187</v>
      </c>
      <c r="G209" s="6" t="s">
        <v>187</v>
      </c>
      <c r="H209" s="6" t="s">
        <v>187</v>
      </c>
      <c r="I209" s="6" t="s">
        <v>187</v>
      </c>
      <c r="J209" s="6" t="s">
        <v>187</v>
      </c>
      <c r="K209" s="6" t="s">
        <v>187</v>
      </c>
      <c r="L209" s="6" t="s">
        <v>187</v>
      </c>
      <c r="M209" s="6" t="s">
        <v>187</v>
      </c>
      <c r="N209" s="6" t="s">
        <v>187</v>
      </c>
      <c r="O209" s="6" t="s">
        <v>187</v>
      </c>
      <c r="P209" s="6"/>
      <c r="Q209" s="6" t="str">
        <f t="shared" si="28"/>
        <v/>
      </c>
      <c r="R209" s="6" t="str">
        <f t="shared" si="29"/>
        <v/>
      </c>
      <c r="S209" s="75" t="str">
        <f t="shared" si="30"/>
        <v/>
      </c>
      <c r="T209" s="75" t="str">
        <f t="shared" si="31"/>
        <v/>
      </c>
    </row>
    <row r="210" spans="1:20">
      <c r="A210" s="27" t="s">
        <v>187</v>
      </c>
      <c r="B210" s="31" t="s">
        <v>18</v>
      </c>
      <c r="C210" s="6" t="s">
        <v>187</v>
      </c>
      <c r="D210" s="6" t="s">
        <v>187</v>
      </c>
      <c r="E210" s="6" t="s">
        <v>187</v>
      </c>
      <c r="F210" s="6" t="s">
        <v>187</v>
      </c>
      <c r="G210" s="6" t="s">
        <v>187</v>
      </c>
      <c r="H210" s="6" t="s">
        <v>187</v>
      </c>
      <c r="I210" s="6" t="s">
        <v>187</v>
      </c>
      <c r="J210" s="6" t="s">
        <v>187</v>
      </c>
      <c r="K210" s="6" t="s">
        <v>187</v>
      </c>
      <c r="L210" s="6" t="s">
        <v>187</v>
      </c>
      <c r="M210" s="6" t="s">
        <v>187</v>
      </c>
      <c r="N210" s="6" t="s">
        <v>187</v>
      </c>
      <c r="O210" s="6" t="s">
        <v>187</v>
      </c>
      <c r="Q210" s="6" t="str">
        <f t="shared" si="28"/>
        <v/>
      </c>
      <c r="R210" s="6" t="str">
        <f t="shared" si="29"/>
        <v/>
      </c>
      <c r="S210" s="75" t="str">
        <f t="shared" si="30"/>
        <v/>
      </c>
      <c r="T210" s="75" t="str">
        <f t="shared" si="31"/>
        <v/>
      </c>
    </row>
    <row r="211" spans="1:20">
      <c r="A211" s="27" t="s">
        <v>187</v>
      </c>
      <c r="B211" s="31" t="s">
        <v>27</v>
      </c>
      <c r="C211" s="6">
        <v>0.84509999999999996</v>
      </c>
      <c r="D211" s="6">
        <v>0.85119999999999996</v>
      </c>
      <c r="E211" s="6">
        <v>0.88790000000000002</v>
      </c>
      <c r="F211" s="6">
        <v>0.90400000000000003</v>
      </c>
      <c r="G211" s="6">
        <v>0.80700000000000005</v>
      </c>
      <c r="H211" s="6">
        <v>0.79300000000000004</v>
      </c>
      <c r="I211" s="6">
        <v>0.94479999999999997</v>
      </c>
      <c r="J211" s="6">
        <v>1.0334000000000001</v>
      </c>
      <c r="K211" s="6">
        <v>1.1128</v>
      </c>
      <c r="L211" s="6">
        <v>1.1528</v>
      </c>
      <c r="M211" s="6">
        <v>1.1034999999999999</v>
      </c>
      <c r="N211" s="6">
        <v>1.0051000000000001</v>
      </c>
      <c r="O211" s="6">
        <v>1.0051000000000001</v>
      </c>
      <c r="Q211" s="6">
        <f t="shared" si="28"/>
        <v>0.79300000000000004</v>
      </c>
      <c r="R211" s="6">
        <f t="shared" si="29"/>
        <v>1.1528</v>
      </c>
      <c r="S211" s="75">
        <f t="shared" si="30"/>
        <v>-0.21210000000000007</v>
      </c>
      <c r="T211" s="75">
        <f t="shared" si="31"/>
        <v>0.14769999999999994</v>
      </c>
    </row>
    <row r="212" spans="1:20">
      <c r="A212" s="27" t="s">
        <v>187</v>
      </c>
      <c r="B212" s="31" t="s">
        <v>40</v>
      </c>
      <c r="C212" s="6" t="s">
        <v>187</v>
      </c>
      <c r="D212" s="6" t="s">
        <v>187</v>
      </c>
      <c r="E212" s="6" t="s">
        <v>187</v>
      </c>
      <c r="F212" s="6" t="s">
        <v>187</v>
      </c>
      <c r="G212" s="6" t="s">
        <v>187</v>
      </c>
      <c r="H212" s="6" t="s">
        <v>187</v>
      </c>
      <c r="I212" s="6" t="s">
        <v>187</v>
      </c>
      <c r="J212" s="6" t="s">
        <v>187</v>
      </c>
      <c r="K212" s="6" t="s">
        <v>187</v>
      </c>
      <c r="L212" s="6" t="s">
        <v>187</v>
      </c>
      <c r="M212" s="6" t="s">
        <v>187</v>
      </c>
      <c r="N212" s="6" t="s">
        <v>187</v>
      </c>
      <c r="O212" s="6" t="s">
        <v>187</v>
      </c>
      <c r="Q212" s="6" t="str">
        <f t="shared" si="28"/>
        <v/>
      </c>
      <c r="R212" s="6" t="str">
        <f t="shared" si="29"/>
        <v/>
      </c>
      <c r="S212" s="75" t="str">
        <f t="shared" si="30"/>
        <v/>
      </c>
      <c r="T212" s="75" t="str">
        <f t="shared" si="31"/>
        <v/>
      </c>
    </row>
    <row r="213" spans="1:20">
      <c r="A213" s="27" t="s">
        <v>187</v>
      </c>
      <c r="B213" s="31" t="s">
        <v>49</v>
      </c>
      <c r="C213" s="6" t="s">
        <v>187</v>
      </c>
      <c r="D213" s="6" t="s">
        <v>187</v>
      </c>
      <c r="E213" s="6" t="s">
        <v>187</v>
      </c>
      <c r="F213" s="6" t="s">
        <v>187</v>
      </c>
      <c r="G213" s="6" t="s">
        <v>187</v>
      </c>
      <c r="H213" s="6" t="s">
        <v>187</v>
      </c>
      <c r="I213" s="6" t="s">
        <v>187</v>
      </c>
      <c r="J213" s="6" t="s">
        <v>187</v>
      </c>
      <c r="K213" s="6" t="s">
        <v>187</v>
      </c>
      <c r="L213" s="6" t="s">
        <v>187</v>
      </c>
      <c r="M213" s="6" t="s">
        <v>187</v>
      </c>
      <c r="N213" s="6" t="s">
        <v>187</v>
      </c>
      <c r="O213" s="6" t="s">
        <v>187</v>
      </c>
      <c r="Q213" s="6" t="str">
        <f t="shared" si="28"/>
        <v/>
      </c>
      <c r="R213" s="6" t="str">
        <f t="shared" si="29"/>
        <v/>
      </c>
      <c r="S213" s="75" t="str">
        <f t="shared" si="30"/>
        <v/>
      </c>
      <c r="T213" s="75" t="str">
        <f t="shared" si="31"/>
        <v/>
      </c>
    </row>
    <row r="214" spans="1:20">
      <c r="A214" s="27" t="s">
        <v>12</v>
      </c>
      <c r="B214" s="31"/>
      <c r="C214" s="6" t="s">
        <v>187</v>
      </c>
      <c r="D214" s="6" t="s">
        <v>187</v>
      </c>
      <c r="E214" s="6" t="s">
        <v>187</v>
      </c>
      <c r="F214" s="6" t="s">
        <v>187</v>
      </c>
      <c r="G214" s="6" t="s">
        <v>187</v>
      </c>
      <c r="H214" s="6" t="s">
        <v>187</v>
      </c>
      <c r="I214" s="6" t="s">
        <v>187</v>
      </c>
      <c r="J214" s="6" t="s">
        <v>187</v>
      </c>
      <c r="K214" s="6" t="s">
        <v>187</v>
      </c>
      <c r="L214" s="6" t="s">
        <v>187</v>
      </c>
      <c r="M214" s="6" t="s">
        <v>187</v>
      </c>
      <c r="N214" s="6" t="s">
        <v>187</v>
      </c>
      <c r="O214" s="6" t="s">
        <v>187</v>
      </c>
      <c r="P214" s="6"/>
      <c r="Q214" s="6" t="str">
        <f t="shared" si="28"/>
        <v/>
      </c>
      <c r="R214" s="6" t="str">
        <f t="shared" si="29"/>
        <v/>
      </c>
      <c r="S214" s="75" t="str">
        <f t="shared" si="30"/>
        <v/>
      </c>
      <c r="T214" s="75" t="str">
        <f t="shared" si="31"/>
        <v/>
      </c>
    </row>
    <row r="215" spans="1:20">
      <c r="A215" s="27" t="s">
        <v>187</v>
      </c>
      <c r="B215" s="31" t="s">
        <v>11</v>
      </c>
      <c r="C215" s="6" t="s">
        <v>187</v>
      </c>
      <c r="D215" s="6" t="s">
        <v>187</v>
      </c>
      <c r="E215" s="6" t="s">
        <v>187</v>
      </c>
      <c r="F215" s="6" t="s">
        <v>187</v>
      </c>
      <c r="G215" s="6" t="s">
        <v>187</v>
      </c>
      <c r="H215" s="6" t="s">
        <v>187</v>
      </c>
      <c r="I215" s="6" t="s">
        <v>187</v>
      </c>
      <c r="J215" s="6" t="s">
        <v>187</v>
      </c>
      <c r="K215" s="6" t="s">
        <v>187</v>
      </c>
      <c r="L215" s="6" t="s">
        <v>187</v>
      </c>
      <c r="M215" s="6" t="s">
        <v>187</v>
      </c>
      <c r="N215" s="6" t="s">
        <v>187</v>
      </c>
      <c r="O215" s="6" t="s">
        <v>187</v>
      </c>
      <c r="Q215" s="6" t="str">
        <f t="shared" si="28"/>
        <v/>
      </c>
      <c r="R215" s="6" t="str">
        <f t="shared" si="29"/>
        <v/>
      </c>
      <c r="S215" s="75" t="str">
        <f t="shared" si="30"/>
        <v/>
      </c>
      <c r="T215" s="75" t="str">
        <f t="shared" si="31"/>
        <v/>
      </c>
    </row>
    <row r="216" spans="1:20">
      <c r="A216" s="27" t="s">
        <v>187</v>
      </c>
      <c r="B216" s="31" t="s">
        <v>13</v>
      </c>
      <c r="C216" s="6" t="s">
        <v>187</v>
      </c>
      <c r="D216" s="6" t="s">
        <v>187</v>
      </c>
      <c r="E216" s="6" t="s">
        <v>187</v>
      </c>
      <c r="F216" s="6" t="s">
        <v>187</v>
      </c>
      <c r="G216" s="6" t="s">
        <v>187</v>
      </c>
      <c r="H216" s="6" t="s">
        <v>187</v>
      </c>
      <c r="I216" s="6" t="s">
        <v>187</v>
      </c>
      <c r="J216" s="6" t="s">
        <v>187</v>
      </c>
      <c r="K216" s="6" t="s">
        <v>187</v>
      </c>
      <c r="L216" s="6" t="s">
        <v>187</v>
      </c>
      <c r="M216" s="6" t="s">
        <v>187</v>
      </c>
      <c r="N216" s="6" t="s">
        <v>187</v>
      </c>
      <c r="O216" s="6" t="s">
        <v>187</v>
      </c>
      <c r="Q216" s="6" t="str">
        <f t="shared" si="28"/>
        <v/>
      </c>
      <c r="R216" s="6" t="str">
        <f t="shared" si="29"/>
        <v/>
      </c>
      <c r="S216" s="75" t="str">
        <f t="shared" si="30"/>
        <v/>
      </c>
      <c r="T216" s="75" t="str">
        <f t="shared" si="31"/>
        <v/>
      </c>
    </row>
    <row r="217" spans="1:20">
      <c r="A217" s="27" t="s">
        <v>187</v>
      </c>
      <c r="B217" s="31" t="s">
        <v>20</v>
      </c>
      <c r="C217" s="6">
        <v>0.4108</v>
      </c>
      <c r="D217" s="6">
        <v>0.4612</v>
      </c>
      <c r="E217" s="6">
        <v>0.5222</v>
      </c>
      <c r="F217" s="6">
        <v>0.58940000000000003</v>
      </c>
      <c r="G217" s="6">
        <v>0.6633</v>
      </c>
      <c r="H217" s="6">
        <v>0.73040000000000005</v>
      </c>
      <c r="I217" s="6">
        <v>0.8004</v>
      </c>
      <c r="J217" s="6">
        <v>0.85719999999999996</v>
      </c>
      <c r="K217" s="6">
        <v>0.59670000000000001</v>
      </c>
      <c r="L217" s="6">
        <v>0.63639999999999997</v>
      </c>
      <c r="M217" s="6">
        <v>0.2034</v>
      </c>
      <c r="N217" s="6">
        <v>0.20469999999999999</v>
      </c>
      <c r="O217" s="6">
        <v>0.19409999999999999</v>
      </c>
      <c r="Q217" s="6">
        <f t="shared" si="28"/>
        <v>0.19409999999999999</v>
      </c>
      <c r="R217" s="6">
        <f t="shared" si="29"/>
        <v>0.85719999999999996</v>
      </c>
      <c r="S217" s="75">
        <f t="shared" si="30"/>
        <v>0</v>
      </c>
      <c r="T217" s="75">
        <f t="shared" si="31"/>
        <v>0.66310000000000002</v>
      </c>
    </row>
    <row r="218" spans="1:20">
      <c r="A218" s="27" t="s">
        <v>187</v>
      </c>
      <c r="B218" s="31" t="s">
        <v>21</v>
      </c>
      <c r="C218" s="6" t="s">
        <v>187</v>
      </c>
      <c r="D218" s="6" t="s">
        <v>187</v>
      </c>
      <c r="E218" s="6" t="s">
        <v>187</v>
      </c>
      <c r="F218" s="6" t="s">
        <v>187</v>
      </c>
      <c r="G218" s="6" t="s">
        <v>187</v>
      </c>
      <c r="H218" s="6" t="s">
        <v>187</v>
      </c>
      <c r="I218" s="6" t="s">
        <v>187</v>
      </c>
      <c r="J218" s="6" t="s">
        <v>187</v>
      </c>
      <c r="K218" s="6" t="s">
        <v>187</v>
      </c>
      <c r="L218" s="6" t="s">
        <v>187</v>
      </c>
      <c r="M218" s="6" t="s">
        <v>187</v>
      </c>
      <c r="N218" s="6" t="s">
        <v>187</v>
      </c>
      <c r="O218" s="6" t="s">
        <v>187</v>
      </c>
      <c r="Q218" s="6" t="str">
        <f t="shared" si="28"/>
        <v/>
      </c>
      <c r="R218" s="6" t="str">
        <f t="shared" si="29"/>
        <v/>
      </c>
      <c r="S218" s="75" t="str">
        <f t="shared" si="30"/>
        <v/>
      </c>
      <c r="T218" s="75" t="str">
        <f t="shared" si="31"/>
        <v/>
      </c>
    </row>
    <row r="219" spans="1:20">
      <c r="A219" s="27" t="s">
        <v>187</v>
      </c>
      <c r="B219" s="31" t="s">
        <v>25</v>
      </c>
      <c r="C219" s="6" t="s">
        <v>187</v>
      </c>
      <c r="D219" s="6" t="s">
        <v>187</v>
      </c>
      <c r="E219" s="6" t="s">
        <v>187</v>
      </c>
      <c r="F219" s="6" t="s">
        <v>187</v>
      </c>
      <c r="G219" s="6" t="s">
        <v>187</v>
      </c>
      <c r="H219" s="6" t="s">
        <v>187</v>
      </c>
      <c r="I219" s="6" t="s">
        <v>187</v>
      </c>
      <c r="J219" s="6" t="s">
        <v>187</v>
      </c>
      <c r="K219" s="6" t="s">
        <v>187</v>
      </c>
      <c r="L219" s="6" t="s">
        <v>187</v>
      </c>
      <c r="M219" s="6" t="s">
        <v>187</v>
      </c>
      <c r="N219" s="6" t="s">
        <v>187</v>
      </c>
      <c r="O219" s="6" t="s">
        <v>187</v>
      </c>
      <c r="Q219" s="6" t="str">
        <f t="shared" si="28"/>
        <v/>
      </c>
      <c r="R219" s="6" t="str">
        <f t="shared" si="29"/>
        <v/>
      </c>
      <c r="S219" s="75" t="str">
        <f t="shared" si="30"/>
        <v/>
      </c>
      <c r="T219" s="75" t="str">
        <f t="shared" si="31"/>
        <v/>
      </c>
    </row>
    <row r="220" spans="1:20">
      <c r="A220" s="27" t="s">
        <v>187</v>
      </c>
      <c r="B220" s="31" t="s">
        <v>142</v>
      </c>
      <c r="C220" s="6" t="s">
        <v>187</v>
      </c>
      <c r="D220" s="6" t="s">
        <v>187</v>
      </c>
      <c r="E220" s="6" t="s">
        <v>187</v>
      </c>
      <c r="F220" s="6" t="s">
        <v>187</v>
      </c>
      <c r="G220" s="6" t="s">
        <v>187</v>
      </c>
      <c r="H220" s="6" t="s">
        <v>187</v>
      </c>
      <c r="I220" s="6" t="s">
        <v>187</v>
      </c>
      <c r="J220" s="6" t="s">
        <v>187</v>
      </c>
      <c r="K220" s="6" t="s">
        <v>187</v>
      </c>
      <c r="L220" s="6" t="s">
        <v>187</v>
      </c>
      <c r="M220" s="6" t="s">
        <v>187</v>
      </c>
      <c r="N220" s="6" t="s">
        <v>187</v>
      </c>
      <c r="O220" s="6" t="s">
        <v>187</v>
      </c>
      <c r="Q220" s="6" t="str">
        <f t="shared" si="28"/>
        <v/>
      </c>
      <c r="R220" s="6" t="str">
        <f t="shared" si="29"/>
        <v/>
      </c>
      <c r="S220" s="75" t="str">
        <f t="shared" si="30"/>
        <v/>
      </c>
      <c r="T220" s="75" t="str">
        <f t="shared" si="31"/>
        <v/>
      </c>
    </row>
    <row r="221" spans="1:20">
      <c r="A221" s="27" t="s">
        <v>187</v>
      </c>
      <c r="B221" s="31" t="s">
        <v>38</v>
      </c>
      <c r="C221" s="6" t="s">
        <v>187</v>
      </c>
      <c r="D221" s="6" t="s">
        <v>187</v>
      </c>
      <c r="E221" s="6" t="s">
        <v>187</v>
      </c>
      <c r="F221" s="6" t="s">
        <v>187</v>
      </c>
      <c r="G221" s="6" t="s">
        <v>187</v>
      </c>
      <c r="H221" s="6" t="s">
        <v>187</v>
      </c>
      <c r="I221" s="6" t="s">
        <v>187</v>
      </c>
      <c r="J221" s="6" t="s">
        <v>187</v>
      </c>
      <c r="K221" s="6" t="s">
        <v>187</v>
      </c>
      <c r="L221" s="6" t="s">
        <v>187</v>
      </c>
      <c r="M221" s="6" t="s">
        <v>187</v>
      </c>
      <c r="N221" s="6" t="s">
        <v>187</v>
      </c>
      <c r="O221" s="6" t="s">
        <v>187</v>
      </c>
      <c r="Q221" s="6" t="str">
        <f t="shared" si="28"/>
        <v/>
      </c>
      <c r="R221" s="6" t="str">
        <f t="shared" si="29"/>
        <v/>
      </c>
      <c r="S221" s="75" t="str">
        <f t="shared" si="30"/>
        <v/>
      </c>
      <c r="T221" s="75" t="str">
        <f t="shared" si="31"/>
        <v/>
      </c>
    </row>
    <row r="222" spans="1:20">
      <c r="A222" s="27" t="s">
        <v>187</v>
      </c>
      <c r="B222" s="31" t="s">
        <v>39</v>
      </c>
      <c r="C222" s="6" t="s">
        <v>187</v>
      </c>
      <c r="D222" s="6" t="s">
        <v>187</v>
      </c>
      <c r="E222" s="6" t="s">
        <v>187</v>
      </c>
      <c r="F222" s="6" t="s">
        <v>187</v>
      </c>
      <c r="G222" s="6" t="s">
        <v>187</v>
      </c>
      <c r="H222" s="6" t="s">
        <v>187</v>
      </c>
      <c r="I222" s="6" t="s">
        <v>187</v>
      </c>
      <c r="J222" s="6" t="s">
        <v>187</v>
      </c>
      <c r="K222" s="6" t="s">
        <v>187</v>
      </c>
      <c r="L222" s="6" t="s">
        <v>187</v>
      </c>
      <c r="M222" s="6" t="s">
        <v>187</v>
      </c>
      <c r="N222" s="6" t="s">
        <v>187</v>
      </c>
      <c r="O222" s="6" t="s">
        <v>187</v>
      </c>
      <c r="Q222" s="6" t="str">
        <f t="shared" si="28"/>
        <v/>
      </c>
      <c r="R222" s="6" t="str">
        <f t="shared" si="29"/>
        <v/>
      </c>
      <c r="S222" s="75" t="str">
        <f t="shared" si="30"/>
        <v/>
      </c>
      <c r="T222" s="75" t="str">
        <f t="shared" si="31"/>
        <v/>
      </c>
    </row>
    <row r="223" spans="1:20">
      <c r="A223" s="27"/>
      <c r="B223" s="31"/>
      <c r="C223" s="6"/>
      <c r="D223" s="6"/>
      <c r="E223" s="6"/>
      <c r="F223" s="6"/>
      <c r="G223" s="6"/>
      <c r="H223" s="6"/>
      <c r="I223" s="6"/>
      <c r="J223" s="6"/>
      <c r="K223" s="6"/>
      <c r="L223" s="6"/>
      <c r="M223" s="6"/>
      <c r="N223" s="6"/>
      <c r="O223" s="6"/>
      <c r="Q223" s="6"/>
      <c r="R223" s="6"/>
      <c r="S223" s="75"/>
      <c r="T223" s="75"/>
    </row>
    <row r="224" spans="1:20">
      <c r="A224" s="77" t="s">
        <v>531</v>
      </c>
      <c r="B224" s="31"/>
      <c r="C224" s="6"/>
      <c r="D224" s="6"/>
      <c r="E224" s="6"/>
      <c r="F224" s="6"/>
      <c r="G224" s="6"/>
      <c r="I224" s="6"/>
      <c r="J224" s="6"/>
      <c r="K224" s="75"/>
      <c r="L224" s="75"/>
      <c r="M224" s="6"/>
      <c r="N224" s="6"/>
      <c r="O224" s="75"/>
      <c r="P224" s="75"/>
      <c r="Q224" s="6"/>
      <c r="R224" s="6"/>
      <c r="S224" s="75">
        <f>AVERAGE(S172:S222)</f>
        <v>-0.29155999999999993</v>
      </c>
      <c r="T224" s="75">
        <f>AVERAGE(T172:T222)</f>
        <v>0.38901000000000002</v>
      </c>
    </row>
    <row r="225" spans="1:20">
      <c r="A225" s="77" t="s">
        <v>532</v>
      </c>
      <c r="B225" s="31"/>
      <c r="C225" s="6"/>
      <c r="D225" s="6"/>
      <c r="E225" s="6"/>
      <c r="F225" s="6"/>
      <c r="G225" s="6"/>
      <c r="I225" s="6"/>
      <c r="J225" s="6"/>
      <c r="K225" s="75"/>
      <c r="L225" s="75"/>
      <c r="M225" s="6"/>
      <c r="N225" s="6"/>
      <c r="O225" s="75"/>
      <c r="P225" s="75"/>
      <c r="Q225" s="6"/>
      <c r="R225" s="6"/>
      <c r="S225" s="75">
        <f>MIN(S172:S222)</f>
        <v>-1.1812999999999998</v>
      </c>
      <c r="T225" s="75">
        <f>MAX(T172:T222)</f>
        <v>0.99960000000000004</v>
      </c>
    </row>
    <row r="226" spans="1:20">
      <c r="A226" s="32" t="s">
        <v>2</v>
      </c>
      <c r="B226" s="33"/>
      <c r="C226" s="33"/>
      <c r="D226" s="33"/>
      <c r="E226" s="33"/>
      <c r="F226" s="33"/>
      <c r="G226" s="33"/>
      <c r="H226" s="33"/>
      <c r="I226" s="33"/>
      <c r="J226" s="33"/>
      <c r="K226" s="33"/>
      <c r="L226" s="33"/>
      <c r="M226" s="33"/>
      <c r="N226" s="33"/>
      <c r="O226" s="33"/>
      <c r="P226" s="33"/>
      <c r="Q226" s="33"/>
      <c r="R226" s="33"/>
      <c r="S226" s="33"/>
      <c r="T226" s="33"/>
    </row>
    <row r="227" spans="1:20">
      <c r="A227" s="41" t="s">
        <v>171</v>
      </c>
      <c r="C227" s="6" t="s">
        <v>187</v>
      </c>
      <c r="D227" s="6" t="s">
        <v>187</v>
      </c>
      <c r="E227" s="6" t="s">
        <v>187</v>
      </c>
      <c r="F227" s="6" t="s">
        <v>187</v>
      </c>
      <c r="G227" s="6" t="s">
        <v>187</v>
      </c>
      <c r="H227" s="6" t="s">
        <v>187</v>
      </c>
      <c r="I227" s="6" t="s">
        <v>187</v>
      </c>
      <c r="J227" s="6" t="s">
        <v>187</v>
      </c>
      <c r="K227" s="6" t="s">
        <v>187</v>
      </c>
      <c r="L227" s="6" t="s">
        <v>187</v>
      </c>
      <c r="M227" s="6" t="s">
        <v>187</v>
      </c>
      <c r="N227" s="6" t="s">
        <v>187</v>
      </c>
      <c r="O227" s="6" t="s">
        <v>187</v>
      </c>
      <c r="P227" s="6"/>
      <c r="Q227" s="6" t="str">
        <f t="shared" ref="Q227:Q277" si="32">IF(NOT(ISNUMBER($O227)),"",IF($O227=0,"",MIN(C227:O227)))</f>
        <v/>
      </c>
      <c r="R227" s="6" t="str">
        <f t="shared" ref="R227:R277" si="33">IF(NOT(ISNUMBER($O227)),"",IF($O227=0,"",MAX(C227:O227)))</f>
        <v/>
      </c>
      <c r="S227" s="75" t="str">
        <f t="shared" ref="S227:S277" si="34">IF(NOT(ISNUMBER($O227)),"",IF($O227=0,"",Q227-$O227))</f>
        <v/>
      </c>
      <c r="T227" s="75" t="str">
        <f t="shared" ref="T227:T277" si="35">IF(NOT(ISNUMBER($O227)),"",IF($O227=0,"",R227-$O227))</f>
        <v/>
      </c>
    </row>
    <row r="228" spans="1:20">
      <c r="A228" s="27" t="s">
        <v>187</v>
      </c>
      <c r="B228" s="31" t="s">
        <v>16</v>
      </c>
      <c r="C228" s="6">
        <v>5.1204000000000001</v>
      </c>
      <c r="D228" s="6">
        <v>5.0926999999999998</v>
      </c>
      <c r="E228" s="6">
        <v>5.1654999999999998</v>
      </c>
      <c r="F228" s="6">
        <v>5.1379000000000001</v>
      </c>
      <c r="G228" s="6">
        <v>5.0719000000000003</v>
      </c>
      <c r="H228" s="6">
        <v>5.1459999999999999</v>
      </c>
      <c r="I228" s="6">
        <v>5.4880000000000004</v>
      </c>
      <c r="J228" s="6">
        <v>5.9969000000000001</v>
      </c>
      <c r="K228" s="6">
        <v>6.2278000000000002</v>
      </c>
      <c r="L228" s="6">
        <v>5.2031000000000001</v>
      </c>
      <c r="M228" s="6">
        <v>5.2031000000000001</v>
      </c>
      <c r="N228" s="6">
        <v>5.2031000000000001</v>
      </c>
      <c r="O228" s="6">
        <v>5.2031000000000001</v>
      </c>
      <c r="Q228" s="6">
        <f t="shared" si="32"/>
        <v>5.0719000000000003</v>
      </c>
      <c r="R228" s="6">
        <f t="shared" si="33"/>
        <v>6.2278000000000002</v>
      </c>
      <c r="S228" s="75">
        <f t="shared" si="34"/>
        <v>-0.13119999999999976</v>
      </c>
      <c r="T228" s="75">
        <f t="shared" si="35"/>
        <v>1.0247000000000002</v>
      </c>
    </row>
    <row r="229" spans="1:20">
      <c r="A229" s="27"/>
      <c r="B229" s="31" t="s">
        <v>540</v>
      </c>
      <c r="C229" s="6"/>
      <c r="D229" s="6"/>
      <c r="E229" s="6"/>
      <c r="F229" s="6"/>
      <c r="G229" s="6"/>
      <c r="H229" s="6"/>
      <c r="I229" s="6"/>
      <c r="J229" s="6"/>
      <c r="K229" s="6"/>
      <c r="L229" s="6"/>
      <c r="M229" s="6"/>
      <c r="N229" s="6"/>
      <c r="O229" s="6"/>
      <c r="Q229" s="6"/>
      <c r="R229" s="6"/>
      <c r="S229" s="75"/>
      <c r="T229" s="75"/>
    </row>
    <row r="230" spans="1:20">
      <c r="A230" s="27" t="s">
        <v>187</v>
      </c>
      <c r="B230" s="31" t="s">
        <v>24</v>
      </c>
      <c r="C230" s="6">
        <v>11.2362</v>
      </c>
      <c r="D230" s="6">
        <v>11.1624</v>
      </c>
      <c r="E230" s="6">
        <v>11.812200000000001</v>
      </c>
      <c r="F230" s="6">
        <v>9.0874000000000006</v>
      </c>
      <c r="G230" s="6">
        <v>9.4277999999999995</v>
      </c>
      <c r="H230" s="6">
        <v>9.3768999999999991</v>
      </c>
      <c r="I230" s="6">
        <v>9.2810000000000006</v>
      </c>
      <c r="J230" s="6">
        <v>9.1691000000000003</v>
      </c>
      <c r="K230" s="6">
        <v>9.1509</v>
      </c>
      <c r="L230" s="6">
        <v>10.955</v>
      </c>
      <c r="M230" s="6">
        <v>11.6873</v>
      </c>
      <c r="N230" s="6">
        <v>11.6873</v>
      </c>
      <c r="O230" s="6">
        <v>11.6873</v>
      </c>
      <c r="Q230" s="6">
        <f t="shared" si="32"/>
        <v>9.0874000000000006</v>
      </c>
      <c r="R230" s="6">
        <f t="shared" si="33"/>
        <v>11.812200000000001</v>
      </c>
      <c r="S230" s="75">
        <f t="shared" si="34"/>
        <v>-2.5998999999999999</v>
      </c>
      <c r="T230" s="75">
        <f t="shared" si="35"/>
        <v>0.12490000000000023</v>
      </c>
    </row>
    <row r="231" spans="1:20">
      <c r="A231" s="27" t="s">
        <v>187</v>
      </c>
      <c r="B231" s="31" t="s">
        <v>30</v>
      </c>
      <c r="C231" s="6">
        <v>8.6059999999999999</v>
      </c>
      <c r="D231" s="6">
        <v>8.4971999999999994</v>
      </c>
      <c r="E231" s="6">
        <v>8.4719999999999995</v>
      </c>
      <c r="F231" s="6">
        <v>7.5556999999999999</v>
      </c>
      <c r="G231" s="6">
        <v>7.7165999999999997</v>
      </c>
      <c r="H231" s="6">
        <v>7.9406999999999996</v>
      </c>
      <c r="I231" s="6">
        <v>8.0357000000000003</v>
      </c>
      <c r="J231" s="6">
        <v>8.2308000000000003</v>
      </c>
      <c r="K231" s="6">
        <v>8.4522999999999993</v>
      </c>
      <c r="L231" s="6">
        <v>8.6374999999999993</v>
      </c>
      <c r="M231" s="6">
        <v>8.7297999999999991</v>
      </c>
      <c r="N231" s="6">
        <v>9.1816999999999993</v>
      </c>
      <c r="O231" s="6">
        <v>9.5442999999999998</v>
      </c>
      <c r="Q231" s="6">
        <f t="shared" si="32"/>
        <v>7.5556999999999999</v>
      </c>
      <c r="R231" s="6">
        <f t="shared" si="33"/>
        <v>9.5442999999999998</v>
      </c>
      <c r="S231" s="75">
        <f t="shared" si="34"/>
        <v>-1.9885999999999999</v>
      </c>
      <c r="T231" s="75">
        <f t="shared" si="35"/>
        <v>0</v>
      </c>
    </row>
    <row r="232" spans="1:20">
      <c r="A232" s="27" t="s">
        <v>187</v>
      </c>
      <c r="B232" s="31" t="s">
        <v>31</v>
      </c>
      <c r="C232" s="6">
        <v>5.9459999999999997</v>
      </c>
      <c r="D232" s="6">
        <v>5.9619</v>
      </c>
      <c r="E232" s="6">
        <v>6.1140999999999996</v>
      </c>
      <c r="F232" s="6">
        <v>6.0437000000000003</v>
      </c>
      <c r="G232" s="6">
        <v>6.0761000000000003</v>
      </c>
      <c r="H232" s="6">
        <v>6.2396000000000003</v>
      </c>
      <c r="I232" s="6">
        <v>6.3940999999999999</v>
      </c>
      <c r="J232" s="6">
        <v>6.3384999999999998</v>
      </c>
      <c r="K232" s="6">
        <v>6.5732999999999997</v>
      </c>
      <c r="L232" s="6">
        <v>7.1041999999999996</v>
      </c>
      <c r="M232" s="6">
        <v>7.1041999999999996</v>
      </c>
      <c r="N232" s="6">
        <v>7.1041999999999996</v>
      </c>
      <c r="O232" s="6">
        <v>7.1041999999999996</v>
      </c>
      <c r="Q232" s="6">
        <f t="shared" si="32"/>
        <v>5.9459999999999997</v>
      </c>
      <c r="R232" s="6">
        <f t="shared" si="33"/>
        <v>7.1041999999999996</v>
      </c>
      <c r="S232" s="75">
        <f t="shared" si="34"/>
        <v>-1.1581999999999999</v>
      </c>
      <c r="T232" s="75">
        <f t="shared" si="35"/>
        <v>0</v>
      </c>
    </row>
    <row r="233" spans="1:20">
      <c r="A233" s="27" t="s">
        <v>187</v>
      </c>
      <c r="B233" s="31" t="s">
        <v>35</v>
      </c>
      <c r="C233" s="6">
        <v>4.2523</v>
      </c>
      <c r="D233" s="6">
        <v>4.2744999999999997</v>
      </c>
      <c r="E233" s="6">
        <v>4.3385999999999996</v>
      </c>
      <c r="F233" s="6">
        <v>4.1399999999999997</v>
      </c>
      <c r="G233" s="6">
        <v>4.2808000000000002</v>
      </c>
      <c r="H233" s="6">
        <v>4.4237000000000002</v>
      </c>
      <c r="I233" s="6">
        <v>4.5027999999999997</v>
      </c>
      <c r="J233" s="6">
        <v>4.4267000000000003</v>
      </c>
      <c r="K233" s="6">
        <v>4.4936999999999996</v>
      </c>
      <c r="L233" s="6">
        <v>4.6416000000000004</v>
      </c>
      <c r="M233" s="6">
        <v>4.5521000000000003</v>
      </c>
      <c r="N233" s="6">
        <v>4.5521000000000003</v>
      </c>
      <c r="O233" s="6">
        <v>4.5521000000000003</v>
      </c>
      <c r="Q233" s="6">
        <f t="shared" si="32"/>
        <v>4.1399999999999997</v>
      </c>
      <c r="R233" s="6">
        <f t="shared" si="33"/>
        <v>4.6416000000000004</v>
      </c>
      <c r="S233" s="75">
        <f t="shared" si="34"/>
        <v>-0.41210000000000058</v>
      </c>
      <c r="T233" s="75">
        <f t="shared" si="35"/>
        <v>8.9500000000000135E-2</v>
      </c>
    </row>
    <row r="234" spans="1:20">
      <c r="A234" s="27" t="s">
        <v>187</v>
      </c>
      <c r="B234" s="31" t="s">
        <v>41</v>
      </c>
      <c r="C234" s="6">
        <v>9.0531000000000006</v>
      </c>
      <c r="D234" s="6">
        <v>9.2097999999999995</v>
      </c>
      <c r="E234" s="6">
        <v>9.5045999999999999</v>
      </c>
      <c r="F234" s="6">
        <v>9.7264999999999997</v>
      </c>
      <c r="G234" s="6">
        <v>9.8277000000000001</v>
      </c>
      <c r="H234" s="6">
        <v>10.039199999999999</v>
      </c>
      <c r="I234" s="6">
        <v>10.2341</v>
      </c>
      <c r="J234" s="6">
        <v>10.3286</v>
      </c>
      <c r="K234" s="6">
        <v>10.3536</v>
      </c>
      <c r="L234" s="6">
        <v>9.5699000000000005</v>
      </c>
      <c r="M234" s="6">
        <v>9.5699000000000005</v>
      </c>
      <c r="N234" s="6">
        <v>9.5699000000000005</v>
      </c>
      <c r="O234" s="6">
        <v>9.5699000000000005</v>
      </c>
      <c r="Q234" s="6">
        <f t="shared" si="32"/>
        <v>9.0531000000000006</v>
      </c>
      <c r="R234" s="6">
        <f t="shared" si="33"/>
        <v>10.3536</v>
      </c>
      <c r="S234" s="75">
        <f t="shared" si="34"/>
        <v>-0.51679999999999993</v>
      </c>
      <c r="T234" s="75">
        <f t="shared" si="35"/>
        <v>0.78369999999999962</v>
      </c>
    </row>
    <row r="235" spans="1:20">
      <c r="A235" s="27" t="s">
        <v>187</v>
      </c>
      <c r="B235" s="31" t="s">
        <v>44</v>
      </c>
      <c r="C235" s="6">
        <v>5.1718000000000002</v>
      </c>
      <c r="D235" s="6">
        <v>5.1692</v>
      </c>
      <c r="E235" s="6">
        <v>5.2003000000000004</v>
      </c>
      <c r="F235" s="6">
        <v>5.3612000000000002</v>
      </c>
      <c r="G235" s="6">
        <v>5.4778000000000002</v>
      </c>
      <c r="H235" s="6">
        <v>5.4703999999999997</v>
      </c>
      <c r="I235" s="6">
        <v>5.4332000000000003</v>
      </c>
      <c r="J235" s="6">
        <v>5.4850000000000003</v>
      </c>
      <c r="K235" s="6">
        <v>5.8651</v>
      </c>
      <c r="L235" s="6">
        <v>6.0050999999999997</v>
      </c>
      <c r="M235" s="6">
        <v>6.0050999999999997</v>
      </c>
      <c r="N235" s="6">
        <v>6.0050999999999997</v>
      </c>
      <c r="O235" s="6">
        <v>6.0050999999999997</v>
      </c>
      <c r="Q235" s="6">
        <f t="shared" si="32"/>
        <v>5.1692</v>
      </c>
      <c r="R235" s="6">
        <f t="shared" si="33"/>
        <v>6.0050999999999997</v>
      </c>
      <c r="S235" s="75">
        <f t="shared" si="34"/>
        <v>-0.83589999999999964</v>
      </c>
      <c r="T235" s="75">
        <f t="shared" si="35"/>
        <v>0</v>
      </c>
    </row>
    <row r="236" spans="1:20">
      <c r="A236" s="27" t="s">
        <v>187</v>
      </c>
      <c r="B236" s="31" t="s">
        <v>47</v>
      </c>
      <c r="C236" s="6">
        <v>10.9071</v>
      </c>
      <c r="D236" s="6">
        <v>11.1082</v>
      </c>
      <c r="E236" s="6">
        <v>11.441000000000001</v>
      </c>
      <c r="F236" s="6">
        <v>11.8142</v>
      </c>
      <c r="G236" s="6">
        <v>12.152799999999999</v>
      </c>
      <c r="H236" s="6">
        <v>12.381500000000001</v>
      </c>
      <c r="I236" s="6">
        <v>11.2819</v>
      </c>
      <c r="J236" s="6">
        <v>9.8832000000000004</v>
      </c>
      <c r="K236" s="6">
        <v>10.022500000000001</v>
      </c>
      <c r="L236" s="6">
        <v>10.3467</v>
      </c>
      <c r="M236" s="6">
        <v>10.039999999999999</v>
      </c>
      <c r="N236" s="6">
        <v>10.039999999999999</v>
      </c>
      <c r="O236" s="6">
        <v>10.039999999999999</v>
      </c>
      <c r="Q236" s="6">
        <f t="shared" si="32"/>
        <v>9.8832000000000004</v>
      </c>
      <c r="R236" s="6">
        <f t="shared" si="33"/>
        <v>12.381500000000001</v>
      </c>
      <c r="S236" s="75">
        <f t="shared" si="34"/>
        <v>-0.15679999999999872</v>
      </c>
      <c r="T236" s="75">
        <f t="shared" si="35"/>
        <v>2.3415000000000017</v>
      </c>
    </row>
    <row r="237" spans="1:20">
      <c r="A237" s="27" t="s">
        <v>187</v>
      </c>
      <c r="B237" s="31" t="s">
        <v>50</v>
      </c>
      <c r="C237" s="6">
        <v>5.1417999999999999</v>
      </c>
      <c r="D237" s="6">
        <v>4.5884</v>
      </c>
      <c r="E237" s="6">
        <v>4.6646999999999998</v>
      </c>
      <c r="F237" s="6">
        <v>4.8856999999999999</v>
      </c>
      <c r="G237" s="6">
        <v>5.1977000000000002</v>
      </c>
      <c r="H237" s="6">
        <v>5.1519000000000004</v>
      </c>
      <c r="I237" s="6">
        <v>5.0319000000000003</v>
      </c>
      <c r="J237" s="6">
        <v>4.7186000000000003</v>
      </c>
      <c r="K237" s="6">
        <v>4.5728999999999997</v>
      </c>
      <c r="L237" s="6">
        <v>4.2840999999999996</v>
      </c>
      <c r="M237" s="6">
        <v>4.0780000000000003</v>
      </c>
      <c r="N237" s="6">
        <v>4.0780000000000003</v>
      </c>
      <c r="O237" s="6">
        <v>4.0780000000000003</v>
      </c>
      <c r="Q237" s="6">
        <f t="shared" si="32"/>
        <v>4.0780000000000003</v>
      </c>
      <c r="R237" s="6">
        <f t="shared" si="33"/>
        <v>5.1977000000000002</v>
      </c>
      <c r="S237" s="75">
        <f t="shared" si="34"/>
        <v>0</v>
      </c>
      <c r="T237" s="75">
        <f t="shared" si="35"/>
        <v>1.1196999999999999</v>
      </c>
    </row>
    <row r="238" spans="1:20">
      <c r="A238" s="27" t="s">
        <v>172</v>
      </c>
      <c r="B238" s="28"/>
      <c r="C238" s="6" t="s">
        <v>187</v>
      </c>
      <c r="D238" s="6" t="s">
        <v>187</v>
      </c>
      <c r="E238" s="6" t="s">
        <v>187</v>
      </c>
      <c r="F238" s="6" t="s">
        <v>187</v>
      </c>
      <c r="G238" s="6" t="s">
        <v>187</v>
      </c>
      <c r="H238" s="6" t="s">
        <v>187</v>
      </c>
      <c r="I238" s="6" t="s">
        <v>187</v>
      </c>
      <c r="J238" s="6" t="s">
        <v>187</v>
      </c>
      <c r="K238" s="6" t="s">
        <v>187</v>
      </c>
      <c r="L238" s="6" t="s">
        <v>187</v>
      </c>
      <c r="M238" s="6" t="s">
        <v>187</v>
      </c>
      <c r="N238" s="6" t="s">
        <v>187</v>
      </c>
      <c r="O238" s="6" t="s">
        <v>187</v>
      </c>
      <c r="P238" s="6"/>
      <c r="Q238" s="6" t="str">
        <f t="shared" si="32"/>
        <v/>
      </c>
      <c r="R238" s="6" t="str">
        <f t="shared" si="33"/>
        <v/>
      </c>
      <c r="S238" s="75" t="str">
        <f t="shared" si="34"/>
        <v/>
      </c>
      <c r="T238" s="75" t="str">
        <f t="shared" si="35"/>
        <v/>
      </c>
    </row>
    <row r="239" spans="1:20">
      <c r="A239" s="27"/>
      <c r="B239" t="s">
        <v>181</v>
      </c>
      <c r="C239" s="6">
        <v>3.1286</v>
      </c>
      <c r="D239" s="6">
        <v>3.1564000000000001</v>
      </c>
      <c r="E239" s="6">
        <v>3.1728000000000001</v>
      </c>
      <c r="F239" s="6">
        <v>3.1867999999999999</v>
      </c>
      <c r="G239" s="6">
        <v>3.3098000000000001</v>
      </c>
      <c r="H239" s="6">
        <v>3.2881</v>
      </c>
      <c r="I239" s="6">
        <v>3.3098000000000001</v>
      </c>
      <c r="J239" s="6">
        <v>3.4123999999999999</v>
      </c>
      <c r="K239" s="6">
        <v>3.4706000000000001</v>
      </c>
      <c r="L239" s="6">
        <v>3.3978000000000002</v>
      </c>
      <c r="M239" s="6">
        <v>3.3978000000000002</v>
      </c>
      <c r="N239" s="6">
        <v>3.3978000000000002</v>
      </c>
      <c r="O239" s="6">
        <v>3.3978000000000002</v>
      </c>
      <c r="Q239" s="6">
        <f t="shared" si="32"/>
        <v>3.1286</v>
      </c>
      <c r="R239" s="6">
        <f t="shared" si="33"/>
        <v>3.4706000000000001</v>
      </c>
      <c r="S239" s="75">
        <f t="shared" si="34"/>
        <v>-0.26920000000000011</v>
      </c>
      <c r="T239" s="75">
        <f t="shared" si="35"/>
        <v>7.2799999999999976E-2</v>
      </c>
    </row>
    <row r="240" spans="1:20">
      <c r="A240" s="27" t="s">
        <v>187</v>
      </c>
      <c r="B240" s="31" t="s">
        <v>14</v>
      </c>
      <c r="C240" s="6">
        <v>2.8603000000000001</v>
      </c>
      <c r="D240" s="6">
        <v>2.9279999999999999</v>
      </c>
      <c r="E240" s="6">
        <v>3.1166</v>
      </c>
      <c r="F240" s="6">
        <v>3.2879999999999998</v>
      </c>
      <c r="G240" s="6">
        <v>3.3069999999999999</v>
      </c>
      <c r="H240" s="6">
        <v>3.3815</v>
      </c>
      <c r="I240" s="6">
        <v>3.0150000000000001</v>
      </c>
      <c r="J240" s="6">
        <v>3.1858</v>
      </c>
      <c r="K240" s="6">
        <v>3.1288</v>
      </c>
      <c r="L240" s="6">
        <v>3.1139999999999999</v>
      </c>
      <c r="M240" s="6">
        <v>3.2094999999999998</v>
      </c>
      <c r="N240" s="6">
        <v>3.2094999999999998</v>
      </c>
      <c r="O240" s="6">
        <v>3.2094999999999998</v>
      </c>
      <c r="Q240" s="6">
        <f t="shared" si="32"/>
        <v>2.8603000000000001</v>
      </c>
      <c r="R240" s="6">
        <f t="shared" si="33"/>
        <v>3.3815</v>
      </c>
      <c r="S240" s="75">
        <f t="shared" si="34"/>
        <v>-0.34919999999999973</v>
      </c>
      <c r="T240" s="75">
        <f t="shared" si="35"/>
        <v>0.17200000000000015</v>
      </c>
    </row>
    <row r="241" spans="1:20">
      <c r="A241" s="27"/>
      <c r="B241" s="31" t="s">
        <v>180</v>
      </c>
      <c r="C241" s="6" t="s">
        <v>187</v>
      </c>
      <c r="D241" s="6" t="s">
        <v>187</v>
      </c>
      <c r="E241" s="6" t="s">
        <v>187</v>
      </c>
      <c r="F241" s="6" t="s">
        <v>187</v>
      </c>
      <c r="G241" s="6" t="s">
        <v>187</v>
      </c>
      <c r="H241" s="6" t="s">
        <v>187</v>
      </c>
      <c r="I241" s="6" t="s">
        <v>187</v>
      </c>
      <c r="J241" s="6" t="s">
        <v>187</v>
      </c>
      <c r="K241" s="6" t="s">
        <v>187</v>
      </c>
      <c r="L241" s="6" t="s">
        <v>187</v>
      </c>
      <c r="M241" s="6" t="s">
        <v>187</v>
      </c>
      <c r="N241" s="6" t="s">
        <v>187</v>
      </c>
      <c r="O241" s="6" t="s">
        <v>187</v>
      </c>
      <c r="Q241" s="6" t="str">
        <f t="shared" si="32"/>
        <v/>
      </c>
      <c r="R241" s="6" t="str">
        <f t="shared" si="33"/>
        <v/>
      </c>
      <c r="S241" s="75" t="str">
        <f t="shared" si="34"/>
        <v/>
      </c>
      <c r="T241" s="75" t="str">
        <f t="shared" si="35"/>
        <v/>
      </c>
    </row>
    <row r="242" spans="1:20">
      <c r="A242" s="27"/>
      <c r="B242" s="31" t="s">
        <v>134</v>
      </c>
      <c r="C242" s="6" t="s">
        <v>187</v>
      </c>
      <c r="D242" s="6" t="s">
        <v>187</v>
      </c>
      <c r="E242" s="6" t="s">
        <v>187</v>
      </c>
      <c r="F242" s="6" t="s">
        <v>187</v>
      </c>
      <c r="G242" s="6" t="s">
        <v>187</v>
      </c>
      <c r="H242" s="6" t="s">
        <v>187</v>
      </c>
      <c r="I242" s="6" t="s">
        <v>187</v>
      </c>
      <c r="J242" s="6" t="s">
        <v>187</v>
      </c>
      <c r="K242" s="6" t="s">
        <v>187</v>
      </c>
      <c r="L242" s="6" t="s">
        <v>187</v>
      </c>
      <c r="M242" s="6" t="s">
        <v>187</v>
      </c>
      <c r="N242" s="6" t="s">
        <v>187</v>
      </c>
      <c r="O242" s="6" t="s">
        <v>187</v>
      </c>
      <c r="Q242" s="6" t="str">
        <f t="shared" si="32"/>
        <v/>
      </c>
      <c r="R242" s="6" t="str">
        <f t="shared" si="33"/>
        <v/>
      </c>
      <c r="S242" s="75" t="str">
        <f t="shared" si="34"/>
        <v/>
      </c>
      <c r="T242" s="75" t="str">
        <f t="shared" si="35"/>
        <v/>
      </c>
    </row>
    <row r="243" spans="1:20">
      <c r="A243" s="27"/>
      <c r="B243" s="31" t="s">
        <v>541</v>
      </c>
      <c r="C243" s="6">
        <v>4.9295999999999998</v>
      </c>
      <c r="D243" s="6">
        <v>4.9096000000000002</v>
      </c>
      <c r="E243" s="6">
        <v>4.9941000000000004</v>
      </c>
      <c r="F243" s="6">
        <v>5.1035000000000004</v>
      </c>
      <c r="G243" s="6">
        <v>4.8869999999999996</v>
      </c>
      <c r="H243" s="6">
        <v>4.7671000000000001</v>
      </c>
      <c r="I243" s="6">
        <v>4.9189999999999996</v>
      </c>
      <c r="J243" s="6">
        <v>5.0049000000000001</v>
      </c>
      <c r="K243" s="6">
        <v>4.9931999999999999</v>
      </c>
      <c r="L243" s="6">
        <v>4.8099999999999996</v>
      </c>
      <c r="M243" s="6">
        <v>4.8734000000000002</v>
      </c>
      <c r="N243" s="6">
        <v>4.8026</v>
      </c>
      <c r="O243" s="6">
        <v>4.8249000000000004</v>
      </c>
      <c r="Q243" s="6">
        <f t="shared" ref="Q243" si="36">IF(NOT(ISNUMBER($O243)),"",IF($O243=0,"",MIN(C243:O243)))</f>
        <v>4.7671000000000001</v>
      </c>
      <c r="R243" s="6">
        <f t="shared" ref="R243" si="37">IF(NOT(ISNUMBER($O243)),"",IF($O243=0,"",MAX(C243:O243)))</f>
        <v>5.1035000000000004</v>
      </c>
      <c r="S243" s="75">
        <f t="shared" ref="S243" si="38">IF(NOT(ISNUMBER($O243)),"",IF($O243=0,"",Q243-$O243))</f>
        <v>-5.7800000000000296E-2</v>
      </c>
      <c r="T243" s="75">
        <f t="shared" ref="T243" si="39">IF(NOT(ISNUMBER($O243)),"",IF($O243=0,"",R243-$O243))</f>
        <v>0.27859999999999996</v>
      </c>
    </row>
    <row r="244" spans="1:20">
      <c r="A244" s="27" t="s">
        <v>187</v>
      </c>
      <c r="B244" s="31" t="s">
        <v>42</v>
      </c>
      <c r="C244" s="6">
        <v>7.7949000000000002</v>
      </c>
      <c r="D244" s="6">
        <v>7.7026000000000003</v>
      </c>
      <c r="E244" s="6">
        <v>7.7744</v>
      </c>
      <c r="F244" s="6">
        <v>7.9348999999999998</v>
      </c>
      <c r="G244" s="6">
        <v>8.4603999999999999</v>
      </c>
      <c r="H244" s="6">
        <v>8.7637</v>
      </c>
      <c r="I244" s="6">
        <v>9.6329999999999991</v>
      </c>
      <c r="J244" s="6">
        <v>9.6329999999999991</v>
      </c>
      <c r="K244" s="6">
        <v>9.6329999999999991</v>
      </c>
      <c r="L244" s="6">
        <v>9.6329999999999991</v>
      </c>
      <c r="M244" s="6">
        <v>9.6329999999999991</v>
      </c>
      <c r="N244" s="6">
        <v>9.6329999999999991</v>
      </c>
      <c r="O244" s="6">
        <v>9.6329999999999991</v>
      </c>
      <c r="Q244" s="6">
        <f t="shared" si="32"/>
        <v>7.7026000000000003</v>
      </c>
      <c r="R244" s="6">
        <f t="shared" si="33"/>
        <v>9.6329999999999991</v>
      </c>
      <c r="S244" s="75">
        <f t="shared" si="34"/>
        <v>-1.9303999999999988</v>
      </c>
      <c r="T244" s="75">
        <f t="shared" si="35"/>
        <v>0</v>
      </c>
    </row>
    <row r="245" spans="1:20">
      <c r="A245" s="27" t="s">
        <v>173</v>
      </c>
      <c r="B245" s="31"/>
      <c r="C245" s="6" t="s">
        <v>187</v>
      </c>
      <c r="D245" s="6" t="s">
        <v>187</v>
      </c>
      <c r="E245" s="6" t="s">
        <v>187</v>
      </c>
      <c r="F245" s="6" t="s">
        <v>187</v>
      </c>
      <c r="G245" s="6" t="s">
        <v>187</v>
      </c>
      <c r="H245" s="6" t="s">
        <v>187</v>
      </c>
      <c r="I245" s="6" t="s">
        <v>187</v>
      </c>
      <c r="J245" s="6" t="s">
        <v>187</v>
      </c>
      <c r="K245" s="6" t="s">
        <v>187</v>
      </c>
      <c r="L245" s="6" t="s">
        <v>187</v>
      </c>
      <c r="M245" s="6" t="s">
        <v>187</v>
      </c>
      <c r="N245" s="6" t="s">
        <v>187</v>
      </c>
      <c r="O245" s="6" t="s">
        <v>187</v>
      </c>
      <c r="P245" s="6"/>
      <c r="Q245" s="6" t="str">
        <f t="shared" si="32"/>
        <v/>
      </c>
      <c r="R245" s="6" t="str">
        <f t="shared" si="33"/>
        <v/>
      </c>
      <c r="S245" s="75" t="str">
        <f t="shared" si="34"/>
        <v/>
      </c>
      <c r="T245" s="75" t="str">
        <f t="shared" si="35"/>
        <v/>
      </c>
    </row>
    <row r="246" spans="1:20">
      <c r="A246" s="27"/>
      <c r="B246" s="31" t="s">
        <v>135</v>
      </c>
      <c r="C246" s="6">
        <v>9.7408000000000001</v>
      </c>
      <c r="D246" s="6">
        <v>9.7738999999999994</v>
      </c>
      <c r="E246" s="6">
        <v>9.8640000000000008</v>
      </c>
      <c r="F246" s="6">
        <v>10.5474</v>
      </c>
      <c r="G246" s="6">
        <v>11.257199999999999</v>
      </c>
      <c r="H246" s="6">
        <v>10.547700000000001</v>
      </c>
      <c r="I246" s="6">
        <v>9.7157999999999998</v>
      </c>
      <c r="J246" s="6">
        <v>9.9946999999999999</v>
      </c>
      <c r="K246" s="6">
        <v>8.5160999999999998</v>
      </c>
      <c r="L246" s="6">
        <v>9.1266999999999996</v>
      </c>
      <c r="M246" s="6">
        <v>9.1266999999999996</v>
      </c>
      <c r="N246" s="6">
        <v>9.1266999999999996</v>
      </c>
      <c r="O246" s="6">
        <v>9.1266999999999996</v>
      </c>
      <c r="Q246" s="6">
        <f t="shared" si="32"/>
        <v>8.5160999999999998</v>
      </c>
      <c r="R246" s="6">
        <f t="shared" si="33"/>
        <v>11.257199999999999</v>
      </c>
      <c r="S246" s="75">
        <f t="shared" si="34"/>
        <v>-0.61059999999999981</v>
      </c>
      <c r="T246" s="75">
        <f t="shared" si="35"/>
        <v>2.1304999999999996</v>
      </c>
    </row>
    <row r="247" spans="1:20">
      <c r="A247" s="27"/>
      <c r="B247" s="31" t="s">
        <v>8</v>
      </c>
      <c r="C247" s="6">
        <v>12.9366</v>
      </c>
      <c r="D247" s="6">
        <v>13.3184</v>
      </c>
      <c r="E247" s="6">
        <v>13.7553</v>
      </c>
      <c r="F247" s="6">
        <v>14.5448</v>
      </c>
      <c r="G247" s="6">
        <v>14.396699999999999</v>
      </c>
      <c r="H247" s="6">
        <v>14.333399999999999</v>
      </c>
      <c r="I247" s="6">
        <v>14.4941</v>
      </c>
      <c r="J247" s="6">
        <v>14.791499999999999</v>
      </c>
      <c r="K247" s="6">
        <v>15.0844</v>
      </c>
      <c r="L247" s="6">
        <v>18.4284</v>
      </c>
      <c r="M247" s="6">
        <v>18.881</v>
      </c>
      <c r="N247" s="6">
        <v>19.316500000000001</v>
      </c>
      <c r="O247" s="6">
        <v>19.316500000000001</v>
      </c>
      <c r="Q247" s="6">
        <f t="shared" si="32"/>
        <v>12.9366</v>
      </c>
      <c r="R247" s="6">
        <f t="shared" si="33"/>
        <v>19.316500000000001</v>
      </c>
      <c r="S247" s="75">
        <f t="shared" si="34"/>
        <v>-6.379900000000001</v>
      </c>
      <c r="T247" s="75">
        <f t="shared" si="35"/>
        <v>0</v>
      </c>
    </row>
    <row r="248" spans="1:20">
      <c r="A248" s="27" t="s">
        <v>187</v>
      </c>
      <c r="B248" s="31" t="s">
        <v>23</v>
      </c>
      <c r="C248" s="6">
        <v>13.2265</v>
      </c>
      <c r="D248" s="6">
        <v>14.034800000000001</v>
      </c>
      <c r="E248" s="6">
        <v>13.476699999999999</v>
      </c>
      <c r="F248" s="6">
        <v>13.7827</v>
      </c>
      <c r="G248" s="6">
        <v>13.464700000000001</v>
      </c>
      <c r="H248" s="6">
        <v>13.007</v>
      </c>
      <c r="I248" s="6">
        <v>13.5951</v>
      </c>
      <c r="J248" s="6">
        <v>14.480499999999999</v>
      </c>
      <c r="K248" s="6">
        <v>14.6372</v>
      </c>
      <c r="L248" s="6">
        <v>14.6023</v>
      </c>
      <c r="M248" s="6">
        <v>14.620900000000001</v>
      </c>
      <c r="N248" s="6">
        <v>13.378399999999999</v>
      </c>
      <c r="O248" s="6">
        <v>12.7424</v>
      </c>
      <c r="Q248" s="6">
        <f t="shared" si="32"/>
        <v>12.7424</v>
      </c>
      <c r="R248" s="6">
        <f t="shared" si="33"/>
        <v>14.6372</v>
      </c>
      <c r="S248" s="75">
        <f t="shared" si="34"/>
        <v>0</v>
      </c>
      <c r="T248" s="75">
        <f t="shared" si="35"/>
        <v>1.8948</v>
      </c>
    </row>
    <row r="249" spans="1:20">
      <c r="A249" s="27" t="s">
        <v>187</v>
      </c>
      <c r="B249" s="31" t="s">
        <v>136</v>
      </c>
      <c r="C249" s="6">
        <v>21.448699999999999</v>
      </c>
      <c r="D249" s="6">
        <v>21.680499999999999</v>
      </c>
      <c r="E249" s="6">
        <v>21.7501</v>
      </c>
      <c r="F249" s="6">
        <v>21.9984</v>
      </c>
      <c r="G249" s="6">
        <v>22.242699999999999</v>
      </c>
      <c r="H249" s="6">
        <v>22.590499999999999</v>
      </c>
      <c r="I249" s="6">
        <v>22.662800000000001</v>
      </c>
      <c r="J249" s="6">
        <v>22.921199999999999</v>
      </c>
      <c r="K249" s="6">
        <v>22.941500000000001</v>
      </c>
      <c r="L249" s="6">
        <v>24.0519</v>
      </c>
      <c r="M249" s="6">
        <v>25.172499999999999</v>
      </c>
      <c r="N249" s="6">
        <v>25.172499999999999</v>
      </c>
      <c r="O249" s="6">
        <v>25.172499999999999</v>
      </c>
      <c r="Q249" s="6">
        <f t="shared" si="32"/>
        <v>21.448699999999999</v>
      </c>
      <c r="R249" s="6">
        <f t="shared" si="33"/>
        <v>25.172499999999999</v>
      </c>
      <c r="S249" s="75">
        <f t="shared" si="34"/>
        <v>-3.7238000000000007</v>
      </c>
      <c r="T249" s="75">
        <f t="shared" si="35"/>
        <v>0</v>
      </c>
    </row>
    <row r="250" spans="1:20">
      <c r="A250" s="27" t="s">
        <v>187</v>
      </c>
      <c r="B250" s="31" t="s">
        <v>34</v>
      </c>
      <c r="C250" s="6">
        <v>7.2164999999999999</v>
      </c>
      <c r="D250" s="6">
        <v>7.3318000000000003</v>
      </c>
      <c r="E250" s="6">
        <v>7.3766999999999996</v>
      </c>
      <c r="F250" s="6">
        <v>7.4985999999999997</v>
      </c>
      <c r="G250" s="6">
        <v>7.8299000000000003</v>
      </c>
      <c r="H250" s="6">
        <v>8.3468999999999998</v>
      </c>
      <c r="I250" s="6">
        <v>9.0013000000000005</v>
      </c>
      <c r="J250" s="6">
        <v>8.6540999999999997</v>
      </c>
      <c r="K250" s="6">
        <v>7.7916999999999996</v>
      </c>
      <c r="L250" s="6">
        <v>7.3433999999999999</v>
      </c>
      <c r="M250" s="6">
        <v>7.3433999999999999</v>
      </c>
      <c r="N250" s="6">
        <v>7.3433999999999999</v>
      </c>
      <c r="O250" s="6">
        <v>7.3433999999999999</v>
      </c>
      <c r="Q250" s="6">
        <f t="shared" si="32"/>
        <v>7.2164999999999999</v>
      </c>
      <c r="R250" s="6">
        <f t="shared" si="33"/>
        <v>9.0013000000000005</v>
      </c>
      <c r="S250" s="75">
        <f t="shared" si="34"/>
        <v>-0.12690000000000001</v>
      </c>
      <c r="T250" s="75">
        <f t="shared" si="35"/>
        <v>1.6579000000000006</v>
      </c>
    </row>
    <row r="251" spans="1:20">
      <c r="A251" s="27" t="s">
        <v>187</v>
      </c>
      <c r="B251" s="31" t="s">
        <v>46</v>
      </c>
      <c r="C251" s="6">
        <v>10.1691</v>
      </c>
      <c r="D251" s="6">
        <v>10.458500000000001</v>
      </c>
      <c r="E251" s="6">
        <v>10.850300000000001</v>
      </c>
      <c r="F251" s="6">
        <v>11.113300000000001</v>
      </c>
      <c r="G251" s="6">
        <v>11.3681</v>
      </c>
      <c r="H251" s="6">
        <v>11.7179</v>
      </c>
      <c r="I251" s="6">
        <v>11.642300000000001</v>
      </c>
      <c r="J251" s="6">
        <v>12.1759</v>
      </c>
      <c r="K251" s="6">
        <v>12.2788</v>
      </c>
      <c r="L251" s="6">
        <v>12.0205</v>
      </c>
      <c r="M251" s="6">
        <v>12.0205</v>
      </c>
      <c r="N251" s="6">
        <v>12.0205</v>
      </c>
      <c r="O251" s="6">
        <v>12.0205</v>
      </c>
      <c r="Q251" s="6">
        <f t="shared" si="32"/>
        <v>10.1691</v>
      </c>
      <c r="R251" s="6">
        <f t="shared" si="33"/>
        <v>12.2788</v>
      </c>
      <c r="S251" s="75">
        <f t="shared" si="34"/>
        <v>-1.8513999999999999</v>
      </c>
      <c r="T251" s="75">
        <f t="shared" si="35"/>
        <v>0.2583000000000002</v>
      </c>
    </row>
    <row r="252" spans="1:20">
      <c r="A252" s="27" t="s">
        <v>6</v>
      </c>
      <c r="B252" s="31"/>
      <c r="C252" s="6" t="s">
        <v>187</v>
      </c>
      <c r="D252" s="6" t="s">
        <v>187</v>
      </c>
      <c r="E252" s="6" t="s">
        <v>187</v>
      </c>
      <c r="F252" s="6" t="s">
        <v>187</v>
      </c>
      <c r="G252" s="6" t="s">
        <v>187</v>
      </c>
      <c r="H252" s="6" t="s">
        <v>187</v>
      </c>
      <c r="I252" s="6" t="s">
        <v>187</v>
      </c>
      <c r="J252" s="6" t="s">
        <v>187</v>
      </c>
      <c r="K252" s="6" t="s">
        <v>187</v>
      </c>
      <c r="L252" s="6" t="s">
        <v>187</v>
      </c>
      <c r="M252" s="6" t="s">
        <v>187</v>
      </c>
      <c r="N252" s="6" t="s">
        <v>187</v>
      </c>
      <c r="O252" s="6" t="s">
        <v>187</v>
      </c>
      <c r="P252" s="6"/>
      <c r="Q252" s="6" t="str">
        <f t="shared" si="32"/>
        <v/>
      </c>
      <c r="R252" s="6" t="str">
        <f t="shared" si="33"/>
        <v/>
      </c>
      <c r="S252" s="75" t="str">
        <f t="shared" si="34"/>
        <v/>
      </c>
      <c r="T252" s="75" t="str">
        <f t="shared" si="35"/>
        <v/>
      </c>
    </row>
    <row r="253" spans="1:20">
      <c r="A253" s="27" t="s">
        <v>187</v>
      </c>
      <c r="B253" s="31" t="s">
        <v>29</v>
      </c>
      <c r="C253" s="6">
        <v>17.379300000000001</v>
      </c>
      <c r="D253" s="6">
        <v>17.366700000000002</v>
      </c>
      <c r="E253" s="6">
        <v>17.552700000000002</v>
      </c>
      <c r="F253" s="6">
        <v>17.811599999999999</v>
      </c>
      <c r="G253" s="6">
        <v>17.317399999999999</v>
      </c>
      <c r="H253" s="6">
        <v>17.558900000000001</v>
      </c>
      <c r="I253" s="6">
        <v>17.6875</v>
      </c>
      <c r="J253" s="6">
        <v>18.085699999999999</v>
      </c>
      <c r="K253" s="6">
        <v>18.108599999999999</v>
      </c>
      <c r="L253" s="6">
        <v>18.015799999999999</v>
      </c>
      <c r="M253" s="6">
        <v>18.948799999999999</v>
      </c>
      <c r="N253" s="6">
        <v>18.758500000000002</v>
      </c>
      <c r="O253" s="6">
        <v>18.758500000000002</v>
      </c>
      <c r="Q253" s="6">
        <f t="shared" si="32"/>
        <v>17.317399999999999</v>
      </c>
      <c r="R253" s="6">
        <f t="shared" si="33"/>
        <v>18.948799999999999</v>
      </c>
      <c r="S253" s="75">
        <f t="shared" si="34"/>
        <v>-1.4411000000000023</v>
      </c>
      <c r="T253" s="75">
        <f t="shared" si="35"/>
        <v>0.19029999999999703</v>
      </c>
    </row>
    <row r="254" spans="1:20">
      <c r="A254" s="27"/>
      <c r="B254" s="31" t="s">
        <v>179</v>
      </c>
      <c r="C254" s="6">
        <v>22.870100000000001</v>
      </c>
      <c r="D254" s="6">
        <v>23.581299999999999</v>
      </c>
      <c r="E254" s="6">
        <v>23.615100000000002</v>
      </c>
      <c r="F254" s="6">
        <v>24.099499999999999</v>
      </c>
      <c r="G254" s="6">
        <v>23.887799999999999</v>
      </c>
      <c r="H254" s="6">
        <v>23.6965</v>
      </c>
      <c r="I254" s="6">
        <v>22.460999999999999</v>
      </c>
      <c r="J254" s="6">
        <v>23.123000000000001</v>
      </c>
      <c r="K254" s="6">
        <v>22.922899999999998</v>
      </c>
      <c r="L254" s="6">
        <v>23.325900000000001</v>
      </c>
      <c r="M254" s="6">
        <v>23.033999999999999</v>
      </c>
      <c r="N254" s="6">
        <v>22.773700000000002</v>
      </c>
      <c r="O254" s="6">
        <v>22.773700000000002</v>
      </c>
      <c r="Q254" s="6">
        <f t="shared" si="32"/>
        <v>22.460999999999999</v>
      </c>
      <c r="R254" s="6">
        <f t="shared" si="33"/>
        <v>24.099499999999999</v>
      </c>
      <c r="S254" s="75">
        <f t="shared" si="34"/>
        <v>-0.31270000000000309</v>
      </c>
      <c r="T254" s="75">
        <f t="shared" si="35"/>
        <v>1.3257999999999974</v>
      </c>
    </row>
    <row r="255" spans="1:20">
      <c r="A255" s="27" t="s">
        <v>187</v>
      </c>
      <c r="B255" s="31" t="s">
        <v>33</v>
      </c>
      <c r="C255" s="6">
        <v>10.3795</v>
      </c>
      <c r="D255" s="6">
        <v>10.398899999999999</v>
      </c>
      <c r="E255" s="6">
        <v>10.962400000000001</v>
      </c>
      <c r="F255" s="6">
        <v>10.941800000000001</v>
      </c>
      <c r="G255" s="6">
        <v>10.9377</v>
      </c>
      <c r="H255" s="6">
        <v>10.808</v>
      </c>
      <c r="I255" s="6">
        <v>10.515599999999999</v>
      </c>
      <c r="J255" s="6">
        <v>10.783899999999999</v>
      </c>
      <c r="K255" s="6">
        <v>10.934200000000001</v>
      </c>
      <c r="L255" s="6">
        <v>11.651300000000001</v>
      </c>
      <c r="M255" s="6">
        <v>11.731</v>
      </c>
      <c r="N255" s="6">
        <v>11.827999999999999</v>
      </c>
      <c r="O255" s="6">
        <v>11.827999999999999</v>
      </c>
      <c r="Q255" s="6">
        <f t="shared" si="32"/>
        <v>10.3795</v>
      </c>
      <c r="R255" s="6">
        <f t="shared" si="33"/>
        <v>11.827999999999999</v>
      </c>
      <c r="S255" s="75">
        <f t="shared" si="34"/>
        <v>-1.4484999999999992</v>
      </c>
      <c r="T255" s="75">
        <f t="shared" si="35"/>
        <v>0</v>
      </c>
    </row>
    <row r="256" spans="1:20">
      <c r="A256" s="27" t="s">
        <v>187</v>
      </c>
      <c r="B256" s="31" t="s">
        <v>43</v>
      </c>
      <c r="C256" s="6">
        <v>9.1344999999999992</v>
      </c>
      <c r="D256" s="6">
        <v>9.2279999999999998</v>
      </c>
      <c r="E256" s="6">
        <v>9.6329999999999991</v>
      </c>
      <c r="F256" s="6">
        <v>10.104200000000001</v>
      </c>
      <c r="G256" s="6">
        <v>10.171799999999999</v>
      </c>
      <c r="H256" s="6">
        <v>10.1607</v>
      </c>
      <c r="I256" s="6">
        <v>10.545</v>
      </c>
      <c r="J256" s="6">
        <v>11.0985</v>
      </c>
      <c r="K256" s="6">
        <v>11.1563</v>
      </c>
      <c r="L256" s="6">
        <v>10.9435</v>
      </c>
      <c r="M256" s="6">
        <v>10.670999999999999</v>
      </c>
      <c r="N256" s="6">
        <v>9.6264000000000003</v>
      </c>
      <c r="O256" s="6">
        <v>9.6264000000000003</v>
      </c>
      <c r="Q256" s="6">
        <f t="shared" si="32"/>
        <v>9.1344999999999992</v>
      </c>
      <c r="R256" s="6">
        <f t="shared" si="33"/>
        <v>11.1563</v>
      </c>
      <c r="S256" s="75">
        <f t="shared" si="34"/>
        <v>-0.49190000000000111</v>
      </c>
      <c r="T256" s="75">
        <f t="shared" si="35"/>
        <v>1.5298999999999996</v>
      </c>
    </row>
    <row r="257" spans="1:20">
      <c r="A257" s="27" t="s">
        <v>187</v>
      </c>
      <c r="B257" s="31" t="s">
        <v>48</v>
      </c>
      <c r="C257" s="6">
        <v>5.2785000000000002</v>
      </c>
      <c r="D257" s="6">
        <v>5.5336999999999996</v>
      </c>
      <c r="E257" s="6">
        <v>5.6329000000000002</v>
      </c>
      <c r="F257" s="6">
        <v>5.6026999999999996</v>
      </c>
      <c r="G257" s="6">
        <v>5.7736999999999998</v>
      </c>
      <c r="H257" s="6">
        <v>5.6535000000000002</v>
      </c>
      <c r="I257" s="6">
        <v>5.7461000000000002</v>
      </c>
      <c r="J257" s="6">
        <v>5.9108999999999998</v>
      </c>
      <c r="K257" s="6">
        <v>6.0370999999999997</v>
      </c>
      <c r="L257" s="6">
        <v>5.8636999999999997</v>
      </c>
      <c r="M257" s="6">
        <v>6.0076999999999998</v>
      </c>
      <c r="N257" s="6">
        <v>6.0566000000000004</v>
      </c>
      <c r="O257" s="6">
        <v>6.0566000000000004</v>
      </c>
      <c r="Q257" s="6">
        <f t="shared" si="32"/>
        <v>5.2785000000000002</v>
      </c>
      <c r="R257" s="6">
        <f t="shared" si="33"/>
        <v>6.0566000000000004</v>
      </c>
      <c r="S257" s="75">
        <f t="shared" si="34"/>
        <v>-0.77810000000000024</v>
      </c>
      <c r="T257" s="75">
        <f t="shared" si="35"/>
        <v>0</v>
      </c>
    </row>
    <row r="258" spans="1:20">
      <c r="A258" s="27" t="s">
        <v>175</v>
      </c>
      <c r="B258" s="31"/>
      <c r="C258" s="6" t="s">
        <v>187</v>
      </c>
      <c r="D258" s="6" t="s">
        <v>187</v>
      </c>
      <c r="E258" s="6" t="s">
        <v>187</v>
      </c>
      <c r="F258" s="6" t="s">
        <v>187</v>
      </c>
      <c r="G258" s="6" t="s">
        <v>187</v>
      </c>
      <c r="H258" s="6" t="s">
        <v>187</v>
      </c>
      <c r="I258" s="6" t="s">
        <v>187</v>
      </c>
      <c r="J258" s="6" t="s">
        <v>187</v>
      </c>
      <c r="K258" s="6" t="s">
        <v>187</v>
      </c>
      <c r="L258" s="6" t="s">
        <v>187</v>
      </c>
      <c r="M258" s="6" t="s">
        <v>187</v>
      </c>
      <c r="N258" s="6" t="s">
        <v>187</v>
      </c>
      <c r="O258" s="6" t="s">
        <v>187</v>
      </c>
      <c r="P258" s="6"/>
      <c r="Q258" s="6" t="str">
        <f t="shared" si="32"/>
        <v/>
      </c>
      <c r="R258" s="6" t="str">
        <f t="shared" si="33"/>
        <v/>
      </c>
      <c r="S258" s="75" t="str">
        <f t="shared" si="34"/>
        <v/>
      </c>
      <c r="T258" s="75" t="str">
        <f t="shared" si="35"/>
        <v/>
      </c>
    </row>
    <row r="259" spans="1:20">
      <c r="A259" s="27" t="s">
        <v>187</v>
      </c>
      <c r="B259" s="31" t="s">
        <v>10</v>
      </c>
      <c r="C259" s="6">
        <v>14.034800000000001</v>
      </c>
      <c r="D259" s="6">
        <v>14.0831</v>
      </c>
      <c r="E259" s="6">
        <v>14.2257</v>
      </c>
      <c r="F259" s="6">
        <v>14.2264</v>
      </c>
      <c r="G259" s="6">
        <v>14.5641</v>
      </c>
      <c r="H259" s="6">
        <v>14.7431</v>
      </c>
      <c r="I259" s="6">
        <v>14.7766</v>
      </c>
      <c r="J259" s="6">
        <v>14.5748</v>
      </c>
      <c r="K259" s="6">
        <v>14.584</v>
      </c>
      <c r="L259" s="6">
        <v>14.265499999999999</v>
      </c>
      <c r="M259" s="6">
        <v>14.072699999999999</v>
      </c>
      <c r="N259" s="6">
        <v>13.727399999999999</v>
      </c>
      <c r="O259" s="6">
        <v>13.727399999999999</v>
      </c>
      <c r="Q259" s="6">
        <f t="shared" si="32"/>
        <v>13.727399999999999</v>
      </c>
      <c r="R259" s="6">
        <f t="shared" si="33"/>
        <v>14.7766</v>
      </c>
      <c r="S259" s="75">
        <f t="shared" si="34"/>
        <v>0</v>
      </c>
      <c r="T259" s="75">
        <f t="shared" si="35"/>
        <v>1.0492000000000008</v>
      </c>
    </row>
    <row r="260" spans="1:20">
      <c r="A260" s="27" t="s">
        <v>187</v>
      </c>
      <c r="B260" s="31" t="s">
        <v>26</v>
      </c>
      <c r="C260" s="6">
        <v>5.2373000000000003</v>
      </c>
      <c r="D260" s="6">
        <v>5.3223000000000003</v>
      </c>
      <c r="E260" s="6">
        <v>5.4367000000000001</v>
      </c>
      <c r="F260" s="6">
        <v>5.4734999999999996</v>
      </c>
      <c r="G260" s="6">
        <v>5.5</v>
      </c>
      <c r="H260" s="6">
        <v>5.5971000000000002</v>
      </c>
      <c r="I260" s="6">
        <v>5.6664000000000003</v>
      </c>
      <c r="J260" s="6">
        <v>5.7354000000000003</v>
      </c>
      <c r="K260" s="6">
        <v>5.8353999999999999</v>
      </c>
      <c r="L260" s="6">
        <v>5.8861999999999997</v>
      </c>
      <c r="M260" s="6">
        <v>5.8246000000000002</v>
      </c>
      <c r="N260" s="6">
        <v>5.8445</v>
      </c>
      <c r="O260" s="6">
        <v>5.8522999999999996</v>
      </c>
      <c r="Q260" s="6">
        <f t="shared" si="32"/>
        <v>5.2373000000000003</v>
      </c>
      <c r="R260" s="6">
        <f t="shared" si="33"/>
        <v>5.8861999999999997</v>
      </c>
      <c r="S260" s="75">
        <f t="shared" si="34"/>
        <v>-0.61499999999999932</v>
      </c>
      <c r="T260" s="75">
        <f t="shared" si="35"/>
        <v>3.3900000000000041E-2</v>
      </c>
    </row>
    <row r="261" spans="1:20">
      <c r="A261" s="27" t="s">
        <v>187</v>
      </c>
      <c r="B261" s="31" t="s">
        <v>32</v>
      </c>
      <c r="C261" s="6">
        <v>8.1676000000000002</v>
      </c>
      <c r="D261" s="6">
        <v>8.0943000000000005</v>
      </c>
      <c r="E261" s="6">
        <v>7.9592999999999998</v>
      </c>
      <c r="F261" s="6">
        <v>8.0300999999999991</v>
      </c>
      <c r="G261" s="6">
        <v>8.1084999999999994</v>
      </c>
      <c r="H261" s="6">
        <v>8.1067999999999998</v>
      </c>
      <c r="I261" s="6">
        <v>8.1273</v>
      </c>
      <c r="J261" s="6">
        <v>8.2942</v>
      </c>
      <c r="K261" s="6">
        <v>8.5559999999999992</v>
      </c>
      <c r="L261" s="6">
        <v>8.8529999999999998</v>
      </c>
      <c r="M261" s="6">
        <v>8.8964999999999996</v>
      </c>
      <c r="N261" s="6">
        <v>8.8964999999999996</v>
      </c>
      <c r="O261" s="6">
        <v>8.8964999999999996</v>
      </c>
      <c r="Q261" s="6">
        <f t="shared" si="32"/>
        <v>7.9592999999999998</v>
      </c>
      <c r="R261" s="6">
        <f t="shared" si="33"/>
        <v>8.8964999999999996</v>
      </c>
      <c r="S261" s="75">
        <f t="shared" si="34"/>
        <v>-0.93719999999999981</v>
      </c>
      <c r="T261" s="75">
        <f t="shared" si="35"/>
        <v>0</v>
      </c>
    </row>
    <row r="262" spans="1:20">
      <c r="A262" s="27" t="s">
        <v>187</v>
      </c>
      <c r="B262" s="31" t="s">
        <v>37</v>
      </c>
      <c r="C262" s="6">
        <v>6.6026999999999996</v>
      </c>
      <c r="D262" s="6">
        <v>6.7887000000000004</v>
      </c>
      <c r="E262" s="6">
        <v>7.0452000000000004</v>
      </c>
      <c r="F262" s="6">
        <v>7.2153999999999998</v>
      </c>
      <c r="G262" s="6">
        <v>7.3037000000000001</v>
      </c>
      <c r="H262" s="6">
        <v>7.3933999999999997</v>
      </c>
      <c r="I262" s="6">
        <v>7.6334</v>
      </c>
      <c r="J262" s="6">
        <v>8.0213000000000001</v>
      </c>
      <c r="K262" s="6">
        <v>7.9093999999999998</v>
      </c>
      <c r="L262" s="6">
        <v>7.9702000000000002</v>
      </c>
      <c r="M262" s="6">
        <v>7.9702000000000002</v>
      </c>
      <c r="N262" s="6">
        <v>7.9702000000000002</v>
      </c>
      <c r="O262" s="6">
        <v>7.9702000000000002</v>
      </c>
      <c r="Q262" s="6">
        <f t="shared" si="32"/>
        <v>6.6026999999999996</v>
      </c>
      <c r="R262" s="6">
        <f t="shared" si="33"/>
        <v>8.0213000000000001</v>
      </c>
      <c r="S262" s="75">
        <f t="shared" si="34"/>
        <v>-1.3675000000000006</v>
      </c>
      <c r="T262" s="75">
        <f t="shared" si="35"/>
        <v>5.1099999999999923E-2</v>
      </c>
    </row>
    <row r="263" spans="1:20">
      <c r="A263" s="27"/>
      <c r="B263" s="31" t="s">
        <v>178</v>
      </c>
      <c r="C263" s="6">
        <v>13.9397</v>
      </c>
      <c r="D263" s="6">
        <v>14.041</v>
      </c>
      <c r="E263" s="6">
        <v>14.289300000000001</v>
      </c>
      <c r="F263" s="6">
        <v>14.3728</v>
      </c>
      <c r="G263" s="6">
        <v>14.2195</v>
      </c>
      <c r="H263" s="6">
        <v>14.3338</v>
      </c>
      <c r="I263" s="6">
        <v>14.611599999999999</v>
      </c>
      <c r="J263" s="6">
        <v>15.006</v>
      </c>
      <c r="K263" s="6">
        <v>15.014900000000001</v>
      </c>
      <c r="L263" s="6">
        <v>14.910299999999999</v>
      </c>
      <c r="M263" s="6">
        <v>14.5336</v>
      </c>
      <c r="N263" s="6">
        <v>14.5336</v>
      </c>
      <c r="O263" s="6">
        <v>14.5336</v>
      </c>
      <c r="Q263" s="6">
        <f t="shared" si="32"/>
        <v>13.9397</v>
      </c>
      <c r="R263" s="6">
        <f t="shared" si="33"/>
        <v>15.014900000000001</v>
      </c>
      <c r="S263" s="75">
        <f t="shared" si="34"/>
        <v>-0.59389999999999965</v>
      </c>
      <c r="T263" s="75">
        <f t="shared" si="35"/>
        <v>0.48130000000000095</v>
      </c>
    </row>
    <row r="264" spans="1:20">
      <c r="A264" s="27" t="s">
        <v>176</v>
      </c>
      <c r="B264" s="31"/>
      <c r="C264" s="6" t="s">
        <v>187</v>
      </c>
      <c r="D264" s="6" t="s">
        <v>187</v>
      </c>
      <c r="E264" s="6" t="s">
        <v>187</v>
      </c>
      <c r="F264" s="6" t="s">
        <v>187</v>
      </c>
      <c r="G264" s="6" t="s">
        <v>187</v>
      </c>
      <c r="H264" s="6" t="s">
        <v>187</v>
      </c>
      <c r="I264" s="6" t="s">
        <v>187</v>
      </c>
      <c r="J264" s="6" t="s">
        <v>187</v>
      </c>
      <c r="K264" s="6" t="s">
        <v>187</v>
      </c>
      <c r="L264" s="6" t="s">
        <v>187</v>
      </c>
      <c r="M264" s="6" t="s">
        <v>187</v>
      </c>
      <c r="N264" s="6" t="s">
        <v>187</v>
      </c>
      <c r="O264" s="6" t="s">
        <v>187</v>
      </c>
      <c r="P264" s="6"/>
      <c r="Q264" s="6" t="str">
        <f t="shared" si="32"/>
        <v/>
      </c>
      <c r="R264" s="6" t="str">
        <f t="shared" si="33"/>
        <v/>
      </c>
      <c r="S264" s="75" t="str">
        <f t="shared" si="34"/>
        <v/>
      </c>
      <c r="T264" s="75" t="str">
        <f t="shared" si="35"/>
        <v/>
      </c>
    </row>
    <row r="265" spans="1:20">
      <c r="A265" s="27" t="s">
        <v>187</v>
      </c>
      <c r="B265" s="31" t="s">
        <v>18</v>
      </c>
      <c r="C265" s="6">
        <v>9.5708000000000002</v>
      </c>
      <c r="D265" s="6">
        <v>9.7540999999999993</v>
      </c>
      <c r="E265" s="6">
        <v>9.7652000000000001</v>
      </c>
      <c r="F265" s="6">
        <v>8.6986000000000008</v>
      </c>
      <c r="G265" s="6">
        <v>9.0168999999999997</v>
      </c>
      <c r="H265" s="6">
        <v>10.4504</v>
      </c>
      <c r="I265" s="6">
        <v>11.1389</v>
      </c>
      <c r="J265" s="6">
        <v>11.317600000000001</v>
      </c>
      <c r="K265" s="6">
        <v>11.324199999999999</v>
      </c>
      <c r="L265" s="6">
        <v>11.333399999999999</v>
      </c>
      <c r="M265" s="6">
        <v>11.3965</v>
      </c>
      <c r="N265" s="6">
        <v>11.452500000000001</v>
      </c>
      <c r="O265" s="6">
        <v>11.452500000000001</v>
      </c>
      <c r="Q265" s="6">
        <f t="shared" si="32"/>
        <v>8.6986000000000008</v>
      </c>
      <c r="R265" s="6">
        <f t="shared" si="33"/>
        <v>11.452500000000001</v>
      </c>
      <c r="S265" s="75">
        <f t="shared" si="34"/>
        <v>-2.7538999999999998</v>
      </c>
      <c r="T265" s="75">
        <f t="shared" si="35"/>
        <v>0</v>
      </c>
    </row>
    <row r="266" spans="1:20">
      <c r="A266" s="27" t="s">
        <v>187</v>
      </c>
      <c r="B266" s="31" t="s">
        <v>27</v>
      </c>
      <c r="C266" s="6">
        <v>6.5582000000000003</v>
      </c>
      <c r="D266" s="6">
        <v>5.8906000000000001</v>
      </c>
      <c r="E266" s="6">
        <v>5.9862000000000002</v>
      </c>
      <c r="F266" s="6">
        <v>5.6665000000000001</v>
      </c>
      <c r="G266" s="6">
        <v>5.5124000000000004</v>
      </c>
      <c r="H266" s="6">
        <v>5.4782000000000002</v>
      </c>
      <c r="I266" s="6">
        <v>4.9198000000000004</v>
      </c>
      <c r="J266" s="6">
        <v>4.9669999999999996</v>
      </c>
      <c r="K266" s="6">
        <v>5.4847999999999999</v>
      </c>
      <c r="L266" s="6">
        <v>6.0522</v>
      </c>
      <c r="M266" s="6">
        <v>6.0862999999999996</v>
      </c>
      <c r="N266" s="6">
        <v>6.1814999999999998</v>
      </c>
      <c r="O266" s="6">
        <v>6.4116999999999997</v>
      </c>
      <c r="Q266" s="6">
        <f t="shared" si="32"/>
        <v>4.9198000000000004</v>
      </c>
      <c r="R266" s="6">
        <f t="shared" si="33"/>
        <v>6.5582000000000003</v>
      </c>
      <c r="S266" s="75">
        <f t="shared" si="34"/>
        <v>-1.4918999999999993</v>
      </c>
      <c r="T266" s="75">
        <f t="shared" si="35"/>
        <v>0.14650000000000052</v>
      </c>
    </row>
    <row r="267" spans="1:20">
      <c r="A267" s="27" t="s">
        <v>187</v>
      </c>
      <c r="B267" s="31" t="s">
        <v>40</v>
      </c>
      <c r="C267" s="6">
        <v>13.576000000000001</v>
      </c>
      <c r="D267" s="6">
        <v>13.746600000000001</v>
      </c>
      <c r="E267" s="6">
        <v>13.9011</v>
      </c>
      <c r="F267" s="6">
        <v>13.9915</v>
      </c>
      <c r="G267" s="6">
        <v>13.7097</v>
      </c>
      <c r="H267" s="6">
        <v>14.068300000000001</v>
      </c>
      <c r="I267" s="6">
        <v>14.037699999999999</v>
      </c>
      <c r="J267" s="6">
        <v>13.940899999999999</v>
      </c>
      <c r="K267" s="6">
        <v>14.065200000000001</v>
      </c>
      <c r="L267" s="6">
        <v>12.9413</v>
      </c>
      <c r="M267" s="6">
        <v>13.174200000000001</v>
      </c>
      <c r="N267" s="6">
        <v>13.7712</v>
      </c>
      <c r="O267" s="6">
        <v>13.7712</v>
      </c>
      <c r="Q267" s="6">
        <f t="shared" si="32"/>
        <v>12.9413</v>
      </c>
      <c r="R267" s="6">
        <f t="shared" si="33"/>
        <v>14.068300000000001</v>
      </c>
      <c r="S267" s="75">
        <f t="shared" si="34"/>
        <v>-0.8299000000000003</v>
      </c>
      <c r="T267" s="75">
        <f t="shared" si="35"/>
        <v>0.29710000000000036</v>
      </c>
    </row>
    <row r="268" spans="1:20">
      <c r="A268" s="27" t="s">
        <v>187</v>
      </c>
      <c r="B268" s="31" t="s">
        <v>49</v>
      </c>
      <c r="C268" s="6">
        <v>12.3294</v>
      </c>
      <c r="D268" s="6">
        <v>12.501799999999999</v>
      </c>
      <c r="E268" s="6">
        <v>12.695600000000001</v>
      </c>
      <c r="F268" s="6">
        <v>12.917199999999999</v>
      </c>
      <c r="G268" s="6">
        <v>12.711499999999999</v>
      </c>
      <c r="H268" s="6">
        <v>13.3207</v>
      </c>
      <c r="I268" s="6">
        <v>13.633800000000001</v>
      </c>
      <c r="J268" s="6">
        <v>13.876200000000001</v>
      </c>
      <c r="K268" s="6">
        <v>14.0586</v>
      </c>
      <c r="L268" s="6">
        <v>13.931800000000001</v>
      </c>
      <c r="M268" s="6">
        <v>13.9604</v>
      </c>
      <c r="N268" s="6">
        <v>13.9604</v>
      </c>
      <c r="O268" s="6">
        <v>13.9604</v>
      </c>
      <c r="Q268" s="6">
        <f t="shared" si="32"/>
        <v>12.3294</v>
      </c>
      <c r="R268" s="6">
        <f t="shared" si="33"/>
        <v>14.0586</v>
      </c>
      <c r="S268" s="75">
        <f t="shared" si="34"/>
        <v>-1.6310000000000002</v>
      </c>
      <c r="T268" s="75">
        <f t="shared" si="35"/>
        <v>9.8200000000000287E-2</v>
      </c>
    </row>
    <row r="269" spans="1:20">
      <c r="A269" s="27" t="s">
        <v>12</v>
      </c>
      <c r="B269" s="31"/>
      <c r="C269" s="6" t="s">
        <v>187</v>
      </c>
      <c r="D269" s="6" t="s">
        <v>187</v>
      </c>
      <c r="E269" s="6" t="s">
        <v>187</v>
      </c>
      <c r="F269" s="6" t="s">
        <v>187</v>
      </c>
      <c r="G269" s="6" t="s">
        <v>187</v>
      </c>
      <c r="H269" s="6" t="s">
        <v>187</v>
      </c>
      <c r="I269" s="6" t="s">
        <v>187</v>
      </c>
      <c r="J269" s="6" t="s">
        <v>187</v>
      </c>
      <c r="K269" s="6" t="s">
        <v>187</v>
      </c>
      <c r="L269" s="6" t="s">
        <v>187</v>
      </c>
      <c r="M269" s="6" t="s">
        <v>187</v>
      </c>
      <c r="N269" s="6" t="s">
        <v>187</v>
      </c>
      <c r="O269" s="6" t="s">
        <v>187</v>
      </c>
      <c r="P269" s="6"/>
      <c r="Q269" s="6" t="str">
        <f t="shared" si="32"/>
        <v/>
      </c>
      <c r="R269" s="6" t="str">
        <f t="shared" si="33"/>
        <v/>
      </c>
      <c r="S269" s="75" t="str">
        <f t="shared" si="34"/>
        <v/>
      </c>
      <c r="T269" s="75" t="str">
        <f t="shared" si="35"/>
        <v/>
      </c>
    </row>
    <row r="270" spans="1:20">
      <c r="A270" s="27" t="s">
        <v>187</v>
      </c>
      <c r="B270" s="31" t="s">
        <v>11</v>
      </c>
      <c r="C270" s="6">
        <v>7.7939999999999996</v>
      </c>
      <c r="D270" s="6">
        <v>7.5559000000000003</v>
      </c>
      <c r="E270" s="6">
        <v>8.0345999999999993</v>
      </c>
      <c r="F270" s="6">
        <v>8.1999999999999993</v>
      </c>
      <c r="G270" s="6">
        <v>8.1433</v>
      </c>
      <c r="H270" s="6">
        <v>8.1102000000000007</v>
      </c>
      <c r="I270" s="6">
        <v>7.367</v>
      </c>
      <c r="J270" s="6">
        <v>7.4433999999999996</v>
      </c>
      <c r="K270" s="6">
        <v>6.6318000000000001</v>
      </c>
      <c r="L270" s="6">
        <v>6.9783999999999997</v>
      </c>
      <c r="M270" s="6">
        <v>6.9673999999999996</v>
      </c>
      <c r="N270" s="6">
        <v>7.0317999999999996</v>
      </c>
      <c r="O270" s="6">
        <v>6.9371999999999998</v>
      </c>
      <c r="Q270" s="6">
        <f t="shared" si="32"/>
        <v>6.6318000000000001</v>
      </c>
      <c r="R270" s="6">
        <f t="shared" si="33"/>
        <v>8.1999999999999993</v>
      </c>
      <c r="S270" s="75">
        <f t="shared" si="34"/>
        <v>-0.30539999999999967</v>
      </c>
      <c r="T270" s="75">
        <f t="shared" si="35"/>
        <v>1.2627999999999995</v>
      </c>
    </row>
    <row r="271" spans="1:20">
      <c r="A271" s="27" t="s">
        <v>187</v>
      </c>
      <c r="B271" s="31" t="s">
        <v>13</v>
      </c>
      <c r="C271" s="6">
        <v>8.9405000000000001</v>
      </c>
      <c r="D271" s="6">
        <v>8.7875999999999994</v>
      </c>
      <c r="E271" s="6">
        <v>8.7622</v>
      </c>
      <c r="F271" s="6">
        <v>8.6940000000000008</v>
      </c>
      <c r="G271" s="6">
        <v>8.7873999999999999</v>
      </c>
      <c r="H271" s="6">
        <v>8.8038000000000007</v>
      </c>
      <c r="I271" s="6">
        <v>8.7688000000000006</v>
      </c>
      <c r="J271" s="6">
        <v>9.1210000000000004</v>
      </c>
      <c r="K271" s="6">
        <v>9.1121999999999996</v>
      </c>
      <c r="L271" s="6">
        <v>9.3234999999999992</v>
      </c>
      <c r="M271" s="6">
        <v>9.6516000000000002</v>
      </c>
      <c r="N271" s="6">
        <v>9.5601000000000003</v>
      </c>
      <c r="O271" s="6">
        <v>9.6272000000000002</v>
      </c>
      <c r="Q271" s="6">
        <f t="shared" si="32"/>
        <v>8.6940000000000008</v>
      </c>
      <c r="R271" s="6">
        <f t="shared" si="33"/>
        <v>9.6516000000000002</v>
      </c>
      <c r="S271" s="75">
        <f t="shared" si="34"/>
        <v>-0.93319999999999936</v>
      </c>
      <c r="T271" s="75">
        <f t="shared" si="35"/>
        <v>2.4399999999999977E-2</v>
      </c>
    </row>
    <row r="272" spans="1:20">
      <c r="A272" s="27" t="s">
        <v>187</v>
      </c>
      <c r="B272" s="31" t="s">
        <v>20</v>
      </c>
      <c r="C272" s="6">
        <v>6.3451000000000004</v>
      </c>
      <c r="D272" s="6">
        <v>6.3582000000000001</v>
      </c>
      <c r="E272" s="6">
        <v>6.3912000000000004</v>
      </c>
      <c r="F272" s="6">
        <v>6.3681000000000001</v>
      </c>
      <c r="G272" s="6">
        <v>6.4158999999999997</v>
      </c>
      <c r="H272" s="6">
        <v>6.5271999999999997</v>
      </c>
      <c r="I272" s="6">
        <v>6.4729000000000001</v>
      </c>
      <c r="J272" s="6">
        <v>6.5045000000000002</v>
      </c>
      <c r="K272" s="6">
        <v>6.5442999999999998</v>
      </c>
      <c r="L272" s="6">
        <v>6.4851999999999999</v>
      </c>
      <c r="M272" s="6">
        <v>6.4774000000000003</v>
      </c>
      <c r="N272" s="6">
        <v>6.4207000000000001</v>
      </c>
      <c r="O272" s="6">
        <v>6.3221999999999996</v>
      </c>
      <c r="Q272" s="6">
        <f t="shared" si="32"/>
        <v>6.3221999999999996</v>
      </c>
      <c r="R272" s="6">
        <f t="shared" si="33"/>
        <v>6.5442999999999998</v>
      </c>
      <c r="S272" s="75">
        <f t="shared" si="34"/>
        <v>0</v>
      </c>
      <c r="T272" s="75">
        <f t="shared" si="35"/>
        <v>0.22210000000000019</v>
      </c>
    </row>
    <row r="273" spans="1:20">
      <c r="A273" s="27" t="s">
        <v>187</v>
      </c>
      <c r="B273" s="31" t="s">
        <v>21</v>
      </c>
      <c r="C273" s="6">
        <v>5.4264000000000001</v>
      </c>
      <c r="D273" s="6">
        <v>5.5286</v>
      </c>
      <c r="E273" s="6">
        <v>5.5252999999999997</v>
      </c>
      <c r="F273" s="6">
        <v>4.9981</v>
      </c>
      <c r="G273" s="6">
        <v>4.8611000000000004</v>
      </c>
      <c r="H273" s="6">
        <v>4.9850000000000003</v>
      </c>
      <c r="I273" s="6">
        <v>4.8853</v>
      </c>
      <c r="J273" s="6">
        <v>4.9006999999999996</v>
      </c>
      <c r="K273" s="6">
        <v>5.0635000000000003</v>
      </c>
      <c r="L273" s="6">
        <v>4.9035000000000002</v>
      </c>
      <c r="M273" s="6">
        <v>4.7596999999999996</v>
      </c>
      <c r="N273" s="6">
        <v>4.7596999999999996</v>
      </c>
      <c r="O273" s="6">
        <v>4.7596999999999996</v>
      </c>
      <c r="Q273" s="6">
        <f t="shared" si="32"/>
        <v>4.7596999999999996</v>
      </c>
      <c r="R273" s="6">
        <f t="shared" si="33"/>
        <v>5.5286</v>
      </c>
      <c r="S273" s="75">
        <f t="shared" si="34"/>
        <v>0</v>
      </c>
      <c r="T273" s="75">
        <f t="shared" si="35"/>
        <v>0.76890000000000036</v>
      </c>
    </row>
    <row r="274" spans="1:20">
      <c r="A274" s="27" t="s">
        <v>187</v>
      </c>
      <c r="B274" s="31" t="s">
        <v>25</v>
      </c>
      <c r="C274" s="6">
        <v>4.2172999999999998</v>
      </c>
      <c r="D274" s="6">
        <v>4.1124000000000001</v>
      </c>
      <c r="E274" s="6">
        <v>4.0006000000000004</v>
      </c>
      <c r="F274" s="6">
        <v>4.0437000000000003</v>
      </c>
      <c r="G274" s="6">
        <v>4.3028000000000004</v>
      </c>
      <c r="H274" s="6">
        <v>4.9993999999999996</v>
      </c>
      <c r="I274" s="6">
        <v>5.0430000000000001</v>
      </c>
      <c r="J274" s="6">
        <v>5.0430000000000001</v>
      </c>
      <c r="K274" s="6">
        <v>5.0430000000000001</v>
      </c>
      <c r="L274" s="6">
        <v>5.0430000000000001</v>
      </c>
      <c r="M274" s="6">
        <v>5.0430000000000001</v>
      </c>
      <c r="N274" s="6">
        <v>5.0430000000000001</v>
      </c>
      <c r="O274" s="6">
        <v>5.0430000000000001</v>
      </c>
      <c r="Q274" s="6">
        <f t="shared" si="32"/>
        <v>4.0006000000000004</v>
      </c>
      <c r="R274" s="6">
        <f t="shared" si="33"/>
        <v>5.0430000000000001</v>
      </c>
      <c r="S274" s="75">
        <f t="shared" si="34"/>
        <v>-1.0423999999999998</v>
      </c>
      <c r="T274" s="75">
        <f t="shared" si="35"/>
        <v>0</v>
      </c>
    </row>
    <row r="275" spans="1:20">
      <c r="A275" s="27" t="s">
        <v>187</v>
      </c>
      <c r="B275" s="31" t="s">
        <v>142</v>
      </c>
      <c r="C275" s="6">
        <v>2.1896</v>
      </c>
      <c r="D275" s="6">
        <v>2.1917</v>
      </c>
      <c r="E275" s="6">
        <v>2.2063000000000001</v>
      </c>
      <c r="F275" s="6">
        <v>2.2124999999999999</v>
      </c>
      <c r="G275" s="6">
        <v>2.2294999999999998</v>
      </c>
      <c r="H275" s="6">
        <v>2.2349999999999999</v>
      </c>
      <c r="I275" s="6">
        <v>2.3028</v>
      </c>
      <c r="J275" s="6">
        <v>2.3008000000000002</v>
      </c>
      <c r="K275" s="6">
        <v>2.3298000000000001</v>
      </c>
      <c r="L275" s="6">
        <v>2.4293</v>
      </c>
      <c r="M275" s="6">
        <v>2.4325000000000001</v>
      </c>
      <c r="N275" s="6">
        <v>2.4325000000000001</v>
      </c>
      <c r="O275" s="6">
        <v>2.4325000000000001</v>
      </c>
      <c r="Q275" s="6">
        <f t="shared" si="32"/>
        <v>2.1896</v>
      </c>
      <c r="R275" s="6">
        <f t="shared" si="33"/>
        <v>2.4325000000000001</v>
      </c>
      <c r="S275" s="75">
        <f t="shared" si="34"/>
        <v>-0.24290000000000012</v>
      </c>
      <c r="T275" s="75">
        <f t="shared" si="35"/>
        <v>0</v>
      </c>
    </row>
    <row r="276" spans="1:20">
      <c r="A276" s="27" t="s">
        <v>187</v>
      </c>
      <c r="B276" s="31" t="s">
        <v>38</v>
      </c>
      <c r="C276" s="6">
        <v>6.6807999999999996</v>
      </c>
      <c r="D276" s="6">
        <v>6.7092000000000001</v>
      </c>
      <c r="E276" s="6">
        <v>6.2262000000000004</v>
      </c>
      <c r="F276" s="6">
        <v>6.2995000000000001</v>
      </c>
      <c r="G276" s="6">
        <v>6.5538999999999996</v>
      </c>
      <c r="H276" s="6">
        <v>6.5233999999999996</v>
      </c>
      <c r="I276" s="6">
        <v>6.4984999999999999</v>
      </c>
      <c r="J276" s="6">
        <v>6.5091000000000001</v>
      </c>
      <c r="K276" s="6">
        <v>6.8723999999999998</v>
      </c>
      <c r="L276" s="6">
        <v>7.1550000000000002</v>
      </c>
      <c r="M276" s="6">
        <v>7.3189000000000002</v>
      </c>
      <c r="N276" s="6">
        <v>7.3189000000000002</v>
      </c>
      <c r="O276" s="6">
        <v>7.3189000000000002</v>
      </c>
      <c r="Q276" s="6">
        <f t="shared" si="32"/>
        <v>6.2262000000000004</v>
      </c>
      <c r="R276" s="6">
        <f t="shared" si="33"/>
        <v>7.3189000000000002</v>
      </c>
      <c r="S276" s="75">
        <f t="shared" si="34"/>
        <v>-1.0926999999999998</v>
      </c>
      <c r="T276" s="75">
        <f t="shared" si="35"/>
        <v>0</v>
      </c>
    </row>
    <row r="277" spans="1:20">
      <c r="A277" s="27" t="s">
        <v>187</v>
      </c>
      <c r="B277" s="31" t="s">
        <v>39</v>
      </c>
      <c r="C277" s="6">
        <v>9.2921999999999993</v>
      </c>
      <c r="D277" s="6">
        <v>9.2713999999999999</v>
      </c>
      <c r="E277" s="6">
        <v>9.3054000000000006</v>
      </c>
      <c r="F277" s="6">
        <v>9.4118999999999993</v>
      </c>
      <c r="G277" s="6">
        <v>9.4626999999999999</v>
      </c>
      <c r="H277" s="6">
        <v>9.5206</v>
      </c>
      <c r="I277" s="6">
        <v>9.3948999999999998</v>
      </c>
      <c r="J277" s="6">
        <v>9.3748000000000005</v>
      </c>
      <c r="K277" s="6">
        <v>9.3544</v>
      </c>
      <c r="L277" s="6">
        <v>9.3890999999999991</v>
      </c>
      <c r="M277" s="6">
        <v>9.3899000000000008</v>
      </c>
      <c r="N277" s="6">
        <v>9.3186999999999998</v>
      </c>
      <c r="O277" s="6">
        <v>9.1850000000000005</v>
      </c>
      <c r="Q277" s="6">
        <f t="shared" si="32"/>
        <v>9.1850000000000005</v>
      </c>
      <c r="R277" s="6">
        <f t="shared" si="33"/>
        <v>9.5206</v>
      </c>
      <c r="S277" s="75">
        <f t="shared" si="34"/>
        <v>0</v>
      </c>
      <c r="T277" s="75">
        <f t="shared" si="35"/>
        <v>0.33559999999999945</v>
      </c>
    </row>
    <row r="278" spans="1:20">
      <c r="A278" s="27"/>
      <c r="B278" s="31"/>
      <c r="C278" s="6"/>
      <c r="D278" s="6"/>
      <c r="E278" s="6"/>
      <c r="F278" s="6"/>
      <c r="G278" s="6"/>
      <c r="H278" s="6"/>
      <c r="I278" s="6"/>
      <c r="J278" s="6"/>
      <c r="K278" s="6"/>
      <c r="L278" s="6"/>
      <c r="M278" s="6"/>
      <c r="N278" s="6"/>
      <c r="O278" s="6"/>
      <c r="Q278" s="6"/>
      <c r="R278" s="6"/>
      <c r="S278" s="75"/>
      <c r="T278" s="75"/>
    </row>
    <row r="279" spans="1:20">
      <c r="A279" s="77" t="s">
        <v>531</v>
      </c>
      <c r="B279" s="31"/>
      <c r="C279" s="6"/>
      <c r="D279" s="6"/>
      <c r="E279" s="6"/>
      <c r="F279" s="6"/>
      <c r="G279" s="6"/>
      <c r="I279" s="6"/>
      <c r="J279" s="6"/>
      <c r="K279" s="75"/>
      <c r="L279" s="75"/>
      <c r="M279" s="6"/>
      <c r="N279" s="6"/>
      <c r="O279" s="75"/>
      <c r="P279" s="75"/>
      <c r="Q279" s="6"/>
      <c r="R279" s="6"/>
      <c r="S279" s="75">
        <f>AVERAGE(S227:S277)</f>
        <v>-1.0099487804878049</v>
      </c>
      <c r="T279" s="75">
        <f>AVERAGE(T227:T277)</f>
        <v>0.48209756097560974</v>
      </c>
    </row>
    <row r="280" spans="1:20">
      <c r="A280" s="77" t="s">
        <v>532</v>
      </c>
      <c r="B280" s="31"/>
      <c r="C280" s="6"/>
      <c r="D280" s="6"/>
      <c r="E280" s="6"/>
      <c r="F280" s="6"/>
      <c r="G280" s="6"/>
      <c r="I280" s="6"/>
      <c r="J280" s="6"/>
      <c r="K280" s="75"/>
      <c r="L280" s="75"/>
      <c r="M280" s="6"/>
      <c r="N280" s="6"/>
      <c r="O280" s="75"/>
      <c r="P280" s="75"/>
      <c r="Q280" s="6"/>
      <c r="R280" s="6"/>
      <c r="S280" s="75">
        <f>MIN(S227:S277)</f>
        <v>-6.379900000000001</v>
      </c>
      <c r="T280" s="75">
        <f>MAX(T227:T277)</f>
        <v>2.3415000000000017</v>
      </c>
    </row>
    <row r="281" spans="1:20">
      <c r="A281" s="32" t="s">
        <v>67</v>
      </c>
      <c r="B281" s="33"/>
      <c r="C281" s="33"/>
      <c r="D281" s="33"/>
      <c r="E281" s="33"/>
      <c r="F281" s="33"/>
      <c r="G281" s="33"/>
      <c r="H281" s="33"/>
      <c r="I281" s="33"/>
      <c r="J281" s="33"/>
      <c r="K281" s="33"/>
      <c r="L281" s="33"/>
      <c r="M281" s="33"/>
      <c r="N281" s="33"/>
      <c r="O281" s="33"/>
      <c r="P281" s="33"/>
      <c r="Q281" s="33"/>
      <c r="R281" s="33"/>
      <c r="S281" s="33"/>
      <c r="T281" s="33"/>
    </row>
    <row r="282" spans="1:20">
      <c r="A282" s="41" t="s">
        <v>171</v>
      </c>
      <c r="C282" s="6" t="s">
        <v>187</v>
      </c>
      <c r="D282" s="6" t="s">
        <v>187</v>
      </c>
      <c r="E282" s="6" t="s">
        <v>187</v>
      </c>
      <c r="F282" s="6" t="s">
        <v>187</v>
      </c>
      <c r="G282" s="6" t="s">
        <v>187</v>
      </c>
      <c r="H282" s="6" t="s">
        <v>187</v>
      </c>
      <c r="I282" s="6" t="s">
        <v>187</v>
      </c>
      <c r="J282" s="6" t="s">
        <v>187</v>
      </c>
      <c r="K282" s="6" t="s">
        <v>187</v>
      </c>
      <c r="L282" s="6" t="s">
        <v>187</v>
      </c>
      <c r="M282" s="6" t="s">
        <v>187</v>
      </c>
      <c r="N282" s="6" t="s">
        <v>187</v>
      </c>
      <c r="O282" s="6" t="s">
        <v>187</v>
      </c>
      <c r="P282" s="6"/>
      <c r="Q282" s="6" t="str">
        <f t="shared" ref="Q282:Q332" si="40">IF(NOT(ISNUMBER($O282)),"",IF($O282=0,"",MIN(C282:O282)))</f>
        <v/>
      </c>
      <c r="R282" s="6" t="str">
        <f t="shared" ref="R282:R332" si="41">IF(NOT(ISNUMBER($O282)),"",IF($O282=0,"",MAX(C282:O282)))</f>
        <v/>
      </c>
      <c r="S282" s="75" t="str">
        <f t="shared" ref="S282:S332" si="42">IF(NOT(ISNUMBER($O282)),"",IF($O282=0,"",Q282-$O282))</f>
        <v/>
      </c>
      <c r="T282" s="75" t="str">
        <f t="shared" ref="T282:T332" si="43">IF(NOT(ISNUMBER($O282)),"",IF($O282=0,"",R282-$O282))</f>
        <v/>
      </c>
    </row>
    <row r="283" spans="1:20">
      <c r="A283" s="27" t="s">
        <v>187</v>
      </c>
      <c r="B283" s="31" t="s">
        <v>16</v>
      </c>
      <c r="C283" s="6">
        <v>23.625499999999999</v>
      </c>
      <c r="D283" s="6">
        <v>24.171900000000001</v>
      </c>
      <c r="E283" s="6">
        <v>24.4148</v>
      </c>
      <c r="F283" s="6">
        <v>24.5319</v>
      </c>
      <c r="G283" s="6">
        <v>24.883900000000001</v>
      </c>
      <c r="H283" s="6">
        <v>25.504899999999999</v>
      </c>
      <c r="I283" s="6">
        <v>26.170300000000001</v>
      </c>
      <c r="J283" s="6">
        <v>26.785299999999999</v>
      </c>
      <c r="K283" s="6">
        <v>26.3688</v>
      </c>
      <c r="L283" s="6">
        <v>25.191600000000001</v>
      </c>
      <c r="M283" s="6">
        <v>24.376999999999999</v>
      </c>
      <c r="N283" s="6">
        <v>24.376999999999999</v>
      </c>
      <c r="O283" s="6">
        <v>24.376999999999999</v>
      </c>
      <c r="Q283" s="6">
        <f t="shared" si="40"/>
        <v>23.625499999999999</v>
      </c>
      <c r="R283" s="6">
        <f t="shared" si="41"/>
        <v>26.785299999999999</v>
      </c>
      <c r="S283" s="75">
        <f t="shared" si="42"/>
        <v>-0.75150000000000006</v>
      </c>
      <c r="T283" s="75">
        <f t="shared" si="43"/>
        <v>2.4083000000000006</v>
      </c>
    </row>
    <row r="284" spans="1:20">
      <c r="A284" s="27"/>
      <c r="B284" s="31" t="s">
        <v>540</v>
      </c>
      <c r="C284" s="6">
        <v>7.7168999999999999</v>
      </c>
      <c r="D284" s="6">
        <v>8.5484000000000009</v>
      </c>
      <c r="E284" s="6">
        <v>8.8443000000000005</v>
      </c>
      <c r="F284" s="6">
        <v>8.9060000000000006</v>
      </c>
      <c r="G284" s="6">
        <v>8.9553999999999991</v>
      </c>
      <c r="H284" s="6">
        <v>8.9395000000000007</v>
      </c>
      <c r="I284" s="6">
        <v>8.343</v>
      </c>
      <c r="J284" s="6">
        <v>8.3391999999999999</v>
      </c>
      <c r="K284" s="6">
        <v>8.3361999999999998</v>
      </c>
      <c r="L284" s="6">
        <v>8.6450999999999993</v>
      </c>
      <c r="M284" s="6">
        <v>8.8043999999999993</v>
      </c>
      <c r="N284" s="6">
        <v>8.8043999999999993</v>
      </c>
      <c r="O284" s="6">
        <v>8.8043999999999993</v>
      </c>
      <c r="Q284" s="6">
        <f t="shared" ref="Q284" si="44">IF(NOT(ISNUMBER($O284)),"",IF($O284=0,"",MIN(C284:O284)))</f>
        <v>7.7168999999999999</v>
      </c>
      <c r="R284" s="6">
        <f t="shared" ref="R284" si="45">IF(NOT(ISNUMBER($O284)),"",IF($O284=0,"",MAX(C284:O284)))</f>
        <v>8.9553999999999991</v>
      </c>
      <c r="S284" s="75">
        <f t="shared" ref="S284" si="46">IF(NOT(ISNUMBER($O284)),"",IF($O284=0,"",Q284-$O284))</f>
        <v>-1.0874999999999995</v>
      </c>
      <c r="T284" s="75">
        <f t="shared" ref="T284" si="47">IF(NOT(ISNUMBER($O284)),"",IF($O284=0,"",R284-$O284))</f>
        <v>0.1509999999999998</v>
      </c>
    </row>
    <row r="285" spans="1:20">
      <c r="A285" s="27" t="s">
        <v>187</v>
      </c>
      <c r="B285" s="31" t="s">
        <v>24</v>
      </c>
      <c r="C285" s="6">
        <v>11.877599999999999</v>
      </c>
      <c r="D285" s="6">
        <v>11.5223</v>
      </c>
      <c r="E285" s="6">
        <v>11.7037</v>
      </c>
      <c r="F285" s="6">
        <v>12.032999999999999</v>
      </c>
      <c r="G285" s="6">
        <v>12.134</v>
      </c>
      <c r="H285" s="6">
        <v>13.541700000000001</v>
      </c>
      <c r="I285" s="6">
        <v>13.670299999999999</v>
      </c>
      <c r="J285" s="6">
        <v>14.1654</v>
      </c>
      <c r="K285" s="6">
        <v>13.837199999999999</v>
      </c>
      <c r="L285" s="6">
        <v>13.852600000000001</v>
      </c>
      <c r="M285" s="6">
        <v>13.852600000000001</v>
      </c>
      <c r="N285" s="6">
        <v>13.852600000000001</v>
      </c>
      <c r="O285" s="6">
        <v>13.852600000000001</v>
      </c>
      <c r="Q285" s="6">
        <f t="shared" si="40"/>
        <v>11.5223</v>
      </c>
      <c r="R285" s="6">
        <f t="shared" si="41"/>
        <v>14.1654</v>
      </c>
      <c r="S285" s="75">
        <f t="shared" si="42"/>
        <v>-2.3303000000000011</v>
      </c>
      <c r="T285" s="75">
        <f t="shared" si="43"/>
        <v>0.3127999999999993</v>
      </c>
    </row>
    <row r="286" spans="1:20">
      <c r="A286" s="27" t="s">
        <v>187</v>
      </c>
      <c r="B286" s="31" t="s">
        <v>30</v>
      </c>
      <c r="C286" s="6">
        <v>34.163899999999998</v>
      </c>
      <c r="D286" s="6">
        <v>33.889299999999999</v>
      </c>
      <c r="E286" s="6">
        <v>33.525500000000001</v>
      </c>
      <c r="F286" s="6">
        <v>33.628399999999999</v>
      </c>
      <c r="G286" s="6">
        <v>33.732300000000002</v>
      </c>
      <c r="H286" s="6">
        <v>34.056199999999997</v>
      </c>
      <c r="I286" s="6">
        <v>34.2224</v>
      </c>
      <c r="J286" s="6">
        <v>35.122999999999998</v>
      </c>
      <c r="K286" s="6">
        <v>34.800899999999999</v>
      </c>
      <c r="L286" s="6">
        <v>35.619900000000001</v>
      </c>
      <c r="M286" s="6">
        <v>35.470599999999997</v>
      </c>
      <c r="N286" s="6">
        <v>35.548499999999997</v>
      </c>
      <c r="O286" s="6">
        <v>35.075600000000001</v>
      </c>
      <c r="Q286" s="6">
        <f t="shared" si="40"/>
        <v>33.525500000000001</v>
      </c>
      <c r="R286" s="6">
        <f t="shared" si="41"/>
        <v>35.619900000000001</v>
      </c>
      <c r="S286" s="75">
        <f t="shared" si="42"/>
        <v>-1.5501000000000005</v>
      </c>
      <c r="T286" s="75">
        <f t="shared" si="43"/>
        <v>0.54429999999999978</v>
      </c>
    </row>
    <row r="287" spans="1:20">
      <c r="A287" s="27" t="s">
        <v>187</v>
      </c>
      <c r="B287" s="31" t="s">
        <v>31</v>
      </c>
      <c r="C287" s="6" t="s">
        <v>187</v>
      </c>
      <c r="D287" s="6" t="s">
        <v>187</v>
      </c>
      <c r="E287" s="6" t="s">
        <v>187</v>
      </c>
      <c r="F287" s="6" t="s">
        <v>187</v>
      </c>
      <c r="G287" s="6" t="s">
        <v>187</v>
      </c>
      <c r="H287" s="6" t="s">
        <v>187</v>
      </c>
      <c r="I287" s="6" t="s">
        <v>187</v>
      </c>
      <c r="J287" s="6" t="s">
        <v>187</v>
      </c>
      <c r="K287" s="6" t="s">
        <v>187</v>
      </c>
      <c r="L287" s="6" t="s">
        <v>187</v>
      </c>
      <c r="M287" s="6" t="s">
        <v>187</v>
      </c>
      <c r="N287" s="6" t="s">
        <v>187</v>
      </c>
      <c r="O287" s="6" t="s">
        <v>187</v>
      </c>
      <c r="Q287" s="6" t="str">
        <f t="shared" si="40"/>
        <v/>
      </c>
      <c r="R287" s="6" t="str">
        <f t="shared" si="41"/>
        <v/>
      </c>
      <c r="S287" s="75" t="str">
        <f t="shared" si="42"/>
        <v/>
      </c>
      <c r="T287" s="75" t="str">
        <f t="shared" si="43"/>
        <v/>
      </c>
    </row>
    <row r="288" spans="1:20">
      <c r="A288" s="27" t="s">
        <v>187</v>
      </c>
      <c r="B288" s="31" t="s">
        <v>35</v>
      </c>
      <c r="C288" s="6" t="s">
        <v>187</v>
      </c>
      <c r="D288" s="6" t="s">
        <v>187</v>
      </c>
      <c r="E288" s="6" t="s">
        <v>187</v>
      </c>
      <c r="F288" s="6" t="s">
        <v>187</v>
      </c>
      <c r="G288" s="6" t="s">
        <v>187</v>
      </c>
      <c r="H288" s="6" t="s">
        <v>187</v>
      </c>
      <c r="I288" s="6" t="s">
        <v>187</v>
      </c>
      <c r="J288" s="6" t="s">
        <v>187</v>
      </c>
      <c r="K288" s="6" t="s">
        <v>187</v>
      </c>
      <c r="L288" s="6" t="s">
        <v>187</v>
      </c>
      <c r="M288" s="6" t="s">
        <v>187</v>
      </c>
      <c r="N288" s="6" t="s">
        <v>187</v>
      </c>
      <c r="O288" s="6" t="s">
        <v>187</v>
      </c>
      <c r="Q288" s="6" t="str">
        <f t="shared" si="40"/>
        <v/>
      </c>
      <c r="R288" s="6" t="str">
        <f t="shared" si="41"/>
        <v/>
      </c>
      <c r="S288" s="75" t="str">
        <f t="shared" si="42"/>
        <v/>
      </c>
      <c r="T288" s="75" t="str">
        <f t="shared" si="43"/>
        <v/>
      </c>
    </row>
    <row r="289" spans="1:20">
      <c r="A289" s="27" t="s">
        <v>187</v>
      </c>
      <c r="B289" s="31" t="s">
        <v>41</v>
      </c>
      <c r="C289" s="6">
        <v>24.796299999999999</v>
      </c>
      <c r="D289" s="6">
        <v>24.981200000000001</v>
      </c>
      <c r="E289" s="6">
        <v>25.6191</v>
      </c>
      <c r="F289" s="6">
        <v>26.0014</v>
      </c>
      <c r="G289" s="6">
        <v>26.677</v>
      </c>
      <c r="H289" s="6">
        <v>26.590199999999999</v>
      </c>
      <c r="I289" s="6">
        <v>25.920300000000001</v>
      </c>
      <c r="J289" s="6">
        <v>25.5715</v>
      </c>
      <c r="K289" s="6">
        <v>26.1235</v>
      </c>
      <c r="L289" s="6">
        <v>26.723299999999998</v>
      </c>
      <c r="M289" s="6">
        <v>26.4011</v>
      </c>
      <c r="N289" s="6">
        <v>26.4011</v>
      </c>
      <c r="O289" s="6">
        <v>26.4011</v>
      </c>
      <c r="Q289" s="6">
        <f t="shared" si="40"/>
        <v>24.796299999999999</v>
      </c>
      <c r="R289" s="6">
        <f t="shared" si="41"/>
        <v>26.723299999999998</v>
      </c>
      <c r="S289" s="75">
        <f t="shared" si="42"/>
        <v>-1.6048000000000009</v>
      </c>
      <c r="T289" s="75">
        <f t="shared" si="43"/>
        <v>0.32219999999999871</v>
      </c>
    </row>
    <row r="290" spans="1:20">
      <c r="A290" s="27" t="s">
        <v>187</v>
      </c>
      <c r="B290" s="31" t="s">
        <v>44</v>
      </c>
      <c r="C290" s="6">
        <v>17.728300000000001</v>
      </c>
      <c r="D290" s="6">
        <v>17.674099999999999</v>
      </c>
      <c r="E290" s="6">
        <v>18.318100000000001</v>
      </c>
      <c r="F290" s="6">
        <v>19.2059</v>
      </c>
      <c r="G290" s="6">
        <v>20.157499999999999</v>
      </c>
      <c r="H290" s="6">
        <v>20.391400000000001</v>
      </c>
      <c r="I290" s="6">
        <v>20.6144</v>
      </c>
      <c r="J290" s="6">
        <v>20.860099999999999</v>
      </c>
      <c r="K290" s="6">
        <v>20.774699999999999</v>
      </c>
      <c r="L290" s="6">
        <v>21.136800000000001</v>
      </c>
      <c r="M290" s="6">
        <v>20.639399999999998</v>
      </c>
      <c r="N290" s="6">
        <v>20.639399999999998</v>
      </c>
      <c r="O290" s="6">
        <v>20.639399999999998</v>
      </c>
      <c r="Q290" s="6">
        <f t="shared" si="40"/>
        <v>17.674099999999999</v>
      </c>
      <c r="R290" s="6">
        <f t="shared" si="41"/>
        <v>21.136800000000001</v>
      </c>
      <c r="S290" s="75">
        <f t="shared" si="42"/>
        <v>-2.9652999999999992</v>
      </c>
      <c r="T290" s="75">
        <f t="shared" si="43"/>
        <v>0.49740000000000251</v>
      </c>
    </row>
    <row r="291" spans="1:20">
      <c r="A291" s="27" t="s">
        <v>187</v>
      </c>
      <c r="B291" s="31" t="s">
        <v>47</v>
      </c>
      <c r="C291" s="6">
        <v>22.184100000000001</v>
      </c>
      <c r="D291" s="6">
        <v>22.540900000000001</v>
      </c>
      <c r="E291" s="6">
        <v>22.667899999999999</v>
      </c>
      <c r="F291" s="6">
        <v>22.157599999999999</v>
      </c>
      <c r="G291" s="6">
        <v>21.450700000000001</v>
      </c>
      <c r="H291" s="6">
        <v>22.075600000000001</v>
      </c>
      <c r="I291" s="6">
        <v>20.775200000000002</v>
      </c>
      <c r="J291" s="6">
        <v>21.325500000000002</v>
      </c>
      <c r="K291" s="6">
        <v>20.735800000000001</v>
      </c>
      <c r="L291" s="6">
        <v>20.7668</v>
      </c>
      <c r="M291" s="6">
        <v>20.7668</v>
      </c>
      <c r="N291" s="6">
        <v>20.7668</v>
      </c>
      <c r="O291" s="6">
        <v>20.7668</v>
      </c>
      <c r="Q291" s="6">
        <f t="shared" si="40"/>
        <v>20.735800000000001</v>
      </c>
      <c r="R291" s="6">
        <f t="shared" si="41"/>
        <v>22.667899999999999</v>
      </c>
      <c r="S291" s="75">
        <f t="shared" si="42"/>
        <v>-3.0999999999998806E-2</v>
      </c>
      <c r="T291" s="75">
        <f t="shared" si="43"/>
        <v>1.9010999999999996</v>
      </c>
    </row>
    <row r="292" spans="1:20">
      <c r="A292" s="27" t="s">
        <v>187</v>
      </c>
      <c r="B292" s="31" t="s">
        <v>50</v>
      </c>
      <c r="C292" s="6" t="s">
        <v>187</v>
      </c>
      <c r="D292" s="6" t="s">
        <v>187</v>
      </c>
      <c r="E292" s="6" t="s">
        <v>187</v>
      </c>
      <c r="F292" s="6" t="s">
        <v>187</v>
      </c>
      <c r="G292" s="6" t="s">
        <v>187</v>
      </c>
      <c r="H292" s="6" t="s">
        <v>187</v>
      </c>
      <c r="I292" s="6" t="s">
        <v>187</v>
      </c>
      <c r="J292" s="6" t="s">
        <v>187</v>
      </c>
      <c r="K292" s="6" t="s">
        <v>187</v>
      </c>
      <c r="L292" s="6" t="s">
        <v>187</v>
      </c>
      <c r="M292" s="6" t="s">
        <v>187</v>
      </c>
      <c r="N292" s="6" t="s">
        <v>187</v>
      </c>
      <c r="O292" s="6" t="s">
        <v>187</v>
      </c>
      <c r="Q292" s="6" t="str">
        <f t="shared" si="40"/>
        <v/>
      </c>
      <c r="R292" s="6" t="str">
        <f t="shared" si="41"/>
        <v/>
      </c>
      <c r="S292" s="75" t="str">
        <f t="shared" si="42"/>
        <v/>
      </c>
      <c r="T292" s="75" t="str">
        <f t="shared" si="43"/>
        <v/>
      </c>
    </row>
    <row r="293" spans="1:20">
      <c r="A293" s="27" t="s">
        <v>172</v>
      </c>
      <c r="B293" s="28"/>
      <c r="C293" s="6" t="s">
        <v>187</v>
      </c>
      <c r="D293" s="6" t="s">
        <v>187</v>
      </c>
      <c r="E293" s="6" t="s">
        <v>187</v>
      </c>
      <c r="F293" s="6" t="s">
        <v>187</v>
      </c>
      <c r="G293" s="6" t="s">
        <v>187</v>
      </c>
      <c r="H293" s="6" t="s">
        <v>187</v>
      </c>
      <c r="I293" s="6" t="s">
        <v>187</v>
      </c>
      <c r="J293" s="6" t="s">
        <v>187</v>
      </c>
      <c r="K293" s="6" t="s">
        <v>187</v>
      </c>
      <c r="L293" s="6" t="s">
        <v>187</v>
      </c>
      <c r="M293" s="6" t="s">
        <v>187</v>
      </c>
      <c r="N293" s="6" t="s">
        <v>187</v>
      </c>
      <c r="O293" s="6" t="s">
        <v>187</v>
      </c>
      <c r="P293" s="6"/>
      <c r="Q293" s="6" t="str">
        <f t="shared" si="40"/>
        <v/>
      </c>
      <c r="R293" s="6" t="str">
        <f t="shared" si="41"/>
        <v/>
      </c>
      <c r="S293" s="75" t="str">
        <f t="shared" si="42"/>
        <v/>
      </c>
      <c r="T293" s="75" t="str">
        <f t="shared" si="43"/>
        <v/>
      </c>
    </row>
    <row r="294" spans="1:20">
      <c r="A294" s="27"/>
      <c r="B294" t="s">
        <v>181</v>
      </c>
      <c r="C294" s="6">
        <v>8.5212000000000003</v>
      </c>
      <c r="D294" s="6">
        <v>8.8550000000000004</v>
      </c>
      <c r="E294" s="6">
        <v>8.8437000000000001</v>
      </c>
      <c r="F294" s="6">
        <v>9.2159999999999993</v>
      </c>
      <c r="G294" s="6">
        <v>9.4589999999999996</v>
      </c>
      <c r="H294" s="6">
        <v>9.4913000000000007</v>
      </c>
      <c r="I294" s="6">
        <v>9.3470999999999993</v>
      </c>
      <c r="J294" s="6">
        <v>9.8181999999999992</v>
      </c>
      <c r="K294" s="6">
        <v>9.7482000000000006</v>
      </c>
      <c r="L294" s="6">
        <v>9.5588999999999995</v>
      </c>
      <c r="M294" s="6">
        <v>9.5588999999999995</v>
      </c>
      <c r="N294" s="6">
        <v>9.5588999999999995</v>
      </c>
      <c r="O294" s="6">
        <v>9.5588999999999995</v>
      </c>
      <c r="Q294" s="6">
        <f t="shared" si="40"/>
        <v>8.5212000000000003</v>
      </c>
      <c r="R294" s="6">
        <f t="shared" si="41"/>
        <v>9.8181999999999992</v>
      </c>
      <c r="S294" s="75">
        <f t="shared" si="42"/>
        <v>-1.0376999999999992</v>
      </c>
      <c r="T294" s="75">
        <f t="shared" si="43"/>
        <v>0.25929999999999964</v>
      </c>
    </row>
    <row r="295" spans="1:20">
      <c r="A295" s="27" t="s">
        <v>187</v>
      </c>
      <c r="B295" s="31" t="s">
        <v>14</v>
      </c>
      <c r="C295" s="6">
        <v>14.9841</v>
      </c>
      <c r="D295" s="6">
        <v>15.522600000000001</v>
      </c>
      <c r="E295" s="6">
        <v>16.4373</v>
      </c>
      <c r="F295" s="6">
        <v>17.261800000000001</v>
      </c>
      <c r="G295" s="6">
        <v>17.713200000000001</v>
      </c>
      <c r="H295" s="6">
        <v>18.472100000000001</v>
      </c>
      <c r="I295" s="6">
        <v>19.133600000000001</v>
      </c>
      <c r="J295" s="6">
        <v>19.731000000000002</v>
      </c>
      <c r="K295" s="6">
        <v>20.039400000000001</v>
      </c>
      <c r="L295" s="6">
        <v>19.677800000000001</v>
      </c>
      <c r="M295" s="6">
        <v>19.150600000000001</v>
      </c>
      <c r="N295" s="6">
        <v>19.150600000000001</v>
      </c>
      <c r="O295" s="6">
        <v>19.150600000000001</v>
      </c>
      <c r="Q295" s="6">
        <f t="shared" si="40"/>
        <v>14.9841</v>
      </c>
      <c r="R295" s="6">
        <f t="shared" si="41"/>
        <v>20.039400000000001</v>
      </c>
      <c r="S295" s="75">
        <f t="shared" si="42"/>
        <v>-4.166500000000001</v>
      </c>
      <c r="T295" s="75">
        <f t="shared" si="43"/>
        <v>0.88879999999999981</v>
      </c>
    </row>
    <row r="296" spans="1:20">
      <c r="A296" s="27"/>
      <c r="B296" s="31" t="s">
        <v>180</v>
      </c>
      <c r="C296" s="6" t="s">
        <v>187</v>
      </c>
      <c r="D296" s="6" t="s">
        <v>187</v>
      </c>
      <c r="E296" s="6" t="s">
        <v>187</v>
      </c>
      <c r="F296" s="6" t="s">
        <v>187</v>
      </c>
      <c r="G296" s="6" t="s">
        <v>187</v>
      </c>
      <c r="H296" s="6" t="s">
        <v>187</v>
      </c>
      <c r="I296" s="6" t="s">
        <v>187</v>
      </c>
      <c r="J296" s="6" t="s">
        <v>187</v>
      </c>
      <c r="K296" s="6" t="s">
        <v>187</v>
      </c>
      <c r="L296" s="6" t="s">
        <v>187</v>
      </c>
      <c r="M296" s="6" t="s">
        <v>187</v>
      </c>
      <c r="N296" s="6" t="s">
        <v>187</v>
      </c>
      <c r="O296" s="6" t="s">
        <v>187</v>
      </c>
      <c r="Q296" s="6" t="str">
        <f t="shared" si="40"/>
        <v/>
      </c>
      <c r="R296" s="6" t="str">
        <f t="shared" si="41"/>
        <v/>
      </c>
      <c r="S296" s="75" t="str">
        <f t="shared" si="42"/>
        <v/>
      </c>
      <c r="T296" s="75" t="str">
        <f t="shared" si="43"/>
        <v/>
      </c>
    </row>
    <row r="297" spans="1:20">
      <c r="A297" s="27"/>
      <c r="B297" s="31" t="s">
        <v>134</v>
      </c>
      <c r="C297" s="6" t="s">
        <v>187</v>
      </c>
      <c r="D297" s="6" t="s">
        <v>187</v>
      </c>
      <c r="E297" s="6" t="s">
        <v>187</v>
      </c>
      <c r="F297" s="6" t="s">
        <v>187</v>
      </c>
      <c r="G297" s="6" t="s">
        <v>187</v>
      </c>
      <c r="H297" s="6" t="s">
        <v>187</v>
      </c>
      <c r="I297" s="6" t="s">
        <v>187</v>
      </c>
      <c r="J297" s="6" t="s">
        <v>187</v>
      </c>
      <c r="K297" s="6" t="s">
        <v>187</v>
      </c>
      <c r="L297" s="6" t="s">
        <v>187</v>
      </c>
      <c r="M297" s="6" t="s">
        <v>187</v>
      </c>
      <c r="N297" s="6" t="s">
        <v>187</v>
      </c>
      <c r="O297" s="6" t="s">
        <v>187</v>
      </c>
      <c r="Q297" s="6" t="str">
        <f t="shared" si="40"/>
        <v/>
      </c>
      <c r="R297" s="6" t="str">
        <f t="shared" si="41"/>
        <v/>
      </c>
      <c r="S297" s="75" t="str">
        <f t="shared" si="42"/>
        <v/>
      </c>
      <c r="T297" s="75" t="str">
        <f t="shared" si="43"/>
        <v/>
      </c>
    </row>
    <row r="298" spans="1:20">
      <c r="A298" s="27"/>
      <c r="B298" s="31" t="s">
        <v>541</v>
      </c>
      <c r="C298" s="6">
        <v>10.598100000000001</v>
      </c>
      <c r="D298" s="6">
        <v>10.5619</v>
      </c>
      <c r="E298" s="6">
        <v>10.9693</v>
      </c>
      <c r="F298" s="6">
        <v>10.985799999999999</v>
      </c>
      <c r="G298" s="6">
        <v>11.3973</v>
      </c>
      <c r="H298" s="6">
        <v>11.890499999999999</v>
      </c>
      <c r="I298" s="6">
        <v>11.9459</v>
      </c>
      <c r="J298" s="6">
        <v>11.888400000000001</v>
      </c>
      <c r="K298" s="6">
        <v>12.3667</v>
      </c>
      <c r="L298" s="6">
        <v>12.266400000000001</v>
      </c>
      <c r="M298" s="6">
        <v>12.267300000000001</v>
      </c>
      <c r="N298" s="6">
        <v>12.5113</v>
      </c>
      <c r="O298" s="6">
        <v>12.2682</v>
      </c>
      <c r="Q298" s="6">
        <f t="shared" ref="Q298" si="48">IF(NOT(ISNUMBER($O298)),"",IF($O298=0,"",MIN(C298:O298)))</f>
        <v>10.5619</v>
      </c>
      <c r="R298" s="6">
        <f t="shared" ref="R298" si="49">IF(NOT(ISNUMBER($O298)),"",IF($O298=0,"",MAX(C298:O298)))</f>
        <v>12.5113</v>
      </c>
      <c r="S298" s="75">
        <f t="shared" ref="S298" si="50">IF(NOT(ISNUMBER($O298)),"",IF($O298=0,"",Q298-$O298))</f>
        <v>-1.7063000000000006</v>
      </c>
      <c r="T298" s="75">
        <f t="shared" ref="T298" si="51">IF(NOT(ISNUMBER($O298)),"",IF($O298=0,"",R298-$O298))</f>
        <v>0.24310000000000009</v>
      </c>
    </row>
    <row r="299" spans="1:20">
      <c r="A299" s="27" t="s">
        <v>187</v>
      </c>
      <c r="B299" s="31" t="s">
        <v>42</v>
      </c>
      <c r="C299" s="6" t="s">
        <v>187</v>
      </c>
      <c r="D299" s="6" t="s">
        <v>187</v>
      </c>
      <c r="E299" s="6" t="s">
        <v>187</v>
      </c>
      <c r="F299" s="6" t="s">
        <v>187</v>
      </c>
      <c r="G299" s="6" t="s">
        <v>187</v>
      </c>
      <c r="H299" s="6" t="s">
        <v>187</v>
      </c>
      <c r="I299" s="6" t="s">
        <v>187</v>
      </c>
      <c r="J299" s="6" t="s">
        <v>187</v>
      </c>
      <c r="K299" s="6" t="s">
        <v>187</v>
      </c>
      <c r="L299" s="6" t="s">
        <v>187</v>
      </c>
      <c r="M299" s="6" t="s">
        <v>187</v>
      </c>
      <c r="N299" s="6" t="s">
        <v>187</v>
      </c>
      <c r="O299" s="6" t="s">
        <v>187</v>
      </c>
      <c r="Q299" s="6" t="str">
        <f t="shared" si="40"/>
        <v/>
      </c>
      <c r="R299" s="6" t="str">
        <f t="shared" si="41"/>
        <v/>
      </c>
      <c r="S299" s="75" t="str">
        <f t="shared" si="42"/>
        <v/>
      </c>
      <c r="T299" s="75" t="str">
        <f t="shared" si="43"/>
        <v/>
      </c>
    </row>
    <row r="300" spans="1:20">
      <c r="A300" s="27" t="s">
        <v>173</v>
      </c>
      <c r="B300" s="31"/>
      <c r="C300" s="6" t="s">
        <v>187</v>
      </c>
      <c r="D300" s="6" t="s">
        <v>187</v>
      </c>
      <c r="E300" s="6" t="s">
        <v>187</v>
      </c>
      <c r="F300" s="6" t="s">
        <v>187</v>
      </c>
      <c r="G300" s="6" t="s">
        <v>187</v>
      </c>
      <c r="H300" s="6" t="s">
        <v>187</v>
      </c>
      <c r="I300" s="6" t="s">
        <v>187</v>
      </c>
      <c r="J300" s="6" t="s">
        <v>187</v>
      </c>
      <c r="K300" s="6" t="s">
        <v>187</v>
      </c>
      <c r="L300" s="6" t="s">
        <v>187</v>
      </c>
      <c r="M300" s="6" t="s">
        <v>187</v>
      </c>
      <c r="N300" s="6" t="s">
        <v>187</v>
      </c>
      <c r="O300" s="6" t="s">
        <v>187</v>
      </c>
      <c r="P300" s="6"/>
      <c r="Q300" s="6" t="str">
        <f t="shared" si="40"/>
        <v/>
      </c>
      <c r="R300" s="6" t="str">
        <f t="shared" si="41"/>
        <v/>
      </c>
      <c r="S300" s="75" t="str">
        <f t="shared" si="42"/>
        <v/>
      </c>
      <c r="T300" s="75" t="str">
        <f t="shared" si="43"/>
        <v/>
      </c>
    </row>
    <row r="301" spans="1:20">
      <c r="A301" s="27"/>
      <c r="B301" s="31" t="s">
        <v>135</v>
      </c>
      <c r="C301" s="6" t="s">
        <v>187</v>
      </c>
      <c r="D301" s="6" t="s">
        <v>187</v>
      </c>
      <c r="E301" s="6" t="s">
        <v>187</v>
      </c>
      <c r="F301" s="6" t="s">
        <v>187</v>
      </c>
      <c r="G301" s="6" t="s">
        <v>187</v>
      </c>
      <c r="H301" s="6" t="s">
        <v>187</v>
      </c>
      <c r="I301" s="6" t="s">
        <v>187</v>
      </c>
      <c r="J301" s="6" t="s">
        <v>187</v>
      </c>
      <c r="K301" s="6" t="s">
        <v>187</v>
      </c>
      <c r="L301" s="6" t="s">
        <v>187</v>
      </c>
      <c r="M301" s="6" t="s">
        <v>187</v>
      </c>
      <c r="N301" s="6" t="s">
        <v>187</v>
      </c>
      <c r="O301" s="6" t="s">
        <v>187</v>
      </c>
      <c r="Q301" s="6" t="str">
        <f t="shared" si="40"/>
        <v/>
      </c>
      <c r="R301" s="6" t="str">
        <f t="shared" si="41"/>
        <v/>
      </c>
      <c r="S301" s="75" t="str">
        <f t="shared" si="42"/>
        <v/>
      </c>
      <c r="T301" s="75" t="str">
        <f t="shared" si="43"/>
        <v/>
      </c>
    </row>
    <row r="302" spans="1:20">
      <c r="A302" s="27"/>
      <c r="B302" s="31" t="s">
        <v>8</v>
      </c>
      <c r="C302" s="6">
        <v>28.7667</v>
      </c>
      <c r="D302" s="6">
        <v>28.9268</v>
      </c>
      <c r="E302" s="6">
        <v>29.5426</v>
      </c>
      <c r="F302" s="6">
        <v>31.080500000000001</v>
      </c>
      <c r="G302" s="6">
        <v>31.448799999999999</v>
      </c>
      <c r="H302" s="6">
        <v>33.698300000000003</v>
      </c>
      <c r="I302" s="6">
        <v>35.7943</v>
      </c>
      <c r="J302" s="6">
        <v>36.916200000000003</v>
      </c>
      <c r="K302" s="6">
        <v>36.7376</v>
      </c>
      <c r="L302" s="6">
        <v>36.188299999999998</v>
      </c>
      <c r="M302" s="6">
        <v>36.119599999999998</v>
      </c>
      <c r="N302" s="6">
        <v>36.454599999999999</v>
      </c>
      <c r="O302" s="6">
        <v>36.454599999999999</v>
      </c>
      <c r="Q302" s="6">
        <f t="shared" si="40"/>
        <v>28.7667</v>
      </c>
      <c r="R302" s="6">
        <f t="shared" si="41"/>
        <v>36.916200000000003</v>
      </c>
      <c r="S302" s="75">
        <f t="shared" si="42"/>
        <v>-7.6878999999999991</v>
      </c>
      <c r="T302" s="75">
        <f t="shared" si="43"/>
        <v>0.46160000000000423</v>
      </c>
    </row>
    <row r="303" spans="1:20">
      <c r="A303" s="27" t="s">
        <v>187</v>
      </c>
      <c r="B303" s="31" t="s">
        <v>23</v>
      </c>
      <c r="C303" s="6" t="s">
        <v>187</v>
      </c>
      <c r="D303" s="6" t="s">
        <v>187</v>
      </c>
      <c r="E303" s="6" t="s">
        <v>187</v>
      </c>
      <c r="F303" s="6" t="s">
        <v>187</v>
      </c>
      <c r="G303" s="6" t="s">
        <v>187</v>
      </c>
      <c r="H303" s="6" t="s">
        <v>187</v>
      </c>
      <c r="I303" s="6" t="s">
        <v>187</v>
      </c>
      <c r="J303" s="6" t="s">
        <v>187</v>
      </c>
      <c r="K303" s="6" t="s">
        <v>187</v>
      </c>
      <c r="L303" s="6" t="s">
        <v>187</v>
      </c>
      <c r="M303" s="6" t="s">
        <v>187</v>
      </c>
      <c r="N303" s="6" t="s">
        <v>187</v>
      </c>
      <c r="O303" s="6" t="s">
        <v>187</v>
      </c>
      <c r="Q303" s="6" t="str">
        <f t="shared" si="40"/>
        <v/>
      </c>
      <c r="R303" s="6" t="str">
        <f t="shared" si="41"/>
        <v/>
      </c>
      <c r="S303" s="75" t="str">
        <f t="shared" si="42"/>
        <v/>
      </c>
      <c r="T303" s="75" t="str">
        <f t="shared" si="43"/>
        <v/>
      </c>
    </row>
    <row r="304" spans="1:20">
      <c r="A304" s="27" t="s">
        <v>187</v>
      </c>
      <c r="B304" s="31" t="s">
        <v>136</v>
      </c>
      <c r="C304" s="6">
        <v>25.581600000000002</v>
      </c>
      <c r="D304" s="6">
        <v>26.4941</v>
      </c>
      <c r="E304" s="6">
        <v>27.406600000000001</v>
      </c>
      <c r="F304" s="6">
        <v>27.6084</v>
      </c>
      <c r="G304" s="6">
        <v>28.0335</v>
      </c>
      <c r="H304" s="6">
        <v>27.467500000000001</v>
      </c>
      <c r="I304" s="6">
        <v>27.461300000000001</v>
      </c>
      <c r="J304" s="6">
        <v>27.558700000000002</v>
      </c>
      <c r="K304" s="6">
        <v>27.074300000000001</v>
      </c>
      <c r="L304" s="6">
        <v>26.914100000000001</v>
      </c>
      <c r="M304" s="6">
        <v>26.91</v>
      </c>
      <c r="N304" s="6">
        <v>26.91</v>
      </c>
      <c r="O304" s="6">
        <v>26.91</v>
      </c>
      <c r="Q304" s="6">
        <f t="shared" si="40"/>
        <v>25.581600000000002</v>
      </c>
      <c r="R304" s="6">
        <f t="shared" si="41"/>
        <v>28.0335</v>
      </c>
      <c r="S304" s="75">
        <f t="shared" si="42"/>
        <v>-1.3283999999999985</v>
      </c>
      <c r="T304" s="75">
        <f t="shared" si="43"/>
        <v>1.1234999999999999</v>
      </c>
    </row>
    <row r="305" spans="1:20">
      <c r="A305" s="27" t="s">
        <v>187</v>
      </c>
      <c r="B305" s="31" t="s">
        <v>34</v>
      </c>
      <c r="C305" s="6">
        <v>27.2653</v>
      </c>
      <c r="D305" s="6">
        <v>27.860499999999998</v>
      </c>
      <c r="E305" s="6">
        <v>28.669</v>
      </c>
      <c r="F305" s="6">
        <v>29.0871</v>
      </c>
      <c r="G305" s="6">
        <v>29.323</v>
      </c>
      <c r="H305" s="6">
        <v>29.685099999999998</v>
      </c>
      <c r="I305" s="6">
        <v>30.468599999999999</v>
      </c>
      <c r="J305" s="6">
        <v>30.625699999999998</v>
      </c>
      <c r="K305" s="6">
        <v>30.7592</v>
      </c>
      <c r="L305" s="6">
        <v>30.7593</v>
      </c>
      <c r="M305" s="6">
        <v>30.841100000000001</v>
      </c>
      <c r="N305" s="6">
        <v>30.841100000000001</v>
      </c>
      <c r="O305" s="6">
        <v>30.841100000000001</v>
      </c>
      <c r="Q305" s="6">
        <f t="shared" si="40"/>
        <v>27.2653</v>
      </c>
      <c r="R305" s="6">
        <f t="shared" si="41"/>
        <v>30.841100000000001</v>
      </c>
      <c r="S305" s="75">
        <f t="shared" si="42"/>
        <v>-3.575800000000001</v>
      </c>
      <c r="T305" s="75">
        <f t="shared" si="43"/>
        <v>0</v>
      </c>
    </row>
    <row r="306" spans="1:20">
      <c r="A306" s="27" t="s">
        <v>187</v>
      </c>
      <c r="B306" s="31" t="s">
        <v>46</v>
      </c>
      <c r="C306" s="6">
        <v>23.200700000000001</v>
      </c>
      <c r="D306" s="6">
        <v>24.778500000000001</v>
      </c>
      <c r="E306" s="6">
        <v>25.325700000000001</v>
      </c>
      <c r="F306" s="6">
        <v>26.284800000000001</v>
      </c>
      <c r="G306" s="6">
        <v>26.6374</v>
      </c>
      <c r="H306" s="6">
        <v>26.148499999999999</v>
      </c>
      <c r="I306" s="6">
        <v>25.119900000000001</v>
      </c>
      <c r="J306" s="6">
        <v>25.873100000000001</v>
      </c>
      <c r="K306" s="6">
        <v>25.035</v>
      </c>
      <c r="L306" s="6">
        <v>25.035</v>
      </c>
      <c r="M306" s="6">
        <v>25.035</v>
      </c>
      <c r="N306" s="6">
        <v>25.035</v>
      </c>
      <c r="O306" s="6">
        <v>25.035</v>
      </c>
      <c r="Q306" s="6">
        <f t="shared" si="40"/>
        <v>23.200700000000001</v>
      </c>
      <c r="R306" s="6">
        <f t="shared" si="41"/>
        <v>26.6374</v>
      </c>
      <c r="S306" s="75">
        <f t="shared" si="42"/>
        <v>-1.8342999999999989</v>
      </c>
      <c r="T306" s="75">
        <f t="shared" si="43"/>
        <v>1.6023999999999994</v>
      </c>
    </row>
    <row r="307" spans="1:20">
      <c r="A307" s="27" t="s">
        <v>6</v>
      </c>
      <c r="B307" s="31"/>
      <c r="C307" s="6" t="s">
        <v>187</v>
      </c>
      <c r="D307" s="6" t="s">
        <v>187</v>
      </c>
      <c r="E307" s="6" t="s">
        <v>187</v>
      </c>
      <c r="F307" s="6" t="s">
        <v>187</v>
      </c>
      <c r="G307" s="6" t="s">
        <v>187</v>
      </c>
      <c r="H307" s="6" t="s">
        <v>187</v>
      </c>
      <c r="I307" s="6" t="s">
        <v>187</v>
      </c>
      <c r="J307" s="6" t="s">
        <v>187</v>
      </c>
      <c r="K307" s="6" t="s">
        <v>187</v>
      </c>
      <c r="L307" s="6" t="s">
        <v>187</v>
      </c>
      <c r="M307" s="6" t="s">
        <v>187</v>
      </c>
      <c r="N307" s="6" t="s">
        <v>187</v>
      </c>
      <c r="O307" s="6" t="s">
        <v>187</v>
      </c>
      <c r="P307" s="6"/>
      <c r="Q307" s="6" t="str">
        <f t="shared" si="40"/>
        <v/>
      </c>
      <c r="R307" s="6" t="str">
        <f t="shared" si="41"/>
        <v/>
      </c>
      <c r="S307" s="75" t="str">
        <f t="shared" si="42"/>
        <v/>
      </c>
      <c r="T307" s="75" t="str">
        <f t="shared" si="43"/>
        <v/>
      </c>
    </row>
    <row r="308" spans="1:20">
      <c r="A308" s="27" t="s">
        <v>187</v>
      </c>
      <c r="B308" s="31" t="s">
        <v>29</v>
      </c>
      <c r="C308" s="6">
        <v>28.105</v>
      </c>
      <c r="D308" s="6">
        <v>28.944299999999998</v>
      </c>
      <c r="E308" s="6">
        <v>29.1691</v>
      </c>
      <c r="F308" s="6">
        <v>30.632899999999999</v>
      </c>
      <c r="G308" s="6">
        <v>31.060500000000001</v>
      </c>
      <c r="H308" s="6">
        <v>31.790600000000001</v>
      </c>
      <c r="I308" s="6">
        <v>32.156399999999998</v>
      </c>
      <c r="J308" s="6">
        <v>33.408799999999999</v>
      </c>
      <c r="K308" s="6">
        <v>33.7239</v>
      </c>
      <c r="L308" s="6">
        <v>33.798499999999997</v>
      </c>
      <c r="M308" s="6">
        <v>34.015599999999999</v>
      </c>
      <c r="N308" s="6">
        <v>33.616500000000002</v>
      </c>
      <c r="O308" s="6">
        <v>33.616500000000002</v>
      </c>
      <c r="Q308" s="6">
        <f t="shared" si="40"/>
        <v>28.105</v>
      </c>
      <c r="R308" s="6">
        <f t="shared" si="41"/>
        <v>34.015599999999999</v>
      </c>
      <c r="S308" s="75">
        <f t="shared" si="42"/>
        <v>-5.5115000000000016</v>
      </c>
      <c r="T308" s="75">
        <f t="shared" si="43"/>
        <v>0.39909999999999712</v>
      </c>
    </row>
    <row r="309" spans="1:20">
      <c r="A309" s="27"/>
      <c r="B309" s="31" t="s">
        <v>179</v>
      </c>
      <c r="C309" s="6" t="s">
        <v>187</v>
      </c>
      <c r="D309" s="6" t="s">
        <v>187</v>
      </c>
      <c r="E309" s="6" t="s">
        <v>187</v>
      </c>
      <c r="F309" s="6" t="s">
        <v>187</v>
      </c>
      <c r="G309" s="6" t="s">
        <v>187</v>
      </c>
      <c r="H309" s="6" t="s">
        <v>187</v>
      </c>
      <c r="I309" s="6" t="s">
        <v>187</v>
      </c>
      <c r="J309" s="6" t="s">
        <v>187</v>
      </c>
      <c r="K309" s="6" t="s">
        <v>187</v>
      </c>
      <c r="L309" s="6" t="s">
        <v>187</v>
      </c>
      <c r="M309" s="6" t="s">
        <v>187</v>
      </c>
      <c r="N309" s="6" t="s">
        <v>187</v>
      </c>
      <c r="O309" s="6" t="s">
        <v>187</v>
      </c>
      <c r="Q309" s="6" t="str">
        <f t="shared" si="40"/>
        <v/>
      </c>
      <c r="R309" s="6" t="str">
        <f t="shared" si="41"/>
        <v/>
      </c>
      <c r="S309" s="75" t="str">
        <f t="shared" si="42"/>
        <v/>
      </c>
      <c r="T309" s="75" t="str">
        <f t="shared" si="43"/>
        <v/>
      </c>
    </row>
    <row r="310" spans="1:20">
      <c r="A310" s="27" t="s">
        <v>187</v>
      </c>
      <c r="B310" s="31" t="s">
        <v>33</v>
      </c>
      <c r="C310" s="6">
        <v>17.840299999999999</v>
      </c>
      <c r="D310" s="6">
        <v>17.709599999999998</v>
      </c>
      <c r="E310" s="6">
        <v>18.246600000000001</v>
      </c>
      <c r="F310" s="6">
        <v>19.520499999999998</v>
      </c>
      <c r="G310" s="6">
        <v>20.4544</v>
      </c>
      <c r="H310" s="6">
        <v>20.880700000000001</v>
      </c>
      <c r="I310" s="6">
        <v>20.767299999999999</v>
      </c>
      <c r="J310" s="6">
        <v>22.377199999999998</v>
      </c>
      <c r="K310" s="6">
        <v>22.567399999999999</v>
      </c>
      <c r="L310" s="6">
        <v>21.939399999999999</v>
      </c>
      <c r="M310" s="6">
        <v>23.185500000000001</v>
      </c>
      <c r="N310" s="6">
        <v>23.223600000000001</v>
      </c>
      <c r="O310" s="6">
        <v>23.223600000000001</v>
      </c>
      <c r="Q310" s="6">
        <f t="shared" si="40"/>
        <v>17.709599999999998</v>
      </c>
      <c r="R310" s="6">
        <f t="shared" si="41"/>
        <v>23.223600000000001</v>
      </c>
      <c r="S310" s="75">
        <f t="shared" si="42"/>
        <v>-5.5140000000000029</v>
      </c>
      <c r="T310" s="75">
        <f t="shared" si="43"/>
        <v>0</v>
      </c>
    </row>
    <row r="311" spans="1:20">
      <c r="A311" s="27" t="s">
        <v>187</v>
      </c>
      <c r="B311" s="31" t="s">
        <v>43</v>
      </c>
      <c r="C311" s="6" t="s">
        <v>187</v>
      </c>
      <c r="D311" s="6" t="s">
        <v>187</v>
      </c>
      <c r="E311" s="6" t="s">
        <v>187</v>
      </c>
      <c r="F311" s="6" t="s">
        <v>187</v>
      </c>
      <c r="G311" s="6" t="s">
        <v>187</v>
      </c>
      <c r="H311" s="6" t="s">
        <v>187</v>
      </c>
      <c r="I311" s="6" t="s">
        <v>187</v>
      </c>
      <c r="J311" s="6" t="s">
        <v>187</v>
      </c>
      <c r="K311" s="6" t="s">
        <v>187</v>
      </c>
      <c r="L311" s="6" t="s">
        <v>187</v>
      </c>
      <c r="M311" s="6" t="s">
        <v>187</v>
      </c>
      <c r="N311" s="6" t="s">
        <v>187</v>
      </c>
      <c r="O311" s="6" t="s">
        <v>187</v>
      </c>
      <c r="Q311" s="6" t="str">
        <f t="shared" si="40"/>
        <v/>
      </c>
      <c r="R311" s="6" t="str">
        <f t="shared" si="41"/>
        <v/>
      </c>
      <c r="S311" s="75" t="str">
        <f t="shared" si="42"/>
        <v/>
      </c>
      <c r="T311" s="75" t="str">
        <f t="shared" si="43"/>
        <v/>
      </c>
    </row>
    <row r="312" spans="1:20">
      <c r="A312" s="27" t="s">
        <v>187</v>
      </c>
      <c r="B312" s="31" t="s">
        <v>48</v>
      </c>
      <c r="C312" s="6">
        <v>11.7037</v>
      </c>
      <c r="D312" s="6">
        <v>12.5603</v>
      </c>
      <c r="E312" s="6">
        <v>13.0952</v>
      </c>
      <c r="F312" s="6">
        <v>13.698399999999999</v>
      </c>
      <c r="G312" s="6">
        <v>13.396100000000001</v>
      </c>
      <c r="H312" s="6">
        <v>14.142300000000001</v>
      </c>
      <c r="I312" s="6">
        <v>14.2254</v>
      </c>
      <c r="J312" s="6">
        <v>14.6004</v>
      </c>
      <c r="K312" s="6">
        <v>14.5022</v>
      </c>
      <c r="L312" s="6">
        <v>14.049300000000001</v>
      </c>
      <c r="M312" s="6">
        <v>14.1198</v>
      </c>
      <c r="N312" s="6">
        <v>14.3568</v>
      </c>
      <c r="O312" s="6">
        <v>14.3568</v>
      </c>
      <c r="Q312" s="6">
        <f t="shared" si="40"/>
        <v>11.7037</v>
      </c>
      <c r="R312" s="6">
        <f t="shared" si="41"/>
        <v>14.6004</v>
      </c>
      <c r="S312" s="75">
        <f t="shared" si="42"/>
        <v>-2.6531000000000002</v>
      </c>
      <c r="T312" s="75">
        <f t="shared" si="43"/>
        <v>0.2436000000000007</v>
      </c>
    </row>
    <row r="313" spans="1:20">
      <c r="A313" s="27" t="s">
        <v>175</v>
      </c>
      <c r="B313" s="31"/>
      <c r="C313" s="6" t="s">
        <v>187</v>
      </c>
      <c r="D313" s="6" t="s">
        <v>187</v>
      </c>
      <c r="E313" s="6" t="s">
        <v>187</v>
      </c>
      <c r="F313" s="6" t="s">
        <v>187</v>
      </c>
      <c r="G313" s="6" t="s">
        <v>187</v>
      </c>
      <c r="H313" s="6" t="s">
        <v>187</v>
      </c>
      <c r="I313" s="6" t="s">
        <v>187</v>
      </c>
      <c r="J313" s="6" t="s">
        <v>187</v>
      </c>
      <c r="K313" s="6" t="s">
        <v>187</v>
      </c>
      <c r="L313" s="6" t="s">
        <v>187</v>
      </c>
      <c r="M313" s="6" t="s">
        <v>187</v>
      </c>
      <c r="N313" s="6" t="s">
        <v>187</v>
      </c>
      <c r="O313" s="6" t="s">
        <v>187</v>
      </c>
      <c r="P313" s="6"/>
      <c r="Q313" s="6" t="str">
        <f t="shared" si="40"/>
        <v/>
      </c>
      <c r="R313" s="6" t="str">
        <f t="shared" si="41"/>
        <v/>
      </c>
      <c r="S313" s="75" t="str">
        <f t="shared" si="42"/>
        <v/>
      </c>
      <c r="T313" s="75" t="str">
        <f t="shared" si="43"/>
        <v/>
      </c>
    </row>
    <row r="314" spans="1:20">
      <c r="A314" s="27" t="s">
        <v>187</v>
      </c>
      <c r="B314" s="31" t="s">
        <v>10</v>
      </c>
      <c r="C314" s="6">
        <v>13.151899999999999</v>
      </c>
      <c r="D314" s="6">
        <v>13.206099999999999</v>
      </c>
      <c r="E314" s="6">
        <v>13.6374</v>
      </c>
      <c r="F314" s="6">
        <v>14.420999999999999</v>
      </c>
      <c r="G314" s="6">
        <v>14.5229</v>
      </c>
      <c r="H314" s="6">
        <v>15.202299999999999</v>
      </c>
      <c r="I314" s="6">
        <v>15.594799999999999</v>
      </c>
      <c r="J314" s="6">
        <v>15.8972</v>
      </c>
      <c r="K314" s="6">
        <v>16.223700000000001</v>
      </c>
      <c r="L314" s="6">
        <v>16.797999999999998</v>
      </c>
      <c r="M314" s="6">
        <v>16.6372</v>
      </c>
      <c r="N314" s="6">
        <v>16.535</v>
      </c>
      <c r="O314" s="6">
        <v>16.535</v>
      </c>
      <c r="Q314" s="6">
        <f t="shared" si="40"/>
        <v>13.151899999999999</v>
      </c>
      <c r="R314" s="6">
        <f t="shared" si="41"/>
        <v>16.797999999999998</v>
      </c>
      <c r="S314" s="75">
        <f t="shared" si="42"/>
        <v>-3.3831000000000007</v>
      </c>
      <c r="T314" s="75">
        <f t="shared" si="43"/>
        <v>0.26299999999999812</v>
      </c>
    </row>
    <row r="315" spans="1:20">
      <c r="A315" s="27" t="s">
        <v>187</v>
      </c>
      <c r="B315" s="31" t="s">
        <v>26</v>
      </c>
      <c r="C315" s="6">
        <v>14.698700000000001</v>
      </c>
      <c r="D315" s="6">
        <v>14.8414</v>
      </c>
      <c r="E315" s="6">
        <v>15.2506</v>
      </c>
      <c r="F315" s="6">
        <v>15.5716</v>
      </c>
      <c r="G315" s="6">
        <v>15.998699999999999</v>
      </c>
      <c r="H315" s="6">
        <v>16.1006</v>
      </c>
      <c r="I315" s="6">
        <v>16.381699999999999</v>
      </c>
      <c r="J315" s="6">
        <v>16.594899999999999</v>
      </c>
      <c r="K315" s="6">
        <v>16.540299999999998</v>
      </c>
      <c r="L315" s="6">
        <v>16.654</v>
      </c>
      <c r="M315" s="6">
        <v>16.804500000000001</v>
      </c>
      <c r="N315" s="6">
        <v>16.990100000000002</v>
      </c>
      <c r="O315" s="6">
        <v>17.011900000000001</v>
      </c>
      <c r="Q315" s="6">
        <f t="shared" si="40"/>
        <v>14.698700000000001</v>
      </c>
      <c r="R315" s="6">
        <f t="shared" si="41"/>
        <v>17.011900000000001</v>
      </c>
      <c r="S315" s="75">
        <f t="shared" si="42"/>
        <v>-2.3132000000000001</v>
      </c>
      <c r="T315" s="75">
        <f t="shared" si="43"/>
        <v>0</v>
      </c>
    </row>
    <row r="316" spans="1:20">
      <c r="A316" s="27" t="s">
        <v>187</v>
      </c>
      <c r="B316" s="31" t="s">
        <v>32</v>
      </c>
      <c r="C316" s="6">
        <v>7.9306000000000001</v>
      </c>
      <c r="D316" s="6">
        <v>8.1812000000000005</v>
      </c>
      <c r="E316" s="6">
        <v>8.8306000000000004</v>
      </c>
      <c r="F316" s="6">
        <v>8.9888999999999992</v>
      </c>
      <c r="G316" s="6">
        <v>8.7225999999999999</v>
      </c>
      <c r="H316" s="6">
        <v>8.6841000000000008</v>
      </c>
      <c r="I316" s="6">
        <v>8.5116999999999994</v>
      </c>
      <c r="J316" s="6">
        <v>8.6507000000000005</v>
      </c>
      <c r="K316" s="6">
        <v>9.1165000000000003</v>
      </c>
      <c r="L316" s="6">
        <v>9.1165000000000003</v>
      </c>
      <c r="M316" s="6">
        <v>9.1165000000000003</v>
      </c>
      <c r="N316" s="6">
        <v>9.1165000000000003</v>
      </c>
      <c r="O316" s="6">
        <v>9.1165000000000003</v>
      </c>
      <c r="Q316" s="6">
        <f t="shared" si="40"/>
        <v>7.9306000000000001</v>
      </c>
      <c r="R316" s="6">
        <f t="shared" si="41"/>
        <v>9.1165000000000003</v>
      </c>
      <c r="S316" s="75">
        <f t="shared" si="42"/>
        <v>-1.1859000000000002</v>
      </c>
      <c r="T316" s="75">
        <f t="shared" si="43"/>
        <v>0</v>
      </c>
    </row>
    <row r="317" spans="1:20">
      <c r="A317" s="27" t="s">
        <v>187</v>
      </c>
      <c r="B317" s="31" t="s">
        <v>37</v>
      </c>
      <c r="C317" s="6" t="s">
        <v>187</v>
      </c>
      <c r="D317" s="6" t="s">
        <v>187</v>
      </c>
      <c r="E317" s="6" t="s">
        <v>187</v>
      </c>
      <c r="F317" s="6" t="s">
        <v>187</v>
      </c>
      <c r="G317" s="6" t="s">
        <v>187</v>
      </c>
      <c r="H317" s="6" t="s">
        <v>187</v>
      </c>
      <c r="I317" s="6" t="s">
        <v>187</v>
      </c>
      <c r="J317" s="6" t="s">
        <v>187</v>
      </c>
      <c r="K317" s="6" t="s">
        <v>187</v>
      </c>
      <c r="L317" s="6" t="s">
        <v>187</v>
      </c>
      <c r="M317" s="6" t="s">
        <v>187</v>
      </c>
      <c r="N317" s="6" t="s">
        <v>187</v>
      </c>
      <c r="O317" s="6" t="s">
        <v>187</v>
      </c>
      <c r="Q317" s="6" t="str">
        <f t="shared" si="40"/>
        <v/>
      </c>
      <c r="R317" s="6" t="str">
        <f t="shared" si="41"/>
        <v/>
      </c>
      <c r="S317" s="75" t="str">
        <f t="shared" si="42"/>
        <v/>
      </c>
      <c r="T317" s="75" t="str">
        <f t="shared" si="43"/>
        <v/>
      </c>
    </row>
    <row r="318" spans="1:20">
      <c r="A318" s="27"/>
      <c r="B318" s="31" t="s">
        <v>178</v>
      </c>
      <c r="C318" s="6" t="s">
        <v>187</v>
      </c>
      <c r="D318" s="6" t="s">
        <v>187</v>
      </c>
      <c r="E318" s="6" t="s">
        <v>187</v>
      </c>
      <c r="F318" s="6" t="s">
        <v>187</v>
      </c>
      <c r="G318" s="6" t="s">
        <v>187</v>
      </c>
      <c r="H318" s="6" t="s">
        <v>187</v>
      </c>
      <c r="I318" s="6" t="s">
        <v>187</v>
      </c>
      <c r="J318" s="6" t="s">
        <v>187</v>
      </c>
      <c r="K318" s="6" t="s">
        <v>187</v>
      </c>
      <c r="L318" s="6" t="s">
        <v>187</v>
      </c>
      <c r="M318" s="6" t="s">
        <v>187</v>
      </c>
      <c r="N318" s="6" t="s">
        <v>187</v>
      </c>
      <c r="O318" s="6" t="s">
        <v>187</v>
      </c>
      <c r="Q318" s="6" t="str">
        <f t="shared" si="40"/>
        <v/>
      </c>
      <c r="R318" s="6" t="str">
        <f t="shared" si="41"/>
        <v/>
      </c>
      <c r="S318" s="75" t="str">
        <f t="shared" si="42"/>
        <v/>
      </c>
      <c r="T318" s="75" t="str">
        <f t="shared" si="43"/>
        <v/>
      </c>
    </row>
    <row r="319" spans="1:20">
      <c r="A319" s="27" t="s">
        <v>176</v>
      </c>
      <c r="B319" s="31"/>
      <c r="C319" s="6" t="s">
        <v>187</v>
      </c>
      <c r="D319" s="6" t="s">
        <v>187</v>
      </c>
      <c r="E319" s="6" t="s">
        <v>187</v>
      </c>
      <c r="F319" s="6" t="s">
        <v>187</v>
      </c>
      <c r="G319" s="6" t="s">
        <v>187</v>
      </c>
      <c r="H319" s="6" t="s">
        <v>187</v>
      </c>
      <c r="I319" s="6" t="s">
        <v>187</v>
      </c>
      <c r="J319" s="6" t="s">
        <v>187</v>
      </c>
      <c r="K319" s="6" t="s">
        <v>187</v>
      </c>
      <c r="L319" s="6" t="s">
        <v>187</v>
      </c>
      <c r="M319" s="6" t="s">
        <v>187</v>
      </c>
      <c r="N319" s="6" t="s">
        <v>187</v>
      </c>
      <c r="O319" s="6" t="s">
        <v>187</v>
      </c>
      <c r="P319" s="6"/>
      <c r="Q319" s="6" t="str">
        <f t="shared" si="40"/>
        <v/>
      </c>
      <c r="R319" s="6" t="str">
        <f t="shared" si="41"/>
        <v/>
      </c>
      <c r="S319" s="75" t="str">
        <f t="shared" si="42"/>
        <v/>
      </c>
      <c r="T319" s="75" t="str">
        <f t="shared" si="43"/>
        <v/>
      </c>
    </row>
    <row r="320" spans="1:20">
      <c r="A320" s="27" t="s">
        <v>187</v>
      </c>
      <c r="B320" s="31" t="s">
        <v>18</v>
      </c>
      <c r="C320" s="6">
        <v>12.453900000000001</v>
      </c>
      <c r="D320" s="6">
        <v>12.227399999999999</v>
      </c>
      <c r="E320" s="6">
        <v>12.028</v>
      </c>
      <c r="F320" s="6">
        <v>12.6625</v>
      </c>
      <c r="G320" s="6">
        <v>12.832700000000001</v>
      </c>
      <c r="H320" s="6">
        <v>12.9846</v>
      </c>
      <c r="I320" s="6">
        <v>13.6243</v>
      </c>
      <c r="J320" s="6">
        <v>13.9466</v>
      </c>
      <c r="K320" s="6">
        <v>14.9678</v>
      </c>
      <c r="L320" s="6">
        <v>16.012</v>
      </c>
      <c r="M320" s="6">
        <v>16.688700000000001</v>
      </c>
      <c r="N320" s="6">
        <v>16.688700000000001</v>
      </c>
      <c r="O320" s="6">
        <v>16.688700000000001</v>
      </c>
      <c r="Q320" s="6">
        <f t="shared" si="40"/>
        <v>12.028</v>
      </c>
      <c r="R320" s="6">
        <f t="shared" si="41"/>
        <v>16.688700000000001</v>
      </c>
      <c r="S320" s="75">
        <f t="shared" si="42"/>
        <v>-4.6607000000000003</v>
      </c>
      <c r="T320" s="75">
        <f t="shared" si="43"/>
        <v>0</v>
      </c>
    </row>
    <row r="321" spans="1:20">
      <c r="A321" s="27" t="s">
        <v>187</v>
      </c>
      <c r="B321" s="31" t="s">
        <v>27</v>
      </c>
      <c r="C321" s="6">
        <v>12.7454</v>
      </c>
      <c r="D321" s="6">
        <v>13.0258</v>
      </c>
      <c r="E321" s="6">
        <v>13.292999999999999</v>
      </c>
      <c r="F321" s="6">
        <v>13.7219</v>
      </c>
      <c r="G321" s="6">
        <v>14.917299999999999</v>
      </c>
      <c r="H321" s="6">
        <v>15.709</v>
      </c>
      <c r="I321" s="6">
        <v>16.023700000000002</v>
      </c>
      <c r="J321" s="6">
        <v>16.247599999999998</v>
      </c>
      <c r="K321" s="6">
        <v>16.979500000000002</v>
      </c>
      <c r="L321" s="6">
        <v>17.0106</v>
      </c>
      <c r="M321" s="6">
        <v>17.7211</v>
      </c>
      <c r="N321" s="6">
        <v>19.1281</v>
      </c>
      <c r="O321" s="6">
        <v>18.4237</v>
      </c>
      <c r="Q321" s="6">
        <f t="shared" si="40"/>
        <v>12.7454</v>
      </c>
      <c r="R321" s="6">
        <f t="shared" si="41"/>
        <v>19.1281</v>
      </c>
      <c r="S321" s="75">
        <f t="shared" si="42"/>
        <v>-5.6783000000000001</v>
      </c>
      <c r="T321" s="75">
        <f t="shared" si="43"/>
        <v>0.70439999999999969</v>
      </c>
    </row>
    <row r="322" spans="1:20">
      <c r="A322" s="27" t="s">
        <v>187</v>
      </c>
      <c r="B322" s="31" t="s">
        <v>40</v>
      </c>
      <c r="C322" s="6">
        <v>24.566500000000001</v>
      </c>
      <c r="D322" s="6">
        <v>24.371099999999998</v>
      </c>
      <c r="E322" s="6">
        <v>25.1433</v>
      </c>
      <c r="F322" s="6">
        <v>24.950700000000001</v>
      </c>
      <c r="G322" s="6">
        <v>25.250900000000001</v>
      </c>
      <c r="H322" s="6">
        <v>25.477599999999999</v>
      </c>
      <c r="I322" s="6">
        <v>25.481200000000001</v>
      </c>
      <c r="J322" s="6">
        <v>26.0002</v>
      </c>
      <c r="K322" s="6">
        <v>25.9132</v>
      </c>
      <c r="L322" s="6">
        <v>26.520199999999999</v>
      </c>
      <c r="M322" s="6">
        <v>26.555599999999998</v>
      </c>
      <c r="N322" s="6">
        <v>26.756499999999999</v>
      </c>
      <c r="O322" s="6">
        <v>26.756499999999999</v>
      </c>
      <c r="Q322" s="6">
        <f t="shared" si="40"/>
        <v>24.371099999999998</v>
      </c>
      <c r="R322" s="6">
        <f t="shared" si="41"/>
        <v>26.756499999999999</v>
      </c>
      <c r="S322" s="75">
        <f t="shared" si="42"/>
        <v>-2.3854000000000006</v>
      </c>
      <c r="T322" s="75">
        <f t="shared" si="43"/>
        <v>0</v>
      </c>
    </row>
    <row r="323" spans="1:20">
      <c r="A323" s="27" t="s">
        <v>187</v>
      </c>
      <c r="B323" s="31" t="s">
        <v>49</v>
      </c>
      <c r="C323" s="6">
        <v>24.258600000000001</v>
      </c>
      <c r="D323" s="6">
        <v>25.123799999999999</v>
      </c>
      <c r="E323" s="6">
        <v>25.6249</v>
      </c>
      <c r="F323" s="6">
        <v>26.314599999999999</v>
      </c>
      <c r="G323" s="6">
        <v>27.319800000000001</v>
      </c>
      <c r="H323" s="6">
        <v>27.4499</v>
      </c>
      <c r="I323" s="6">
        <v>28.073799999999999</v>
      </c>
      <c r="J323" s="6">
        <v>28.741800000000001</v>
      </c>
      <c r="K323" s="6">
        <v>28.979500000000002</v>
      </c>
      <c r="L323" s="6">
        <v>30.197600000000001</v>
      </c>
      <c r="M323" s="6">
        <v>31.309699999999999</v>
      </c>
      <c r="N323" s="6">
        <v>31.309699999999999</v>
      </c>
      <c r="O323" s="6">
        <v>31.309699999999999</v>
      </c>
      <c r="Q323" s="6">
        <f t="shared" si="40"/>
        <v>24.258600000000001</v>
      </c>
      <c r="R323" s="6">
        <f t="shared" si="41"/>
        <v>31.309699999999999</v>
      </c>
      <c r="S323" s="75">
        <f t="shared" si="42"/>
        <v>-7.0510999999999981</v>
      </c>
      <c r="T323" s="75">
        <f t="shared" si="43"/>
        <v>0</v>
      </c>
    </row>
    <row r="324" spans="1:20">
      <c r="A324" s="27" t="s">
        <v>12</v>
      </c>
      <c r="B324" s="31"/>
      <c r="C324" s="6" t="s">
        <v>187</v>
      </c>
      <c r="D324" s="6" t="s">
        <v>187</v>
      </c>
      <c r="E324" s="6" t="s">
        <v>187</v>
      </c>
      <c r="F324" s="6" t="s">
        <v>187</v>
      </c>
      <c r="G324" s="6" t="s">
        <v>187</v>
      </c>
      <c r="H324" s="6" t="s">
        <v>187</v>
      </c>
      <c r="I324" s="6" t="s">
        <v>187</v>
      </c>
      <c r="J324" s="6" t="s">
        <v>187</v>
      </c>
      <c r="K324" s="6" t="s">
        <v>187</v>
      </c>
      <c r="L324" s="6" t="s">
        <v>187</v>
      </c>
      <c r="M324" s="6" t="s">
        <v>187</v>
      </c>
      <c r="N324" s="6" t="s">
        <v>187</v>
      </c>
      <c r="O324" s="6" t="s">
        <v>187</v>
      </c>
      <c r="P324" s="6"/>
      <c r="Q324" s="6" t="str">
        <f t="shared" si="40"/>
        <v/>
      </c>
      <c r="R324" s="6" t="str">
        <f t="shared" si="41"/>
        <v/>
      </c>
      <c r="S324" s="75" t="str">
        <f t="shared" si="42"/>
        <v/>
      </c>
      <c r="T324" s="75" t="str">
        <f t="shared" si="43"/>
        <v/>
      </c>
    </row>
    <row r="325" spans="1:20">
      <c r="A325" s="27" t="s">
        <v>187</v>
      </c>
      <c r="B325" s="31" t="s">
        <v>11</v>
      </c>
      <c r="C325" s="6">
        <v>32.630699999999997</v>
      </c>
      <c r="D325" s="6">
        <v>32.8568</v>
      </c>
      <c r="E325" s="6">
        <v>33.230899999999998</v>
      </c>
      <c r="F325" s="6">
        <v>33.762599999999999</v>
      </c>
      <c r="G325" s="6">
        <v>34.695399999999999</v>
      </c>
      <c r="H325" s="6">
        <v>35.739699999999999</v>
      </c>
      <c r="I325" s="6">
        <v>36.751199999999997</v>
      </c>
      <c r="J325" s="6">
        <v>37.308</v>
      </c>
      <c r="K325" s="6">
        <v>37.568600000000004</v>
      </c>
      <c r="L325" s="6">
        <v>37.825200000000002</v>
      </c>
      <c r="M325" s="6">
        <v>37.2849</v>
      </c>
      <c r="N325" s="6">
        <v>37.206699999999998</v>
      </c>
      <c r="O325" s="6">
        <v>37.4193</v>
      </c>
      <c r="Q325" s="6">
        <f t="shared" si="40"/>
        <v>32.630699999999997</v>
      </c>
      <c r="R325" s="6">
        <f t="shared" si="41"/>
        <v>37.825200000000002</v>
      </c>
      <c r="S325" s="75">
        <f t="shared" si="42"/>
        <v>-4.7886000000000024</v>
      </c>
      <c r="T325" s="75">
        <f t="shared" si="43"/>
        <v>0.40590000000000259</v>
      </c>
    </row>
    <row r="326" spans="1:20">
      <c r="A326" s="27" t="s">
        <v>187</v>
      </c>
      <c r="B326" s="31" t="s">
        <v>13</v>
      </c>
      <c r="C326" s="6">
        <v>24.414999999999999</v>
      </c>
      <c r="D326" s="6">
        <v>24.602799999999998</v>
      </c>
      <c r="E326" s="6">
        <v>25.1892</v>
      </c>
      <c r="F326" s="6">
        <v>25.245899999999999</v>
      </c>
      <c r="G326" s="6">
        <v>25.670999999999999</v>
      </c>
      <c r="H326" s="6">
        <v>25.7193</v>
      </c>
      <c r="I326" s="6">
        <v>25.851500000000001</v>
      </c>
      <c r="J326" s="6">
        <v>25.883099999999999</v>
      </c>
      <c r="K326" s="6">
        <v>26.546299999999999</v>
      </c>
      <c r="L326" s="6">
        <v>26.891200000000001</v>
      </c>
      <c r="M326" s="6">
        <v>27.100100000000001</v>
      </c>
      <c r="N326" s="6">
        <v>26.509799999999998</v>
      </c>
      <c r="O326" s="6">
        <v>26.0457</v>
      </c>
      <c r="Q326" s="6">
        <f t="shared" si="40"/>
        <v>24.414999999999999</v>
      </c>
      <c r="R326" s="6">
        <f t="shared" si="41"/>
        <v>27.100100000000001</v>
      </c>
      <c r="S326" s="75">
        <f t="shared" si="42"/>
        <v>-1.6307000000000009</v>
      </c>
      <c r="T326" s="75">
        <f t="shared" si="43"/>
        <v>1.0544000000000011</v>
      </c>
    </row>
    <row r="327" spans="1:20">
      <c r="A327" s="27" t="s">
        <v>187</v>
      </c>
      <c r="B327" s="31" t="s">
        <v>20</v>
      </c>
      <c r="C327" s="6">
        <v>23.285599999999999</v>
      </c>
      <c r="D327" s="6">
        <v>23.9087</v>
      </c>
      <c r="E327" s="6">
        <v>24.3857</v>
      </c>
      <c r="F327" s="6">
        <v>24.810700000000001</v>
      </c>
      <c r="G327" s="6">
        <v>25.35</v>
      </c>
      <c r="H327" s="6">
        <v>25.504999999999999</v>
      </c>
      <c r="I327" s="6">
        <v>25.505400000000002</v>
      </c>
      <c r="J327" s="6">
        <v>25.350300000000001</v>
      </c>
      <c r="K327" s="6">
        <v>25.465599999999998</v>
      </c>
      <c r="L327" s="6">
        <v>25.509899999999998</v>
      </c>
      <c r="M327" s="6">
        <v>25.6358</v>
      </c>
      <c r="N327" s="6">
        <v>25.810400000000001</v>
      </c>
      <c r="O327" s="6">
        <v>25.946999999999999</v>
      </c>
      <c r="Q327" s="6">
        <f t="shared" si="40"/>
        <v>23.285599999999999</v>
      </c>
      <c r="R327" s="6">
        <f t="shared" si="41"/>
        <v>25.946999999999999</v>
      </c>
      <c r="S327" s="75">
        <f t="shared" si="42"/>
        <v>-2.6614000000000004</v>
      </c>
      <c r="T327" s="75">
        <f t="shared" si="43"/>
        <v>0</v>
      </c>
    </row>
    <row r="328" spans="1:20">
      <c r="A328" s="27" t="s">
        <v>187</v>
      </c>
      <c r="B328" s="31" t="s">
        <v>21</v>
      </c>
      <c r="C328" s="6">
        <v>26.971699999999998</v>
      </c>
      <c r="D328" s="6">
        <v>27.557200000000002</v>
      </c>
      <c r="E328" s="6">
        <v>27.7895</v>
      </c>
      <c r="F328" s="6">
        <v>27.618600000000001</v>
      </c>
      <c r="G328" s="6">
        <v>27.945</v>
      </c>
      <c r="H328" s="6">
        <v>28.1219</v>
      </c>
      <c r="I328" s="6">
        <v>28.0914</v>
      </c>
      <c r="J328" s="6">
        <v>27.992100000000001</v>
      </c>
      <c r="K328" s="6">
        <v>28.5044</v>
      </c>
      <c r="L328" s="6">
        <v>28.950500000000002</v>
      </c>
      <c r="M328" s="6">
        <v>29.397400000000001</v>
      </c>
      <c r="N328" s="6">
        <v>29.536000000000001</v>
      </c>
      <c r="O328" s="6">
        <v>29.536000000000001</v>
      </c>
      <c r="Q328" s="6">
        <f t="shared" si="40"/>
        <v>26.971699999999998</v>
      </c>
      <c r="R328" s="6">
        <f t="shared" si="41"/>
        <v>29.536000000000001</v>
      </c>
      <c r="S328" s="75">
        <f t="shared" si="42"/>
        <v>-2.5643000000000029</v>
      </c>
      <c r="T328" s="75">
        <f t="shared" si="43"/>
        <v>0</v>
      </c>
    </row>
    <row r="329" spans="1:20">
      <c r="A329" s="27" t="s">
        <v>187</v>
      </c>
      <c r="B329" s="31" t="s">
        <v>25</v>
      </c>
      <c r="C329" s="6">
        <v>33.005499999999998</v>
      </c>
      <c r="D329" s="6">
        <v>33.7196</v>
      </c>
      <c r="E329" s="6">
        <v>34.162199999999999</v>
      </c>
      <c r="F329" s="6">
        <v>34.922899999999998</v>
      </c>
      <c r="G329" s="6">
        <v>35.443899999999999</v>
      </c>
      <c r="H329" s="6">
        <v>37.101799999999997</v>
      </c>
      <c r="I329" s="6">
        <v>38.989100000000001</v>
      </c>
      <c r="J329" s="6">
        <v>39.311300000000003</v>
      </c>
      <c r="K329" s="6">
        <v>36.971899999999998</v>
      </c>
      <c r="L329" s="6">
        <v>37.481000000000002</v>
      </c>
      <c r="M329" s="6">
        <v>38.144100000000002</v>
      </c>
      <c r="N329" s="6">
        <v>38.144100000000002</v>
      </c>
      <c r="O329" s="6">
        <v>38.144100000000002</v>
      </c>
      <c r="Q329" s="6">
        <f t="shared" si="40"/>
        <v>33.005499999999998</v>
      </c>
      <c r="R329" s="6">
        <f t="shared" si="41"/>
        <v>39.311300000000003</v>
      </c>
      <c r="S329" s="75">
        <f t="shared" si="42"/>
        <v>-5.1386000000000038</v>
      </c>
      <c r="T329" s="75">
        <f t="shared" si="43"/>
        <v>1.1672000000000011</v>
      </c>
    </row>
    <row r="330" spans="1:20">
      <c r="A330" s="27" t="s">
        <v>187</v>
      </c>
      <c r="B330" s="31" t="s">
        <v>142</v>
      </c>
      <c r="C330" s="6">
        <v>13.545</v>
      </c>
      <c r="D330" s="6">
        <v>13.4115</v>
      </c>
      <c r="E330" s="6">
        <v>13.5655</v>
      </c>
      <c r="F330" s="6">
        <v>13.724600000000001</v>
      </c>
      <c r="G330" s="6">
        <v>13.8498</v>
      </c>
      <c r="H330" s="6">
        <v>13.421799999999999</v>
      </c>
      <c r="I330" s="6">
        <v>13.798400000000001</v>
      </c>
      <c r="J330" s="6">
        <v>13.978199999999999</v>
      </c>
      <c r="K330" s="6">
        <v>13.978300000000001</v>
      </c>
      <c r="L330" s="6">
        <v>14.0558</v>
      </c>
      <c r="M330" s="6">
        <v>14.158099999999999</v>
      </c>
      <c r="N330" s="6">
        <v>14.158099999999999</v>
      </c>
      <c r="O330" s="6">
        <v>14.158099999999999</v>
      </c>
      <c r="Q330" s="6">
        <f t="shared" si="40"/>
        <v>13.4115</v>
      </c>
      <c r="R330" s="6">
        <f t="shared" si="41"/>
        <v>14.158099999999999</v>
      </c>
      <c r="S330" s="75">
        <f t="shared" si="42"/>
        <v>-0.74659999999999904</v>
      </c>
      <c r="T330" s="75">
        <f t="shared" si="43"/>
        <v>0</v>
      </c>
    </row>
    <row r="331" spans="1:20">
      <c r="A331" s="27" t="s">
        <v>187</v>
      </c>
      <c r="B331" s="31" t="s">
        <v>38</v>
      </c>
      <c r="C331" s="6">
        <v>29.526599999999998</v>
      </c>
      <c r="D331" s="6">
        <v>29.920400000000001</v>
      </c>
      <c r="E331" s="6">
        <v>30.306899999999999</v>
      </c>
      <c r="F331" s="6">
        <v>30.173500000000001</v>
      </c>
      <c r="G331" s="6">
        <v>30.654199999999999</v>
      </c>
      <c r="H331" s="6">
        <v>31.56</v>
      </c>
      <c r="I331" s="6">
        <v>32.126800000000003</v>
      </c>
      <c r="J331" s="6">
        <v>32.712299999999999</v>
      </c>
      <c r="K331" s="6">
        <v>33.099699999999999</v>
      </c>
      <c r="L331" s="6">
        <v>33.023099999999999</v>
      </c>
      <c r="M331" s="6">
        <v>32.853700000000003</v>
      </c>
      <c r="N331" s="6">
        <v>32.646000000000001</v>
      </c>
      <c r="O331" s="6">
        <v>32.646000000000001</v>
      </c>
      <c r="Q331" s="6">
        <f t="shared" si="40"/>
        <v>29.526599999999998</v>
      </c>
      <c r="R331" s="6">
        <f t="shared" si="41"/>
        <v>33.099699999999999</v>
      </c>
      <c r="S331" s="75">
        <f t="shared" si="42"/>
        <v>-3.1194000000000024</v>
      </c>
      <c r="T331" s="75">
        <f t="shared" si="43"/>
        <v>0.45369999999999777</v>
      </c>
    </row>
    <row r="332" spans="1:20">
      <c r="A332" s="27" t="s">
        <v>187</v>
      </c>
      <c r="B332" s="31" t="s">
        <v>39</v>
      </c>
      <c r="C332" s="6">
        <v>23.802499999999998</v>
      </c>
      <c r="D332" s="6">
        <v>24.434699999999999</v>
      </c>
      <c r="E332" s="6">
        <v>25.209399999999999</v>
      </c>
      <c r="F332" s="6">
        <v>25.506900000000002</v>
      </c>
      <c r="G332" s="6">
        <v>26.125800000000002</v>
      </c>
      <c r="H332" s="6">
        <v>26.4773</v>
      </c>
      <c r="I332" s="6">
        <v>26.3736</v>
      </c>
      <c r="J332" s="6">
        <v>26.2439</v>
      </c>
      <c r="K332" s="6">
        <v>26.258700000000001</v>
      </c>
      <c r="L332" s="6">
        <v>26.126100000000001</v>
      </c>
      <c r="M332" s="6">
        <v>26.002500000000001</v>
      </c>
      <c r="N332" s="6">
        <v>26.118099999999998</v>
      </c>
      <c r="O332" s="6">
        <v>26.427099999999999</v>
      </c>
      <c r="Q332" s="6">
        <f t="shared" si="40"/>
        <v>23.802499999999998</v>
      </c>
      <c r="R332" s="6">
        <f t="shared" si="41"/>
        <v>26.4773</v>
      </c>
      <c r="S332" s="75">
        <f t="shared" si="42"/>
        <v>-2.6246000000000009</v>
      </c>
      <c r="T332" s="75">
        <f t="shared" si="43"/>
        <v>5.0200000000000244E-2</v>
      </c>
    </row>
    <row r="333" spans="1:20">
      <c r="A333" s="27"/>
      <c r="B333" s="31"/>
      <c r="C333" s="6"/>
      <c r="D333" s="6"/>
      <c r="E333" s="6"/>
      <c r="F333" s="6"/>
      <c r="G333" s="6"/>
      <c r="H333" s="6"/>
      <c r="I333" s="6"/>
      <c r="J333" s="6"/>
      <c r="K333" s="6"/>
      <c r="L333" s="6"/>
      <c r="M333" s="6"/>
      <c r="N333" s="6"/>
      <c r="O333" s="6"/>
      <c r="Q333" s="6"/>
      <c r="R333" s="6"/>
      <c r="S333" s="75"/>
      <c r="T333" s="75"/>
    </row>
    <row r="334" spans="1:20">
      <c r="A334" s="77" t="s">
        <v>531</v>
      </c>
      <c r="B334" s="31"/>
      <c r="C334" s="6"/>
      <c r="D334" s="6"/>
      <c r="E334" s="6"/>
      <c r="F334" s="6"/>
      <c r="G334" s="6"/>
      <c r="I334" s="6"/>
      <c r="J334" s="6"/>
      <c r="K334" s="75"/>
      <c r="L334" s="75"/>
      <c r="M334" s="6"/>
      <c r="N334" s="6"/>
      <c r="O334" s="75"/>
      <c r="P334" s="75"/>
      <c r="Q334" s="6"/>
      <c r="R334" s="6"/>
      <c r="S334" s="75">
        <f>AVERAGE(S282:S332)</f>
        <v>-2.9771218750000008</v>
      </c>
      <c r="T334" s="75">
        <f>AVERAGE(T282:T332)</f>
        <v>0.48304062500000006</v>
      </c>
    </row>
    <row r="335" spans="1:20">
      <c r="A335" s="77" t="s">
        <v>532</v>
      </c>
      <c r="B335" s="31"/>
      <c r="C335" s="6"/>
      <c r="D335" s="6"/>
      <c r="E335" s="6"/>
      <c r="F335" s="6"/>
      <c r="G335" s="6"/>
      <c r="I335" s="6"/>
      <c r="J335" s="6"/>
      <c r="K335" s="75"/>
      <c r="L335" s="75"/>
      <c r="M335" s="6"/>
      <c r="N335" s="6"/>
      <c r="O335" s="75"/>
      <c r="P335" s="75"/>
      <c r="Q335" s="6"/>
      <c r="R335" s="6"/>
      <c r="S335" s="75">
        <f>MIN(S282:S332)</f>
        <v>-7.6878999999999991</v>
      </c>
      <c r="T335" s="75">
        <f>MAX(T282:T332)</f>
        <v>2.4083000000000006</v>
      </c>
    </row>
    <row r="336" spans="1:20">
      <c r="A336" s="32" t="s">
        <v>4</v>
      </c>
      <c r="B336" s="33"/>
      <c r="C336" s="33"/>
      <c r="D336" s="33"/>
      <c r="E336" s="33"/>
      <c r="F336" s="33"/>
      <c r="G336" s="33"/>
      <c r="H336" s="33"/>
      <c r="I336" s="33"/>
      <c r="J336" s="33"/>
      <c r="K336" s="33"/>
      <c r="L336" s="33"/>
      <c r="M336" s="33"/>
      <c r="N336" s="33"/>
      <c r="O336" s="33"/>
      <c r="P336" s="33"/>
      <c r="Q336" s="33"/>
      <c r="R336" s="33"/>
      <c r="S336" s="33"/>
      <c r="T336" s="33"/>
    </row>
    <row r="337" spans="1:20">
      <c r="A337" s="41" t="s">
        <v>171</v>
      </c>
      <c r="C337" s="6" t="s">
        <v>187</v>
      </c>
      <c r="D337" s="6" t="s">
        <v>187</v>
      </c>
      <c r="E337" s="6" t="s">
        <v>187</v>
      </c>
      <c r="F337" s="6" t="s">
        <v>187</v>
      </c>
      <c r="G337" s="6" t="s">
        <v>187</v>
      </c>
      <c r="H337" s="6" t="s">
        <v>187</v>
      </c>
      <c r="I337" s="6" t="s">
        <v>187</v>
      </c>
      <c r="J337" s="6" t="s">
        <v>187</v>
      </c>
      <c r="K337" s="6" t="s">
        <v>187</v>
      </c>
      <c r="L337" s="6" t="s">
        <v>187</v>
      </c>
      <c r="M337" s="6" t="s">
        <v>187</v>
      </c>
      <c r="N337" s="6" t="s">
        <v>187</v>
      </c>
      <c r="O337" s="6" t="s">
        <v>187</v>
      </c>
      <c r="P337" s="6"/>
      <c r="Q337" s="6" t="str">
        <f t="shared" ref="Q337:Q387" si="52">IF(NOT(ISNUMBER($O337)),"",IF($O337=0,"",MIN(C337:O337)))</f>
        <v/>
      </c>
      <c r="R337" s="6" t="str">
        <f t="shared" ref="R337:R387" si="53">IF(NOT(ISNUMBER($O337)),"",IF($O337=0,"",MAX(C337:O337)))</f>
        <v/>
      </c>
      <c r="S337" s="75" t="str">
        <f t="shared" ref="S337:S387" si="54">IF(NOT(ISNUMBER($O337)),"",IF($O337=0,"",Q337-$O337))</f>
        <v/>
      </c>
      <c r="T337" s="75" t="str">
        <f t="shared" ref="T337:T387" si="55">IF(NOT(ISNUMBER($O337)),"",IF($O337=0,"",R337-$O337))</f>
        <v/>
      </c>
    </row>
    <row r="338" spans="1:20">
      <c r="A338" s="27" t="s">
        <v>187</v>
      </c>
      <c r="B338" s="31" t="s">
        <v>16</v>
      </c>
      <c r="C338" s="6">
        <v>33.991199999999999</v>
      </c>
      <c r="D338" s="6">
        <v>34.308700000000002</v>
      </c>
      <c r="E338" s="6">
        <v>34.509300000000003</v>
      </c>
      <c r="F338" s="6">
        <v>34.586599999999997</v>
      </c>
      <c r="G338" s="6">
        <v>34.901200000000003</v>
      </c>
      <c r="H338" s="6">
        <v>33.110500000000002</v>
      </c>
      <c r="I338" s="6">
        <v>33.5274</v>
      </c>
      <c r="J338" s="6">
        <v>33.750500000000002</v>
      </c>
      <c r="K338" s="6">
        <v>32.8553</v>
      </c>
      <c r="L338" s="6">
        <v>32.425899999999999</v>
      </c>
      <c r="M338" s="6">
        <v>32.425899999999999</v>
      </c>
      <c r="N338" s="6">
        <v>32.425899999999999</v>
      </c>
      <c r="O338" s="6">
        <v>32.425899999999999</v>
      </c>
      <c r="Q338" s="6">
        <f t="shared" si="52"/>
        <v>32.425899999999999</v>
      </c>
      <c r="R338" s="6">
        <f t="shared" si="53"/>
        <v>34.901200000000003</v>
      </c>
      <c r="S338" s="75">
        <f t="shared" si="54"/>
        <v>0</v>
      </c>
      <c r="T338" s="75">
        <f t="shared" si="55"/>
        <v>2.4753000000000043</v>
      </c>
    </row>
    <row r="339" spans="1:20">
      <c r="A339" s="27"/>
      <c r="B339" s="31" t="s">
        <v>540</v>
      </c>
      <c r="C339" s="6"/>
      <c r="D339" s="6"/>
      <c r="E339" s="6"/>
      <c r="F339" s="6"/>
      <c r="G339" s="6"/>
      <c r="H339" s="6"/>
      <c r="I339" s="6"/>
      <c r="J339" s="6"/>
      <c r="K339" s="6"/>
      <c r="L339" s="6"/>
      <c r="M339" s="6"/>
      <c r="N339" s="6"/>
      <c r="O339" s="6"/>
      <c r="Q339" s="6"/>
      <c r="R339" s="6"/>
      <c r="S339" s="75"/>
      <c r="T339" s="75"/>
    </row>
    <row r="340" spans="1:20">
      <c r="A340" s="27" t="s">
        <v>187</v>
      </c>
      <c r="B340" s="31" t="s">
        <v>24</v>
      </c>
      <c r="C340" s="6" t="s">
        <v>187</v>
      </c>
      <c r="D340" s="6" t="s">
        <v>187</v>
      </c>
      <c r="E340" s="6" t="s">
        <v>187</v>
      </c>
      <c r="F340" s="6" t="s">
        <v>187</v>
      </c>
      <c r="G340" s="6" t="s">
        <v>187</v>
      </c>
      <c r="H340" s="6" t="s">
        <v>187</v>
      </c>
      <c r="I340" s="6" t="s">
        <v>187</v>
      </c>
      <c r="J340" s="6" t="s">
        <v>187</v>
      </c>
      <c r="K340" s="6" t="s">
        <v>187</v>
      </c>
      <c r="L340" s="6" t="s">
        <v>187</v>
      </c>
      <c r="M340" s="6" t="s">
        <v>187</v>
      </c>
      <c r="N340" s="6" t="s">
        <v>187</v>
      </c>
      <c r="O340" s="6" t="s">
        <v>187</v>
      </c>
      <c r="Q340" s="6" t="str">
        <f t="shared" si="52"/>
        <v/>
      </c>
      <c r="R340" s="6" t="str">
        <f t="shared" si="53"/>
        <v/>
      </c>
      <c r="S340" s="75" t="str">
        <f t="shared" si="54"/>
        <v/>
      </c>
      <c r="T340" s="75" t="str">
        <f t="shared" si="55"/>
        <v/>
      </c>
    </row>
    <row r="341" spans="1:20">
      <c r="A341" s="27" t="s">
        <v>187</v>
      </c>
      <c r="B341" s="31" t="s">
        <v>30</v>
      </c>
      <c r="C341" s="6" t="s">
        <v>187</v>
      </c>
      <c r="D341" s="6" t="s">
        <v>187</v>
      </c>
      <c r="E341" s="6" t="s">
        <v>187</v>
      </c>
      <c r="F341" s="6" t="s">
        <v>187</v>
      </c>
      <c r="G341" s="6" t="s">
        <v>187</v>
      </c>
      <c r="H341" s="6" t="s">
        <v>187</v>
      </c>
      <c r="I341" s="6" t="s">
        <v>187</v>
      </c>
      <c r="J341" s="6" t="s">
        <v>187</v>
      </c>
      <c r="K341" s="6" t="s">
        <v>187</v>
      </c>
      <c r="L341" s="6" t="s">
        <v>187</v>
      </c>
      <c r="M341" s="6" t="s">
        <v>187</v>
      </c>
      <c r="N341" s="6" t="s">
        <v>187</v>
      </c>
      <c r="O341" s="6" t="s">
        <v>187</v>
      </c>
      <c r="Q341" s="6" t="str">
        <f t="shared" si="52"/>
        <v/>
      </c>
      <c r="R341" s="6" t="str">
        <f t="shared" si="53"/>
        <v/>
      </c>
      <c r="S341" s="75" t="str">
        <f t="shared" si="54"/>
        <v/>
      </c>
      <c r="T341" s="75" t="str">
        <f t="shared" si="55"/>
        <v/>
      </c>
    </row>
    <row r="342" spans="1:20">
      <c r="A342" s="27" t="s">
        <v>187</v>
      </c>
      <c r="B342" s="31" t="s">
        <v>31</v>
      </c>
      <c r="C342" s="6">
        <v>23.855599999999999</v>
      </c>
      <c r="D342" s="6">
        <v>24.101199999999999</v>
      </c>
      <c r="E342" s="6">
        <v>24.293399999999998</v>
      </c>
      <c r="F342" s="6">
        <v>24.5471</v>
      </c>
      <c r="G342" s="6">
        <v>25.127400000000002</v>
      </c>
      <c r="H342" s="6">
        <v>25.870899999999999</v>
      </c>
      <c r="I342" s="6">
        <v>26.493200000000002</v>
      </c>
      <c r="J342" s="6">
        <v>26.2439</v>
      </c>
      <c r="K342" s="6">
        <v>26.492000000000001</v>
      </c>
      <c r="L342" s="6">
        <v>26.8535</v>
      </c>
      <c r="M342" s="6">
        <v>26.709700000000002</v>
      </c>
      <c r="N342" s="6">
        <v>26.709700000000002</v>
      </c>
      <c r="O342" s="6">
        <v>26.709700000000002</v>
      </c>
      <c r="Q342" s="6">
        <f t="shared" si="52"/>
        <v>23.855599999999999</v>
      </c>
      <c r="R342" s="6">
        <f t="shared" si="53"/>
        <v>26.8535</v>
      </c>
      <c r="S342" s="75">
        <f t="shared" si="54"/>
        <v>-2.8541000000000025</v>
      </c>
      <c r="T342" s="75">
        <f t="shared" si="55"/>
        <v>0.14379999999999882</v>
      </c>
    </row>
    <row r="343" spans="1:20">
      <c r="A343" s="27" t="s">
        <v>187</v>
      </c>
      <c r="B343" s="31" t="s">
        <v>35</v>
      </c>
      <c r="C343" s="6" t="s">
        <v>187</v>
      </c>
      <c r="D343" s="6" t="s">
        <v>187</v>
      </c>
      <c r="E343" s="6" t="s">
        <v>187</v>
      </c>
      <c r="F343" s="6" t="s">
        <v>187</v>
      </c>
      <c r="G343" s="6" t="s">
        <v>187</v>
      </c>
      <c r="H343" s="6" t="s">
        <v>187</v>
      </c>
      <c r="I343" s="6" t="s">
        <v>187</v>
      </c>
      <c r="J343" s="6" t="s">
        <v>187</v>
      </c>
      <c r="K343" s="6" t="s">
        <v>187</v>
      </c>
      <c r="L343" s="6" t="s">
        <v>187</v>
      </c>
      <c r="M343" s="6" t="s">
        <v>187</v>
      </c>
      <c r="N343" s="6" t="s">
        <v>187</v>
      </c>
      <c r="O343" s="6" t="s">
        <v>187</v>
      </c>
      <c r="Q343" s="6" t="str">
        <f t="shared" si="52"/>
        <v/>
      </c>
      <c r="R343" s="6" t="str">
        <f t="shared" si="53"/>
        <v/>
      </c>
      <c r="S343" s="75" t="str">
        <f t="shared" si="54"/>
        <v/>
      </c>
      <c r="T343" s="75" t="str">
        <f t="shared" si="55"/>
        <v/>
      </c>
    </row>
    <row r="344" spans="1:20">
      <c r="A344" s="27" t="s">
        <v>187</v>
      </c>
      <c r="B344" s="31" t="s">
        <v>41</v>
      </c>
      <c r="C344" s="6">
        <v>24.694800000000001</v>
      </c>
      <c r="D344" s="6">
        <v>25.282</v>
      </c>
      <c r="E344" s="6">
        <v>25.685700000000001</v>
      </c>
      <c r="F344" s="6">
        <v>26.235299999999999</v>
      </c>
      <c r="G344" s="6">
        <v>26.476299999999998</v>
      </c>
      <c r="H344" s="6">
        <v>27.186199999999999</v>
      </c>
      <c r="I344" s="6">
        <v>27.460599999999999</v>
      </c>
      <c r="J344" s="6">
        <v>26.8337</v>
      </c>
      <c r="K344" s="6">
        <v>26.3035</v>
      </c>
      <c r="L344" s="6">
        <v>26.478999999999999</v>
      </c>
      <c r="M344" s="6">
        <v>26.724699999999999</v>
      </c>
      <c r="N344" s="6">
        <v>26.724699999999999</v>
      </c>
      <c r="O344" s="6">
        <v>26.724699999999999</v>
      </c>
      <c r="Q344" s="6">
        <f t="shared" si="52"/>
        <v>24.694800000000001</v>
      </c>
      <c r="R344" s="6">
        <f t="shared" si="53"/>
        <v>27.460599999999999</v>
      </c>
      <c r="S344" s="75">
        <f t="shared" si="54"/>
        <v>-2.0298999999999978</v>
      </c>
      <c r="T344" s="75">
        <f t="shared" si="55"/>
        <v>0.73590000000000089</v>
      </c>
    </row>
    <row r="345" spans="1:20">
      <c r="A345" s="27" t="s">
        <v>187</v>
      </c>
      <c r="B345" s="31" t="s">
        <v>44</v>
      </c>
      <c r="C345" s="6">
        <v>22.416399999999999</v>
      </c>
      <c r="D345" s="6">
        <v>22.803100000000001</v>
      </c>
      <c r="E345" s="6">
        <v>22.365600000000001</v>
      </c>
      <c r="F345" s="6">
        <v>22.436499999999999</v>
      </c>
      <c r="G345" s="6">
        <v>22.352799999999998</v>
      </c>
      <c r="H345" s="6">
        <v>22.2851</v>
      </c>
      <c r="I345" s="6">
        <v>22.337199999999999</v>
      </c>
      <c r="J345" s="6">
        <v>22.855899999999998</v>
      </c>
      <c r="K345" s="6">
        <v>22.7</v>
      </c>
      <c r="L345" s="6">
        <v>22.799600000000002</v>
      </c>
      <c r="M345" s="6">
        <v>23.551200000000001</v>
      </c>
      <c r="N345" s="6">
        <v>23.551200000000001</v>
      </c>
      <c r="O345" s="6">
        <v>23.551200000000001</v>
      </c>
      <c r="Q345" s="6">
        <f t="shared" si="52"/>
        <v>22.2851</v>
      </c>
      <c r="R345" s="6">
        <f t="shared" si="53"/>
        <v>23.551200000000001</v>
      </c>
      <c r="S345" s="75">
        <f t="shared" si="54"/>
        <v>-1.2661000000000016</v>
      </c>
      <c r="T345" s="75">
        <f t="shared" si="55"/>
        <v>0</v>
      </c>
    </row>
    <row r="346" spans="1:20">
      <c r="A346" s="27" t="s">
        <v>187</v>
      </c>
      <c r="B346" s="31" t="s">
        <v>47</v>
      </c>
      <c r="C346" s="6">
        <v>33.9726</v>
      </c>
      <c r="D346" s="6">
        <v>33.801299999999998</v>
      </c>
      <c r="E346" s="6">
        <v>35.3123</v>
      </c>
      <c r="F346" s="6">
        <v>34.4101</v>
      </c>
      <c r="G346" s="6">
        <v>35.111400000000003</v>
      </c>
      <c r="H346" s="6">
        <v>34.875799999999998</v>
      </c>
      <c r="I346" s="6">
        <v>35.028100000000002</v>
      </c>
      <c r="J346" s="6">
        <v>34.240099999999998</v>
      </c>
      <c r="K346" s="6">
        <v>34.7575</v>
      </c>
      <c r="L346" s="6">
        <v>34.191099999999999</v>
      </c>
      <c r="M346" s="6">
        <v>33.827300000000001</v>
      </c>
      <c r="N346" s="6">
        <v>32.579099999999997</v>
      </c>
      <c r="O346" s="6">
        <v>32.579099999999997</v>
      </c>
      <c r="Q346" s="6">
        <f t="shared" si="52"/>
        <v>32.579099999999997</v>
      </c>
      <c r="R346" s="6">
        <f t="shared" si="53"/>
        <v>35.3123</v>
      </c>
      <c r="S346" s="75">
        <f t="shared" si="54"/>
        <v>0</v>
      </c>
      <c r="T346" s="75">
        <f t="shared" si="55"/>
        <v>2.7332000000000036</v>
      </c>
    </row>
    <row r="347" spans="1:20">
      <c r="A347" s="27" t="s">
        <v>187</v>
      </c>
      <c r="B347" s="31" t="s">
        <v>50</v>
      </c>
      <c r="C347" s="6" t="s">
        <v>187</v>
      </c>
      <c r="D347" s="6" t="s">
        <v>187</v>
      </c>
      <c r="E347" s="6" t="s">
        <v>187</v>
      </c>
      <c r="F347" s="6" t="s">
        <v>187</v>
      </c>
      <c r="G347" s="6" t="s">
        <v>187</v>
      </c>
      <c r="H347" s="6" t="s">
        <v>187</v>
      </c>
      <c r="I347" s="6" t="s">
        <v>187</v>
      </c>
      <c r="J347" s="6" t="s">
        <v>187</v>
      </c>
      <c r="K347" s="6" t="s">
        <v>187</v>
      </c>
      <c r="L347" s="6" t="s">
        <v>187</v>
      </c>
      <c r="M347" s="6" t="s">
        <v>187</v>
      </c>
      <c r="N347" s="6" t="s">
        <v>187</v>
      </c>
      <c r="O347" s="6" t="s">
        <v>187</v>
      </c>
      <c r="Q347" s="6" t="str">
        <f t="shared" si="52"/>
        <v/>
      </c>
      <c r="R347" s="6" t="str">
        <f t="shared" si="53"/>
        <v/>
      </c>
      <c r="S347" s="75" t="str">
        <f t="shared" si="54"/>
        <v/>
      </c>
      <c r="T347" s="75" t="str">
        <f t="shared" si="55"/>
        <v/>
      </c>
    </row>
    <row r="348" spans="1:20">
      <c r="A348" s="27" t="s">
        <v>172</v>
      </c>
      <c r="B348" s="28"/>
      <c r="C348" s="6" t="s">
        <v>187</v>
      </c>
      <c r="D348" s="6" t="s">
        <v>187</v>
      </c>
      <c r="E348" s="6" t="s">
        <v>187</v>
      </c>
      <c r="F348" s="6" t="s">
        <v>187</v>
      </c>
      <c r="G348" s="6" t="s">
        <v>187</v>
      </c>
      <c r="H348" s="6" t="s">
        <v>187</v>
      </c>
      <c r="I348" s="6" t="s">
        <v>187</v>
      </c>
      <c r="J348" s="6" t="s">
        <v>187</v>
      </c>
      <c r="K348" s="6" t="s">
        <v>187</v>
      </c>
      <c r="L348" s="6" t="s">
        <v>187</v>
      </c>
      <c r="M348" s="6" t="s">
        <v>187</v>
      </c>
      <c r="N348" s="6" t="s">
        <v>187</v>
      </c>
      <c r="O348" s="6" t="s">
        <v>187</v>
      </c>
      <c r="P348" s="6"/>
      <c r="Q348" s="6" t="str">
        <f t="shared" si="52"/>
        <v/>
      </c>
      <c r="R348" s="6" t="str">
        <f t="shared" si="53"/>
        <v/>
      </c>
      <c r="S348" s="75" t="str">
        <f t="shared" si="54"/>
        <v/>
      </c>
      <c r="T348" s="75" t="str">
        <f t="shared" si="55"/>
        <v/>
      </c>
    </row>
    <row r="349" spans="1:20">
      <c r="A349" s="27"/>
      <c r="B349" t="s">
        <v>181</v>
      </c>
      <c r="C349" s="6">
        <v>12.2525</v>
      </c>
      <c r="D349" s="6">
        <v>12.586</v>
      </c>
      <c r="E349" s="6">
        <v>12.695600000000001</v>
      </c>
      <c r="F349" s="6">
        <v>13.167299999999999</v>
      </c>
      <c r="G349" s="6">
        <v>13.194000000000001</v>
      </c>
      <c r="H349" s="6">
        <v>13.1866</v>
      </c>
      <c r="I349" s="6">
        <v>13.186199999999999</v>
      </c>
      <c r="J349" s="6">
        <v>13.205399999999999</v>
      </c>
      <c r="K349" s="6">
        <v>13.3246</v>
      </c>
      <c r="L349" s="6">
        <v>13.0808</v>
      </c>
      <c r="M349" s="6">
        <v>13.0808</v>
      </c>
      <c r="N349" s="6">
        <v>13.0808</v>
      </c>
      <c r="O349" s="6">
        <v>13.0808</v>
      </c>
      <c r="Q349" s="6">
        <f t="shared" si="52"/>
        <v>12.2525</v>
      </c>
      <c r="R349" s="6">
        <f t="shared" si="53"/>
        <v>13.3246</v>
      </c>
      <c r="S349" s="75">
        <f t="shared" si="54"/>
        <v>-0.82830000000000048</v>
      </c>
      <c r="T349" s="75">
        <f t="shared" si="55"/>
        <v>0.24380000000000024</v>
      </c>
    </row>
    <row r="350" spans="1:20">
      <c r="A350" s="27" t="s">
        <v>187</v>
      </c>
      <c r="B350" s="31" t="s">
        <v>14</v>
      </c>
      <c r="C350" s="6" t="s">
        <v>187</v>
      </c>
      <c r="D350" s="6" t="s">
        <v>187</v>
      </c>
      <c r="E350" s="6" t="s">
        <v>187</v>
      </c>
      <c r="F350" s="6" t="s">
        <v>187</v>
      </c>
      <c r="G350" s="6" t="s">
        <v>187</v>
      </c>
      <c r="H350" s="6" t="s">
        <v>187</v>
      </c>
      <c r="I350" s="6" t="s">
        <v>187</v>
      </c>
      <c r="J350" s="6" t="s">
        <v>187</v>
      </c>
      <c r="K350" s="6" t="s">
        <v>187</v>
      </c>
      <c r="L350" s="6" t="s">
        <v>187</v>
      </c>
      <c r="M350" s="6" t="s">
        <v>187</v>
      </c>
      <c r="N350" s="6" t="s">
        <v>187</v>
      </c>
      <c r="O350" s="6" t="s">
        <v>187</v>
      </c>
      <c r="Q350" s="6" t="str">
        <f t="shared" si="52"/>
        <v/>
      </c>
      <c r="R350" s="6" t="str">
        <f t="shared" si="53"/>
        <v/>
      </c>
      <c r="S350" s="75" t="str">
        <f t="shared" si="54"/>
        <v/>
      </c>
      <c r="T350" s="75" t="str">
        <f t="shared" si="55"/>
        <v/>
      </c>
    </row>
    <row r="351" spans="1:20">
      <c r="A351" s="27"/>
      <c r="B351" s="31" t="s">
        <v>180</v>
      </c>
      <c r="C351" s="6" t="s">
        <v>187</v>
      </c>
      <c r="D351" s="6" t="s">
        <v>187</v>
      </c>
      <c r="E351" s="6" t="s">
        <v>187</v>
      </c>
      <c r="F351" s="6" t="s">
        <v>187</v>
      </c>
      <c r="G351" s="6" t="s">
        <v>187</v>
      </c>
      <c r="H351" s="6" t="s">
        <v>187</v>
      </c>
      <c r="I351" s="6" t="s">
        <v>187</v>
      </c>
      <c r="J351" s="6" t="s">
        <v>187</v>
      </c>
      <c r="K351" s="6" t="s">
        <v>187</v>
      </c>
      <c r="L351" s="6" t="s">
        <v>187</v>
      </c>
      <c r="M351" s="6" t="s">
        <v>187</v>
      </c>
      <c r="N351" s="6" t="s">
        <v>187</v>
      </c>
      <c r="O351" s="6" t="s">
        <v>187</v>
      </c>
      <c r="Q351" s="6" t="str">
        <f t="shared" si="52"/>
        <v/>
      </c>
      <c r="R351" s="6" t="str">
        <f t="shared" si="53"/>
        <v/>
      </c>
      <c r="S351" s="75" t="str">
        <f t="shared" si="54"/>
        <v/>
      </c>
      <c r="T351" s="75" t="str">
        <f t="shared" si="55"/>
        <v/>
      </c>
    </row>
    <row r="352" spans="1:20">
      <c r="A352" s="27"/>
      <c r="B352" s="31" t="s">
        <v>134</v>
      </c>
      <c r="C352" s="6" t="s">
        <v>187</v>
      </c>
      <c r="D352" s="6" t="s">
        <v>187</v>
      </c>
      <c r="E352" s="6" t="s">
        <v>187</v>
      </c>
      <c r="F352" s="6" t="s">
        <v>187</v>
      </c>
      <c r="G352" s="6" t="s">
        <v>187</v>
      </c>
      <c r="H352" s="6" t="s">
        <v>187</v>
      </c>
      <c r="I352" s="6" t="s">
        <v>187</v>
      </c>
      <c r="J352" s="6" t="s">
        <v>187</v>
      </c>
      <c r="K352" s="6" t="s">
        <v>187</v>
      </c>
      <c r="L352" s="6" t="s">
        <v>187</v>
      </c>
      <c r="M352" s="6" t="s">
        <v>187</v>
      </c>
      <c r="N352" s="6" t="s">
        <v>187</v>
      </c>
      <c r="O352" s="6" t="s">
        <v>187</v>
      </c>
      <c r="Q352" s="6" t="str">
        <f t="shared" si="52"/>
        <v/>
      </c>
      <c r="R352" s="6" t="str">
        <f t="shared" si="53"/>
        <v/>
      </c>
      <c r="S352" s="75" t="str">
        <f t="shared" si="54"/>
        <v/>
      </c>
      <c r="T352" s="75" t="str">
        <f t="shared" si="55"/>
        <v/>
      </c>
    </row>
    <row r="353" spans="1:20">
      <c r="A353" s="27"/>
      <c r="B353" s="31" t="s">
        <v>541</v>
      </c>
      <c r="C353" s="6">
        <v>17.032800000000002</v>
      </c>
      <c r="D353" s="6">
        <v>17.181799999999999</v>
      </c>
      <c r="E353" s="6">
        <v>16.7226</v>
      </c>
      <c r="F353" s="6">
        <v>17.1083</v>
      </c>
      <c r="G353" s="6">
        <v>16.978300000000001</v>
      </c>
      <c r="H353" s="6">
        <v>16.872800000000002</v>
      </c>
      <c r="I353" s="6">
        <v>16.816400000000002</v>
      </c>
      <c r="J353" s="6">
        <v>17.100100000000001</v>
      </c>
      <c r="K353" s="6">
        <v>17.026299999999999</v>
      </c>
      <c r="L353" s="6">
        <v>16.721800000000002</v>
      </c>
      <c r="M353" s="6">
        <v>17.0428</v>
      </c>
      <c r="N353" s="6">
        <v>17.5045</v>
      </c>
      <c r="O353" s="6">
        <v>18.1204</v>
      </c>
      <c r="Q353" s="6">
        <f t="shared" ref="Q353" si="56">IF(NOT(ISNUMBER($O353)),"",IF($O353=0,"",MIN(C353:O353)))</f>
        <v>16.721800000000002</v>
      </c>
      <c r="R353" s="6">
        <f t="shared" ref="R353" si="57">IF(NOT(ISNUMBER($O353)),"",IF($O353=0,"",MAX(C353:O353)))</f>
        <v>18.1204</v>
      </c>
      <c r="S353" s="75">
        <f t="shared" ref="S353" si="58">IF(NOT(ISNUMBER($O353)),"",IF($O353=0,"",Q353-$O353))</f>
        <v>-1.3985999999999983</v>
      </c>
      <c r="T353" s="75">
        <f t="shared" ref="T353" si="59">IF(NOT(ISNUMBER($O353)),"",IF($O353=0,"",R353-$O353))</f>
        <v>0</v>
      </c>
    </row>
    <row r="354" spans="1:20">
      <c r="A354" s="27" t="s">
        <v>187</v>
      </c>
      <c r="B354" s="31" t="s">
        <v>42</v>
      </c>
      <c r="C354" s="6" t="s">
        <v>187</v>
      </c>
      <c r="D354" s="6" t="s">
        <v>187</v>
      </c>
      <c r="E354" s="6" t="s">
        <v>187</v>
      </c>
      <c r="F354" s="6" t="s">
        <v>187</v>
      </c>
      <c r="G354" s="6" t="s">
        <v>187</v>
      </c>
      <c r="H354" s="6" t="s">
        <v>187</v>
      </c>
      <c r="I354" s="6" t="s">
        <v>187</v>
      </c>
      <c r="J354" s="6" t="s">
        <v>187</v>
      </c>
      <c r="K354" s="6" t="s">
        <v>187</v>
      </c>
      <c r="L354" s="6" t="s">
        <v>187</v>
      </c>
      <c r="M354" s="6" t="s">
        <v>187</v>
      </c>
      <c r="N354" s="6" t="s">
        <v>187</v>
      </c>
      <c r="O354" s="6" t="s">
        <v>187</v>
      </c>
      <c r="Q354" s="6" t="str">
        <f t="shared" si="52"/>
        <v/>
      </c>
      <c r="R354" s="6" t="str">
        <f t="shared" si="53"/>
        <v/>
      </c>
      <c r="S354" s="75" t="str">
        <f t="shared" si="54"/>
        <v/>
      </c>
      <c r="T354" s="75" t="str">
        <f t="shared" si="55"/>
        <v/>
      </c>
    </row>
    <row r="355" spans="1:20">
      <c r="A355" s="27" t="s">
        <v>173</v>
      </c>
      <c r="B355" s="31"/>
      <c r="C355" s="6" t="s">
        <v>187</v>
      </c>
      <c r="D355" s="6" t="s">
        <v>187</v>
      </c>
      <c r="E355" s="6" t="s">
        <v>187</v>
      </c>
      <c r="F355" s="6" t="s">
        <v>187</v>
      </c>
      <c r="G355" s="6" t="s">
        <v>187</v>
      </c>
      <c r="H355" s="6" t="s">
        <v>187</v>
      </c>
      <c r="I355" s="6" t="s">
        <v>187</v>
      </c>
      <c r="J355" s="6" t="s">
        <v>187</v>
      </c>
      <c r="K355" s="6" t="s">
        <v>187</v>
      </c>
      <c r="L355" s="6" t="s">
        <v>187</v>
      </c>
      <c r="M355" s="6" t="s">
        <v>187</v>
      </c>
      <c r="N355" s="6" t="s">
        <v>187</v>
      </c>
      <c r="O355" s="6" t="s">
        <v>187</v>
      </c>
      <c r="P355" s="6"/>
      <c r="Q355" s="6" t="str">
        <f t="shared" si="52"/>
        <v/>
      </c>
      <c r="R355" s="6" t="str">
        <f t="shared" si="53"/>
        <v/>
      </c>
      <c r="S355" s="75" t="str">
        <f t="shared" si="54"/>
        <v/>
      </c>
      <c r="T355" s="75" t="str">
        <f t="shared" si="55"/>
        <v/>
      </c>
    </row>
    <row r="356" spans="1:20">
      <c r="A356" s="27"/>
      <c r="B356" s="31" t="s">
        <v>135</v>
      </c>
      <c r="C356" s="6">
        <v>22.957799999999999</v>
      </c>
      <c r="D356" s="6">
        <v>24.240500000000001</v>
      </c>
      <c r="E356" s="6">
        <v>25.821300000000001</v>
      </c>
      <c r="F356" s="6">
        <v>26.3154</v>
      </c>
      <c r="G356" s="6">
        <v>27.674099999999999</v>
      </c>
      <c r="H356" s="6">
        <v>28.830200000000001</v>
      </c>
      <c r="I356" s="6">
        <v>29.520199999999999</v>
      </c>
      <c r="J356" s="6">
        <v>29.886600000000001</v>
      </c>
      <c r="K356" s="6">
        <v>30.589600000000001</v>
      </c>
      <c r="L356" s="6">
        <v>30.2746</v>
      </c>
      <c r="M356" s="6">
        <v>30.4024</v>
      </c>
      <c r="N356" s="6">
        <v>30.4024</v>
      </c>
      <c r="O356" s="6">
        <v>30.4024</v>
      </c>
      <c r="Q356" s="6">
        <f t="shared" si="52"/>
        <v>22.957799999999999</v>
      </c>
      <c r="R356" s="6">
        <f t="shared" si="53"/>
        <v>30.589600000000001</v>
      </c>
      <c r="S356" s="75">
        <f t="shared" si="54"/>
        <v>-7.4446000000000012</v>
      </c>
      <c r="T356" s="75">
        <f t="shared" si="55"/>
        <v>0.1872000000000007</v>
      </c>
    </row>
    <row r="357" spans="1:20">
      <c r="A357" s="27"/>
      <c r="B357" s="31" t="s">
        <v>8</v>
      </c>
      <c r="C357" s="6">
        <v>28.5778</v>
      </c>
      <c r="D357" s="6">
        <v>29.812200000000001</v>
      </c>
      <c r="E357" s="6">
        <v>31.0486</v>
      </c>
      <c r="F357" s="6">
        <v>32.494199999999999</v>
      </c>
      <c r="G357" s="6">
        <v>33.690199999999997</v>
      </c>
      <c r="H357" s="6">
        <v>34.785400000000003</v>
      </c>
      <c r="I357" s="6">
        <v>35.412700000000001</v>
      </c>
      <c r="J357" s="6">
        <v>35.4251</v>
      </c>
      <c r="K357" s="6">
        <v>35.747199999999999</v>
      </c>
      <c r="L357" s="6">
        <v>37.200499999999998</v>
      </c>
      <c r="M357" s="6">
        <v>37.640300000000003</v>
      </c>
      <c r="N357" s="6">
        <v>37.619500000000002</v>
      </c>
      <c r="O357" s="6">
        <v>37.619500000000002</v>
      </c>
      <c r="Q357" s="6">
        <f t="shared" si="52"/>
        <v>28.5778</v>
      </c>
      <c r="R357" s="6">
        <f t="shared" si="53"/>
        <v>37.640300000000003</v>
      </c>
      <c r="S357" s="75">
        <f t="shared" si="54"/>
        <v>-9.0417000000000023</v>
      </c>
      <c r="T357" s="75">
        <f t="shared" si="55"/>
        <v>2.0800000000001262E-2</v>
      </c>
    </row>
    <row r="358" spans="1:20">
      <c r="A358" s="27" t="s">
        <v>187</v>
      </c>
      <c r="B358" s="31" t="s">
        <v>23</v>
      </c>
      <c r="C358" s="6" t="s">
        <v>187</v>
      </c>
      <c r="D358" s="6" t="s">
        <v>187</v>
      </c>
      <c r="E358" s="6" t="s">
        <v>187</v>
      </c>
      <c r="F358" s="6" t="s">
        <v>187</v>
      </c>
      <c r="G358" s="6" t="s">
        <v>187</v>
      </c>
      <c r="H358" s="6" t="s">
        <v>187</v>
      </c>
      <c r="I358" s="6" t="s">
        <v>187</v>
      </c>
      <c r="J358" s="6" t="s">
        <v>187</v>
      </c>
      <c r="K358" s="6" t="s">
        <v>187</v>
      </c>
      <c r="L358" s="6" t="s">
        <v>187</v>
      </c>
      <c r="M358" s="6" t="s">
        <v>187</v>
      </c>
      <c r="N358" s="6" t="s">
        <v>187</v>
      </c>
      <c r="O358" s="6" t="s">
        <v>187</v>
      </c>
      <c r="Q358" s="6" t="str">
        <f t="shared" si="52"/>
        <v/>
      </c>
      <c r="R358" s="6" t="str">
        <f t="shared" si="53"/>
        <v/>
      </c>
      <c r="S358" s="75" t="str">
        <f t="shared" si="54"/>
        <v/>
      </c>
      <c r="T358" s="75" t="str">
        <f t="shared" si="55"/>
        <v/>
      </c>
    </row>
    <row r="359" spans="1:20">
      <c r="A359" s="27" t="s">
        <v>187</v>
      </c>
      <c r="B359" s="31" t="s">
        <v>136</v>
      </c>
      <c r="C359" s="6">
        <v>22.906400000000001</v>
      </c>
      <c r="D359" s="6">
        <v>23.450299999999999</v>
      </c>
      <c r="E359" s="6">
        <v>23.351800000000001</v>
      </c>
      <c r="F359" s="6">
        <v>23.355899999999998</v>
      </c>
      <c r="G359" s="6">
        <v>23.514500000000002</v>
      </c>
      <c r="H359" s="6">
        <v>23.839600000000001</v>
      </c>
      <c r="I359" s="6">
        <v>23.8873</v>
      </c>
      <c r="J359" s="6">
        <v>24.1066</v>
      </c>
      <c r="K359" s="6">
        <v>23.9907</v>
      </c>
      <c r="L359" s="6">
        <v>24.3629</v>
      </c>
      <c r="M359" s="6">
        <v>24.448899999999998</v>
      </c>
      <c r="N359" s="6">
        <v>24.448899999999998</v>
      </c>
      <c r="O359" s="6">
        <v>24.448899999999998</v>
      </c>
      <c r="Q359" s="6">
        <f t="shared" si="52"/>
        <v>22.906400000000001</v>
      </c>
      <c r="R359" s="6">
        <f t="shared" si="53"/>
        <v>24.448899999999998</v>
      </c>
      <c r="S359" s="75">
        <f t="shared" si="54"/>
        <v>-1.5424999999999969</v>
      </c>
      <c r="T359" s="75">
        <f t="shared" si="55"/>
        <v>0</v>
      </c>
    </row>
    <row r="360" spans="1:20">
      <c r="A360" s="27" t="s">
        <v>187</v>
      </c>
      <c r="B360" s="31" t="s">
        <v>34</v>
      </c>
      <c r="C360" s="6">
        <v>17.854900000000001</v>
      </c>
      <c r="D360" s="6">
        <v>17.504000000000001</v>
      </c>
      <c r="E360" s="6">
        <v>17.846</v>
      </c>
      <c r="F360" s="6">
        <v>17.88</v>
      </c>
      <c r="G360" s="6">
        <v>17.075099999999999</v>
      </c>
      <c r="H360" s="6">
        <v>17.0015</v>
      </c>
      <c r="I360" s="6">
        <v>17.524799999999999</v>
      </c>
      <c r="J360" s="6">
        <v>17.933900000000001</v>
      </c>
      <c r="K360" s="6">
        <v>17.9254</v>
      </c>
      <c r="L360" s="6">
        <v>18.259399999999999</v>
      </c>
      <c r="M360" s="6">
        <v>18.474699999999999</v>
      </c>
      <c r="N360" s="6">
        <v>18.474699999999999</v>
      </c>
      <c r="O360" s="6">
        <v>18.474699999999999</v>
      </c>
      <c r="Q360" s="6">
        <f t="shared" si="52"/>
        <v>17.0015</v>
      </c>
      <c r="R360" s="6">
        <f t="shared" si="53"/>
        <v>18.474699999999999</v>
      </c>
      <c r="S360" s="75">
        <f t="shared" si="54"/>
        <v>-1.4731999999999985</v>
      </c>
      <c r="T360" s="75">
        <f t="shared" si="55"/>
        <v>0</v>
      </c>
    </row>
    <row r="361" spans="1:20">
      <c r="A361" s="27" t="s">
        <v>187</v>
      </c>
      <c r="B361" s="31" t="s">
        <v>46</v>
      </c>
      <c r="C361" s="6">
        <v>21.896100000000001</v>
      </c>
      <c r="D361" s="6">
        <v>22.568100000000001</v>
      </c>
      <c r="E361" s="6">
        <v>23.118099999999998</v>
      </c>
      <c r="F361" s="6">
        <v>23.650300000000001</v>
      </c>
      <c r="G361" s="6">
        <v>24.302299999999999</v>
      </c>
      <c r="H361" s="6">
        <v>24.482099999999999</v>
      </c>
      <c r="I361" s="6">
        <v>24.676400000000001</v>
      </c>
      <c r="J361" s="6">
        <v>24.872299999999999</v>
      </c>
      <c r="K361" s="6">
        <v>25.068200000000001</v>
      </c>
      <c r="L361" s="6">
        <v>25.166599999999999</v>
      </c>
      <c r="M361" s="6">
        <v>25.166599999999999</v>
      </c>
      <c r="N361" s="6">
        <v>25.166599999999999</v>
      </c>
      <c r="O361" s="6">
        <v>25.166599999999999</v>
      </c>
      <c r="Q361" s="6">
        <f t="shared" si="52"/>
        <v>21.896100000000001</v>
      </c>
      <c r="R361" s="6">
        <f t="shared" si="53"/>
        <v>25.166599999999999</v>
      </c>
      <c r="S361" s="75">
        <f t="shared" si="54"/>
        <v>-3.2704999999999984</v>
      </c>
      <c r="T361" s="75">
        <f t="shared" si="55"/>
        <v>0</v>
      </c>
    </row>
    <row r="362" spans="1:20">
      <c r="A362" s="27" t="s">
        <v>6</v>
      </c>
      <c r="B362" s="31"/>
      <c r="C362" s="6" t="s">
        <v>187</v>
      </c>
      <c r="D362" s="6" t="s">
        <v>187</v>
      </c>
      <c r="E362" s="6" t="s">
        <v>187</v>
      </c>
      <c r="F362" s="6" t="s">
        <v>187</v>
      </c>
      <c r="G362" s="6" t="s">
        <v>187</v>
      </c>
      <c r="H362" s="6" t="s">
        <v>187</v>
      </c>
      <c r="I362" s="6" t="s">
        <v>187</v>
      </c>
      <c r="J362" s="6" t="s">
        <v>187</v>
      </c>
      <c r="K362" s="6" t="s">
        <v>187</v>
      </c>
      <c r="L362" s="6" t="s">
        <v>187</v>
      </c>
      <c r="M362" s="6" t="s">
        <v>187</v>
      </c>
      <c r="N362" s="6" t="s">
        <v>187</v>
      </c>
      <c r="O362" s="6" t="s">
        <v>187</v>
      </c>
      <c r="P362" s="6"/>
      <c r="Q362" s="6" t="str">
        <f t="shared" si="52"/>
        <v/>
      </c>
      <c r="R362" s="6" t="str">
        <f t="shared" si="53"/>
        <v/>
      </c>
      <c r="S362" s="75" t="str">
        <f t="shared" si="54"/>
        <v/>
      </c>
      <c r="T362" s="75" t="str">
        <f t="shared" si="55"/>
        <v/>
      </c>
    </row>
    <row r="363" spans="1:20">
      <c r="A363" s="27" t="s">
        <v>187</v>
      </c>
      <c r="B363" s="31" t="s">
        <v>29</v>
      </c>
      <c r="C363" s="6">
        <v>24.276399999999999</v>
      </c>
      <c r="D363" s="6">
        <v>24.163799999999998</v>
      </c>
      <c r="E363" s="6">
        <v>24.455300000000001</v>
      </c>
      <c r="F363" s="6">
        <v>24.931000000000001</v>
      </c>
      <c r="G363" s="6">
        <v>25.545400000000001</v>
      </c>
      <c r="H363" s="6">
        <v>26.239000000000001</v>
      </c>
      <c r="I363" s="6">
        <v>26.7653</v>
      </c>
      <c r="J363" s="6">
        <v>26.4175</v>
      </c>
      <c r="K363" s="6">
        <v>25.730799999999999</v>
      </c>
      <c r="L363" s="6">
        <v>25.729099999999999</v>
      </c>
      <c r="M363" s="6">
        <v>25.1844</v>
      </c>
      <c r="N363" s="6">
        <v>24.399699999999999</v>
      </c>
      <c r="O363" s="6">
        <v>24.399699999999999</v>
      </c>
      <c r="Q363" s="6">
        <f t="shared" si="52"/>
        <v>24.163799999999998</v>
      </c>
      <c r="R363" s="6">
        <f t="shared" si="53"/>
        <v>26.7653</v>
      </c>
      <c r="S363" s="75">
        <f t="shared" si="54"/>
        <v>-0.23590000000000089</v>
      </c>
      <c r="T363" s="75">
        <f t="shared" si="55"/>
        <v>2.3656000000000006</v>
      </c>
    </row>
    <row r="364" spans="1:20">
      <c r="A364" s="27"/>
      <c r="B364" s="31" t="s">
        <v>179</v>
      </c>
      <c r="C364" s="6">
        <v>15.5122</v>
      </c>
      <c r="D364" s="6">
        <v>15.6577</v>
      </c>
      <c r="E364" s="6">
        <v>15.675800000000001</v>
      </c>
      <c r="F364" s="6">
        <v>16.2471</v>
      </c>
      <c r="G364" s="6">
        <v>16.911300000000001</v>
      </c>
      <c r="H364" s="6">
        <v>18.212900000000001</v>
      </c>
      <c r="I364" s="6">
        <v>18.9434</v>
      </c>
      <c r="J364" s="6">
        <v>18.781700000000001</v>
      </c>
      <c r="K364" s="6">
        <v>20.180199999999999</v>
      </c>
      <c r="L364" s="6">
        <v>21.526499999999999</v>
      </c>
      <c r="M364" s="6">
        <v>21.988099999999999</v>
      </c>
      <c r="N364" s="6">
        <v>21.988099999999999</v>
      </c>
      <c r="O364" s="6">
        <v>21.988099999999999</v>
      </c>
      <c r="Q364" s="6">
        <f t="shared" si="52"/>
        <v>15.5122</v>
      </c>
      <c r="R364" s="6">
        <f t="shared" si="53"/>
        <v>21.988099999999999</v>
      </c>
      <c r="S364" s="75">
        <f t="shared" si="54"/>
        <v>-6.4758999999999993</v>
      </c>
      <c r="T364" s="75">
        <f t="shared" si="55"/>
        <v>0</v>
      </c>
    </row>
    <row r="365" spans="1:20">
      <c r="A365" s="27" t="s">
        <v>187</v>
      </c>
      <c r="B365" s="31" t="s">
        <v>33</v>
      </c>
      <c r="C365" s="6">
        <v>21.420999999999999</v>
      </c>
      <c r="D365" s="6">
        <v>22.049399999999999</v>
      </c>
      <c r="E365" s="6">
        <v>22.7852</v>
      </c>
      <c r="F365" s="6">
        <v>22.956</v>
      </c>
      <c r="G365" s="6">
        <v>23.828499999999998</v>
      </c>
      <c r="H365" s="6">
        <v>24.997900000000001</v>
      </c>
      <c r="I365" s="6">
        <v>25.8386</v>
      </c>
      <c r="J365" s="6">
        <v>26.981000000000002</v>
      </c>
      <c r="K365" s="6">
        <v>27.077200000000001</v>
      </c>
      <c r="L365" s="6">
        <v>28.178699999999999</v>
      </c>
      <c r="M365" s="6">
        <v>28.468299999999999</v>
      </c>
      <c r="N365" s="6">
        <v>28.5167</v>
      </c>
      <c r="O365" s="6">
        <v>28.5167</v>
      </c>
      <c r="Q365" s="6">
        <f t="shared" si="52"/>
        <v>21.420999999999999</v>
      </c>
      <c r="R365" s="6">
        <f t="shared" si="53"/>
        <v>28.5167</v>
      </c>
      <c r="S365" s="75">
        <f t="shared" si="54"/>
        <v>-7.0957000000000008</v>
      </c>
      <c r="T365" s="75">
        <f t="shared" si="55"/>
        <v>0</v>
      </c>
    </row>
    <row r="366" spans="1:20">
      <c r="A366" s="27" t="s">
        <v>187</v>
      </c>
      <c r="B366" s="31" t="s">
        <v>43</v>
      </c>
      <c r="C366" s="6">
        <v>13.9963</v>
      </c>
      <c r="D366" s="6">
        <v>12.7852</v>
      </c>
      <c r="E366" s="6">
        <v>13.2529</v>
      </c>
      <c r="F366" s="6">
        <v>14.3743</v>
      </c>
      <c r="G366" s="6">
        <v>14.4688</v>
      </c>
      <c r="H366" s="6">
        <v>13.1403</v>
      </c>
      <c r="I366" s="6">
        <v>13.528</v>
      </c>
      <c r="J366" s="6">
        <v>14.1549</v>
      </c>
      <c r="K366" s="6">
        <v>15.5382</v>
      </c>
      <c r="L366" s="6">
        <v>15.439</v>
      </c>
      <c r="M366" s="6">
        <v>15.840400000000001</v>
      </c>
      <c r="N366" s="6">
        <v>16.866099999999999</v>
      </c>
      <c r="O366" s="6">
        <v>16.866099999999999</v>
      </c>
      <c r="Q366" s="6">
        <f t="shared" si="52"/>
        <v>12.7852</v>
      </c>
      <c r="R366" s="6">
        <f t="shared" si="53"/>
        <v>16.866099999999999</v>
      </c>
      <c r="S366" s="75">
        <f t="shared" si="54"/>
        <v>-4.0808999999999997</v>
      </c>
      <c r="T366" s="75">
        <f t="shared" si="55"/>
        <v>0</v>
      </c>
    </row>
    <row r="367" spans="1:20">
      <c r="A367" s="27" t="s">
        <v>187</v>
      </c>
      <c r="B367" s="31" t="s">
        <v>48</v>
      </c>
      <c r="C367" s="6">
        <v>13.485099999999999</v>
      </c>
      <c r="D367" s="6">
        <v>13.868399999999999</v>
      </c>
      <c r="E367" s="6">
        <v>14.480600000000001</v>
      </c>
      <c r="F367" s="6">
        <v>14.513299999999999</v>
      </c>
      <c r="G367" s="6">
        <v>14.6439</v>
      </c>
      <c r="H367" s="6">
        <v>14.811</v>
      </c>
      <c r="I367" s="6">
        <v>14.822100000000001</v>
      </c>
      <c r="J367" s="6">
        <v>14.994300000000001</v>
      </c>
      <c r="K367" s="6">
        <v>15.066800000000001</v>
      </c>
      <c r="L367" s="6">
        <v>15.8409</v>
      </c>
      <c r="M367" s="6">
        <v>15.589499999999999</v>
      </c>
      <c r="N367" s="6">
        <v>15.610200000000001</v>
      </c>
      <c r="O367" s="6">
        <v>15.610200000000001</v>
      </c>
      <c r="Q367" s="6">
        <f t="shared" si="52"/>
        <v>13.485099999999999</v>
      </c>
      <c r="R367" s="6">
        <f t="shared" si="53"/>
        <v>15.8409</v>
      </c>
      <c r="S367" s="75">
        <f t="shared" si="54"/>
        <v>-2.1251000000000015</v>
      </c>
      <c r="T367" s="75">
        <f t="shared" si="55"/>
        <v>0.23069999999999879</v>
      </c>
    </row>
    <row r="368" spans="1:20">
      <c r="A368" s="27" t="s">
        <v>175</v>
      </c>
      <c r="B368" s="31"/>
      <c r="C368" s="6" t="s">
        <v>187</v>
      </c>
      <c r="D368" s="6" t="s">
        <v>187</v>
      </c>
      <c r="E368" s="6" t="s">
        <v>187</v>
      </c>
      <c r="F368" s="6" t="s">
        <v>187</v>
      </c>
      <c r="G368" s="6" t="s">
        <v>187</v>
      </c>
      <c r="H368" s="6" t="s">
        <v>187</v>
      </c>
      <c r="I368" s="6" t="s">
        <v>187</v>
      </c>
      <c r="J368" s="6" t="s">
        <v>187</v>
      </c>
      <c r="K368" s="6" t="s">
        <v>187</v>
      </c>
      <c r="L368" s="6" t="s">
        <v>187</v>
      </c>
      <c r="M368" s="6" t="s">
        <v>187</v>
      </c>
      <c r="N368" s="6" t="s">
        <v>187</v>
      </c>
      <c r="O368" s="6" t="s">
        <v>187</v>
      </c>
      <c r="P368" s="6"/>
      <c r="Q368" s="6" t="str">
        <f t="shared" si="52"/>
        <v/>
      </c>
      <c r="R368" s="6" t="str">
        <f t="shared" si="53"/>
        <v/>
      </c>
      <c r="S368" s="75" t="str">
        <f t="shared" si="54"/>
        <v/>
      </c>
      <c r="T368" s="75" t="str">
        <f t="shared" si="55"/>
        <v/>
      </c>
    </row>
    <row r="369" spans="1:20">
      <c r="A369" s="27" t="s">
        <v>187</v>
      </c>
      <c r="B369" s="31" t="s">
        <v>10</v>
      </c>
      <c r="C369" s="6">
        <v>14.4763</v>
      </c>
      <c r="D369" s="6">
        <v>14.688599999999999</v>
      </c>
      <c r="E369" s="6">
        <v>15.605700000000001</v>
      </c>
      <c r="F369" s="6">
        <v>16.617599999999999</v>
      </c>
      <c r="G369" s="6">
        <v>16.9892</v>
      </c>
      <c r="H369" s="6">
        <v>17.504100000000001</v>
      </c>
      <c r="I369" s="6">
        <v>17.401900000000001</v>
      </c>
      <c r="J369" s="6">
        <v>17.999300000000002</v>
      </c>
      <c r="K369" s="6">
        <v>18.061599999999999</v>
      </c>
      <c r="L369" s="6">
        <v>18.3672</v>
      </c>
      <c r="M369" s="6">
        <v>19.2605</v>
      </c>
      <c r="N369" s="6">
        <v>19.332899999999999</v>
      </c>
      <c r="O369" s="6">
        <v>19.332899999999999</v>
      </c>
      <c r="Q369" s="6">
        <f t="shared" si="52"/>
        <v>14.4763</v>
      </c>
      <c r="R369" s="6">
        <f t="shared" si="53"/>
        <v>19.332899999999999</v>
      </c>
      <c r="S369" s="75">
        <f t="shared" si="54"/>
        <v>-4.8565999999999985</v>
      </c>
      <c r="T369" s="75">
        <f t="shared" si="55"/>
        <v>0</v>
      </c>
    </row>
    <row r="370" spans="1:20">
      <c r="A370" s="27" t="s">
        <v>187</v>
      </c>
      <c r="B370" s="31" t="s">
        <v>26</v>
      </c>
      <c r="C370" s="6">
        <v>12.0617</v>
      </c>
      <c r="D370" s="6">
        <v>11.941700000000001</v>
      </c>
      <c r="E370" s="6">
        <v>12.375299999999999</v>
      </c>
      <c r="F370" s="6">
        <v>12.7378</v>
      </c>
      <c r="G370" s="6">
        <v>12.7235</v>
      </c>
      <c r="H370" s="6">
        <v>12.9213</v>
      </c>
      <c r="I370" s="6">
        <v>13.2334</v>
      </c>
      <c r="J370" s="6">
        <v>13.6372</v>
      </c>
      <c r="K370" s="6">
        <v>13.917400000000001</v>
      </c>
      <c r="L370" s="6">
        <v>14.209199999999999</v>
      </c>
      <c r="M370" s="6">
        <v>14.4597</v>
      </c>
      <c r="N370" s="6">
        <v>14.715400000000001</v>
      </c>
      <c r="O370" s="6">
        <v>14.740399999999999</v>
      </c>
      <c r="Q370" s="6">
        <f t="shared" si="52"/>
        <v>11.941700000000001</v>
      </c>
      <c r="R370" s="6">
        <f t="shared" si="53"/>
        <v>14.740399999999999</v>
      </c>
      <c r="S370" s="75">
        <f t="shared" si="54"/>
        <v>-2.7986999999999984</v>
      </c>
      <c r="T370" s="75">
        <f t="shared" si="55"/>
        <v>0</v>
      </c>
    </row>
    <row r="371" spans="1:20">
      <c r="A371" s="27" t="s">
        <v>187</v>
      </c>
      <c r="B371" s="31" t="s">
        <v>32</v>
      </c>
      <c r="C371" s="6">
        <v>16.4846</v>
      </c>
      <c r="D371" s="6">
        <v>16.981200000000001</v>
      </c>
      <c r="E371" s="6">
        <v>17.088699999999999</v>
      </c>
      <c r="F371" s="6">
        <v>16.451699999999999</v>
      </c>
      <c r="G371" s="6">
        <v>16.022500000000001</v>
      </c>
      <c r="H371" s="6">
        <v>16.134399999999999</v>
      </c>
      <c r="I371" s="6">
        <v>15.835699999999999</v>
      </c>
      <c r="J371" s="6">
        <v>15.613799999999999</v>
      </c>
      <c r="K371" s="6">
        <v>15.537599999999999</v>
      </c>
      <c r="L371" s="6">
        <v>14.9818</v>
      </c>
      <c r="M371" s="6">
        <v>14.9818</v>
      </c>
      <c r="N371" s="6">
        <v>14.9818</v>
      </c>
      <c r="O371" s="6">
        <v>14.9818</v>
      </c>
      <c r="Q371" s="6">
        <f t="shared" si="52"/>
        <v>14.9818</v>
      </c>
      <c r="R371" s="6">
        <f t="shared" si="53"/>
        <v>17.088699999999999</v>
      </c>
      <c r="S371" s="75">
        <f t="shared" si="54"/>
        <v>0</v>
      </c>
      <c r="T371" s="75">
        <f t="shared" si="55"/>
        <v>2.1068999999999996</v>
      </c>
    </row>
    <row r="372" spans="1:20">
      <c r="A372" s="27" t="s">
        <v>187</v>
      </c>
      <c r="B372" s="31" t="s">
        <v>37</v>
      </c>
      <c r="C372" s="6">
        <v>10.4353</v>
      </c>
      <c r="D372" s="6">
        <v>10.870699999999999</v>
      </c>
      <c r="E372" s="6">
        <v>10.887700000000001</v>
      </c>
      <c r="F372" s="6">
        <v>11.050800000000001</v>
      </c>
      <c r="G372" s="6">
        <v>11.1381</v>
      </c>
      <c r="H372" s="6">
        <v>11.071400000000001</v>
      </c>
      <c r="I372" s="6">
        <v>11.5769</v>
      </c>
      <c r="J372" s="6">
        <v>12.0182</v>
      </c>
      <c r="K372" s="6">
        <v>12.5497</v>
      </c>
      <c r="L372" s="6">
        <v>12.774900000000001</v>
      </c>
      <c r="M372" s="6">
        <v>12.8201</v>
      </c>
      <c r="N372" s="6">
        <v>12.8201</v>
      </c>
      <c r="O372" s="6">
        <v>12.8201</v>
      </c>
      <c r="Q372" s="6">
        <f t="shared" si="52"/>
        <v>10.4353</v>
      </c>
      <c r="R372" s="6">
        <f t="shared" si="53"/>
        <v>12.8201</v>
      </c>
      <c r="S372" s="75">
        <f t="shared" si="54"/>
        <v>-2.3848000000000003</v>
      </c>
      <c r="T372" s="75">
        <f t="shared" si="55"/>
        <v>0</v>
      </c>
    </row>
    <row r="373" spans="1:20">
      <c r="A373" s="27"/>
      <c r="B373" s="31" t="s">
        <v>178</v>
      </c>
      <c r="C373" s="6">
        <v>15.818199999999999</v>
      </c>
      <c r="D373" s="6">
        <v>16.312100000000001</v>
      </c>
      <c r="E373" s="6">
        <v>16.4435</v>
      </c>
      <c r="F373" s="6">
        <v>16.4255</v>
      </c>
      <c r="G373" s="6">
        <v>16.637</v>
      </c>
      <c r="H373" s="6">
        <v>16.787199999999999</v>
      </c>
      <c r="I373" s="6">
        <v>16.6053</v>
      </c>
      <c r="J373" s="6">
        <v>16.361599999999999</v>
      </c>
      <c r="K373" s="6">
        <v>16.132200000000001</v>
      </c>
      <c r="L373" s="6">
        <v>16.487500000000001</v>
      </c>
      <c r="M373" s="6">
        <v>16.834399999999999</v>
      </c>
      <c r="N373" s="6">
        <v>16.834399999999999</v>
      </c>
      <c r="O373" s="6">
        <v>16.834399999999999</v>
      </c>
      <c r="Q373" s="6">
        <f t="shared" si="52"/>
        <v>15.818199999999999</v>
      </c>
      <c r="R373" s="6">
        <f t="shared" si="53"/>
        <v>16.834399999999999</v>
      </c>
      <c r="S373" s="75">
        <f t="shared" si="54"/>
        <v>-1.0161999999999995</v>
      </c>
      <c r="T373" s="75">
        <f t="shared" si="55"/>
        <v>0</v>
      </c>
    </row>
    <row r="374" spans="1:20">
      <c r="A374" s="27" t="s">
        <v>176</v>
      </c>
      <c r="B374" s="31"/>
      <c r="C374" s="6" t="s">
        <v>187</v>
      </c>
      <c r="D374" s="6" t="s">
        <v>187</v>
      </c>
      <c r="E374" s="6" t="s">
        <v>187</v>
      </c>
      <c r="F374" s="6" t="s">
        <v>187</v>
      </c>
      <c r="G374" s="6" t="s">
        <v>187</v>
      </c>
      <c r="H374" s="6" t="s">
        <v>187</v>
      </c>
      <c r="I374" s="6" t="s">
        <v>187</v>
      </c>
      <c r="J374" s="6" t="s">
        <v>187</v>
      </c>
      <c r="K374" s="6" t="s">
        <v>187</v>
      </c>
      <c r="L374" s="6" t="s">
        <v>187</v>
      </c>
      <c r="M374" s="6" t="s">
        <v>187</v>
      </c>
      <c r="N374" s="6" t="s">
        <v>187</v>
      </c>
      <c r="O374" s="6" t="s">
        <v>187</v>
      </c>
      <c r="P374" s="6"/>
      <c r="Q374" s="6" t="str">
        <f t="shared" si="52"/>
        <v/>
      </c>
      <c r="R374" s="6" t="str">
        <f t="shared" si="53"/>
        <v/>
      </c>
      <c r="S374" s="75" t="str">
        <f t="shared" si="54"/>
        <v/>
      </c>
      <c r="T374" s="75" t="str">
        <f t="shared" si="55"/>
        <v/>
      </c>
    </row>
    <row r="375" spans="1:20">
      <c r="A375" s="27" t="s">
        <v>187</v>
      </c>
      <c r="B375" s="31" t="s">
        <v>18</v>
      </c>
      <c r="C375" s="6">
        <v>17.4815</v>
      </c>
      <c r="D375" s="6">
        <v>17.822500000000002</v>
      </c>
      <c r="E375" s="6">
        <v>18.139600000000002</v>
      </c>
      <c r="F375" s="6">
        <v>18.616599999999998</v>
      </c>
      <c r="G375" s="6">
        <v>18.620100000000001</v>
      </c>
      <c r="H375" s="6">
        <v>18.974299999999999</v>
      </c>
      <c r="I375" s="6">
        <v>18.999500000000001</v>
      </c>
      <c r="J375" s="6">
        <v>18.998100000000001</v>
      </c>
      <c r="K375" s="6">
        <v>19.063400000000001</v>
      </c>
      <c r="L375" s="6">
        <v>19.1983</v>
      </c>
      <c r="M375" s="6">
        <v>19.4239</v>
      </c>
      <c r="N375" s="6">
        <v>19.547999999999998</v>
      </c>
      <c r="O375" s="6">
        <v>19.547999999999998</v>
      </c>
      <c r="Q375" s="6">
        <f t="shared" si="52"/>
        <v>17.4815</v>
      </c>
      <c r="R375" s="6">
        <f t="shared" si="53"/>
        <v>19.547999999999998</v>
      </c>
      <c r="S375" s="75">
        <f t="shared" si="54"/>
        <v>-2.0664999999999978</v>
      </c>
      <c r="T375" s="75">
        <f t="shared" si="55"/>
        <v>0</v>
      </c>
    </row>
    <row r="376" spans="1:20">
      <c r="A376" s="27" t="s">
        <v>187</v>
      </c>
      <c r="B376" s="31" t="s">
        <v>27</v>
      </c>
      <c r="C376" s="6">
        <v>11.368600000000001</v>
      </c>
      <c r="D376" s="6">
        <v>12.243600000000001</v>
      </c>
      <c r="E376" s="6">
        <v>12.483000000000001</v>
      </c>
      <c r="F376" s="6">
        <v>12.266299999999999</v>
      </c>
      <c r="G376" s="6">
        <v>12.685600000000001</v>
      </c>
      <c r="H376" s="6">
        <v>12.8497</v>
      </c>
      <c r="I376" s="6">
        <v>13.506500000000001</v>
      </c>
      <c r="J376" s="6">
        <v>14.042199999999999</v>
      </c>
      <c r="K376" s="6">
        <v>14.4377</v>
      </c>
      <c r="L376" s="6">
        <v>14.635199999999999</v>
      </c>
      <c r="M376" s="6">
        <v>14.372199999999999</v>
      </c>
      <c r="N376" s="6">
        <v>15.891500000000001</v>
      </c>
      <c r="O376" s="6">
        <v>15.995799999999999</v>
      </c>
      <c r="Q376" s="6">
        <f t="shared" si="52"/>
        <v>11.368600000000001</v>
      </c>
      <c r="R376" s="6">
        <f t="shared" si="53"/>
        <v>15.995799999999999</v>
      </c>
      <c r="S376" s="75">
        <f t="shared" si="54"/>
        <v>-4.6271999999999984</v>
      </c>
      <c r="T376" s="75">
        <f t="shared" si="55"/>
        <v>0</v>
      </c>
    </row>
    <row r="377" spans="1:20">
      <c r="A377" s="27" t="s">
        <v>187</v>
      </c>
      <c r="B377" s="31" t="s">
        <v>40</v>
      </c>
      <c r="C377" s="6">
        <v>30.081499999999998</v>
      </c>
      <c r="D377" s="6">
        <v>30.2727</v>
      </c>
      <c r="E377" s="6">
        <v>30.866399999999999</v>
      </c>
      <c r="F377" s="6">
        <v>31.353300000000001</v>
      </c>
      <c r="G377" s="6">
        <v>32.348199999999999</v>
      </c>
      <c r="H377" s="6">
        <v>32.5505</v>
      </c>
      <c r="I377" s="6">
        <v>33.116</v>
      </c>
      <c r="J377" s="6">
        <v>33.028500000000001</v>
      </c>
      <c r="K377" s="6">
        <v>33.419699999999999</v>
      </c>
      <c r="L377" s="6">
        <v>33.551400000000001</v>
      </c>
      <c r="M377" s="6">
        <v>33.534999999999997</v>
      </c>
      <c r="N377" s="6">
        <v>33.850999999999999</v>
      </c>
      <c r="O377" s="6">
        <v>33.850999999999999</v>
      </c>
      <c r="Q377" s="6">
        <f t="shared" si="52"/>
        <v>30.081499999999998</v>
      </c>
      <c r="R377" s="6">
        <f t="shared" si="53"/>
        <v>33.850999999999999</v>
      </c>
      <c r="S377" s="75">
        <f t="shared" si="54"/>
        <v>-3.7695000000000007</v>
      </c>
      <c r="T377" s="75">
        <f t="shared" si="55"/>
        <v>0</v>
      </c>
    </row>
    <row r="378" spans="1:20">
      <c r="A378" s="27" t="s">
        <v>187</v>
      </c>
      <c r="B378" s="31" t="s">
        <v>49</v>
      </c>
      <c r="C378" s="6">
        <v>23.923999999999999</v>
      </c>
      <c r="D378" s="6">
        <v>24.939800000000002</v>
      </c>
      <c r="E378" s="6">
        <v>25.5838</v>
      </c>
      <c r="F378" s="6">
        <v>26.735800000000001</v>
      </c>
      <c r="G378" s="6">
        <v>27.153300000000002</v>
      </c>
      <c r="H378" s="6">
        <v>28.069199999999999</v>
      </c>
      <c r="I378" s="6">
        <v>28.344999999999999</v>
      </c>
      <c r="J378" s="6">
        <v>29.1082</v>
      </c>
      <c r="K378" s="6">
        <v>29.450600000000001</v>
      </c>
      <c r="L378" s="6">
        <v>30.462299999999999</v>
      </c>
      <c r="M378" s="6">
        <v>30.098700000000001</v>
      </c>
      <c r="N378" s="6">
        <v>30.098700000000001</v>
      </c>
      <c r="O378" s="6">
        <v>30.098700000000001</v>
      </c>
      <c r="Q378" s="6">
        <f t="shared" si="52"/>
        <v>23.923999999999999</v>
      </c>
      <c r="R378" s="6">
        <f t="shared" si="53"/>
        <v>30.462299999999999</v>
      </c>
      <c r="S378" s="75">
        <f t="shared" si="54"/>
        <v>-6.1747000000000014</v>
      </c>
      <c r="T378" s="75">
        <f t="shared" si="55"/>
        <v>0.36359999999999815</v>
      </c>
    </row>
    <row r="379" spans="1:20">
      <c r="A379" s="27" t="s">
        <v>12</v>
      </c>
      <c r="B379" s="31"/>
      <c r="C379" s="6" t="s">
        <v>187</v>
      </c>
      <c r="D379" s="6" t="s">
        <v>187</v>
      </c>
      <c r="E379" s="6" t="s">
        <v>187</v>
      </c>
      <c r="F379" s="6" t="s">
        <v>187</v>
      </c>
      <c r="G379" s="6" t="s">
        <v>187</v>
      </c>
      <c r="H379" s="6" t="s">
        <v>187</v>
      </c>
      <c r="I379" s="6" t="s">
        <v>187</v>
      </c>
      <c r="J379" s="6" t="s">
        <v>187</v>
      </c>
      <c r="K379" s="6" t="s">
        <v>187</v>
      </c>
      <c r="L379" s="6" t="s">
        <v>187</v>
      </c>
      <c r="M379" s="6" t="s">
        <v>187</v>
      </c>
      <c r="N379" s="6" t="s">
        <v>187</v>
      </c>
      <c r="O379" s="6" t="s">
        <v>187</v>
      </c>
      <c r="P379" s="6"/>
      <c r="Q379" s="6" t="str">
        <f t="shared" si="52"/>
        <v/>
      </c>
      <c r="R379" s="6" t="str">
        <f t="shared" si="53"/>
        <v/>
      </c>
      <c r="S379" s="75" t="str">
        <f t="shared" si="54"/>
        <v/>
      </c>
      <c r="T379" s="75" t="str">
        <f t="shared" si="55"/>
        <v/>
      </c>
    </row>
    <row r="380" spans="1:20">
      <c r="A380" s="27" t="s">
        <v>187</v>
      </c>
      <c r="B380" s="31" t="s">
        <v>11</v>
      </c>
      <c r="C380" s="6">
        <v>27.577999999999999</v>
      </c>
      <c r="D380" s="6">
        <v>25.879799999999999</v>
      </c>
      <c r="E380" s="6">
        <v>26.998699999999999</v>
      </c>
      <c r="F380" s="6">
        <v>27.307300000000001</v>
      </c>
      <c r="G380" s="6">
        <v>26.721800000000002</v>
      </c>
      <c r="H380" s="6">
        <v>27.9299</v>
      </c>
      <c r="I380" s="6">
        <v>28.676300000000001</v>
      </c>
      <c r="J380" s="6">
        <v>28.402000000000001</v>
      </c>
      <c r="K380" s="6">
        <v>28.6877</v>
      </c>
      <c r="L380" s="6">
        <v>28.674299999999999</v>
      </c>
      <c r="M380" s="6">
        <v>27.6355</v>
      </c>
      <c r="N380" s="6">
        <v>29.296099999999999</v>
      </c>
      <c r="O380" s="6">
        <v>28.649699999999999</v>
      </c>
      <c r="Q380" s="6">
        <f t="shared" si="52"/>
        <v>25.879799999999999</v>
      </c>
      <c r="R380" s="6">
        <f t="shared" si="53"/>
        <v>29.296099999999999</v>
      </c>
      <c r="S380" s="75">
        <f t="shared" si="54"/>
        <v>-2.7698999999999998</v>
      </c>
      <c r="T380" s="75">
        <f t="shared" si="55"/>
        <v>0.64639999999999986</v>
      </c>
    </row>
    <row r="381" spans="1:20">
      <c r="A381" s="27" t="s">
        <v>187</v>
      </c>
      <c r="B381" s="31" t="s">
        <v>13</v>
      </c>
      <c r="C381" s="6">
        <v>23.931699999999999</v>
      </c>
      <c r="D381" s="6">
        <v>23.790900000000001</v>
      </c>
      <c r="E381" s="6">
        <v>23.662400000000002</v>
      </c>
      <c r="F381" s="6">
        <v>24.494</v>
      </c>
      <c r="G381" s="6">
        <v>24.704999999999998</v>
      </c>
      <c r="H381" s="6">
        <v>25.316299999999998</v>
      </c>
      <c r="I381" s="6">
        <v>25.5366</v>
      </c>
      <c r="J381" s="6">
        <v>26.072099999999999</v>
      </c>
      <c r="K381" s="6">
        <v>26.258700000000001</v>
      </c>
      <c r="L381" s="6">
        <v>26.610399999999998</v>
      </c>
      <c r="M381" s="6">
        <v>26.505199999999999</v>
      </c>
      <c r="N381" s="6">
        <v>26.676500000000001</v>
      </c>
      <c r="O381" s="6">
        <v>26.7239</v>
      </c>
      <c r="Q381" s="6">
        <f t="shared" si="52"/>
        <v>23.662400000000002</v>
      </c>
      <c r="R381" s="6">
        <f t="shared" si="53"/>
        <v>26.7239</v>
      </c>
      <c r="S381" s="75">
        <f t="shared" si="54"/>
        <v>-3.0614999999999988</v>
      </c>
      <c r="T381" s="75">
        <f t="shared" si="55"/>
        <v>0</v>
      </c>
    </row>
    <row r="382" spans="1:20">
      <c r="A382" s="27" t="s">
        <v>187</v>
      </c>
      <c r="B382" s="31" t="s">
        <v>20</v>
      </c>
      <c r="C382" s="6">
        <v>19.8432</v>
      </c>
      <c r="D382" s="6">
        <v>19.955400000000001</v>
      </c>
      <c r="E382" s="6">
        <v>20.133099999999999</v>
      </c>
      <c r="F382" s="6">
        <v>20.522400000000001</v>
      </c>
      <c r="G382" s="6">
        <v>20.72</v>
      </c>
      <c r="H382" s="6">
        <v>21.142199999999999</v>
      </c>
      <c r="I382" s="6">
        <v>21.556799999999999</v>
      </c>
      <c r="J382" s="6">
        <v>21.841699999999999</v>
      </c>
      <c r="K382" s="6">
        <v>21.793500000000002</v>
      </c>
      <c r="L382" s="6">
        <v>21.872900000000001</v>
      </c>
      <c r="M382" s="6">
        <v>21.745899999999999</v>
      </c>
      <c r="N382" s="6">
        <v>21.751999999999999</v>
      </c>
      <c r="O382" s="6">
        <v>21.632100000000001</v>
      </c>
      <c r="Q382" s="6">
        <f t="shared" si="52"/>
        <v>19.8432</v>
      </c>
      <c r="R382" s="6">
        <f t="shared" si="53"/>
        <v>21.872900000000001</v>
      </c>
      <c r="S382" s="75">
        <f t="shared" si="54"/>
        <v>-1.7889000000000017</v>
      </c>
      <c r="T382" s="75">
        <f t="shared" si="55"/>
        <v>0.24080000000000013</v>
      </c>
    </row>
    <row r="383" spans="1:20">
      <c r="A383" s="27" t="s">
        <v>187</v>
      </c>
      <c r="B383" s="31" t="s">
        <v>21</v>
      </c>
      <c r="C383" s="6">
        <v>19.4481</v>
      </c>
      <c r="D383" s="6">
        <v>19.1785</v>
      </c>
      <c r="E383" s="6">
        <v>19.113399999999999</v>
      </c>
      <c r="F383" s="6">
        <v>19.334299999999999</v>
      </c>
      <c r="G383" s="6">
        <v>19.490200000000002</v>
      </c>
      <c r="H383" s="6">
        <v>19.619499999999999</v>
      </c>
      <c r="I383" s="6">
        <v>19.994599999999998</v>
      </c>
      <c r="J383" s="6">
        <v>20.2226</v>
      </c>
      <c r="K383" s="6">
        <v>19.979099999999999</v>
      </c>
      <c r="L383" s="6">
        <v>19.910599999999999</v>
      </c>
      <c r="M383" s="6">
        <v>20.0886</v>
      </c>
      <c r="N383" s="6">
        <v>20.0885</v>
      </c>
      <c r="O383" s="6">
        <v>20.0885</v>
      </c>
      <c r="Q383" s="6">
        <f t="shared" si="52"/>
        <v>19.113399999999999</v>
      </c>
      <c r="R383" s="6">
        <f t="shared" si="53"/>
        <v>20.2226</v>
      </c>
      <c r="S383" s="75">
        <f t="shared" si="54"/>
        <v>-0.97510000000000119</v>
      </c>
      <c r="T383" s="75">
        <f t="shared" si="55"/>
        <v>0.13410000000000011</v>
      </c>
    </row>
    <row r="384" spans="1:20">
      <c r="A384" s="27" t="s">
        <v>187</v>
      </c>
      <c r="B384" s="31" t="s">
        <v>25</v>
      </c>
      <c r="C384" s="6" t="s">
        <v>187</v>
      </c>
      <c r="D384" s="6" t="s">
        <v>187</v>
      </c>
      <c r="E384" s="6" t="s">
        <v>187</v>
      </c>
      <c r="F384" s="6" t="s">
        <v>187</v>
      </c>
      <c r="G384" s="6" t="s">
        <v>187</v>
      </c>
      <c r="H384" s="6" t="s">
        <v>187</v>
      </c>
      <c r="I384" s="6" t="s">
        <v>187</v>
      </c>
      <c r="J384" s="6" t="s">
        <v>187</v>
      </c>
      <c r="K384" s="6" t="s">
        <v>187</v>
      </c>
      <c r="L384" s="6" t="s">
        <v>187</v>
      </c>
      <c r="M384" s="6" t="s">
        <v>187</v>
      </c>
      <c r="N384" s="6" t="s">
        <v>187</v>
      </c>
      <c r="O384" s="6" t="s">
        <v>187</v>
      </c>
      <c r="Q384" s="6" t="str">
        <f t="shared" si="52"/>
        <v/>
      </c>
      <c r="R384" s="6" t="str">
        <f t="shared" si="53"/>
        <v/>
      </c>
      <c r="S384" s="75" t="str">
        <f t="shared" si="54"/>
        <v/>
      </c>
      <c r="T384" s="75" t="str">
        <f t="shared" si="55"/>
        <v/>
      </c>
    </row>
    <row r="385" spans="1:20">
      <c r="A385" s="27" t="s">
        <v>187</v>
      </c>
      <c r="B385" s="31" t="s">
        <v>142</v>
      </c>
      <c r="C385" s="6">
        <v>12.478</v>
      </c>
      <c r="D385" s="6">
        <v>12.572900000000001</v>
      </c>
      <c r="E385" s="6">
        <v>12.845599999999999</v>
      </c>
      <c r="F385" s="6">
        <v>13.130699999999999</v>
      </c>
      <c r="G385" s="6">
        <v>13.224500000000001</v>
      </c>
      <c r="H385" s="6">
        <v>13.248799999999999</v>
      </c>
      <c r="I385" s="6">
        <v>13.1706</v>
      </c>
      <c r="J385" s="6">
        <v>12.9772</v>
      </c>
      <c r="K385" s="6">
        <v>12.570499999999999</v>
      </c>
      <c r="L385" s="6">
        <v>12.696300000000001</v>
      </c>
      <c r="M385" s="6">
        <v>12.689299999999999</v>
      </c>
      <c r="N385" s="6">
        <v>12.689299999999999</v>
      </c>
      <c r="O385" s="6">
        <v>12.689299999999999</v>
      </c>
      <c r="Q385" s="6">
        <f t="shared" si="52"/>
        <v>12.478</v>
      </c>
      <c r="R385" s="6">
        <f t="shared" si="53"/>
        <v>13.248799999999999</v>
      </c>
      <c r="S385" s="75">
        <f t="shared" si="54"/>
        <v>-0.2112999999999996</v>
      </c>
      <c r="T385" s="75">
        <f t="shared" si="55"/>
        <v>0.55949999999999989</v>
      </c>
    </row>
    <row r="386" spans="1:20">
      <c r="A386" s="27" t="s">
        <v>187</v>
      </c>
      <c r="B386" s="31" t="s">
        <v>38</v>
      </c>
      <c r="C386" s="6">
        <v>20.5732</v>
      </c>
      <c r="D386" s="6">
        <v>19.911000000000001</v>
      </c>
      <c r="E386" s="6">
        <v>19.731300000000001</v>
      </c>
      <c r="F386" s="6">
        <v>19.6571</v>
      </c>
      <c r="G386" s="6">
        <v>20.717500000000001</v>
      </c>
      <c r="H386" s="6">
        <v>20.420200000000001</v>
      </c>
      <c r="I386" s="6">
        <v>19.653700000000001</v>
      </c>
      <c r="J386" s="6">
        <v>18.9437</v>
      </c>
      <c r="K386" s="6">
        <v>18.888200000000001</v>
      </c>
      <c r="L386" s="6">
        <v>18.699300000000001</v>
      </c>
      <c r="M386" s="6">
        <v>19.2774</v>
      </c>
      <c r="N386" s="6">
        <v>19.999700000000001</v>
      </c>
      <c r="O386" s="6">
        <v>20.325600000000001</v>
      </c>
      <c r="Q386" s="6">
        <f t="shared" si="52"/>
        <v>18.699300000000001</v>
      </c>
      <c r="R386" s="6">
        <f t="shared" si="53"/>
        <v>20.717500000000001</v>
      </c>
      <c r="S386" s="75">
        <f t="shared" si="54"/>
        <v>-1.6263000000000005</v>
      </c>
      <c r="T386" s="75">
        <f t="shared" si="55"/>
        <v>0.39189999999999969</v>
      </c>
    </row>
    <row r="387" spans="1:20">
      <c r="A387" s="27" t="s">
        <v>187</v>
      </c>
      <c r="B387" s="31" t="s">
        <v>39</v>
      </c>
      <c r="C387" s="6">
        <v>21.710799999999999</v>
      </c>
      <c r="D387" s="6">
        <v>21.263300000000001</v>
      </c>
      <c r="E387" s="6">
        <v>21.4802</v>
      </c>
      <c r="F387" s="6">
        <v>21.7667</v>
      </c>
      <c r="G387" s="6">
        <v>22.162600000000001</v>
      </c>
      <c r="H387" s="6">
        <v>22.342500000000001</v>
      </c>
      <c r="I387" s="6">
        <v>22.6281</v>
      </c>
      <c r="J387" s="6">
        <v>22.3996</v>
      </c>
      <c r="K387" s="6">
        <v>22.424199999999999</v>
      </c>
      <c r="L387" s="6">
        <v>21.999600000000001</v>
      </c>
      <c r="M387" s="6">
        <v>21.906600000000001</v>
      </c>
      <c r="N387" s="6">
        <v>21.507000000000001</v>
      </c>
      <c r="O387" s="6">
        <v>21.561399999999999</v>
      </c>
      <c r="Q387" s="6">
        <f t="shared" si="52"/>
        <v>21.263300000000001</v>
      </c>
      <c r="R387" s="6">
        <f t="shared" si="53"/>
        <v>22.6281</v>
      </c>
      <c r="S387" s="75">
        <f t="shared" si="54"/>
        <v>-0.29809999999999803</v>
      </c>
      <c r="T387" s="75">
        <f t="shared" si="55"/>
        <v>1.0667000000000009</v>
      </c>
    </row>
    <row r="389" spans="1:20">
      <c r="A389" s="77" t="s">
        <v>531</v>
      </c>
      <c r="B389" s="31"/>
      <c r="C389" s="6"/>
      <c r="D389" s="6"/>
      <c r="E389" s="6"/>
      <c r="F389" s="6"/>
      <c r="G389" s="6"/>
      <c r="I389" s="6"/>
      <c r="J389" s="6"/>
      <c r="K389" s="75"/>
      <c r="L389" s="75"/>
      <c r="M389" s="6"/>
      <c r="N389" s="6"/>
      <c r="O389" s="75"/>
      <c r="P389" s="75"/>
      <c r="Q389" s="6"/>
      <c r="R389" s="6"/>
      <c r="S389" s="75">
        <f>AVERAGE(S337:S387)</f>
        <v>-2.7147969696969696</v>
      </c>
      <c r="T389" s="75">
        <f>AVERAGE(T337:T387)</f>
        <v>0.44382424242424268</v>
      </c>
    </row>
    <row r="390" spans="1:20">
      <c r="A390" s="77" t="s">
        <v>532</v>
      </c>
      <c r="B390" s="31"/>
      <c r="C390" s="6"/>
      <c r="D390" s="6"/>
      <c r="E390" s="6"/>
      <c r="F390" s="6"/>
      <c r="G390" s="6"/>
      <c r="I390" s="6"/>
      <c r="J390" s="6"/>
      <c r="K390" s="75"/>
      <c r="L390" s="75"/>
      <c r="M390" s="6"/>
      <c r="N390" s="6"/>
      <c r="O390" s="75"/>
      <c r="P390" s="75"/>
      <c r="Q390" s="6"/>
      <c r="R390" s="6"/>
      <c r="S390" s="75">
        <f>MIN(S337:S387)</f>
        <v>-9.0417000000000023</v>
      </c>
      <c r="T390" s="75">
        <f>MAX(T337:T387)</f>
        <v>2.7332000000000036</v>
      </c>
    </row>
  </sheetData>
  <mergeCells count="2">
    <mergeCell ref="A1:T1"/>
    <mergeCell ref="A2:T2"/>
  </mergeCells>
  <pageMargins left="0.7" right="0.7" top="0.75" bottom="0.75" header="0.3" footer="0.3"/>
  <pageSetup scale="61" orientation="portrait" r:id="rId1"/>
  <rowBreaks count="6" manualBreakCount="6">
    <brk id="60" max="15" man="1"/>
    <brk id="115" max="15" man="1"/>
    <brk id="170" max="15" man="1"/>
    <brk id="225" max="15" man="1"/>
    <brk id="280" max="15" man="1"/>
    <brk id="335" max="15"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pageSetUpPr fitToPage="1"/>
  </sheetPr>
  <dimension ref="A1:R62"/>
  <sheetViews>
    <sheetView view="pageBreakPreview" topLeftCell="B1" zoomScale="80" zoomScaleSheetLayoutView="80" workbookViewId="0">
      <selection activeCell="B1" sqref="B1:J1"/>
    </sheetView>
  </sheetViews>
  <sheetFormatPr defaultColWidth="8.85546875" defaultRowHeight="15"/>
  <cols>
    <col min="1" max="1" width="0" hidden="1" customWidth="1"/>
    <col min="2" max="2" width="38.42578125" bestFit="1" customWidth="1"/>
    <col min="5" max="5" width="10.28515625" customWidth="1"/>
    <col min="8" max="8" width="3.28515625" customWidth="1"/>
    <col min="9" max="9" width="11.28515625" customWidth="1"/>
    <col min="10" max="10" width="10.7109375" customWidth="1"/>
    <col min="16" max="16" width="2" bestFit="1" customWidth="1"/>
  </cols>
  <sheetData>
    <row r="1" spans="1:18" ht="30.75" customHeight="1">
      <c r="A1" s="8" t="s">
        <v>80</v>
      </c>
      <c r="B1" s="265" t="s">
        <v>159</v>
      </c>
      <c r="C1" s="265"/>
      <c r="D1" s="265"/>
      <c r="E1" s="265"/>
      <c r="F1" s="265"/>
      <c r="G1" s="265"/>
      <c r="H1" s="265"/>
      <c r="I1" s="265"/>
      <c r="J1" s="265"/>
    </row>
    <row r="2" spans="1:18" ht="16.350000000000001" customHeight="1">
      <c r="A2" s="62"/>
      <c r="B2" s="23"/>
      <c r="C2" s="62"/>
      <c r="D2" s="62"/>
      <c r="E2" s="62"/>
      <c r="F2" s="62"/>
      <c r="G2" s="62"/>
      <c r="H2" s="62"/>
      <c r="I2" s="62"/>
      <c r="J2" s="62"/>
    </row>
    <row r="3" spans="1:18" ht="26.1" customHeight="1">
      <c r="C3" s="266" t="s">
        <v>84</v>
      </c>
      <c r="D3" s="266"/>
      <c r="E3" s="266"/>
      <c r="F3" s="266"/>
      <c r="G3" s="266"/>
      <c r="I3" s="267" t="s">
        <v>83</v>
      </c>
      <c r="J3" s="267"/>
    </row>
    <row r="4" spans="1:18" ht="30">
      <c r="A4" s="9"/>
      <c r="B4" s="9"/>
      <c r="C4" s="9" t="s">
        <v>0</v>
      </c>
      <c r="D4" s="9" t="s">
        <v>1</v>
      </c>
      <c r="E4" s="8" t="s">
        <v>75</v>
      </c>
      <c r="F4" s="8" t="s">
        <v>64</v>
      </c>
      <c r="G4" s="8" t="s">
        <v>2</v>
      </c>
      <c r="H4" s="9"/>
      <c r="I4" s="8" t="s">
        <v>3</v>
      </c>
      <c r="J4" s="8" t="s">
        <v>4</v>
      </c>
    </row>
    <row r="5" spans="1:18">
      <c r="A5" s="13"/>
      <c r="B5" s="17" t="s">
        <v>171</v>
      </c>
      <c r="C5" s="13"/>
      <c r="D5" s="13"/>
      <c r="E5" s="14"/>
      <c r="F5" s="14"/>
      <c r="G5" s="14"/>
      <c r="H5" s="13"/>
      <c r="I5" s="14"/>
      <c r="J5" s="14"/>
    </row>
    <row r="6" spans="1:18">
      <c r="A6" t="s">
        <v>17</v>
      </c>
      <c r="B6" s="20" t="s">
        <v>16</v>
      </c>
      <c r="C6" s="67">
        <f>IF(ISNA(VLOOKUP(CONCATENATE($B6,C$4),Input_12m!$C$2:$D$214,2,FALSE)),"-",(VLOOKUP(CONCATENATE($B6,C$4),Input_12m!$C$2:$D$214,2,FALSE)))</f>
        <v>7.5618999999999996</v>
      </c>
      <c r="D6" s="67">
        <f>IF(ISNA(VLOOKUP(CONCATENATE($B6,D$4),Input_12m!$C$2:$D$214,2,FALSE)),"-",(VLOOKUP(CONCATENATE($B6,D$4),Input_12m!$C$2:$D$214,2,FALSE)))</f>
        <v>-3.6905000000000001</v>
      </c>
      <c r="E6" s="67">
        <f>IF(ISNA(VLOOKUP(CONCATENATE($B6,E$4),Input_12m!$C$2:$D$214,2,FALSE)),"-",(VLOOKUP(CONCATENATE($B6,E$4),Input_12m!$C$2:$D$214,2,FALSE)))</f>
        <v>1.7495000000000001</v>
      </c>
      <c r="F6" s="67" t="str">
        <f>IF(ISNA(VLOOKUP(CONCATENATE($B6,F$4),Input_12m!$C$2:$D$214,2,FALSE)),"-",(VLOOKUP(CONCATENATE($B6,F$4),Input_12m!$C$2:$D$214,2,FALSE)))</f>
        <v>-</v>
      </c>
      <c r="G6" s="67">
        <f>IF(ISNA(VLOOKUP(CONCATENATE($B6,G$4),Input_12m!$C$2:$D$214,2,FALSE)),"-",(VLOOKUP(CONCATENATE($B6,G$4),Input_12m!$C$2:$D$214,2,FALSE)))</f>
        <v>-2.5024000000000002</v>
      </c>
      <c r="H6" s="67"/>
      <c r="I6" s="67">
        <f>IF(ISNA(VLOOKUP(CONCATENATE($B6,I$4),Input_12m!$C$2:$D$214,2,FALSE)),"-",(VLOOKUP(CONCATENATE($B6,I$4),Input_12m!$C$2:$D$214,2,FALSE)))</f>
        <v>-16.5501</v>
      </c>
      <c r="J6" s="67">
        <f>IF(ISNA(VLOOKUP(CONCATENATE($B6,J$4),Input_12m!$C$2:$D$214,2,FALSE)),"-",(VLOOKUP(CONCATENATE($B6,J$4),Input_12m!$C$2:$D$214,2,FALSE)))</f>
        <v>-18.64</v>
      </c>
      <c r="K6">
        <f>IF(ISNUMBER(C6),ABS(C6),"")</f>
        <v>7.5618999999999996</v>
      </c>
      <c r="L6">
        <f>IF(ISNUMBER(D6),ABS(D6),"")</f>
        <v>3.6905000000000001</v>
      </c>
      <c r="M6">
        <f>IF(ISNUMBER(E6),ABS(E6),"")</f>
        <v>1.7495000000000001</v>
      </c>
      <c r="N6" t="str">
        <f>IF(ISNUMBER(F6),ABS(F6),"")</f>
        <v/>
      </c>
      <c r="O6">
        <f>IF(ISNUMBER(G6),ABS(G6),"")</f>
        <v>2.5024000000000002</v>
      </c>
      <c r="Q6">
        <f>IF(ISNUMBER(I6),ABS(I6),"")</f>
        <v>16.5501</v>
      </c>
      <c r="R6">
        <f>IF(ISNUMBER(J6),ABS(J6),"")</f>
        <v>18.64</v>
      </c>
    </row>
    <row r="7" spans="1:18">
      <c r="A7" t="s">
        <v>17</v>
      </c>
      <c r="B7" s="20" t="s">
        <v>24</v>
      </c>
      <c r="C7" s="67">
        <f>IF(ISNA(VLOOKUP(CONCATENATE($B7,C$4),Input_12m!$C$2:$D$214,2,FALSE)),"-",(VLOOKUP(CONCATENATE($B7,C$4),Input_12m!$C$2:$D$214,2,FALSE)))</f>
        <v>2.7871999999999999</v>
      </c>
      <c r="D7" s="67" t="str">
        <f>IF(ISNA(VLOOKUP(CONCATENATE($B7,D$4),Input_12m!$C$2:$D$214,2,FALSE)),"-",(VLOOKUP(CONCATENATE($B7,D$4),Input_12m!$C$2:$D$214,2,FALSE)))</f>
        <v>-</v>
      </c>
      <c r="E7" s="67">
        <f>IF(ISNA(VLOOKUP(CONCATENATE($B7,E$4),Input_12m!$C$2:$D$214,2,FALSE)),"-",(VLOOKUP(CONCATENATE($B7,E$4),Input_12m!$C$2:$D$214,2,FALSE)))</f>
        <v>0.3044</v>
      </c>
      <c r="F7" s="67" t="str">
        <f>IF(ISNA(VLOOKUP(CONCATENATE($B7,F$4),Input_12m!$C$2:$D$214,2,FALSE)),"-",(VLOOKUP(CONCATENATE($B7,F$4),Input_12m!$C$2:$D$214,2,FALSE)))</f>
        <v>-</v>
      </c>
      <c r="G7" s="67">
        <f>IF(ISNA(VLOOKUP(CONCATENATE($B7,G$4),Input_12m!$C$2:$D$214,2,FALSE)),"-",(VLOOKUP(CONCATENATE($B7,G$4),Input_12m!$C$2:$D$214,2,FALSE)))</f>
        <v>-1.3025</v>
      </c>
      <c r="H7" s="67"/>
      <c r="I7" s="67">
        <f>IF(ISNA(VLOOKUP(CONCATENATE($B7,I$4),Input_12m!$C$2:$D$214,2,FALSE)),"-",(VLOOKUP(CONCATENATE($B7,I$4),Input_12m!$C$2:$D$214,2,FALSE)))</f>
        <v>-5.4173999999999998</v>
      </c>
      <c r="J7" s="67" t="str">
        <f>IF(ISNA(VLOOKUP(CONCATENATE($B7,J$4),Input_12m!$C$2:$D$214,2,FALSE)),"-",(VLOOKUP(CONCATENATE($B7,J$4),Input_12m!$C$2:$D$214,2,FALSE)))</f>
        <v>-</v>
      </c>
      <c r="K7">
        <f t="shared" ref="K7:K14" si="0">IF(ISNUMBER(C7),ABS(C7),"")</f>
        <v>2.7871999999999999</v>
      </c>
      <c r="L7" t="str">
        <f t="shared" ref="L7:L14" si="1">IF(ISNUMBER(D7),ABS(D7),"")</f>
        <v/>
      </c>
      <c r="M7">
        <f t="shared" ref="M7:M14" si="2">IF(ISNUMBER(E7),ABS(E7),"")</f>
        <v>0.3044</v>
      </c>
      <c r="N7" t="str">
        <f t="shared" ref="N7:N14" si="3">IF(ISNUMBER(F7),ABS(F7),"")</f>
        <v/>
      </c>
      <c r="O7">
        <f t="shared" ref="O7:O14" si="4">IF(ISNUMBER(G7),ABS(G7),"")</f>
        <v>1.3025</v>
      </c>
      <c r="Q7">
        <f t="shared" ref="Q7:Q14" si="5">IF(ISNUMBER(I7),ABS(I7),"")</f>
        <v>5.4173999999999998</v>
      </c>
      <c r="R7" t="str">
        <f t="shared" ref="R7:R14" si="6">IF(ISNUMBER(J7),ABS(J7),"")</f>
        <v/>
      </c>
    </row>
    <row r="8" spans="1:18">
      <c r="A8" t="s">
        <v>17</v>
      </c>
      <c r="B8" s="20" t="s">
        <v>30</v>
      </c>
      <c r="C8" s="67">
        <f>IF(ISNA(VLOOKUP(CONCATENATE($B8,C$4),Input_12m!$C$2:$D$214,2,FALSE)),"-",(VLOOKUP(CONCATENATE($B8,C$4),Input_12m!$C$2:$D$214,2,FALSE)))</f>
        <v>4.0427</v>
      </c>
      <c r="D8" s="67" t="str">
        <f>IF(ISNA(VLOOKUP(CONCATENATE($B8,D$4),Input_12m!$C$2:$D$214,2,FALSE)),"-",(VLOOKUP(CONCATENATE($B8,D$4),Input_12m!$C$2:$D$214,2,FALSE)))</f>
        <v>-</v>
      </c>
      <c r="E8" s="67">
        <f>IF(ISNA(VLOOKUP(CONCATENATE($B8,E$4),Input_12m!$C$2:$D$214,2,FALSE)),"-",(VLOOKUP(CONCATENATE($B8,E$4),Input_12m!$C$2:$D$214,2,FALSE)))</f>
        <v>0.9607</v>
      </c>
      <c r="F8" s="67" t="str">
        <f>IF(ISNA(VLOOKUP(CONCATENATE($B8,F$4),Input_12m!$C$2:$D$214,2,FALSE)),"-",(VLOOKUP(CONCATENATE($B8,F$4),Input_12m!$C$2:$D$214,2,FALSE)))</f>
        <v>-</v>
      </c>
      <c r="G8" s="67">
        <f>IF(ISNA(VLOOKUP(CONCATENATE($B8,G$4),Input_12m!$C$2:$D$214,2,FALSE)),"-",(VLOOKUP(CONCATENATE($B8,G$4),Input_12m!$C$2:$D$214,2,FALSE)))</f>
        <v>3.7240000000000002</v>
      </c>
      <c r="H8" s="67"/>
      <c r="I8" s="67">
        <f>IF(ISNA(VLOOKUP(CONCATENATE($B8,I$4),Input_12m!$C$2:$D$214,2,FALSE)),"-",(VLOOKUP(CONCATENATE($B8,I$4),Input_12m!$C$2:$D$214,2,FALSE)))</f>
        <v>15.3832</v>
      </c>
      <c r="J8" s="67" t="str">
        <f>IF(ISNA(VLOOKUP(CONCATENATE($B8,J$4),Input_12m!$C$2:$D$214,2,FALSE)),"-",(VLOOKUP(CONCATENATE($B8,J$4),Input_12m!$C$2:$D$214,2,FALSE)))</f>
        <v>-</v>
      </c>
      <c r="K8">
        <f t="shared" si="0"/>
        <v>4.0427</v>
      </c>
      <c r="L8" t="str">
        <f t="shared" si="1"/>
        <v/>
      </c>
      <c r="M8">
        <f t="shared" si="2"/>
        <v>0.9607</v>
      </c>
      <c r="N8" t="str">
        <f t="shared" si="3"/>
        <v/>
      </c>
      <c r="O8">
        <f t="shared" si="4"/>
        <v>3.7240000000000002</v>
      </c>
      <c r="Q8">
        <f t="shared" si="5"/>
        <v>15.3832</v>
      </c>
      <c r="R8" t="str">
        <f t="shared" si="6"/>
        <v/>
      </c>
    </row>
    <row r="9" spans="1:18">
      <c r="A9" t="s">
        <v>17</v>
      </c>
      <c r="B9" s="20" t="s">
        <v>31</v>
      </c>
      <c r="C9" s="67">
        <f>IF(ISNA(VLOOKUP(CONCATENATE($B9,C$4),Input_12m!$C$2:$D$214,2,FALSE)),"-",(VLOOKUP(CONCATENATE($B9,C$4),Input_12m!$C$2:$D$214,2,FALSE)))</f>
        <v>6.7613000000000003</v>
      </c>
      <c r="D9" s="67" t="str">
        <f>IF(ISNA(VLOOKUP(CONCATENATE($B9,D$4),Input_12m!$C$2:$D$214,2,FALSE)),"-",(VLOOKUP(CONCATENATE($B9,D$4),Input_12m!$C$2:$D$214,2,FALSE)))</f>
        <v>-</v>
      </c>
      <c r="E9" s="67">
        <f>IF(ISNA(VLOOKUP(CONCATENATE($B9,E$4),Input_12m!$C$2:$D$214,2,FALSE)),"-",(VLOOKUP(CONCATENATE($B9,E$4),Input_12m!$C$2:$D$214,2,FALSE)))</f>
        <v>1.3673</v>
      </c>
      <c r="F9" s="67" t="str">
        <f>IF(ISNA(VLOOKUP(CONCATENATE($B9,F$4),Input_12m!$C$2:$D$214,2,FALSE)),"-",(VLOOKUP(CONCATENATE($B9,F$4),Input_12m!$C$2:$D$214,2,FALSE)))</f>
        <v>-</v>
      </c>
      <c r="G9" s="67">
        <f>IF(ISNA(VLOOKUP(CONCATENATE($B9,G$4),Input_12m!$C$2:$D$214,2,FALSE)),"-",(VLOOKUP(CONCATENATE($B9,G$4),Input_12m!$C$2:$D$214,2,FALSE)))</f>
        <v>2.5411999999999999</v>
      </c>
      <c r="H9" s="67"/>
      <c r="I9" s="67" t="str">
        <f>IF(ISNA(VLOOKUP(CONCATENATE($B9,I$4),Input_12m!$C$2:$D$214,2,FALSE)),"-",(VLOOKUP(CONCATENATE($B9,I$4),Input_12m!$C$2:$D$214,2,FALSE)))</f>
        <v>-</v>
      </c>
      <c r="J9" s="67">
        <f>IF(ISNA(VLOOKUP(CONCATENATE($B9,J$4),Input_12m!$C$2:$D$214,2,FALSE)),"-",(VLOOKUP(CONCATENATE($B9,J$4),Input_12m!$C$2:$D$214,2,FALSE)))</f>
        <v>10.061199999999999</v>
      </c>
      <c r="K9">
        <f t="shared" si="0"/>
        <v>6.7613000000000003</v>
      </c>
      <c r="L9" t="str">
        <f t="shared" si="1"/>
        <v/>
      </c>
      <c r="M9">
        <f t="shared" si="2"/>
        <v>1.3673</v>
      </c>
      <c r="N9" t="str">
        <f t="shared" si="3"/>
        <v/>
      </c>
      <c r="O9">
        <f t="shared" si="4"/>
        <v>2.5411999999999999</v>
      </c>
      <c r="Q9" t="str">
        <f t="shared" si="5"/>
        <v/>
      </c>
      <c r="R9">
        <f t="shared" si="6"/>
        <v>10.061199999999999</v>
      </c>
    </row>
    <row r="10" spans="1:18">
      <c r="A10" t="s">
        <v>17</v>
      </c>
      <c r="B10" s="20" t="s">
        <v>35</v>
      </c>
      <c r="C10" s="67">
        <f>IF(ISNA(VLOOKUP(CONCATENATE($B10,C$4),Input_12m!$C$2:$D$214,2,FALSE)),"-",(VLOOKUP(CONCATENATE($B10,C$4),Input_12m!$C$2:$D$214,2,FALSE)))</f>
        <v>3.2688000000000001</v>
      </c>
      <c r="D10" s="67" t="str">
        <f>IF(ISNA(VLOOKUP(CONCATENATE($B10,D$4),Input_12m!$C$2:$D$214,2,FALSE)),"-",(VLOOKUP(CONCATENATE($B10,D$4),Input_12m!$C$2:$D$214,2,FALSE)))</f>
        <v>-</v>
      </c>
      <c r="E10" s="67">
        <f>IF(ISNA(VLOOKUP(CONCATENATE($B10,E$4),Input_12m!$C$2:$D$214,2,FALSE)),"-",(VLOOKUP(CONCATENATE($B10,E$4),Input_12m!$C$2:$D$214,2,FALSE)))</f>
        <v>1.4015</v>
      </c>
      <c r="F10" s="67" t="str">
        <f>IF(ISNA(VLOOKUP(CONCATENATE($B10,F$4),Input_12m!$C$2:$D$214,2,FALSE)),"-",(VLOOKUP(CONCATENATE($B10,F$4),Input_12m!$C$2:$D$214,2,FALSE)))</f>
        <v>-</v>
      </c>
      <c r="G10" s="67">
        <f>IF(ISNA(VLOOKUP(CONCATENATE($B10,G$4),Input_12m!$C$2:$D$214,2,FALSE)),"-",(VLOOKUP(CONCATENATE($B10,G$4),Input_12m!$C$2:$D$214,2,FALSE)))</f>
        <v>2.2795000000000001</v>
      </c>
      <c r="H10" s="67"/>
      <c r="I10" s="67" t="str">
        <f>IF(ISNA(VLOOKUP(CONCATENATE($B10,I$4),Input_12m!$C$2:$D$214,2,FALSE)),"-",(VLOOKUP(CONCATENATE($B10,I$4),Input_12m!$C$2:$D$214,2,FALSE)))</f>
        <v>-</v>
      </c>
      <c r="J10" s="67" t="str">
        <f>IF(ISNA(VLOOKUP(CONCATENATE($B10,J$4),Input_12m!$C$2:$D$214,2,FALSE)),"-",(VLOOKUP(CONCATENATE($B10,J$4),Input_12m!$C$2:$D$214,2,FALSE)))</f>
        <v>-</v>
      </c>
      <c r="K10">
        <f t="shared" si="0"/>
        <v>3.2688000000000001</v>
      </c>
      <c r="L10" t="str">
        <f t="shared" si="1"/>
        <v/>
      </c>
      <c r="M10">
        <f t="shared" si="2"/>
        <v>1.4015</v>
      </c>
      <c r="N10" t="str">
        <f t="shared" si="3"/>
        <v/>
      </c>
      <c r="O10">
        <f t="shared" si="4"/>
        <v>2.2795000000000001</v>
      </c>
      <c r="Q10" t="str">
        <f t="shared" si="5"/>
        <v/>
      </c>
      <c r="R10" t="str">
        <f t="shared" si="6"/>
        <v/>
      </c>
    </row>
    <row r="11" spans="1:18">
      <c r="A11" t="s">
        <v>17</v>
      </c>
      <c r="B11" s="20" t="s">
        <v>41</v>
      </c>
      <c r="C11" s="67">
        <f>IF(ISNA(VLOOKUP(CONCATENATE($B11,C$4),Input_12m!$C$2:$D$214,2,FALSE)),"-",(VLOOKUP(CONCATENATE($B11,C$4),Input_12m!$C$2:$D$214,2,FALSE)))</f>
        <v>3.7837000000000001</v>
      </c>
      <c r="D11" s="67" t="str">
        <f>IF(ISNA(VLOOKUP(CONCATENATE($B11,D$4),Input_12m!$C$2:$D$214,2,FALSE)),"-",(VLOOKUP(CONCATENATE($B11,D$4),Input_12m!$C$2:$D$214,2,FALSE)))</f>
        <v>-</v>
      </c>
      <c r="E11" s="67">
        <f>IF(ISNA(VLOOKUP(CONCATENATE($B11,E$4),Input_12m!$C$2:$D$214,2,FALSE)),"-",(VLOOKUP(CONCATENATE($B11,E$4),Input_12m!$C$2:$D$214,2,FALSE)))</f>
        <v>1.2433000000000001</v>
      </c>
      <c r="F11" s="67">
        <f>IF(ISNA(VLOOKUP(CONCATENATE($B11,F$4),Input_12m!$C$2:$D$214,2,FALSE)),"-",(VLOOKUP(CONCATENATE($B11,F$4),Input_12m!$C$2:$D$214,2,FALSE)))</f>
        <v>0.32</v>
      </c>
      <c r="G11" s="67">
        <f>IF(ISNA(VLOOKUP(CONCATENATE($B11,G$4),Input_12m!$C$2:$D$214,2,FALSE)),"-",(VLOOKUP(CONCATENATE($B11,G$4),Input_12m!$C$2:$D$214,2,FALSE)))</f>
        <v>5.2432999999999996</v>
      </c>
      <c r="H11" s="67"/>
      <c r="I11" s="67">
        <f>IF(ISNA(VLOOKUP(CONCATENATE($B11,I$4),Input_12m!$C$2:$D$214,2,FALSE)),"-",(VLOOKUP(CONCATENATE($B11,I$4),Input_12m!$C$2:$D$214,2,FALSE)))</f>
        <v>12.6713</v>
      </c>
      <c r="J11" s="67">
        <f>IF(ISNA(VLOOKUP(CONCATENATE($B11,J$4),Input_12m!$C$2:$D$214,2,FALSE)),"-",(VLOOKUP(CONCATENATE($B11,J$4),Input_12m!$C$2:$D$214,2,FALSE)))</f>
        <v>13.951499999999999</v>
      </c>
      <c r="K11">
        <f t="shared" si="0"/>
        <v>3.7837000000000001</v>
      </c>
      <c r="L11" t="str">
        <f t="shared" si="1"/>
        <v/>
      </c>
      <c r="M11">
        <f t="shared" si="2"/>
        <v>1.2433000000000001</v>
      </c>
      <c r="N11">
        <f t="shared" si="3"/>
        <v>0.32</v>
      </c>
      <c r="O11">
        <f t="shared" si="4"/>
        <v>5.2432999999999996</v>
      </c>
      <c r="Q11">
        <f t="shared" si="5"/>
        <v>12.6713</v>
      </c>
      <c r="R11">
        <f t="shared" si="6"/>
        <v>13.951499999999999</v>
      </c>
    </row>
    <row r="12" spans="1:18">
      <c r="A12" t="s">
        <v>17</v>
      </c>
      <c r="B12" s="20" t="s">
        <v>44</v>
      </c>
      <c r="C12" s="67">
        <f>IF(ISNA(VLOOKUP(CONCATENATE($B12,C$4),Input_12m!$C$2:$D$214,2,FALSE)),"-",(VLOOKUP(CONCATENATE($B12,C$4),Input_12m!$C$2:$D$214,2,FALSE)))</f>
        <v>3.94</v>
      </c>
      <c r="D12" s="67" t="str">
        <f>IF(ISNA(VLOOKUP(CONCATENATE($B12,D$4),Input_12m!$C$2:$D$214,2,FALSE)),"-",(VLOOKUP(CONCATENATE($B12,D$4),Input_12m!$C$2:$D$214,2,FALSE)))</f>
        <v>-</v>
      </c>
      <c r="E12" s="67">
        <f>IF(ISNA(VLOOKUP(CONCATENATE($B12,E$4),Input_12m!$C$2:$D$214,2,FALSE)),"-",(VLOOKUP(CONCATENATE($B12,E$4),Input_12m!$C$2:$D$214,2,FALSE)))</f>
        <v>0.94069999999999998</v>
      </c>
      <c r="F12" s="67" t="str">
        <f>IF(ISNA(VLOOKUP(CONCATENATE($B12,F$4),Input_12m!$C$2:$D$214,2,FALSE)),"-",(VLOOKUP(CONCATENATE($B12,F$4),Input_12m!$C$2:$D$214,2,FALSE)))</f>
        <v>-</v>
      </c>
      <c r="G12" s="67">
        <f>IF(ISNA(VLOOKUP(CONCATENATE($B12,G$4),Input_12m!$C$2:$D$214,2,FALSE)),"-",(VLOOKUP(CONCATENATE($B12,G$4),Input_12m!$C$2:$D$214,2,FALSE)))</f>
        <v>1.7931999999999999</v>
      </c>
      <c r="H12" s="67"/>
      <c r="I12" s="67">
        <f>IF(ISNA(VLOOKUP(CONCATENATE($B12,I$4),Input_12m!$C$2:$D$214,2,FALSE)),"-",(VLOOKUP(CONCATENATE($B12,I$4),Input_12m!$C$2:$D$214,2,FALSE)))</f>
        <v>5.7706999999999997</v>
      </c>
      <c r="J12" s="67">
        <f>IF(ISNA(VLOOKUP(CONCATENATE($B12,J$4),Input_12m!$C$2:$D$214,2,FALSE)),"-",(VLOOKUP(CONCATENATE($B12,J$4),Input_12m!$C$2:$D$214,2,FALSE)))</f>
        <v>10.613899999999999</v>
      </c>
      <c r="K12">
        <f t="shared" si="0"/>
        <v>3.94</v>
      </c>
      <c r="L12" t="str">
        <f t="shared" si="1"/>
        <v/>
      </c>
      <c r="M12">
        <f t="shared" si="2"/>
        <v>0.94069999999999998</v>
      </c>
      <c r="N12" t="str">
        <f t="shared" si="3"/>
        <v/>
      </c>
      <c r="O12">
        <f t="shared" si="4"/>
        <v>1.7931999999999999</v>
      </c>
      <c r="Q12">
        <f t="shared" si="5"/>
        <v>5.7706999999999997</v>
      </c>
      <c r="R12">
        <f t="shared" si="6"/>
        <v>10.613899999999999</v>
      </c>
    </row>
    <row r="13" spans="1:18">
      <c r="A13" t="s">
        <v>17</v>
      </c>
      <c r="B13" s="20" t="s">
        <v>47</v>
      </c>
      <c r="C13" s="67">
        <f>IF(ISNA(VLOOKUP(CONCATENATE($B13,C$4),Input_12m!$C$2:$D$214,2,FALSE)),"-",(VLOOKUP(CONCATENATE($B13,C$4),Input_12m!$C$2:$D$214,2,FALSE)))</f>
        <v>9.4262999999999995</v>
      </c>
      <c r="D13" s="67" t="str">
        <f>IF(ISNA(VLOOKUP(CONCATENATE($B13,D$4),Input_12m!$C$2:$D$214,2,FALSE)),"-",(VLOOKUP(CONCATENATE($B13,D$4),Input_12m!$C$2:$D$214,2,FALSE)))</f>
        <v>-</v>
      </c>
      <c r="E13" s="67">
        <f>IF(ISNA(VLOOKUP(CONCATENATE($B13,E$4),Input_12m!$C$2:$D$214,2,FALSE)),"-",(VLOOKUP(CONCATENATE($B13,E$4),Input_12m!$C$2:$D$214,2,FALSE)))</f>
        <v>3.5457999999999998</v>
      </c>
      <c r="F13" s="67">
        <f>IF(ISNA(VLOOKUP(CONCATENATE($B13,F$4),Input_12m!$C$2:$D$214,2,FALSE)),"-",(VLOOKUP(CONCATENATE($B13,F$4),Input_12m!$C$2:$D$214,2,FALSE)))</f>
        <v>-0.78359999999999996</v>
      </c>
      <c r="G13" s="67">
        <f>IF(ISNA(VLOOKUP(CONCATENATE($B13,G$4),Input_12m!$C$2:$D$214,2,FALSE)),"-",(VLOOKUP(CONCATENATE($B13,G$4),Input_12m!$C$2:$D$214,2,FALSE)))</f>
        <v>3.9483999999999999</v>
      </c>
      <c r="H13" s="67"/>
      <c r="I13" s="67">
        <f>IF(ISNA(VLOOKUP(CONCATENATE($B13,I$4),Input_12m!$C$2:$D$214,2,FALSE)),"-",(VLOOKUP(CONCATENATE($B13,I$4),Input_12m!$C$2:$D$214,2,FALSE)))</f>
        <v>-9.7500999999999998</v>
      </c>
      <c r="J13" s="67">
        <f>IF(ISNA(VLOOKUP(CONCATENATE($B13,J$4),Input_12m!$C$2:$D$214,2,FALSE)),"-",(VLOOKUP(CONCATENATE($B13,J$4),Input_12m!$C$2:$D$214,2,FALSE)))</f>
        <v>-21.981200000000001</v>
      </c>
      <c r="K13">
        <f t="shared" si="0"/>
        <v>9.4262999999999995</v>
      </c>
      <c r="L13" t="str">
        <f t="shared" si="1"/>
        <v/>
      </c>
      <c r="M13">
        <f t="shared" si="2"/>
        <v>3.5457999999999998</v>
      </c>
      <c r="N13">
        <f t="shared" si="3"/>
        <v>0.78359999999999996</v>
      </c>
      <c r="O13">
        <f t="shared" si="4"/>
        <v>3.9483999999999999</v>
      </c>
      <c r="Q13">
        <f t="shared" si="5"/>
        <v>9.7500999999999998</v>
      </c>
      <c r="R13">
        <f t="shared" si="6"/>
        <v>21.981200000000001</v>
      </c>
    </row>
    <row r="14" spans="1:18">
      <c r="A14" t="s">
        <v>17</v>
      </c>
      <c r="B14" s="20" t="s">
        <v>50</v>
      </c>
      <c r="C14" s="67">
        <f>IF(ISNA(VLOOKUP(CONCATENATE($B14,C$4),Input_12m!$C$2:$D$214,2,FALSE)),"-",(VLOOKUP(CONCATENATE($B14,C$4),Input_12m!$C$2:$D$214,2,FALSE)))</f>
        <v>2.5746000000000002</v>
      </c>
      <c r="D14" s="67" t="str">
        <f>IF(ISNA(VLOOKUP(CONCATENATE($B14,D$4),Input_12m!$C$2:$D$214,2,FALSE)),"-",(VLOOKUP(CONCATENATE($B14,D$4),Input_12m!$C$2:$D$214,2,FALSE)))</f>
        <v>-</v>
      </c>
      <c r="E14" s="67">
        <f>IF(ISNA(VLOOKUP(CONCATENATE($B14,E$4),Input_12m!$C$2:$D$214,2,FALSE)),"-",(VLOOKUP(CONCATENATE($B14,E$4),Input_12m!$C$2:$D$214,2,FALSE)))</f>
        <v>1.4080999999999999</v>
      </c>
      <c r="F14" s="67">
        <f>IF(ISNA(VLOOKUP(CONCATENATE($B14,F$4),Input_12m!$C$2:$D$214,2,FALSE)),"-",(VLOOKUP(CONCATENATE($B14,F$4),Input_12m!$C$2:$D$214,2,FALSE)))</f>
        <v>-0.30719999999999997</v>
      </c>
      <c r="G14" s="67">
        <f>IF(ISNA(VLOOKUP(CONCATENATE($B14,G$4),Input_12m!$C$2:$D$214,2,FALSE)),"-",(VLOOKUP(CONCATENATE($B14,G$4),Input_12m!$C$2:$D$214,2,FALSE)))</f>
        <v>1.7616000000000001</v>
      </c>
      <c r="H14" s="67"/>
      <c r="I14" s="67" t="str">
        <f>IF(ISNA(VLOOKUP(CONCATENATE($B14,I$4),Input_12m!$C$2:$D$214,2,FALSE)),"-",(VLOOKUP(CONCATENATE($B14,I$4),Input_12m!$C$2:$D$214,2,FALSE)))</f>
        <v>-</v>
      </c>
      <c r="J14" s="67" t="str">
        <f>IF(ISNA(VLOOKUP(CONCATENATE($B14,J$4),Input_12m!$C$2:$D$214,2,FALSE)),"-",(VLOOKUP(CONCATENATE($B14,J$4),Input_12m!$C$2:$D$214,2,FALSE)))</f>
        <v>-</v>
      </c>
      <c r="K14">
        <f t="shared" si="0"/>
        <v>2.5746000000000002</v>
      </c>
      <c r="L14" t="str">
        <f t="shared" si="1"/>
        <v/>
      </c>
      <c r="M14">
        <f t="shared" si="2"/>
        <v>1.4080999999999999</v>
      </c>
      <c r="N14">
        <f t="shared" si="3"/>
        <v>0.30719999999999997</v>
      </c>
      <c r="O14">
        <f t="shared" si="4"/>
        <v>1.7616000000000001</v>
      </c>
      <c r="Q14" t="str">
        <f t="shared" si="5"/>
        <v/>
      </c>
      <c r="R14" t="str">
        <f t="shared" si="6"/>
        <v/>
      </c>
    </row>
    <row r="15" spans="1:18">
      <c r="A15" t="s">
        <v>17</v>
      </c>
      <c r="B15" s="5" t="s">
        <v>172</v>
      </c>
      <c r="C15" s="67"/>
      <c r="D15" s="67"/>
      <c r="E15" s="67"/>
      <c r="F15" s="67"/>
      <c r="G15" s="67"/>
      <c r="H15" s="67"/>
      <c r="I15" s="67"/>
      <c r="J15" s="67"/>
    </row>
    <row r="16" spans="1:18">
      <c r="B16" s="20" t="s">
        <v>181</v>
      </c>
      <c r="C16" s="67">
        <f>IF(ISNA(VLOOKUP(CONCATENATE($B16,C$4),Input_12m!$C$2:$D$214,2,FALSE)),"-",(VLOOKUP(CONCATENATE($B16,C$4),Input_12m!$C$2:$D$214,2,FALSE)))</f>
        <v>3.6013000000000002</v>
      </c>
      <c r="D16" s="67" t="str">
        <f>IF(ISNA(VLOOKUP(CONCATENATE($B16,D$4),Input_12m!$C$2:$D$214,2,FALSE)),"-",(VLOOKUP(CONCATENATE($B16,D$4),Input_12m!$C$2:$D$214,2,FALSE)))</f>
        <v>-</v>
      </c>
      <c r="E16" s="67">
        <f>IF(ISNA(VLOOKUP(CONCATENATE($B16,E$4),Input_12m!$C$2:$D$214,2,FALSE)),"-",(VLOOKUP(CONCATENATE($B16,E$4),Input_12m!$C$2:$D$214,2,FALSE)))</f>
        <v>1.9815</v>
      </c>
      <c r="F16" s="67">
        <f>IF(ISNA(VLOOKUP(CONCATENATE($B16,F$4),Input_12m!$C$2:$D$214,2,FALSE)),"-",(VLOOKUP(CONCATENATE($B16,F$4),Input_12m!$C$2:$D$214,2,FALSE)))</f>
        <v>-3.3837999999999999</v>
      </c>
      <c r="G16" s="67">
        <f>IF(ISNA(VLOOKUP(CONCATENATE($B16,G$4),Input_12m!$C$2:$D$214,2,FALSE)),"-",(VLOOKUP(CONCATENATE($B16,G$4),Input_12m!$C$2:$D$214,2,FALSE)))</f>
        <v>1.7739</v>
      </c>
      <c r="H16" s="67"/>
      <c r="I16" s="67">
        <f>IF(ISNA(VLOOKUP(CONCATENATE($B16,I$4),Input_12m!$C$2:$D$214,2,FALSE)),"-",(VLOOKUP(CONCATENATE($B16,I$4),Input_12m!$C$2:$D$214,2,FALSE)))</f>
        <v>5.1771000000000003</v>
      </c>
      <c r="J16" s="67">
        <f>IF(ISNA(VLOOKUP(CONCATENATE($B16,J$4),Input_12m!$C$2:$D$214,2,FALSE)),"-",(VLOOKUP(CONCATENATE($B16,J$4),Input_12m!$C$2:$D$214,2,FALSE)))</f>
        <v>-8.7873999999999999</v>
      </c>
      <c r="K16">
        <f t="shared" ref="K16:O20" si="7">IF(ISNUMBER(C16),ABS(C16),"")</f>
        <v>3.6013000000000002</v>
      </c>
      <c r="L16" t="str">
        <f t="shared" si="7"/>
        <v/>
      </c>
      <c r="M16">
        <f t="shared" si="7"/>
        <v>1.9815</v>
      </c>
      <c r="N16">
        <f t="shared" si="7"/>
        <v>3.3837999999999999</v>
      </c>
      <c r="O16">
        <f t="shared" si="7"/>
        <v>1.7739</v>
      </c>
      <c r="Q16">
        <f t="shared" ref="Q16:R20" si="8">IF(ISNUMBER(I16),ABS(I16),"")</f>
        <v>5.1771000000000003</v>
      </c>
      <c r="R16">
        <f t="shared" si="8"/>
        <v>8.7873999999999999</v>
      </c>
    </row>
    <row r="17" spans="1:18">
      <c r="B17" s="20" t="s">
        <v>14</v>
      </c>
      <c r="C17" s="67">
        <f>IF(ISNA(VLOOKUP(CONCATENATE($B17,C$4),Input_12m!$C$2:$D$214,2,FALSE)),"-",(VLOOKUP(CONCATENATE($B17,C$4),Input_12m!$C$2:$D$214,2,FALSE)))</f>
        <v>1.92</v>
      </c>
      <c r="D17" s="67" t="str">
        <f>IF(ISNA(VLOOKUP(CONCATENATE($B17,D$4),Input_12m!$C$2:$D$214,2,FALSE)),"-",(VLOOKUP(CONCATENATE($B17,D$4),Input_12m!$C$2:$D$214,2,FALSE)))</f>
        <v>-</v>
      </c>
      <c r="E17" s="67">
        <f>IF(ISNA(VLOOKUP(CONCATENATE($B17,E$4),Input_12m!$C$2:$D$214,2,FALSE)),"-",(VLOOKUP(CONCATENATE($B17,E$4),Input_12m!$C$2:$D$214,2,FALSE)))</f>
        <v>0.27079999999999999</v>
      </c>
      <c r="F17" s="67">
        <f>IF(ISNA(VLOOKUP(CONCATENATE($B17,F$4),Input_12m!$C$2:$D$214,2,FALSE)),"-",(VLOOKUP(CONCATENATE($B17,F$4),Input_12m!$C$2:$D$214,2,FALSE)))</f>
        <v>0</v>
      </c>
      <c r="G17" s="67">
        <f>IF(ISNA(VLOOKUP(CONCATENATE($B17,G$4),Input_12m!$C$2:$D$214,2,FALSE)),"-",(VLOOKUP(CONCATENATE($B17,G$4),Input_12m!$C$2:$D$214,2,FALSE)))</f>
        <v>1.6472</v>
      </c>
      <c r="H17" s="67"/>
      <c r="I17" s="67">
        <f>IF(ISNA(VLOOKUP(CONCATENATE($B17,I$4),Input_12m!$C$2:$D$214,2,FALSE)),"-",(VLOOKUP(CONCATENATE($B17,I$4),Input_12m!$C$2:$D$214,2,FALSE)))</f>
        <v>-10.741</v>
      </c>
      <c r="J17" s="67" t="str">
        <f>IF(ISNA(VLOOKUP(CONCATENATE($B17,J$4),Input_12m!$C$2:$D$214,2,FALSE)),"-",(VLOOKUP(CONCATENATE($B17,J$4),Input_12m!$C$2:$D$214,2,FALSE)))</f>
        <v>-</v>
      </c>
      <c r="K17">
        <f t="shared" si="7"/>
        <v>1.92</v>
      </c>
      <c r="L17" t="str">
        <f t="shared" si="7"/>
        <v/>
      </c>
      <c r="M17">
        <f t="shared" si="7"/>
        <v>0.27079999999999999</v>
      </c>
      <c r="N17">
        <f t="shared" si="7"/>
        <v>0</v>
      </c>
      <c r="O17">
        <f t="shared" si="7"/>
        <v>1.6472</v>
      </c>
      <c r="Q17">
        <f t="shared" si="8"/>
        <v>10.741</v>
      </c>
      <c r="R17" t="str">
        <f t="shared" si="8"/>
        <v/>
      </c>
    </row>
    <row r="18" spans="1:18">
      <c r="B18" s="20" t="s">
        <v>180</v>
      </c>
      <c r="C18" s="67">
        <f>IF(ISNA(VLOOKUP(CONCATENATE($B18,C$4),Input_12m!$C$2:$D$214,2,FALSE)),"-",(VLOOKUP(CONCATENATE($B18,C$4),Input_12m!$C$2:$D$214,2,FALSE)))</f>
        <v>5.7358000000000002</v>
      </c>
      <c r="D18" s="67" t="str">
        <f>IF(ISNA(VLOOKUP(CONCATENATE($B18,D$4),Input_12m!$C$2:$D$214,2,FALSE)),"-",(VLOOKUP(CONCATENATE($B18,D$4),Input_12m!$C$2:$D$214,2,FALSE)))</f>
        <v>-</v>
      </c>
      <c r="E18" s="67">
        <f>IF(ISNA(VLOOKUP(CONCATENATE($B18,E$4),Input_12m!$C$2:$D$214,2,FALSE)),"-",(VLOOKUP(CONCATENATE($B18,E$4),Input_12m!$C$2:$D$214,2,FALSE)))</f>
        <v>5.6056999999999997</v>
      </c>
      <c r="F18" s="67">
        <f>IF(ISNA(VLOOKUP(CONCATENATE($B18,F$4),Input_12m!$C$2:$D$214,2,FALSE)),"-",(VLOOKUP(CONCATENATE($B18,F$4),Input_12m!$C$2:$D$214,2,FALSE)))</f>
        <v>1.6168</v>
      </c>
      <c r="G18" s="67" t="str">
        <f>IF(ISNA(VLOOKUP(CONCATENATE($B18,G$4),Input_12m!$C$2:$D$214,2,FALSE)),"-",(VLOOKUP(CONCATENATE($B18,G$4),Input_12m!$C$2:$D$214,2,FALSE)))</f>
        <v>-</v>
      </c>
      <c r="H18" s="67"/>
      <c r="I18" s="67" t="str">
        <f>IF(ISNA(VLOOKUP(CONCATENATE($B18,I$4),Input_12m!$C$2:$D$214,2,FALSE)),"-",(VLOOKUP(CONCATENATE($B18,I$4),Input_12m!$C$2:$D$214,2,FALSE)))</f>
        <v>-</v>
      </c>
      <c r="J18" s="67" t="str">
        <f>IF(ISNA(VLOOKUP(CONCATENATE($B18,J$4),Input_12m!$C$2:$D$214,2,FALSE)),"-",(VLOOKUP(CONCATENATE($B18,J$4),Input_12m!$C$2:$D$214,2,FALSE)))</f>
        <v>-</v>
      </c>
      <c r="K18">
        <f t="shared" si="7"/>
        <v>5.7358000000000002</v>
      </c>
      <c r="L18" t="str">
        <f t="shared" si="7"/>
        <v/>
      </c>
      <c r="M18">
        <f t="shared" si="7"/>
        <v>5.6056999999999997</v>
      </c>
      <c r="N18">
        <f t="shared" si="7"/>
        <v>1.6168</v>
      </c>
      <c r="O18" t="str">
        <f t="shared" si="7"/>
        <v/>
      </c>
      <c r="Q18" t="str">
        <f t="shared" si="8"/>
        <v/>
      </c>
      <c r="R18" t="str">
        <f t="shared" si="8"/>
        <v/>
      </c>
    </row>
    <row r="19" spans="1:18">
      <c r="A19" t="s">
        <v>15</v>
      </c>
      <c r="B19" s="20" t="s">
        <v>134</v>
      </c>
      <c r="C19" s="67">
        <f>IF(ISNA(VLOOKUP(CONCATENATE($B19,C$4),Input_12m!$C$2:$D$214,2,FALSE)),"-",(VLOOKUP(CONCATENATE($B19,C$4),Input_12m!$C$2:$D$214,2,FALSE)))</f>
        <v>0.92820000000000003</v>
      </c>
      <c r="D19" s="67" t="str">
        <f>IF(ISNA(VLOOKUP(CONCATENATE($B19,D$4),Input_12m!$C$2:$D$214,2,FALSE)),"-",(VLOOKUP(CONCATENATE($B19,D$4),Input_12m!$C$2:$D$214,2,FALSE)))</f>
        <v>-</v>
      </c>
      <c r="E19" s="67">
        <f>IF(ISNA(VLOOKUP(CONCATENATE($B19,E$4),Input_12m!$C$2:$D$214,2,FALSE)),"-",(VLOOKUP(CONCATENATE($B19,E$4),Input_12m!$C$2:$D$214,2,FALSE)))</f>
        <v>0.1522</v>
      </c>
      <c r="F19" s="67" t="str">
        <f>IF(ISNA(VLOOKUP(CONCATENATE($B19,F$4),Input_12m!$C$2:$D$214,2,FALSE)),"-",(VLOOKUP(CONCATENATE($B19,F$4),Input_12m!$C$2:$D$214,2,FALSE)))</f>
        <v>-</v>
      </c>
      <c r="G19" s="67" t="str">
        <f>IF(ISNA(VLOOKUP(CONCATENATE($B19,G$4),Input_12m!$C$2:$D$214,2,FALSE)),"-",(VLOOKUP(CONCATENATE($B19,G$4),Input_12m!$C$2:$D$214,2,FALSE)))</f>
        <v>-</v>
      </c>
      <c r="H19" s="67"/>
      <c r="I19" s="67" t="str">
        <f>IF(ISNA(VLOOKUP(CONCATENATE($B19,I$4),Input_12m!$C$2:$D$214,2,FALSE)),"-",(VLOOKUP(CONCATENATE($B19,I$4),Input_12m!$C$2:$D$214,2,FALSE)))</f>
        <v>-</v>
      </c>
      <c r="J19" s="67" t="str">
        <f>IF(ISNA(VLOOKUP(CONCATENATE($B19,J$4),Input_12m!$C$2:$D$214,2,FALSE)),"-",(VLOOKUP(CONCATENATE($B19,J$4),Input_12m!$C$2:$D$214,2,FALSE)))</f>
        <v>-</v>
      </c>
      <c r="K19">
        <f t="shared" si="7"/>
        <v>0.92820000000000003</v>
      </c>
      <c r="L19" t="str">
        <f t="shared" si="7"/>
        <v/>
      </c>
      <c r="M19">
        <f t="shared" si="7"/>
        <v>0.1522</v>
      </c>
      <c r="N19" t="str">
        <f t="shared" si="7"/>
        <v/>
      </c>
      <c r="O19" t="str">
        <f t="shared" si="7"/>
        <v/>
      </c>
      <c r="Q19" t="str">
        <f t="shared" si="8"/>
        <v/>
      </c>
      <c r="R19" t="str">
        <f t="shared" si="8"/>
        <v/>
      </c>
    </row>
    <row r="20" spans="1:18">
      <c r="A20" t="s">
        <v>15</v>
      </c>
      <c r="B20" s="20" t="s">
        <v>42</v>
      </c>
      <c r="C20" s="67">
        <f>IF(ISNA(VLOOKUP(CONCATENATE($B20,C$4),Input_12m!$C$2:$D$214,2,FALSE)),"-",(VLOOKUP(CONCATENATE($B20,C$4),Input_12m!$C$2:$D$214,2,FALSE)))</f>
        <v>5.7638999999999996</v>
      </c>
      <c r="D20" s="67" t="str">
        <f>IF(ISNA(VLOOKUP(CONCATENATE($B20,D$4),Input_12m!$C$2:$D$214,2,FALSE)),"-",(VLOOKUP(CONCATENATE($B20,D$4),Input_12m!$C$2:$D$214,2,FALSE)))</f>
        <v>-</v>
      </c>
      <c r="E20" s="67">
        <f>IF(ISNA(VLOOKUP(CONCATENATE($B20,E$4),Input_12m!$C$2:$D$214,2,FALSE)),"-",(VLOOKUP(CONCATENATE($B20,E$4),Input_12m!$C$2:$D$214,2,FALSE)))</f>
        <v>1.0564</v>
      </c>
      <c r="F20" s="67">
        <f>IF(ISNA(VLOOKUP(CONCATENATE($B20,F$4),Input_12m!$C$2:$D$214,2,FALSE)),"-",(VLOOKUP(CONCATENATE($B20,F$4),Input_12m!$C$2:$D$214,2,FALSE)))</f>
        <v>-1.0615000000000001</v>
      </c>
      <c r="G20" s="67">
        <f>IF(ISNA(VLOOKUP(CONCATENATE($B20,G$4),Input_12m!$C$2:$D$214,2,FALSE)),"-",(VLOOKUP(CONCATENATE($B20,G$4),Input_12m!$C$2:$D$214,2,FALSE)))</f>
        <v>-3.2389999999999999</v>
      </c>
      <c r="H20" s="67"/>
      <c r="I20" s="67" t="str">
        <f>IF(ISNA(VLOOKUP(CONCATENATE($B20,I$4),Input_12m!$C$2:$D$214,2,FALSE)),"-",(VLOOKUP(CONCATENATE($B20,I$4),Input_12m!$C$2:$D$214,2,FALSE)))</f>
        <v>-</v>
      </c>
      <c r="J20" s="67" t="str">
        <f>IF(ISNA(VLOOKUP(CONCATENATE($B20,J$4),Input_12m!$C$2:$D$214,2,FALSE)),"-",(VLOOKUP(CONCATENATE($B20,J$4),Input_12m!$C$2:$D$214,2,FALSE)))</f>
        <v>-</v>
      </c>
      <c r="K20">
        <f t="shared" si="7"/>
        <v>5.7638999999999996</v>
      </c>
      <c r="L20" t="str">
        <f t="shared" si="7"/>
        <v/>
      </c>
      <c r="M20">
        <f t="shared" si="7"/>
        <v>1.0564</v>
      </c>
      <c r="N20">
        <f t="shared" si="7"/>
        <v>1.0615000000000001</v>
      </c>
      <c r="O20">
        <f t="shared" si="7"/>
        <v>3.2389999999999999</v>
      </c>
      <c r="Q20" t="str">
        <f t="shared" si="8"/>
        <v/>
      </c>
      <c r="R20" t="str">
        <f t="shared" si="8"/>
        <v/>
      </c>
    </row>
    <row r="21" spans="1:18">
      <c r="A21" t="s">
        <v>22</v>
      </c>
      <c r="B21" s="28" t="s">
        <v>173</v>
      </c>
      <c r="C21" s="67"/>
      <c r="D21" s="67"/>
      <c r="E21" s="67"/>
      <c r="F21" s="67"/>
      <c r="G21" s="67"/>
      <c r="H21" s="67"/>
      <c r="I21" s="67"/>
      <c r="J21" s="67"/>
    </row>
    <row r="22" spans="1:18">
      <c r="B22" s="20" t="s">
        <v>135</v>
      </c>
      <c r="C22" s="67" t="str">
        <f>IF(ISNA(VLOOKUP(CONCATENATE($B22,C$4),Input_12m!$C$2:$D$214,2,FALSE)),"-",(VLOOKUP(CONCATENATE($B22,C$4),Input_12m!$C$2:$D$214,2,FALSE)))</f>
        <v>-</v>
      </c>
      <c r="D22" s="67">
        <f>IF(ISNA(VLOOKUP(CONCATENATE($B22,D$4),Input_12m!$C$2:$D$214,2,FALSE)),"-",(VLOOKUP(CONCATENATE($B22,D$4),Input_12m!$C$2:$D$214,2,FALSE)))</f>
        <v>-1E-4</v>
      </c>
      <c r="E22" s="67" t="str">
        <f>IF(ISNA(VLOOKUP(CONCATENATE($B22,E$4),Input_12m!$C$2:$D$214,2,FALSE)),"-",(VLOOKUP(CONCATENATE($B22,E$4),Input_12m!$C$2:$D$214,2,FALSE)))</f>
        <v>-</v>
      </c>
      <c r="F22" s="67" t="str">
        <f>IF(ISNA(VLOOKUP(CONCATENATE($B22,F$4),Input_12m!$C$2:$D$214,2,FALSE)),"-",(VLOOKUP(CONCATENATE($B22,F$4),Input_12m!$C$2:$D$214,2,FALSE)))</f>
        <v>-</v>
      </c>
      <c r="G22" s="67">
        <f>IF(ISNA(VLOOKUP(CONCATENATE($B22,G$4),Input_12m!$C$2:$D$214,2,FALSE)),"-",(VLOOKUP(CONCATENATE($B22,G$4),Input_12m!$C$2:$D$214,2,FALSE)))</f>
        <v>3.0043000000000002</v>
      </c>
      <c r="H22" s="67"/>
      <c r="I22" s="67" t="str">
        <f>IF(ISNA(VLOOKUP(CONCATENATE($B22,I$4),Input_12m!$C$2:$D$214,2,FALSE)),"-",(VLOOKUP(CONCATENATE($B22,I$4),Input_12m!$C$2:$D$214,2,FALSE)))</f>
        <v>-</v>
      </c>
      <c r="J22" s="67">
        <f>IF(ISNA(VLOOKUP(CONCATENATE($B22,J$4),Input_12m!$C$2:$D$214,2,FALSE)),"-",(VLOOKUP(CONCATENATE($B22,J$4),Input_12m!$C$2:$D$214,2,FALSE)))</f>
        <v>13.952199999999999</v>
      </c>
      <c r="K22" t="str">
        <f t="shared" ref="K22:K27" si="9">IF(ISNUMBER(C22),ABS(C22),"")</f>
        <v/>
      </c>
      <c r="L22">
        <f t="shared" ref="L22:L27" si="10">IF(ISNUMBER(D22),ABS(D22),"")</f>
        <v>1E-4</v>
      </c>
      <c r="M22" t="str">
        <f t="shared" ref="M22:M27" si="11">IF(ISNUMBER(E22),ABS(E22),"")</f>
        <v/>
      </c>
      <c r="N22" t="str">
        <f t="shared" ref="N22:N27" si="12">IF(ISNUMBER(F22),ABS(F22),"")</f>
        <v/>
      </c>
      <c r="O22">
        <f t="shared" ref="O22:O27" si="13">IF(ISNUMBER(G22),ABS(G22),"")</f>
        <v>3.0043000000000002</v>
      </c>
      <c r="Q22" t="str">
        <f t="shared" ref="Q22:Q27" si="14">IF(ISNUMBER(I22),ABS(I22),"")</f>
        <v/>
      </c>
      <c r="R22">
        <f t="shared" ref="R22:R27" si="15">IF(ISNUMBER(J22),ABS(J22),"")</f>
        <v>13.952199999999999</v>
      </c>
    </row>
    <row r="23" spans="1:18">
      <c r="B23" s="20" t="s">
        <v>8</v>
      </c>
      <c r="C23" s="67" t="str">
        <f>IF(ISNA(VLOOKUP(CONCATENATE($B23,C$4),Input_12m!$C$2:$D$214,2,FALSE)),"-",(VLOOKUP(CONCATENATE($B23,C$4),Input_12m!$C$2:$D$214,2,FALSE)))</f>
        <v>-</v>
      </c>
      <c r="D23" s="67">
        <f>IF(ISNA(VLOOKUP(CONCATENATE($B23,D$4),Input_12m!$C$2:$D$214,2,FALSE)),"-",(VLOOKUP(CONCATENATE($B23,D$4),Input_12m!$C$2:$D$214,2,FALSE)))</f>
        <v>0.88070000000000004</v>
      </c>
      <c r="E23" s="67" t="str">
        <f>IF(ISNA(VLOOKUP(CONCATENATE($B23,E$4),Input_12m!$C$2:$D$214,2,FALSE)),"-",(VLOOKUP(CONCATENATE($B23,E$4),Input_12m!$C$2:$D$214,2,FALSE)))</f>
        <v>-</v>
      </c>
      <c r="F23" s="67" t="str">
        <f>IF(ISNA(VLOOKUP(CONCATENATE($B23,F$4),Input_12m!$C$2:$D$214,2,FALSE)),"-",(VLOOKUP(CONCATENATE($B23,F$4),Input_12m!$C$2:$D$214,2,FALSE)))</f>
        <v>-</v>
      </c>
      <c r="G23" s="67">
        <f>IF(ISNA(VLOOKUP(CONCATENATE($B23,G$4),Input_12m!$C$2:$D$214,2,FALSE)),"-",(VLOOKUP(CONCATENATE($B23,G$4),Input_12m!$C$2:$D$214,2,FALSE)))</f>
        <v>-9.6767000000000003</v>
      </c>
      <c r="H23" s="67"/>
      <c r="I23" s="67">
        <f>IF(ISNA(VLOOKUP(CONCATENATE($B23,I$4),Input_12m!$C$2:$D$214,2,FALSE)),"-",(VLOOKUP(CONCATENATE($B23,I$4),Input_12m!$C$2:$D$214,2,FALSE)))</f>
        <v>-13.8452</v>
      </c>
      <c r="J23" s="67">
        <f>IF(ISNA(VLOOKUP(CONCATENATE($B23,J$4),Input_12m!$C$2:$D$214,2,FALSE)),"-",(VLOOKUP(CONCATENATE($B23,J$4),Input_12m!$C$2:$D$214,2,FALSE)))</f>
        <v>18.607800000000001</v>
      </c>
      <c r="K23" t="str">
        <f t="shared" si="9"/>
        <v/>
      </c>
      <c r="L23">
        <f t="shared" si="10"/>
        <v>0.88070000000000004</v>
      </c>
      <c r="M23" t="str">
        <f t="shared" si="11"/>
        <v/>
      </c>
      <c r="N23" t="str">
        <f t="shared" si="12"/>
        <v/>
      </c>
      <c r="O23">
        <f t="shared" si="13"/>
        <v>9.6767000000000003</v>
      </c>
      <c r="Q23">
        <f t="shared" si="14"/>
        <v>13.8452</v>
      </c>
      <c r="R23">
        <f t="shared" si="15"/>
        <v>18.607800000000001</v>
      </c>
    </row>
    <row r="24" spans="1:18">
      <c r="A24" t="s">
        <v>22</v>
      </c>
      <c r="B24" s="20" t="s">
        <v>23</v>
      </c>
      <c r="C24" s="67">
        <f>IF(ISNA(VLOOKUP(CONCATENATE($B24,C$4),Input_12m!$C$2:$D$214,2,FALSE)),"-",(VLOOKUP(CONCATENATE($B24,C$4),Input_12m!$C$2:$D$214,2,FALSE)))</f>
        <v>6.1715999999999998</v>
      </c>
      <c r="D24" s="67">
        <f>IF(ISNA(VLOOKUP(CONCATENATE($B24,D$4),Input_12m!$C$2:$D$214,2,FALSE)),"-",(VLOOKUP(CONCATENATE($B24,D$4),Input_12m!$C$2:$D$214,2,FALSE)))</f>
        <v>0.93489999999999995</v>
      </c>
      <c r="E24" s="67">
        <f>IF(ISNA(VLOOKUP(CONCATENATE($B24,E$4),Input_12m!$C$2:$D$214,2,FALSE)),"-",(VLOOKUP(CONCATENATE($B24,E$4),Input_12m!$C$2:$D$214,2,FALSE)))</f>
        <v>0.93659999999999999</v>
      </c>
      <c r="F24" s="67">
        <f>IF(ISNA(VLOOKUP(CONCATENATE($B24,F$4),Input_12m!$C$2:$D$214,2,FALSE)),"-",(VLOOKUP(CONCATENATE($B24,F$4),Input_12m!$C$2:$D$214,2,FALSE)))</f>
        <v>-1.5875999999999999</v>
      </c>
      <c r="G24" s="67">
        <f>IF(ISNA(VLOOKUP(CONCATENATE($B24,G$4),Input_12m!$C$2:$D$214,2,FALSE)),"-",(VLOOKUP(CONCATENATE($B24,G$4),Input_12m!$C$2:$D$214,2,FALSE)))</f>
        <v>-8.1712000000000007</v>
      </c>
      <c r="H24" s="67"/>
      <c r="I24" s="67" t="str">
        <f>IF(ISNA(VLOOKUP(CONCATENATE($B24,I$4),Input_12m!$C$2:$D$214,2,FALSE)),"-",(VLOOKUP(CONCATENATE($B24,I$4),Input_12m!$C$2:$D$214,2,FALSE)))</f>
        <v>-</v>
      </c>
      <c r="J24" s="67" t="str">
        <f>IF(ISNA(VLOOKUP(CONCATENATE($B24,J$4),Input_12m!$C$2:$D$214,2,FALSE)),"-",(VLOOKUP(CONCATENATE($B24,J$4),Input_12m!$C$2:$D$214,2,FALSE)))</f>
        <v>-</v>
      </c>
      <c r="K24">
        <f t="shared" si="9"/>
        <v>6.1715999999999998</v>
      </c>
      <c r="L24">
        <f t="shared" si="10"/>
        <v>0.93489999999999995</v>
      </c>
      <c r="M24">
        <f t="shared" si="11"/>
        <v>0.93659999999999999</v>
      </c>
      <c r="N24">
        <f t="shared" si="12"/>
        <v>1.5875999999999999</v>
      </c>
      <c r="O24">
        <f t="shared" si="13"/>
        <v>8.1712000000000007</v>
      </c>
      <c r="Q24" t="str">
        <f t="shared" si="14"/>
        <v/>
      </c>
      <c r="R24" t="str">
        <f t="shared" si="15"/>
        <v/>
      </c>
    </row>
    <row r="25" spans="1:18">
      <c r="A25" t="s">
        <v>22</v>
      </c>
      <c r="B25" s="20" t="s">
        <v>136</v>
      </c>
      <c r="C25" s="67">
        <f>IF(ISNA(VLOOKUP(CONCATENATE($B25,C$4),Input_12m!$C$2:$D$214,2,FALSE)),"-",(VLOOKUP(CONCATENATE($B25,C$4),Input_12m!$C$2:$D$214,2,FALSE)))</f>
        <v>6.1281999999999996</v>
      </c>
      <c r="D25" s="67">
        <f>IF(ISNA(VLOOKUP(CONCATENATE($B25,D$4),Input_12m!$C$2:$D$214,2,FALSE)),"-",(VLOOKUP(CONCATENATE($B25,D$4),Input_12m!$C$2:$D$214,2,FALSE)))</f>
        <v>1.5196000000000001</v>
      </c>
      <c r="E25" s="67">
        <f>IF(ISNA(VLOOKUP(CONCATENATE($B25,E$4),Input_12m!$C$2:$D$214,2,FALSE)),"-",(VLOOKUP(CONCATENATE($B25,E$4),Input_12m!$C$2:$D$214,2,FALSE)))</f>
        <v>1.9073</v>
      </c>
      <c r="F25" s="67" t="str">
        <f>IF(ISNA(VLOOKUP(CONCATENATE($B25,F$4),Input_12m!$C$2:$D$214,2,FALSE)),"-",(VLOOKUP(CONCATENATE($B25,F$4),Input_12m!$C$2:$D$214,2,FALSE)))</f>
        <v>-</v>
      </c>
      <c r="G25" s="67">
        <f>IF(ISNA(VLOOKUP(CONCATENATE($B25,G$4),Input_12m!$C$2:$D$214,2,FALSE)),"-",(VLOOKUP(CONCATENATE($B25,G$4),Input_12m!$C$2:$D$214,2,FALSE)))</f>
        <v>11.905799999999999</v>
      </c>
      <c r="H25" s="67"/>
      <c r="I25" s="67">
        <f>IF(ISNA(VLOOKUP(CONCATENATE($B25,I$4),Input_12m!$C$2:$D$214,2,FALSE)),"-",(VLOOKUP(CONCATENATE($B25,I$4),Input_12m!$C$2:$D$214,2,FALSE)))</f>
        <v>20.5198</v>
      </c>
      <c r="J25" s="67">
        <f>IF(ISNA(VLOOKUP(CONCATENATE($B25,J$4),Input_12m!$C$2:$D$214,2,FALSE)),"-",(VLOOKUP(CONCATENATE($B25,J$4),Input_12m!$C$2:$D$214,2,FALSE)))</f>
        <v>12.841799999999999</v>
      </c>
      <c r="K25">
        <f t="shared" si="9"/>
        <v>6.1281999999999996</v>
      </c>
      <c r="L25">
        <f t="shared" si="10"/>
        <v>1.5196000000000001</v>
      </c>
      <c r="M25">
        <f t="shared" si="11"/>
        <v>1.9073</v>
      </c>
      <c r="N25" t="str">
        <f t="shared" si="12"/>
        <v/>
      </c>
      <c r="O25">
        <f t="shared" si="13"/>
        <v>11.905799999999999</v>
      </c>
      <c r="Q25">
        <f t="shared" si="14"/>
        <v>20.5198</v>
      </c>
      <c r="R25">
        <f t="shared" si="15"/>
        <v>12.841799999999999</v>
      </c>
    </row>
    <row r="26" spans="1:18">
      <c r="B26" s="20" t="s">
        <v>34</v>
      </c>
      <c r="C26" s="67">
        <f>IF(ISNA(VLOOKUP(CONCATENATE($B26,C$4),Input_12m!$C$2:$D$214,2,FALSE)),"-",(VLOOKUP(CONCATENATE($B26,C$4),Input_12m!$C$2:$D$214,2,FALSE)))</f>
        <v>3.8921999999999999</v>
      </c>
      <c r="D26" s="67">
        <f>IF(ISNA(VLOOKUP(CONCATENATE($B26,D$4),Input_12m!$C$2:$D$214,2,FALSE)),"-",(VLOOKUP(CONCATENATE($B26,D$4),Input_12m!$C$2:$D$214,2,FALSE)))</f>
        <v>1.3169999999999999</v>
      </c>
      <c r="E26" s="67">
        <f>IF(ISNA(VLOOKUP(CONCATENATE($B26,E$4),Input_12m!$C$2:$D$214,2,FALSE)),"-",(VLOOKUP(CONCATENATE($B26,E$4),Input_12m!$C$2:$D$214,2,FALSE)))</f>
        <v>1.1629</v>
      </c>
      <c r="F26" s="67" t="str">
        <f>IF(ISNA(VLOOKUP(CONCATENATE($B26,F$4),Input_12m!$C$2:$D$214,2,FALSE)),"-",(VLOOKUP(CONCATENATE($B26,F$4),Input_12m!$C$2:$D$214,2,FALSE)))</f>
        <v>-</v>
      </c>
      <c r="G26" s="67">
        <f>IF(ISNA(VLOOKUP(CONCATENATE($B26,G$4),Input_12m!$C$2:$D$214,2,FALSE)),"-",(VLOOKUP(CONCATENATE($B26,G$4),Input_12m!$C$2:$D$214,2,FALSE)))</f>
        <v>-2.89</v>
      </c>
      <c r="H26" s="67"/>
      <c r="I26" s="67">
        <f>IF(ISNA(VLOOKUP(CONCATENATE($B26,I$4),Input_12m!$C$2:$D$214,2,FALSE)),"-",(VLOOKUP(CONCATENATE($B26,I$4),Input_12m!$C$2:$D$214,2,FALSE)))</f>
        <v>18.540099999999999</v>
      </c>
      <c r="J26" s="67">
        <f>IF(ISNA(VLOOKUP(CONCATENATE($B26,J$4),Input_12m!$C$2:$D$214,2,FALSE)),"-",(VLOOKUP(CONCATENATE($B26,J$4),Input_12m!$C$2:$D$214,2,FALSE)))</f>
        <v>8.2302</v>
      </c>
      <c r="K26">
        <f t="shared" si="9"/>
        <v>3.8921999999999999</v>
      </c>
      <c r="L26">
        <f t="shared" si="10"/>
        <v>1.3169999999999999</v>
      </c>
      <c r="M26">
        <f t="shared" si="11"/>
        <v>1.1629</v>
      </c>
      <c r="N26" t="str">
        <f t="shared" si="12"/>
        <v/>
      </c>
      <c r="O26">
        <f t="shared" si="13"/>
        <v>2.89</v>
      </c>
      <c r="Q26">
        <f t="shared" si="14"/>
        <v>18.540099999999999</v>
      </c>
      <c r="R26">
        <f t="shared" si="15"/>
        <v>8.2302</v>
      </c>
    </row>
    <row r="27" spans="1:18">
      <c r="A27" t="s">
        <v>6</v>
      </c>
      <c r="B27" s="20" t="s">
        <v>46</v>
      </c>
      <c r="C27" s="67">
        <f>IF(ISNA(VLOOKUP(CONCATENATE($B27,C$4),Input_12m!$C$2:$D$214,2,FALSE)),"-",(VLOOKUP(CONCATENATE($B27,C$4),Input_12m!$C$2:$D$214,2,FALSE)))</f>
        <v>5.5278999999999998</v>
      </c>
      <c r="D27" s="67">
        <f>IF(ISNA(VLOOKUP(CONCATENATE($B27,D$4),Input_12m!$C$2:$D$214,2,FALSE)),"-",(VLOOKUP(CONCATENATE($B27,D$4),Input_12m!$C$2:$D$214,2,FALSE)))</f>
        <v>1.4596</v>
      </c>
      <c r="E27" s="67">
        <f>IF(ISNA(VLOOKUP(CONCATENATE($B27,E$4),Input_12m!$C$2:$D$214,2,FALSE)),"-",(VLOOKUP(CONCATENATE($B27,E$4),Input_12m!$C$2:$D$214,2,FALSE)))</f>
        <v>-3.2395999999999998</v>
      </c>
      <c r="F27" s="67" t="str">
        <f>IF(ISNA(VLOOKUP(CONCATENATE($B27,F$4),Input_12m!$C$2:$D$214,2,FALSE)),"-",(VLOOKUP(CONCATENATE($B27,F$4),Input_12m!$C$2:$D$214,2,FALSE)))</f>
        <v>-</v>
      </c>
      <c r="G27" s="67">
        <f>IF(ISNA(VLOOKUP(CONCATENATE($B27,G$4),Input_12m!$C$2:$D$214,2,FALSE)),"-",(VLOOKUP(CONCATENATE($B27,G$4),Input_12m!$C$2:$D$214,2,FALSE)))</f>
        <v>5.6536999999999997</v>
      </c>
      <c r="H27" s="67"/>
      <c r="I27" s="67">
        <f>IF(ISNA(VLOOKUP(CONCATENATE($B27,I$4),Input_12m!$C$2:$D$214,2,FALSE)),"-",(VLOOKUP(CONCATENATE($B27,I$4),Input_12m!$C$2:$D$214,2,FALSE)))</f>
        <v>-19.726400000000002</v>
      </c>
      <c r="J27" s="67">
        <f>IF(ISNA(VLOOKUP(CONCATENATE($B27,J$4),Input_12m!$C$2:$D$214,2,FALSE)),"-",(VLOOKUP(CONCATENATE($B27,J$4),Input_12m!$C$2:$D$214,2,FALSE)))</f>
        <v>13.0791</v>
      </c>
      <c r="K27">
        <f t="shared" si="9"/>
        <v>5.5278999999999998</v>
      </c>
      <c r="L27">
        <f t="shared" si="10"/>
        <v>1.4596</v>
      </c>
      <c r="M27">
        <f t="shared" si="11"/>
        <v>3.2395999999999998</v>
      </c>
      <c r="N27" t="str">
        <f t="shared" si="12"/>
        <v/>
      </c>
      <c r="O27">
        <f t="shared" si="13"/>
        <v>5.6536999999999997</v>
      </c>
      <c r="Q27">
        <f t="shared" si="14"/>
        <v>19.726400000000002</v>
      </c>
      <c r="R27">
        <f t="shared" si="15"/>
        <v>13.0791</v>
      </c>
    </row>
    <row r="28" spans="1:18">
      <c r="A28" t="s">
        <v>6</v>
      </c>
      <c r="B28" s="5" t="s">
        <v>174</v>
      </c>
      <c r="C28" s="67"/>
      <c r="D28" s="67"/>
      <c r="E28" s="67"/>
      <c r="F28" s="67"/>
      <c r="G28" s="67"/>
      <c r="H28" s="67"/>
      <c r="I28" s="67"/>
      <c r="J28" s="67"/>
    </row>
    <row r="29" spans="1:18">
      <c r="A29" t="s">
        <v>6</v>
      </c>
      <c r="B29" s="20" t="s">
        <v>29</v>
      </c>
      <c r="C29" s="67">
        <f>IF(ISNA(VLOOKUP(CONCATENATE($B29,C$4),Input_12m!$C$2:$D$214,2,FALSE)),"-",(VLOOKUP(CONCATENATE($B29,C$4),Input_12m!$C$2:$D$214,2,FALSE)))</f>
        <v>9.8519000000000005</v>
      </c>
      <c r="D29" s="67">
        <f>IF(ISNA(VLOOKUP(CONCATENATE($B29,D$4),Input_12m!$C$2:$D$214,2,FALSE)),"-",(VLOOKUP(CONCATENATE($B29,D$4),Input_12m!$C$2:$D$214,2,FALSE)))</f>
        <v>3.0623</v>
      </c>
      <c r="E29" s="67" t="str">
        <f>IF(ISNA(VLOOKUP(CONCATENATE($B29,E$4),Input_12m!$C$2:$D$214,2,FALSE)),"-",(VLOOKUP(CONCATENATE($B29,E$4),Input_12m!$C$2:$D$214,2,FALSE)))</f>
        <v>-</v>
      </c>
      <c r="F29" s="67" t="str">
        <f>IF(ISNA(VLOOKUP(CONCATENATE($B29,F$4),Input_12m!$C$2:$D$214,2,FALSE)),"-",(VLOOKUP(CONCATENATE($B29,F$4),Input_12m!$C$2:$D$214,2,FALSE)))</f>
        <v>-</v>
      </c>
      <c r="G29" s="67">
        <f>IF(ISNA(VLOOKUP(CONCATENATE($B29,G$4),Input_12m!$C$2:$D$214,2,FALSE)),"-",(VLOOKUP(CONCATENATE($B29,G$4),Input_12m!$C$2:$D$214,2,FALSE)))</f>
        <v>10.5457</v>
      </c>
      <c r="H29" s="67"/>
      <c r="I29" s="67">
        <f>IF(ISNA(VLOOKUP(CONCATENATE($B29,I$4),Input_12m!$C$2:$D$214,2,FALSE)),"-",(VLOOKUP(CONCATENATE($B29,I$4),Input_12m!$C$2:$D$214,2,FALSE)))</f>
        <v>21.108899999999998</v>
      </c>
      <c r="J29" s="67">
        <f>IF(ISNA(VLOOKUP(CONCATENATE($B29,J$4),Input_12m!$C$2:$D$214,2,FALSE)),"-",(VLOOKUP(CONCATENATE($B29,J$4),Input_12m!$C$2:$D$214,2,FALSE)))</f>
        <v>-17.644500000000001</v>
      </c>
      <c r="K29">
        <f t="shared" ref="K29:O33" si="16">IF(ISNUMBER(C29),ABS(C29),"")</f>
        <v>9.8519000000000005</v>
      </c>
      <c r="L29">
        <f t="shared" si="16"/>
        <v>3.0623</v>
      </c>
      <c r="M29" t="str">
        <f t="shared" si="16"/>
        <v/>
      </c>
      <c r="N29" t="str">
        <f t="shared" si="16"/>
        <v/>
      </c>
      <c r="O29">
        <f t="shared" si="16"/>
        <v>10.5457</v>
      </c>
      <c r="Q29">
        <f t="shared" ref="Q29:R33" si="17">IF(ISNUMBER(I29),ABS(I29),"")</f>
        <v>21.108899999999998</v>
      </c>
      <c r="R29">
        <f t="shared" si="17"/>
        <v>17.644500000000001</v>
      </c>
    </row>
    <row r="30" spans="1:18">
      <c r="B30" s="20" t="s">
        <v>179</v>
      </c>
      <c r="C30" s="67">
        <f>IF(ISNA(VLOOKUP(CONCATENATE($B30,C$4),Input_12m!$C$2:$D$214,2,FALSE)),"-",(VLOOKUP(CONCATENATE($B30,C$4),Input_12m!$C$2:$D$214,2,FALSE)))</f>
        <v>-9.7677999999999994</v>
      </c>
      <c r="D30" s="67">
        <f>IF(ISNA(VLOOKUP(CONCATENATE($B30,D$4),Input_12m!$C$2:$D$214,2,FALSE)),"-",(VLOOKUP(CONCATENATE($B30,D$4),Input_12m!$C$2:$D$214,2,FALSE)))</f>
        <v>0.32340000000000002</v>
      </c>
      <c r="E30" s="67" t="str">
        <f>IF(ISNA(VLOOKUP(CONCATENATE($B30,E$4),Input_12m!$C$2:$D$214,2,FALSE)),"-",(VLOOKUP(CONCATENATE($B30,E$4),Input_12m!$C$2:$D$214,2,FALSE)))</f>
        <v>-</v>
      </c>
      <c r="F30" s="67" t="str">
        <f>IF(ISNA(VLOOKUP(CONCATENATE($B30,F$4),Input_12m!$C$2:$D$214,2,FALSE)),"-",(VLOOKUP(CONCATENATE($B30,F$4),Input_12m!$C$2:$D$214,2,FALSE)))</f>
        <v>-</v>
      </c>
      <c r="G30" s="67">
        <f>IF(ISNA(VLOOKUP(CONCATENATE($B30,G$4),Input_12m!$C$2:$D$214,2,FALSE)),"-",(VLOOKUP(CONCATENATE($B30,G$4),Input_12m!$C$2:$D$214,2,FALSE)))</f>
        <v>11.4826</v>
      </c>
      <c r="H30" s="67"/>
      <c r="I30" s="67" t="str">
        <f>IF(ISNA(VLOOKUP(CONCATENATE($B30,I$4),Input_12m!$C$2:$D$214,2,FALSE)),"-",(VLOOKUP(CONCATENATE($B30,I$4),Input_12m!$C$2:$D$214,2,FALSE)))</f>
        <v>-</v>
      </c>
      <c r="J30" s="67">
        <f>IF(ISNA(VLOOKUP(CONCATENATE($B30,J$4),Input_12m!$C$2:$D$214,2,FALSE)),"-",(VLOOKUP(CONCATENATE($B30,J$4),Input_12m!$C$2:$D$214,2,FALSE)))</f>
        <v>-6.2584</v>
      </c>
      <c r="K30">
        <f t="shared" si="16"/>
        <v>9.7677999999999994</v>
      </c>
      <c r="L30">
        <f t="shared" si="16"/>
        <v>0.32340000000000002</v>
      </c>
      <c r="M30" t="str">
        <f t="shared" si="16"/>
        <v/>
      </c>
      <c r="N30" t="str">
        <f t="shared" si="16"/>
        <v/>
      </c>
      <c r="O30">
        <f t="shared" si="16"/>
        <v>11.4826</v>
      </c>
      <c r="Q30" t="str">
        <f t="shared" si="17"/>
        <v/>
      </c>
      <c r="R30">
        <f t="shared" si="17"/>
        <v>6.2584</v>
      </c>
    </row>
    <row r="31" spans="1:18">
      <c r="A31" t="s">
        <v>6</v>
      </c>
      <c r="B31" s="20" t="s">
        <v>33</v>
      </c>
      <c r="C31" s="67">
        <f>IF(ISNA(VLOOKUP(CONCATENATE($B31,C$4),Input_12m!$C$2:$D$214,2,FALSE)),"-",(VLOOKUP(CONCATENATE($B31,C$4),Input_12m!$C$2:$D$214,2,FALSE)))</f>
        <v>5.1184000000000003</v>
      </c>
      <c r="D31" s="67">
        <f>IF(ISNA(VLOOKUP(CONCATENATE($B31,D$4),Input_12m!$C$2:$D$214,2,FALSE)),"-",(VLOOKUP(CONCATENATE($B31,D$4),Input_12m!$C$2:$D$214,2,FALSE)))</f>
        <v>1.2782</v>
      </c>
      <c r="E31" s="67" t="str">
        <f>IF(ISNA(VLOOKUP(CONCATENATE($B31,E$4),Input_12m!$C$2:$D$214,2,FALSE)),"-",(VLOOKUP(CONCATENATE($B31,E$4),Input_12m!$C$2:$D$214,2,FALSE)))</f>
        <v>-</v>
      </c>
      <c r="F31" s="67" t="str">
        <f>IF(ISNA(VLOOKUP(CONCATENATE($B31,F$4),Input_12m!$C$2:$D$214,2,FALSE)),"-",(VLOOKUP(CONCATENATE($B31,F$4),Input_12m!$C$2:$D$214,2,FALSE)))</f>
        <v>-</v>
      </c>
      <c r="G31" s="67">
        <f>IF(ISNA(VLOOKUP(CONCATENATE($B31,G$4),Input_12m!$C$2:$D$214,2,FALSE)),"-",(VLOOKUP(CONCATENATE($B31,G$4),Input_12m!$C$2:$D$214,2,FALSE)))</f>
        <v>5.0255999999999998</v>
      </c>
      <c r="H31" s="67"/>
      <c r="I31" s="67">
        <f>IF(ISNA(VLOOKUP(CONCATENATE($B31,I$4),Input_12m!$C$2:$D$214,2,FALSE)),"-",(VLOOKUP(CONCATENATE($B31,I$4),Input_12m!$C$2:$D$214,2,FALSE)))</f>
        <v>-11.401999999999999</v>
      </c>
      <c r="J31" s="67">
        <f>IF(ISNA(VLOOKUP(CONCATENATE($B31,J$4),Input_12m!$C$2:$D$214,2,FALSE)),"-",(VLOOKUP(CONCATENATE($B31,J$4),Input_12m!$C$2:$D$214,2,FALSE)))</f>
        <v>12.9383</v>
      </c>
      <c r="K31">
        <f t="shared" si="16"/>
        <v>5.1184000000000003</v>
      </c>
      <c r="L31">
        <f t="shared" si="16"/>
        <v>1.2782</v>
      </c>
      <c r="M31" t="str">
        <f t="shared" si="16"/>
        <v/>
      </c>
      <c r="N31" t="str">
        <f t="shared" si="16"/>
        <v/>
      </c>
      <c r="O31">
        <f t="shared" si="16"/>
        <v>5.0255999999999998</v>
      </c>
      <c r="Q31">
        <f t="shared" si="17"/>
        <v>11.401999999999999</v>
      </c>
      <c r="R31">
        <f t="shared" si="17"/>
        <v>12.9383</v>
      </c>
    </row>
    <row r="32" spans="1:18">
      <c r="A32" t="s">
        <v>6</v>
      </c>
      <c r="B32" s="20" t="s">
        <v>43</v>
      </c>
      <c r="C32" s="67">
        <f>IF(ISNA(VLOOKUP(CONCATENATE($B32,C$4),Input_12m!$C$2:$D$214,2,FALSE)),"-",(VLOOKUP(CONCATENATE($B32,C$4),Input_12m!$C$2:$D$214,2,FALSE)))</f>
        <v>-5.3055000000000003</v>
      </c>
      <c r="D32" s="67">
        <f>IF(ISNA(VLOOKUP(CONCATENATE($B32,D$4),Input_12m!$C$2:$D$214,2,FALSE)),"-",(VLOOKUP(CONCATENATE($B32,D$4),Input_12m!$C$2:$D$214,2,FALSE)))</f>
        <v>0.37269999999999998</v>
      </c>
      <c r="E32" s="67">
        <f>IF(ISNA(VLOOKUP(CONCATENATE($B32,E$4),Input_12m!$C$2:$D$214,2,FALSE)),"-",(VLOOKUP(CONCATENATE($B32,E$4),Input_12m!$C$2:$D$214,2,FALSE)))</f>
        <v>-1E-4</v>
      </c>
      <c r="F32" s="67" t="str">
        <f>IF(ISNA(VLOOKUP(CONCATENATE($B32,F$4),Input_12m!$C$2:$D$214,2,FALSE)),"-",(VLOOKUP(CONCATENATE($B32,F$4),Input_12m!$C$2:$D$214,2,FALSE)))</f>
        <v>-</v>
      </c>
      <c r="G32" s="67">
        <f>IF(ISNA(VLOOKUP(CONCATENATE($B32,G$4),Input_12m!$C$2:$D$214,2,FALSE)),"-",(VLOOKUP(CONCATENATE($B32,G$4),Input_12m!$C$2:$D$214,2,FALSE)))</f>
        <v>5.2697000000000003</v>
      </c>
      <c r="H32" s="67"/>
      <c r="I32" s="67" t="str">
        <f>IF(ISNA(VLOOKUP(CONCATENATE($B32,I$4),Input_12m!$C$2:$D$214,2,FALSE)),"-",(VLOOKUP(CONCATENATE($B32,I$4),Input_12m!$C$2:$D$214,2,FALSE)))</f>
        <v>-</v>
      </c>
      <c r="J32" s="67">
        <f>IF(ISNA(VLOOKUP(CONCATENATE($B32,J$4),Input_12m!$C$2:$D$214,2,FALSE)),"-",(VLOOKUP(CONCATENATE($B32,J$4),Input_12m!$C$2:$D$214,2,FALSE)))</f>
        <v>-6.0949</v>
      </c>
      <c r="K32">
        <f t="shared" si="16"/>
        <v>5.3055000000000003</v>
      </c>
      <c r="L32">
        <f t="shared" si="16"/>
        <v>0.37269999999999998</v>
      </c>
      <c r="M32">
        <f t="shared" si="16"/>
        <v>1E-4</v>
      </c>
      <c r="N32" t="str">
        <f t="shared" si="16"/>
        <v/>
      </c>
      <c r="O32">
        <f t="shared" si="16"/>
        <v>5.2697000000000003</v>
      </c>
      <c r="Q32" t="str">
        <f t="shared" si="17"/>
        <v/>
      </c>
      <c r="R32">
        <f t="shared" si="17"/>
        <v>6.0949</v>
      </c>
    </row>
    <row r="33" spans="1:18">
      <c r="B33" s="20" t="s">
        <v>48</v>
      </c>
      <c r="C33" s="67">
        <f>IF(ISNA(VLOOKUP(CONCATENATE($B33,C$4),Input_12m!$C$2:$D$214,2,FALSE)),"-",(VLOOKUP(CONCATENATE($B33,C$4),Input_12m!$C$2:$D$214,2,FALSE)))</f>
        <v>2.4047000000000001</v>
      </c>
      <c r="D33" s="67">
        <f>IF(ISNA(VLOOKUP(CONCATENATE($B33,D$4),Input_12m!$C$2:$D$214,2,FALSE)),"-",(VLOOKUP(CONCATENATE($B33,D$4),Input_12m!$C$2:$D$214,2,FALSE)))</f>
        <v>0.53610000000000002</v>
      </c>
      <c r="E33" s="67" t="str">
        <f>IF(ISNA(VLOOKUP(CONCATENATE($B33,E$4),Input_12m!$C$2:$D$214,2,FALSE)),"-",(VLOOKUP(CONCATENATE($B33,E$4),Input_12m!$C$2:$D$214,2,FALSE)))</f>
        <v>-</v>
      </c>
      <c r="F33" s="67" t="str">
        <f>IF(ISNA(VLOOKUP(CONCATENATE($B33,F$4),Input_12m!$C$2:$D$214,2,FALSE)),"-",(VLOOKUP(CONCATENATE($B33,F$4),Input_12m!$C$2:$D$214,2,FALSE)))</f>
        <v>-</v>
      </c>
      <c r="G33" s="67">
        <f>IF(ISNA(VLOOKUP(CONCATENATE($B33,G$4),Input_12m!$C$2:$D$214,2,FALSE)),"-",(VLOOKUP(CONCATENATE($B33,G$4),Input_12m!$C$2:$D$214,2,FALSE)))</f>
        <v>3.0308000000000002</v>
      </c>
      <c r="H33" s="67"/>
      <c r="I33" s="67">
        <f>IF(ISNA(VLOOKUP(CONCATENATE($B33,I$4),Input_12m!$C$2:$D$214,2,FALSE)),"-",(VLOOKUP(CONCATENATE($B33,I$4),Input_12m!$C$2:$D$214,2,FALSE)))</f>
        <v>8.3995999999999995</v>
      </c>
      <c r="J33" s="67">
        <f>IF(ISNA(VLOOKUP(CONCATENATE($B33,J$4),Input_12m!$C$2:$D$214,2,FALSE)),"-",(VLOOKUP(CONCATENATE($B33,J$4),Input_12m!$C$2:$D$214,2,FALSE)))</f>
        <v>8.1137999999999995</v>
      </c>
      <c r="K33">
        <f t="shared" si="16"/>
        <v>2.4047000000000001</v>
      </c>
      <c r="L33">
        <f t="shared" si="16"/>
        <v>0.53610000000000002</v>
      </c>
      <c r="M33" t="str">
        <f t="shared" si="16"/>
        <v/>
      </c>
      <c r="N33" t="str">
        <f t="shared" si="16"/>
        <v/>
      </c>
      <c r="O33">
        <f t="shared" si="16"/>
        <v>3.0308000000000002</v>
      </c>
      <c r="Q33">
        <f t="shared" si="17"/>
        <v>8.3995999999999995</v>
      </c>
      <c r="R33">
        <f t="shared" si="17"/>
        <v>8.1137999999999995</v>
      </c>
    </row>
    <row r="34" spans="1:18">
      <c r="A34" t="s">
        <v>9</v>
      </c>
      <c r="B34" s="5" t="s">
        <v>175</v>
      </c>
      <c r="C34" s="67"/>
      <c r="D34" s="67"/>
      <c r="E34" s="67"/>
      <c r="F34" s="67"/>
      <c r="G34" s="67"/>
      <c r="H34" s="67"/>
      <c r="I34" s="67"/>
      <c r="J34" s="67"/>
    </row>
    <row r="35" spans="1:18">
      <c r="A35" t="s">
        <v>9</v>
      </c>
      <c r="B35" s="20" t="s">
        <v>10</v>
      </c>
      <c r="C35" s="67">
        <f>IF(ISNA(VLOOKUP(CONCATENATE($B35,C$4),Input_12m!$C$2:$D$214,2,FALSE)),"-",(VLOOKUP(CONCATENATE($B35,C$4),Input_12m!$C$2:$D$214,2,FALSE)))</f>
        <v>4.2526000000000002</v>
      </c>
      <c r="D35" s="67">
        <f>IF(ISNA(VLOOKUP(CONCATENATE($B35,D$4),Input_12m!$C$2:$D$214,2,FALSE)),"-",(VLOOKUP(CONCATENATE($B35,D$4),Input_12m!$C$2:$D$214,2,FALSE)))</f>
        <v>-1.6215999999999999</v>
      </c>
      <c r="E35" s="67">
        <f>IF(ISNA(VLOOKUP(CONCATENATE($B35,E$4),Input_12m!$C$2:$D$214,2,FALSE)),"-",(VLOOKUP(CONCATENATE($B35,E$4),Input_12m!$C$2:$D$214,2,FALSE)))</f>
        <v>1.2307999999999999</v>
      </c>
      <c r="F35" s="67">
        <f>IF(ISNA(VLOOKUP(CONCATENATE($B35,F$4),Input_12m!$C$2:$D$214,2,FALSE)),"-",(VLOOKUP(CONCATENATE($B35,F$4),Input_12m!$C$2:$D$214,2,FALSE)))</f>
        <v>-1.1052999999999999</v>
      </c>
      <c r="G35" s="67">
        <f>IF(ISNA(VLOOKUP(CONCATENATE($B35,G$4),Input_12m!$C$2:$D$214,2,FALSE)),"-",(VLOOKUP(CONCATENATE($B35,G$4),Input_12m!$C$2:$D$214,2,FALSE)))</f>
        <v>7.8129</v>
      </c>
      <c r="H35" s="67"/>
      <c r="I35" s="67">
        <f>IF(ISNA(VLOOKUP(CONCATENATE($B35,I$4),Input_12m!$C$2:$D$214,2,FALSE)),"-",(VLOOKUP(CONCATENATE($B35,I$4),Input_12m!$C$2:$D$214,2,FALSE)))</f>
        <v>5.3169000000000004</v>
      </c>
      <c r="J35" s="67">
        <f>IF(ISNA(VLOOKUP(CONCATENATE($B35,J$4),Input_12m!$C$2:$D$214,2,FALSE)),"-",(VLOOKUP(CONCATENATE($B35,J$4),Input_12m!$C$2:$D$214,2,FALSE)))</f>
        <v>8.0365000000000002</v>
      </c>
      <c r="K35">
        <f t="shared" ref="K35:O39" si="18">IF(ISNUMBER(C35),ABS(C35),"")</f>
        <v>4.2526000000000002</v>
      </c>
      <c r="L35">
        <f t="shared" si="18"/>
        <v>1.6215999999999999</v>
      </c>
      <c r="M35">
        <f t="shared" si="18"/>
        <v>1.2307999999999999</v>
      </c>
      <c r="N35">
        <f t="shared" si="18"/>
        <v>1.1052999999999999</v>
      </c>
      <c r="O35">
        <f t="shared" si="18"/>
        <v>7.8129</v>
      </c>
      <c r="Q35">
        <f t="shared" ref="Q35:R39" si="19">IF(ISNUMBER(I35),ABS(I35),"")</f>
        <v>5.3169000000000004</v>
      </c>
      <c r="R35">
        <f t="shared" si="19"/>
        <v>8.0365000000000002</v>
      </c>
    </row>
    <row r="36" spans="1:18">
      <c r="A36" t="s">
        <v>9</v>
      </c>
      <c r="B36" s="20" t="s">
        <v>26</v>
      </c>
      <c r="C36" s="67">
        <f>IF(ISNA(VLOOKUP(CONCATENATE($B36,C$4),Input_12m!$C$2:$D$214,2,FALSE)),"-",(VLOOKUP(CONCATENATE($B36,C$4),Input_12m!$C$2:$D$214,2,FALSE)))</f>
        <v>2.6116000000000001</v>
      </c>
      <c r="D36" s="67">
        <f>IF(ISNA(VLOOKUP(CONCATENATE($B36,D$4),Input_12m!$C$2:$D$214,2,FALSE)),"-",(VLOOKUP(CONCATENATE($B36,D$4),Input_12m!$C$2:$D$214,2,FALSE)))</f>
        <v>0.95079999999999998</v>
      </c>
      <c r="E36" s="67">
        <f>IF(ISNA(VLOOKUP(CONCATENATE($B36,E$4),Input_12m!$C$2:$D$214,2,FALSE)),"-",(VLOOKUP(CONCATENATE($B36,E$4),Input_12m!$C$2:$D$214,2,FALSE)))</f>
        <v>-5.0911999999999997</v>
      </c>
      <c r="F36" s="67" t="str">
        <f>IF(ISNA(VLOOKUP(CONCATENATE($B36,F$4),Input_12m!$C$2:$D$214,2,FALSE)),"-",(VLOOKUP(CONCATENATE($B36,F$4),Input_12m!$C$2:$D$214,2,FALSE)))</f>
        <v>-</v>
      </c>
      <c r="G36" s="67">
        <f>IF(ISNA(VLOOKUP(CONCATENATE($B36,G$4),Input_12m!$C$2:$D$214,2,FALSE)),"-",(VLOOKUP(CONCATENATE($B36,G$4),Input_12m!$C$2:$D$214,2,FALSE)))</f>
        <v>3.4243000000000001</v>
      </c>
      <c r="H36" s="67"/>
      <c r="I36" s="67">
        <f>IF(ISNA(VLOOKUP(CONCATENATE($B36,I$4),Input_12m!$C$2:$D$214,2,FALSE)),"-",(VLOOKUP(CONCATENATE($B36,I$4),Input_12m!$C$2:$D$214,2,FALSE)))</f>
        <v>7.7495000000000003</v>
      </c>
      <c r="J36" s="67">
        <f>IF(ISNA(VLOOKUP(CONCATENATE($B36,J$4),Input_12m!$C$2:$D$214,2,FALSE)),"-",(VLOOKUP(CONCATENATE($B36,J$4),Input_12m!$C$2:$D$214,2,FALSE)))</f>
        <v>6.9409000000000001</v>
      </c>
      <c r="K36">
        <f t="shared" si="18"/>
        <v>2.6116000000000001</v>
      </c>
      <c r="L36">
        <f t="shared" si="18"/>
        <v>0.95079999999999998</v>
      </c>
      <c r="M36">
        <f t="shared" si="18"/>
        <v>5.0911999999999997</v>
      </c>
      <c r="N36" t="str">
        <f t="shared" si="18"/>
        <v/>
      </c>
      <c r="O36">
        <f t="shared" si="18"/>
        <v>3.4243000000000001</v>
      </c>
      <c r="Q36">
        <f t="shared" si="19"/>
        <v>7.7495000000000003</v>
      </c>
      <c r="R36">
        <f t="shared" si="19"/>
        <v>6.9409000000000001</v>
      </c>
    </row>
    <row r="37" spans="1:18">
      <c r="A37" t="s">
        <v>9</v>
      </c>
      <c r="B37" s="20" t="s">
        <v>32</v>
      </c>
      <c r="C37" s="67">
        <f>IF(ISNA(VLOOKUP(CONCATENATE($B37,C$4),Input_12m!$C$2:$D$214,2,FALSE)),"-",(VLOOKUP(CONCATENATE($B37,C$4),Input_12m!$C$2:$D$214,2,FALSE)))</f>
        <v>2.7004000000000001</v>
      </c>
      <c r="D37" s="67" t="str">
        <f>IF(ISNA(VLOOKUP(CONCATENATE($B37,D$4),Input_12m!$C$2:$D$214,2,FALSE)),"-",(VLOOKUP(CONCATENATE($B37,D$4),Input_12m!$C$2:$D$214,2,FALSE)))</f>
        <v>-</v>
      </c>
      <c r="E37" s="67">
        <f>IF(ISNA(VLOOKUP(CONCATENATE($B37,E$4),Input_12m!$C$2:$D$214,2,FALSE)),"-",(VLOOKUP(CONCATENATE($B37,E$4),Input_12m!$C$2:$D$214,2,FALSE)))</f>
        <v>-0.3009</v>
      </c>
      <c r="F37" s="67" t="str">
        <f>IF(ISNA(VLOOKUP(CONCATENATE($B37,F$4),Input_12m!$C$2:$D$214,2,FALSE)),"-",(VLOOKUP(CONCATENATE($B37,F$4),Input_12m!$C$2:$D$214,2,FALSE)))</f>
        <v>-</v>
      </c>
      <c r="G37" s="67">
        <f>IF(ISNA(VLOOKUP(CONCATENATE($B37,G$4),Input_12m!$C$2:$D$214,2,FALSE)),"-",(VLOOKUP(CONCATENATE($B37,G$4),Input_12m!$C$2:$D$214,2,FALSE)))</f>
        <v>4.1252000000000004</v>
      </c>
      <c r="H37" s="67"/>
      <c r="I37" s="67">
        <f>IF(ISNA(VLOOKUP(CONCATENATE($B37,I$4),Input_12m!$C$2:$D$214,2,FALSE)),"-",(VLOOKUP(CONCATENATE($B37,I$4),Input_12m!$C$2:$D$214,2,FALSE)))</f>
        <v>-3.7075</v>
      </c>
      <c r="J37" s="67">
        <f>IF(ISNA(VLOOKUP(CONCATENATE($B37,J$4),Input_12m!$C$2:$D$214,2,FALSE)),"-",(VLOOKUP(CONCATENATE($B37,J$4),Input_12m!$C$2:$D$214,2,FALSE)))</f>
        <v>6.4383999999999997</v>
      </c>
      <c r="K37">
        <f t="shared" si="18"/>
        <v>2.7004000000000001</v>
      </c>
      <c r="L37" t="str">
        <f t="shared" si="18"/>
        <v/>
      </c>
      <c r="M37">
        <f t="shared" si="18"/>
        <v>0.3009</v>
      </c>
      <c r="N37" t="str">
        <f t="shared" si="18"/>
        <v/>
      </c>
      <c r="O37">
        <f t="shared" si="18"/>
        <v>4.1252000000000004</v>
      </c>
      <c r="Q37">
        <f t="shared" si="19"/>
        <v>3.7075</v>
      </c>
      <c r="R37">
        <f t="shared" si="19"/>
        <v>6.4383999999999997</v>
      </c>
    </row>
    <row r="38" spans="1:18">
      <c r="A38" t="s">
        <v>19</v>
      </c>
      <c r="B38" s="20" t="s">
        <v>37</v>
      </c>
      <c r="C38" s="67">
        <f>IF(ISNA(VLOOKUP(CONCATENATE($B38,C$4),Input_12m!$C$2:$D$214,2,FALSE)),"-",(VLOOKUP(CONCATENATE($B38,C$4),Input_12m!$C$2:$D$214,2,FALSE)))</f>
        <v>3.0074999999999998</v>
      </c>
      <c r="D38" s="67" t="str">
        <f>IF(ISNA(VLOOKUP(CONCATENATE($B38,D$4),Input_12m!$C$2:$D$214,2,FALSE)),"-",(VLOOKUP(CONCATENATE($B38,D$4),Input_12m!$C$2:$D$214,2,FALSE)))</f>
        <v>-</v>
      </c>
      <c r="E38" s="67">
        <f>IF(ISNA(VLOOKUP(CONCATENATE($B38,E$4),Input_12m!$C$2:$D$214,2,FALSE)),"-",(VLOOKUP(CONCATENATE($B38,E$4),Input_12m!$C$2:$D$214,2,FALSE)))</f>
        <v>0.59219999999999995</v>
      </c>
      <c r="F38" s="67" t="str">
        <f>IF(ISNA(VLOOKUP(CONCATENATE($B38,F$4),Input_12m!$C$2:$D$214,2,FALSE)),"-",(VLOOKUP(CONCATENATE($B38,F$4),Input_12m!$C$2:$D$214,2,FALSE)))</f>
        <v>-</v>
      </c>
      <c r="G38" s="67">
        <f>IF(ISNA(VLOOKUP(CONCATENATE($B38,G$4),Input_12m!$C$2:$D$214,2,FALSE)),"-",(VLOOKUP(CONCATENATE($B38,G$4),Input_12m!$C$2:$D$214,2,FALSE)))</f>
        <v>3.9834000000000001</v>
      </c>
      <c r="H38" s="67"/>
      <c r="I38" s="67" t="str">
        <f>IF(ISNA(VLOOKUP(CONCATENATE($B38,I$4),Input_12m!$C$2:$D$214,2,FALSE)),"-",(VLOOKUP(CONCATENATE($B38,I$4),Input_12m!$C$2:$D$214,2,FALSE)))</f>
        <v>-</v>
      </c>
      <c r="J38" s="67">
        <f>IF(ISNA(VLOOKUP(CONCATENATE($B38,J$4),Input_12m!$C$2:$D$214,2,FALSE)),"-",(VLOOKUP(CONCATENATE($B38,J$4),Input_12m!$C$2:$D$214,2,FALSE)))</f>
        <v>6.6700999999999997</v>
      </c>
      <c r="K38">
        <f t="shared" si="18"/>
        <v>3.0074999999999998</v>
      </c>
      <c r="L38" t="str">
        <f t="shared" si="18"/>
        <v/>
      </c>
      <c r="M38">
        <f t="shared" si="18"/>
        <v>0.59219999999999995</v>
      </c>
      <c r="N38" t="str">
        <f t="shared" si="18"/>
        <v/>
      </c>
      <c r="O38">
        <f t="shared" si="18"/>
        <v>3.9834000000000001</v>
      </c>
      <c r="Q38" t="str">
        <f t="shared" si="19"/>
        <v/>
      </c>
      <c r="R38">
        <f t="shared" si="19"/>
        <v>6.6700999999999997</v>
      </c>
    </row>
    <row r="39" spans="1:18">
      <c r="B39" s="20" t="s">
        <v>178</v>
      </c>
      <c r="C39" s="67">
        <f>IF(ISNA(VLOOKUP(CONCATENATE($B39,C$4),Input_12m!$C$2:$D$214,2,FALSE)),"-",(VLOOKUP(CONCATENATE($B39,C$4),Input_12m!$C$2:$D$214,2,FALSE)))</f>
        <v>6.3863000000000003</v>
      </c>
      <c r="D39" s="67">
        <f>IF(ISNA(VLOOKUP(CONCATENATE($B39,D$4),Input_12m!$C$2:$D$214,2,FALSE)),"-",(VLOOKUP(CONCATENATE($B39,D$4),Input_12m!$C$2:$D$214,2,FALSE)))</f>
        <v>1.3954</v>
      </c>
      <c r="E39" s="67">
        <f>IF(ISNA(VLOOKUP(CONCATENATE($B39,E$4),Input_12m!$C$2:$D$214,2,FALSE)),"-",(VLOOKUP(CONCATENATE($B39,E$4),Input_12m!$C$2:$D$214,2,FALSE)))</f>
        <v>1.7222999999999999</v>
      </c>
      <c r="F39" s="67" t="str">
        <f>IF(ISNA(VLOOKUP(CONCATENATE($B39,F$4),Input_12m!$C$2:$D$214,2,FALSE)),"-",(VLOOKUP(CONCATENATE($B39,F$4),Input_12m!$C$2:$D$214,2,FALSE)))</f>
        <v>-</v>
      </c>
      <c r="G39" s="67">
        <f>IF(ISNA(VLOOKUP(CONCATENATE($B39,G$4),Input_12m!$C$2:$D$214,2,FALSE)),"-",(VLOOKUP(CONCATENATE($B39,G$4),Input_12m!$C$2:$D$214,2,FALSE)))</f>
        <v>7.4089999999999998</v>
      </c>
      <c r="H39" s="67"/>
      <c r="I39" s="67" t="str">
        <f>IF(ISNA(VLOOKUP(CONCATENATE($B39,I$4),Input_12m!$C$2:$D$214,2,FALSE)),"-",(VLOOKUP(CONCATENATE($B39,I$4),Input_12m!$C$2:$D$214,2,FALSE)))</f>
        <v>-</v>
      </c>
      <c r="J39" s="67">
        <f>IF(ISNA(VLOOKUP(CONCATENATE($B39,J$4),Input_12m!$C$2:$D$214,2,FALSE)),"-",(VLOOKUP(CONCATENATE($B39,J$4),Input_12m!$C$2:$D$214,2,FALSE)))</f>
        <v>8.8465000000000007</v>
      </c>
      <c r="K39">
        <f t="shared" si="18"/>
        <v>6.3863000000000003</v>
      </c>
      <c r="L39">
        <f t="shared" si="18"/>
        <v>1.3954</v>
      </c>
      <c r="M39">
        <f t="shared" si="18"/>
        <v>1.7222999999999999</v>
      </c>
      <c r="N39" t="str">
        <f t="shared" si="18"/>
        <v/>
      </c>
      <c r="O39">
        <f t="shared" si="18"/>
        <v>7.4089999999999998</v>
      </c>
      <c r="Q39" t="str">
        <f t="shared" si="19"/>
        <v/>
      </c>
      <c r="R39">
        <f t="shared" si="19"/>
        <v>8.8465000000000007</v>
      </c>
    </row>
    <row r="40" spans="1:18">
      <c r="A40" t="s">
        <v>19</v>
      </c>
      <c r="B40" s="5" t="s">
        <v>176</v>
      </c>
      <c r="C40" s="67"/>
      <c r="D40" s="67"/>
      <c r="E40" s="67"/>
      <c r="F40" s="67"/>
      <c r="G40" s="67"/>
      <c r="H40" s="67"/>
      <c r="I40" s="67"/>
      <c r="J40" s="67"/>
    </row>
    <row r="41" spans="1:18">
      <c r="A41" t="s">
        <v>19</v>
      </c>
      <c r="B41" s="20" t="s">
        <v>18</v>
      </c>
      <c r="C41" s="67">
        <f>IF(ISNA(VLOOKUP(CONCATENATE($B41,C$4),Input_12m!$C$2:$D$214,2,FALSE)),"-",(VLOOKUP(CONCATENATE($B41,C$4),Input_12m!$C$2:$D$214,2,FALSE)))</f>
        <v>2.1625999999999999</v>
      </c>
      <c r="D41" s="67">
        <f>IF(ISNA(VLOOKUP(CONCATENATE($B41,D$4),Input_12m!$C$2:$D$214,2,FALSE)),"-",(VLOOKUP(CONCATENATE($B41,D$4),Input_12m!$C$2:$D$214,2,FALSE)))</f>
        <v>0.33650000000000002</v>
      </c>
      <c r="E41" s="67">
        <f>IF(ISNA(VLOOKUP(CONCATENATE($B41,E$4),Input_12m!$C$2:$D$214,2,FALSE)),"-",(VLOOKUP(CONCATENATE($B41,E$4),Input_12m!$C$2:$D$214,2,FALSE)))</f>
        <v>1.5246</v>
      </c>
      <c r="F41" s="67" t="str">
        <f>IF(ISNA(VLOOKUP(CONCATENATE($B41,F$4),Input_12m!$C$2:$D$214,2,FALSE)),"-",(VLOOKUP(CONCATENATE($B41,F$4),Input_12m!$C$2:$D$214,2,FALSE)))</f>
        <v>-</v>
      </c>
      <c r="G41" s="67">
        <f>IF(ISNA(VLOOKUP(CONCATENATE($B41,G$4),Input_12m!$C$2:$D$214,2,FALSE)),"-",(VLOOKUP(CONCATENATE($B41,G$4),Input_12m!$C$2:$D$214,2,FALSE)))</f>
        <v>3.4956</v>
      </c>
      <c r="H41" s="67"/>
      <c r="I41" s="67">
        <f>IF(ISNA(VLOOKUP(CONCATENATE($B41,I$4),Input_12m!$C$2:$D$214,2,FALSE)),"-",(VLOOKUP(CONCATENATE($B41,I$4),Input_12m!$C$2:$D$214,2,FALSE)))</f>
        <v>3.7410999999999999</v>
      </c>
      <c r="J41" s="67">
        <f>IF(ISNA(VLOOKUP(CONCATENATE($B41,J$4),Input_12m!$C$2:$D$214,2,FALSE)),"-",(VLOOKUP(CONCATENATE($B41,J$4),Input_12m!$C$2:$D$214,2,FALSE)))</f>
        <v>7.7849000000000004</v>
      </c>
      <c r="K41">
        <f t="shared" ref="K41:O44" si="20">IF(ISNUMBER(C41),ABS(C41),"")</f>
        <v>2.1625999999999999</v>
      </c>
      <c r="L41">
        <f t="shared" si="20"/>
        <v>0.33650000000000002</v>
      </c>
      <c r="M41">
        <f t="shared" si="20"/>
        <v>1.5246</v>
      </c>
      <c r="N41" t="str">
        <f t="shared" si="20"/>
        <v/>
      </c>
      <c r="O41">
        <f t="shared" si="20"/>
        <v>3.4956</v>
      </c>
      <c r="Q41">
        <f t="shared" ref="Q41:R44" si="21">IF(ISNUMBER(I41),ABS(I41),"")</f>
        <v>3.7410999999999999</v>
      </c>
      <c r="R41">
        <f t="shared" si="21"/>
        <v>7.7849000000000004</v>
      </c>
    </row>
    <row r="42" spans="1:18">
      <c r="A42" t="s">
        <v>19</v>
      </c>
      <c r="B42" s="20" t="s">
        <v>27</v>
      </c>
      <c r="C42" s="67">
        <f>IF(ISNA(VLOOKUP(CONCATENATE($B42,C$4),Input_12m!$C$2:$D$214,2,FALSE)),"-",(VLOOKUP(CONCATENATE($B42,C$4),Input_12m!$C$2:$D$214,2,FALSE)))</f>
        <v>3.2149000000000001</v>
      </c>
      <c r="D42" s="67">
        <f>IF(ISNA(VLOOKUP(CONCATENATE($B42,D$4),Input_12m!$C$2:$D$214,2,FALSE)),"-",(VLOOKUP(CONCATENATE($B42,D$4),Input_12m!$C$2:$D$214,2,FALSE)))</f>
        <v>0.1895</v>
      </c>
      <c r="E42" s="67">
        <f>IF(ISNA(VLOOKUP(CONCATENATE($B42,E$4),Input_12m!$C$2:$D$214,2,FALSE)),"-",(VLOOKUP(CONCATENATE($B42,E$4),Input_12m!$C$2:$D$214,2,FALSE)))</f>
        <v>0.42130000000000001</v>
      </c>
      <c r="F42" s="67">
        <f>IF(ISNA(VLOOKUP(CONCATENATE($B42,F$4),Input_12m!$C$2:$D$214,2,FALSE)),"-",(VLOOKUP(CONCATENATE($B42,F$4),Input_12m!$C$2:$D$214,2,FALSE)))</f>
        <v>0.21579999999999999</v>
      </c>
      <c r="G42" s="67">
        <f>IF(ISNA(VLOOKUP(CONCATENATE($B42,G$4),Input_12m!$C$2:$D$214,2,FALSE)),"-",(VLOOKUP(CONCATENATE($B42,G$4),Input_12m!$C$2:$D$214,2,FALSE)))</f>
        <v>2.1153</v>
      </c>
      <c r="H42" s="67"/>
      <c r="I42" s="67">
        <f>IF(ISNA(VLOOKUP(CONCATENATE($B42,I$4),Input_12m!$C$2:$D$214,2,FALSE)),"-",(VLOOKUP(CONCATENATE($B42,I$4),Input_12m!$C$2:$D$214,2,FALSE)))</f>
        <v>4.5833000000000004</v>
      </c>
      <c r="J42" s="67">
        <f>IF(ISNA(VLOOKUP(CONCATENATE($B42,J$4),Input_12m!$C$2:$D$214,2,FALSE)),"-",(VLOOKUP(CONCATENATE($B42,J$4),Input_12m!$C$2:$D$214,2,FALSE)))</f>
        <v>5.4993999999999996</v>
      </c>
      <c r="K42">
        <f t="shared" si="20"/>
        <v>3.2149000000000001</v>
      </c>
      <c r="L42">
        <f t="shared" si="20"/>
        <v>0.1895</v>
      </c>
      <c r="M42">
        <f t="shared" si="20"/>
        <v>0.42130000000000001</v>
      </c>
      <c r="N42">
        <f t="shared" si="20"/>
        <v>0.21579999999999999</v>
      </c>
      <c r="O42">
        <f t="shared" si="20"/>
        <v>2.1153</v>
      </c>
      <c r="Q42">
        <f t="shared" si="21"/>
        <v>4.5833000000000004</v>
      </c>
      <c r="R42">
        <f t="shared" si="21"/>
        <v>5.4993999999999996</v>
      </c>
    </row>
    <row r="43" spans="1:18">
      <c r="B43" s="20" t="s">
        <v>40</v>
      </c>
      <c r="C43" s="67">
        <f>IF(ISNA(VLOOKUP(CONCATENATE($B43,C$4),Input_12m!$C$2:$D$214,2,FALSE)),"-",(VLOOKUP(CONCATENATE($B43,C$4),Input_12m!$C$2:$D$214,2,FALSE)))</f>
        <v>3.6949999999999998</v>
      </c>
      <c r="D43" s="67">
        <f>IF(ISNA(VLOOKUP(CONCATENATE($B43,D$4),Input_12m!$C$2:$D$214,2,FALSE)),"-",(VLOOKUP(CONCATENATE($B43,D$4),Input_12m!$C$2:$D$214,2,FALSE)))</f>
        <v>0.57450000000000001</v>
      </c>
      <c r="E43" s="67">
        <f>IF(ISNA(VLOOKUP(CONCATENATE($B43,E$4),Input_12m!$C$2:$D$214,2,FALSE)),"-",(VLOOKUP(CONCATENATE($B43,E$4),Input_12m!$C$2:$D$214,2,FALSE)))</f>
        <v>1.2743</v>
      </c>
      <c r="F43" s="67" t="str">
        <f>IF(ISNA(VLOOKUP(CONCATENATE($B43,F$4),Input_12m!$C$2:$D$214,2,FALSE)),"-",(VLOOKUP(CONCATENATE($B43,F$4),Input_12m!$C$2:$D$214,2,FALSE)))</f>
        <v>-</v>
      </c>
      <c r="G43" s="67">
        <f>IF(ISNA(VLOOKUP(CONCATENATE($B43,G$4),Input_12m!$C$2:$D$214,2,FALSE)),"-",(VLOOKUP(CONCATENATE($B43,G$4),Input_12m!$C$2:$D$214,2,FALSE)))</f>
        <v>7.6898</v>
      </c>
      <c r="H43" s="67"/>
      <c r="I43" s="67">
        <f>IF(ISNA(VLOOKUP(CONCATENATE($B43,I$4),Input_12m!$C$2:$D$214,2,FALSE)),"-",(VLOOKUP(CONCATENATE($B43,I$4),Input_12m!$C$2:$D$214,2,FALSE)))</f>
        <v>12.543900000000001</v>
      </c>
      <c r="J43" s="67">
        <f>IF(ISNA(VLOOKUP(CONCATENATE($B43,J$4),Input_12m!$C$2:$D$214,2,FALSE)),"-",(VLOOKUP(CONCATENATE($B43,J$4),Input_12m!$C$2:$D$214,2,FALSE)))</f>
        <v>17.244499999999999</v>
      </c>
      <c r="K43">
        <f t="shared" si="20"/>
        <v>3.6949999999999998</v>
      </c>
      <c r="L43">
        <f t="shared" si="20"/>
        <v>0.57450000000000001</v>
      </c>
      <c r="M43">
        <f t="shared" si="20"/>
        <v>1.2743</v>
      </c>
      <c r="N43" t="str">
        <f t="shared" si="20"/>
        <v/>
      </c>
      <c r="O43">
        <f t="shared" si="20"/>
        <v>7.6898</v>
      </c>
      <c r="Q43">
        <f t="shared" si="21"/>
        <v>12.543900000000001</v>
      </c>
      <c r="R43">
        <f t="shared" si="21"/>
        <v>17.244499999999999</v>
      </c>
    </row>
    <row r="44" spans="1:18">
      <c r="A44" t="s">
        <v>12</v>
      </c>
      <c r="B44" s="20" t="s">
        <v>49</v>
      </c>
      <c r="C44" s="67">
        <f>IF(ISNA(VLOOKUP(CONCATENATE($B44,C$4),Input_12m!$C$2:$D$214,2,FALSE)),"-",(VLOOKUP(CONCATENATE($B44,C$4),Input_12m!$C$2:$D$214,2,FALSE)))</f>
        <v>6.0095999999999998</v>
      </c>
      <c r="D44" s="67">
        <f>IF(ISNA(VLOOKUP(CONCATENATE($B44,D$4),Input_12m!$C$2:$D$214,2,FALSE)),"-",(VLOOKUP(CONCATENATE($B44,D$4),Input_12m!$C$2:$D$214,2,FALSE)))</f>
        <v>2.0057999999999998</v>
      </c>
      <c r="E44" s="67" t="str">
        <f>IF(ISNA(VLOOKUP(CONCATENATE($B44,E$4),Input_12m!$C$2:$D$214,2,FALSE)),"-",(VLOOKUP(CONCATENATE($B44,E$4),Input_12m!$C$2:$D$214,2,FALSE)))</f>
        <v>-</v>
      </c>
      <c r="F44" s="67" t="str">
        <f>IF(ISNA(VLOOKUP(CONCATENATE($B44,F$4),Input_12m!$C$2:$D$214,2,FALSE)),"-",(VLOOKUP(CONCATENATE($B44,F$4),Input_12m!$C$2:$D$214,2,FALSE)))</f>
        <v>-</v>
      </c>
      <c r="G44" s="67">
        <f>IF(ISNA(VLOOKUP(CONCATENATE($B44,G$4),Input_12m!$C$2:$D$214,2,FALSE)),"-",(VLOOKUP(CONCATENATE($B44,G$4),Input_12m!$C$2:$D$214,2,FALSE)))</f>
        <v>8.2658000000000005</v>
      </c>
      <c r="H44" s="67"/>
      <c r="I44" s="67">
        <f>IF(ISNA(VLOOKUP(CONCATENATE($B44,I$4),Input_12m!$C$2:$D$214,2,FALSE)),"-",(VLOOKUP(CONCATENATE($B44,I$4),Input_12m!$C$2:$D$214,2,FALSE)))</f>
        <v>15.1271</v>
      </c>
      <c r="J44" s="67">
        <f>IF(ISNA(VLOOKUP(CONCATENATE($B44,J$4),Input_12m!$C$2:$D$214,2,FALSE)),"-",(VLOOKUP(CONCATENATE($B44,J$4),Input_12m!$C$2:$D$214,2,FALSE)))</f>
        <v>13.6455</v>
      </c>
      <c r="K44">
        <f t="shared" si="20"/>
        <v>6.0095999999999998</v>
      </c>
      <c r="L44">
        <f t="shared" si="20"/>
        <v>2.0057999999999998</v>
      </c>
      <c r="M44" t="str">
        <f t="shared" si="20"/>
        <v/>
      </c>
      <c r="N44" t="str">
        <f t="shared" si="20"/>
        <v/>
      </c>
      <c r="O44">
        <f t="shared" si="20"/>
        <v>8.2658000000000005</v>
      </c>
      <c r="Q44">
        <f t="shared" si="21"/>
        <v>15.1271</v>
      </c>
      <c r="R44">
        <f t="shared" si="21"/>
        <v>13.6455</v>
      </c>
    </row>
    <row r="45" spans="1:18">
      <c r="A45" t="s">
        <v>12</v>
      </c>
      <c r="B45" s="5" t="s">
        <v>12</v>
      </c>
      <c r="C45" s="67"/>
      <c r="D45" s="67"/>
      <c r="E45" s="67"/>
      <c r="F45" s="67"/>
      <c r="G45" s="67"/>
      <c r="H45" s="67"/>
      <c r="I45" s="67"/>
      <c r="J45" s="67"/>
    </row>
    <row r="46" spans="1:18">
      <c r="A46" t="s">
        <v>12</v>
      </c>
      <c r="B46" s="20" t="s">
        <v>11</v>
      </c>
      <c r="C46" s="67">
        <f>IF(ISNA(VLOOKUP(CONCATENATE($B46,C$4),Input_12m!$C$2:$D$214,2,FALSE)),"-",(VLOOKUP(CONCATENATE($B46,C$4),Input_12m!$C$2:$D$214,2,FALSE)))</f>
        <v>5.1383000000000001</v>
      </c>
      <c r="D46" s="67">
        <f>IF(ISNA(VLOOKUP(CONCATENATE($B46,D$4),Input_12m!$C$2:$D$214,2,FALSE)),"-",(VLOOKUP(CONCATENATE($B46,D$4),Input_12m!$C$2:$D$214,2,FALSE)))</f>
        <v>1.6312</v>
      </c>
      <c r="E46" s="67">
        <f>IF(ISNA(VLOOKUP(CONCATENATE($B46,E$4),Input_12m!$C$2:$D$214,2,FALSE)),"-",(VLOOKUP(CONCATENATE($B46,E$4),Input_12m!$C$2:$D$214,2,FALSE)))</f>
        <v>-4.6029999999999998</v>
      </c>
      <c r="F46" s="67" t="str">
        <f>IF(ISNA(VLOOKUP(CONCATENATE($B46,F$4),Input_12m!$C$2:$D$214,2,FALSE)),"-",(VLOOKUP(CONCATENATE($B46,F$4),Input_12m!$C$2:$D$214,2,FALSE)))</f>
        <v>-</v>
      </c>
      <c r="G46" s="67">
        <f>IF(ISNA(VLOOKUP(CONCATENATE($B46,G$4),Input_12m!$C$2:$D$214,2,FALSE)),"-",(VLOOKUP(CONCATENATE($B46,G$4),Input_12m!$C$2:$D$214,2,FALSE)))</f>
        <v>-5.399</v>
      </c>
      <c r="H46" s="67"/>
      <c r="I46" s="67">
        <f>IF(ISNA(VLOOKUP(CONCATENATE($B46,I$4),Input_12m!$C$2:$D$214,2,FALSE)),"-",(VLOOKUP(CONCATENATE($B46,I$4),Input_12m!$C$2:$D$214,2,FALSE)))</f>
        <v>19.603100000000001</v>
      </c>
      <c r="J46" s="67">
        <f>IF(ISNA(VLOOKUP(CONCATENATE($B46,J$4),Input_12m!$C$2:$D$214,2,FALSE)),"-",(VLOOKUP(CONCATENATE($B46,J$4),Input_12m!$C$2:$D$214,2,FALSE)))</f>
        <v>15.0768</v>
      </c>
      <c r="K46">
        <f t="shared" ref="K46:K53" si="22">IF(ISNUMBER(C46),ABS(C46),"")</f>
        <v>5.1383000000000001</v>
      </c>
      <c r="L46">
        <f t="shared" ref="L46:L53" si="23">IF(ISNUMBER(D46),ABS(D46),"")</f>
        <v>1.6312</v>
      </c>
      <c r="M46">
        <f t="shared" ref="M46:M53" si="24">IF(ISNUMBER(E46),ABS(E46),"")</f>
        <v>4.6029999999999998</v>
      </c>
      <c r="N46" t="str">
        <f t="shared" ref="N46:N53" si="25">IF(ISNUMBER(F46),ABS(F46),"")</f>
        <v/>
      </c>
      <c r="O46">
        <f t="shared" ref="O46:O53" si="26">IF(ISNUMBER(G46),ABS(G46),"")</f>
        <v>5.399</v>
      </c>
      <c r="Q46">
        <f t="shared" ref="Q46:Q53" si="27">IF(ISNUMBER(I46),ABS(I46),"")</f>
        <v>19.603100000000001</v>
      </c>
      <c r="R46">
        <f t="shared" ref="R46:R53" si="28">IF(ISNUMBER(J46),ABS(J46),"")</f>
        <v>15.0768</v>
      </c>
    </row>
    <row r="47" spans="1:18">
      <c r="A47" t="s">
        <v>12</v>
      </c>
      <c r="B47" s="20" t="s">
        <v>13</v>
      </c>
      <c r="C47" s="67">
        <f>IF(ISNA(VLOOKUP(CONCATENATE($B47,C$4),Input_12m!$C$2:$D$214,2,FALSE)),"-",(VLOOKUP(CONCATENATE($B47,C$4),Input_12m!$C$2:$D$214,2,FALSE)))</f>
        <v>4.7915999999999999</v>
      </c>
      <c r="D47" s="67" t="str">
        <f>IF(ISNA(VLOOKUP(CONCATENATE($B47,D$4),Input_12m!$C$2:$D$214,2,FALSE)),"-",(VLOOKUP(CONCATENATE($B47,D$4),Input_12m!$C$2:$D$214,2,FALSE)))</f>
        <v>-</v>
      </c>
      <c r="E47" s="67">
        <f>IF(ISNA(VLOOKUP(CONCATENATE($B47,E$4),Input_12m!$C$2:$D$214,2,FALSE)),"-",(VLOOKUP(CONCATENATE($B47,E$4),Input_12m!$C$2:$D$214,2,FALSE)))</f>
        <v>4.6635</v>
      </c>
      <c r="F47" s="67" t="str">
        <f>IF(ISNA(VLOOKUP(CONCATENATE($B47,F$4),Input_12m!$C$2:$D$214,2,FALSE)),"-",(VLOOKUP(CONCATENATE($B47,F$4),Input_12m!$C$2:$D$214,2,FALSE)))</f>
        <v>-</v>
      </c>
      <c r="G47" s="67">
        <f>IF(ISNA(VLOOKUP(CONCATENATE($B47,G$4),Input_12m!$C$2:$D$214,2,FALSE)),"-",(VLOOKUP(CONCATENATE($B47,G$4),Input_12m!$C$2:$D$214,2,FALSE)))</f>
        <v>5.0629999999999997</v>
      </c>
      <c r="H47" s="67"/>
      <c r="I47" s="67">
        <f>IF(ISNA(VLOOKUP(CONCATENATE($B47,I$4),Input_12m!$C$2:$D$214,2,FALSE)),"-",(VLOOKUP(CONCATENATE($B47,I$4),Input_12m!$C$2:$D$214,2,FALSE)))</f>
        <v>16.967099999999999</v>
      </c>
      <c r="J47" s="67">
        <f>IF(ISNA(VLOOKUP(CONCATENATE($B47,J$4),Input_12m!$C$2:$D$214,2,FALSE)),"-",(VLOOKUP(CONCATENATE($B47,J$4),Input_12m!$C$2:$D$214,2,FALSE)))</f>
        <v>15.667899999999999</v>
      </c>
      <c r="K47">
        <f t="shared" si="22"/>
        <v>4.7915999999999999</v>
      </c>
      <c r="L47" t="str">
        <f t="shared" si="23"/>
        <v/>
      </c>
      <c r="M47">
        <f t="shared" si="24"/>
        <v>4.6635</v>
      </c>
      <c r="N47" t="str">
        <f t="shared" si="25"/>
        <v/>
      </c>
      <c r="O47">
        <f t="shared" si="26"/>
        <v>5.0629999999999997</v>
      </c>
      <c r="Q47">
        <f t="shared" si="27"/>
        <v>16.967099999999999</v>
      </c>
      <c r="R47">
        <f t="shared" si="28"/>
        <v>15.667899999999999</v>
      </c>
    </row>
    <row r="48" spans="1:18">
      <c r="A48" t="s">
        <v>12</v>
      </c>
      <c r="B48" s="20" t="s">
        <v>20</v>
      </c>
      <c r="C48" s="67">
        <f>IF(ISNA(VLOOKUP(CONCATENATE($B48,C$4),Input_12m!$C$2:$D$214,2,FALSE)),"-",(VLOOKUP(CONCATENATE($B48,C$4),Input_12m!$C$2:$D$214,2,FALSE)))</f>
        <v>5.0049999999999999</v>
      </c>
      <c r="D48" s="67">
        <f>IF(ISNA(VLOOKUP(CONCATENATE($B48,D$4),Input_12m!$C$2:$D$214,2,FALSE)),"-",(VLOOKUP(CONCATENATE($B48,D$4),Input_12m!$C$2:$D$214,2,FALSE)))</f>
        <v>2.7583000000000002</v>
      </c>
      <c r="E48" s="67">
        <f>IF(ISNA(VLOOKUP(CONCATENATE($B48,E$4),Input_12m!$C$2:$D$214,2,FALSE)),"-",(VLOOKUP(CONCATENATE($B48,E$4),Input_12m!$C$2:$D$214,2,FALSE)))</f>
        <v>3.8698000000000001</v>
      </c>
      <c r="F48" s="67">
        <f>IF(ISNA(VLOOKUP(CONCATENATE($B48,F$4),Input_12m!$C$2:$D$214,2,FALSE)),"-",(VLOOKUP(CONCATENATE($B48,F$4),Input_12m!$C$2:$D$214,2,FALSE)))</f>
        <v>0.19409999999999999</v>
      </c>
      <c r="G48" s="67">
        <f>IF(ISNA(VLOOKUP(CONCATENATE($B48,G$4),Input_12m!$C$2:$D$214,2,FALSE)),"-",(VLOOKUP(CONCATENATE($B48,G$4),Input_12m!$C$2:$D$214,2,FALSE)))</f>
        <v>3.6459999999999999</v>
      </c>
      <c r="H48" s="67"/>
      <c r="I48" s="67">
        <f>IF(ISNA(VLOOKUP(CONCATENATE($B48,I$4),Input_12m!$C$2:$D$214,2,FALSE)),"-",(VLOOKUP(CONCATENATE($B48,I$4),Input_12m!$C$2:$D$214,2,FALSE)))</f>
        <v>16.777999999999999</v>
      </c>
      <c r="J48" s="67">
        <f>IF(ISNA(VLOOKUP(CONCATENATE($B48,J$4),Input_12m!$C$2:$D$214,2,FALSE)),"-",(VLOOKUP(CONCATENATE($B48,J$4),Input_12m!$C$2:$D$214,2,FALSE)))</f>
        <v>11.431800000000001</v>
      </c>
      <c r="K48">
        <f t="shared" si="22"/>
        <v>5.0049999999999999</v>
      </c>
      <c r="L48">
        <f t="shared" si="23"/>
        <v>2.7583000000000002</v>
      </c>
      <c r="M48">
        <f t="shared" si="24"/>
        <v>3.8698000000000001</v>
      </c>
      <c r="N48">
        <f t="shared" si="25"/>
        <v>0.19409999999999999</v>
      </c>
      <c r="O48">
        <f t="shared" si="26"/>
        <v>3.6459999999999999</v>
      </c>
      <c r="Q48">
        <f t="shared" si="27"/>
        <v>16.777999999999999</v>
      </c>
      <c r="R48">
        <f t="shared" si="28"/>
        <v>11.431800000000001</v>
      </c>
    </row>
    <row r="49" spans="1:18">
      <c r="A49" t="s">
        <v>12</v>
      </c>
      <c r="B49" s="20" t="s">
        <v>21</v>
      </c>
      <c r="C49" s="67">
        <f>IF(ISNA(VLOOKUP(CONCATENATE($B49,C$4),Input_12m!$C$2:$D$214,2,FALSE)),"-",(VLOOKUP(CONCATENATE($B49,C$4),Input_12m!$C$2:$D$214,2,FALSE)))</f>
        <v>6.9352999999999998</v>
      </c>
      <c r="D49" s="67">
        <f>IF(ISNA(VLOOKUP(CONCATENATE($B49,D$4),Input_12m!$C$2:$D$214,2,FALSE)),"-",(VLOOKUP(CONCATENATE($B49,D$4),Input_12m!$C$2:$D$214,2,FALSE)))</f>
        <v>2.0169000000000001</v>
      </c>
      <c r="E49" s="67">
        <f>IF(ISNA(VLOOKUP(CONCATENATE($B49,E$4),Input_12m!$C$2:$D$214,2,FALSE)),"-",(VLOOKUP(CONCATENATE($B49,E$4),Input_12m!$C$2:$D$214,2,FALSE)))</f>
        <v>4.6154000000000002</v>
      </c>
      <c r="F49" s="67" t="str">
        <f>IF(ISNA(VLOOKUP(CONCATENATE($B49,F$4),Input_12m!$C$2:$D$214,2,FALSE)),"-",(VLOOKUP(CONCATENATE($B49,F$4),Input_12m!$C$2:$D$214,2,FALSE)))</f>
        <v>-</v>
      </c>
      <c r="G49" s="67">
        <f>IF(ISNA(VLOOKUP(CONCATENATE($B49,G$4),Input_12m!$C$2:$D$214,2,FALSE)),"-",(VLOOKUP(CONCATENATE($B49,G$4),Input_12m!$C$2:$D$214,2,FALSE)))</f>
        <v>2.8755999999999999</v>
      </c>
      <c r="H49" s="67"/>
      <c r="I49" s="67">
        <f>IF(ISNA(VLOOKUP(CONCATENATE($B49,I$4),Input_12m!$C$2:$D$214,2,FALSE)),"-",(VLOOKUP(CONCATENATE($B49,I$4),Input_12m!$C$2:$D$214,2,FALSE)))</f>
        <v>18.673999999999999</v>
      </c>
      <c r="J49" s="67">
        <f>IF(ISNA(VLOOKUP(CONCATENATE($B49,J$4),Input_12m!$C$2:$D$214,2,FALSE)),"-",(VLOOKUP(CONCATENATE($B49,J$4),Input_12m!$C$2:$D$214,2,FALSE)))</f>
        <v>12.7286</v>
      </c>
      <c r="K49">
        <f t="shared" si="22"/>
        <v>6.9352999999999998</v>
      </c>
      <c r="L49">
        <f t="shared" si="23"/>
        <v>2.0169000000000001</v>
      </c>
      <c r="M49">
        <f t="shared" si="24"/>
        <v>4.6154000000000002</v>
      </c>
      <c r="N49" t="str">
        <f t="shared" si="25"/>
        <v/>
      </c>
      <c r="O49">
        <f t="shared" si="26"/>
        <v>2.8755999999999999</v>
      </c>
      <c r="Q49">
        <f t="shared" si="27"/>
        <v>18.673999999999999</v>
      </c>
      <c r="R49">
        <f t="shared" si="28"/>
        <v>12.7286</v>
      </c>
    </row>
    <row r="50" spans="1:18">
      <c r="B50" s="20" t="s">
        <v>25</v>
      </c>
      <c r="C50" s="67">
        <f>IF(ISNA(VLOOKUP(CONCATENATE($B50,C$4),Input_12m!$C$2:$D$214,2,FALSE)),"-",(VLOOKUP(CONCATENATE($B50,C$4),Input_12m!$C$2:$D$214,2,FALSE)))</f>
        <v>2.4801000000000002</v>
      </c>
      <c r="D50" s="67" t="str">
        <f>IF(ISNA(VLOOKUP(CONCATENATE($B50,D$4),Input_12m!$C$2:$D$214,2,FALSE)),"-",(VLOOKUP(CONCATENATE($B50,D$4),Input_12m!$C$2:$D$214,2,FALSE)))</f>
        <v>-</v>
      </c>
      <c r="E50" s="67">
        <f>IF(ISNA(VLOOKUP(CONCATENATE($B50,E$4),Input_12m!$C$2:$D$214,2,FALSE)),"-",(VLOOKUP(CONCATENATE($B50,E$4),Input_12m!$C$2:$D$214,2,FALSE)))</f>
        <v>3.9664000000000001</v>
      </c>
      <c r="F50" s="67" t="str">
        <f>IF(ISNA(VLOOKUP(CONCATENATE($B50,F$4),Input_12m!$C$2:$D$214,2,FALSE)),"-",(VLOOKUP(CONCATENATE($B50,F$4),Input_12m!$C$2:$D$214,2,FALSE)))</f>
        <v>-</v>
      </c>
      <c r="G50" s="67">
        <f>IF(ISNA(VLOOKUP(CONCATENATE($B50,G$4),Input_12m!$C$2:$D$214,2,FALSE)),"-",(VLOOKUP(CONCATENATE($B50,G$4),Input_12m!$C$2:$D$214,2,FALSE)))</f>
        <v>-2.2162999999999999</v>
      </c>
      <c r="H50" s="67"/>
      <c r="I50" s="67">
        <f>IF(ISNA(VLOOKUP(CONCATENATE($B50,I$4),Input_12m!$C$2:$D$214,2,FALSE)),"-",(VLOOKUP(CONCATENATE($B50,I$4),Input_12m!$C$2:$D$214,2,FALSE)))</f>
        <v>18.7196</v>
      </c>
      <c r="J50" s="67" t="str">
        <f>IF(ISNA(VLOOKUP(CONCATENATE($B50,J$4),Input_12m!$C$2:$D$214,2,FALSE)),"-",(VLOOKUP(CONCATENATE($B50,J$4),Input_12m!$C$2:$D$214,2,FALSE)))</f>
        <v>-</v>
      </c>
      <c r="K50">
        <f t="shared" si="22"/>
        <v>2.4801000000000002</v>
      </c>
      <c r="L50" t="str">
        <f t="shared" si="23"/>
        <v/>
      </c>
      <c r="M50">
        <f t="shared" si="24"/>
        <v>3.9664000000000001</v>
      </c>
      <c r="N50" t="str">
        <f t="shared" si="25"/>
        <v/>
      </c>
      <c r="O50">
        <f t="shared" si="26"/>
        <v>2.2162999999999999</v>
      </c>
      <c r="Q50">
        <f t="shared" si="27"/>
        <v>18.7196</v>
      </c>
      <c r="R50" t="str">
        <f t="shared" si="28"/>
        <v/>
      </c>
    </row>
    <row r="51" spans="1:18">
      <c r="A51" t="s">
        <v>12</v>
      </c>
      <c r="B51" s="20" t="s">
        <v>142</v>
      </c>
      <c r="C51" s="67">
        <f>IF(ISNA(VLOOKUP(CONCATENATE($B51,C$4),Input_12m!$C$2:$D$214,2,FALSE)),"-",(VLOOKUP(CONCATENATE($B51,C$4),Input_12m!$C$2:$D$214,2,FALSE)))</f>
        <v>2.7953999999999999</v>
      </c>
      <c r="D51" s="67">
        <f>IF(ISNA(VLOOKUP(CONCATENATE($B51,D$4),Input_12m!$C$2:$D$214,2,FALSE)),"-",(VLOOKUP(CONCATENATE($B51,D$4),Input_12m!$C$2:$D$214,2,FALSE)))</f>
        <v>2.6278999999999999</v>
      </c>
      <c r="E51" s="67">
        <f>IF(ISNA(VLOOKUP(CONCATENATE($B51,E$4),Input_12m!$C$2:$D$214,2,FALSE)),"-",(VLOOKUP(CONCATENATE($B51,E$4),Input_12m!$C$2:$D$214,2,FALSE)))</f>
        <v>1.6762999999999999</v>
      </c>
      <c r="F51" s="67" t="str">
        <f>IF(ISNA(VLOOKUP(CONCATENATE($B51,F$4),Input_12m!$C$2:$D$214,2,FALSE)),"-",(VLOOKUP(CONCATENATE($B51,F$4),Input_12m!$C$2:$D$214,2,FALSE)))</f>
        <v>-</v>
      </c>
      <c r="G51" s="67">
        <f>IF(ISNA(VLOOKUP(CONCATENATE($B51,G$4),Input_12m!$C$2:$D$214,2,FALSE)),"-",(VLOOKUP(CONCATENATE($B51,G$4),Input_12m!$C$2:$D$214,2,FALSE)))</f>
        <v>1.3967000000000001</v>
      </c>
      <c r="H51" s="67"/>
      <c r="I51" s="67">
        <f>IF(ISNA(VLOOKUP(CONCATENATE($B51,I$4),Input_12m!$C$2:$D$214,2,FALSE)),"-",(VLOOKUP(CONCATENATE($B51,I$4),Input_12m!$C$2:$D$214,2,FALSE)))</f>
        <v>9.1577000000000002</v>
      </c>
      <c r="J51" s="67">
        <f>IF(ISNA(VLOOKUP(CONCATENATE($B51,J$4),Input_12m!$C$2:$D$214,2,FALSE)),"-",(VLOOKUP(CONCATENATE($B51,J$4),Input_12m!$C$2:$D$214,2,FALSE)))</f>
        <v>7.7283999999999997</v>
      </c>
      <c r="K51">
        <f t="shared" si="22"/>
        <v>2.7953999999999999</v>
      </c>
      <c r="L51">
        <f t="shared" si="23"/>
        <v>2.6278999999999999</v>
      </c>
      <c r="M51">
        <f t="shared" si="24"/>
        <v>1.6762999999999999</v>
      </c>
      <c r="N51" t="str">
        <f t="shared" si="25"/>
        <v/>
      </c>
      <c r="O51">
        <f t="shared" si="26"/>
        <v>1.3967000000000001</v>
      </c>
      <c r="Q51">
        <f t="shared" si="27"/>
        <v>9.1577000000000002</v>
      </c>
      <c r="R51">
        <f t="shared" si="28"/>
        <v>7.7283999999999997</v>
      </c>
    </row>
    <row r="52" spans="1:18">
      <c r="B52" s="25" t="s">
        <v>38</v>
      </c>
      <c r="C52" s="67">
        <f>IF(ISNA(VLOOKUP(CONCATENATE($B52,C$4),Input_12m!$C$2:$D$214,2,FALSE)),"-",(VLOOKUP(CONCATENATE($B52,C$4),Input_12m!$C$2:$D$214,2,FALSE)))</f>
        <v>2.7101999999999999</v>
      </c>
      <c r="D52" s="67">
        <f>IF(ISNA(VLOOKUP(CONCATENATE($B52,D$4),Input_12m!$C$2:$D$214,2,FALSE)),"-",(VLOOKUP(CONCATENATE($B52,D$4),Input_12m!$C$2:$D$214,2,FALSE)))</f>
        <v>-2.1661000000000001</v>
      </c>
      <c r="E52" s="67">
        <f>IF(ISNA(VLOOKUP(CONCATENATE($B52,E$4),Input_12m!$C$2:$D$214,2,FALSE)),"-",(VLOOKUP(CONCATENATE($B52,E$4),Input_12m!$C$2:$D$214,2,FALSE)))</f>
        <v>7.9226999999999999</v>
      </c>
      <c r="F52" s="67" t="str">
        <f>IF(ISNA(VLOOKUP(CONCATENATE($B52,F$4),Input_12m!$C$2:$D$214,2,FALSE)),"-",(VLOOKUP(CONCATENATE($B52,F$4),Input_12m!$C$2:$D$214,2,FALSE)))</f>
        <v>-</v>
      </c>
      <c r="G52" s="67">
        <f>IF(ISNA(VLOOKUP(CONCATENATE($B52,G$4),Input_12m!$C$2:$D$214,2,FALSE)),"-",(VLOOKUP(CONCATENATE($B52,G$4),Input_12m!$C$2:$D$214,2,FALSE)))</f>
        <v>4.2159000000000004</v>
      </c>
      <c r="H52" s="67"/>
      <c r="I52" s="67">
        <f>IF(ISNA(VLOOKUP(CONCATENATE($B52,I$4),Input_12m!$C$2:$D$214,2,FALSE)),"-",(VLOOKUP(CONCATENATE($B52,I$4),Input_12m!$C$2:$D$214,2,FALSE)))</f>
        <v>18.541899999999998</v>
      </c>
      <c r="J52" s="67">
        <f>IF(ISNA(VLOOKUP(CONCATENATE($B52,J$4),Input_12m!$C$2:$D$214,2,FALSE)),"-",(VLOOKUP(CONCATENATE($B52,J$4),Input_12m!$C$2:$D$214,2,FALSE)))</f>
        <v>-10.5633</v>
      </c>
      <c r="K52">
        <f t="shared" si="22"/>
        <v>2.7101999999999999</v>
      </c>
      <c r="L52">
        <f t="shared" si="23"/>
        <v>2.1661000000000001</v>
      </c>
      <c r="M52">
        <f t="shared" si="24"/>
        <v>7.9226999999999999</v>
      </c>
      <c r="N52" t="str">
        <f t="shared" si="25"/>
        <v/>
      </c>
      <c r="O52">
        <f t="shared" si="26"/>
        <v>4.2159000000000004</v>
      </c>
      <c r="Q52">
        <f t="shared" si="27"/>
        <v>18.541899999999998</v>
      </c>
      <c r="R52">
        <f t="shared" si="28"/>
        <v>10.5633</v>
      </c>
    </row>
    <row r="53" spans="1:18">
      <c r="B53" s="25" t="s">
        <v>39</v>
      </c>
      <c r="C53" s="67">
        <f>IF(ISNA(VLOOKUP(CONCATENATE($B53,C$4),Input_12m!$C$2:$D$214,2,FALSE)),"-",(VLOOKUP(CONCATENATE($B53,C$4),Input_12m!$C$2:$D$214,2,FALSE)))</f>
        <v>2.7858999999999998</v>
      </c>
      <c r="D53" s="67">
        <f>IF(ISNA(VLOOKUP(CONCATENATE($B53,D$4),Input_12m!$C$2:$D$214,2,FALSE)),"-",(VLOOKUP(CONCATENATE($B53,D$4),Input_12m!$C$2:$D$214,2,FALSE)))</f>
        <v>0.2069</v>
      </c>
      <c r="E53" s="67">
        <f>IF(ISNA(VLOOKUP(CONCATENATE($B53,E$4),Input_12m!$C$2:$D$214,2,FALSE)),"-",(VLOOKUP(CONCATENATE($B53,E$4),Input_12m!$C$2:$D$214,2,FALSE)))</f>
        <v>0.99209999999999998</v>
      </c>
      <c r="F53" s="67" t="str">
        <f>IF(ISNA(VLOOKUP(CONCATENATE($B53,F$4),Input_12m!$C$2:$D$214,2,FALSE)),"-",(VLOOKUP(CONCATENATE($B53,F$4),Input_12m!$C$2:$D$214,2,FALSE)))</f>
        <v>-</v>
      </c>
      <c r="G53" s="67">
        <f>IF(ISNA(VLOOKUP(CONCATENATE($B53,G$4),Input_12m!$C$2:$D$214,2,FALSE)),"-",(VLOOKUP(CONCATENATE($B53,G$4),Input_12m!$C$2:$D$214,2,FALSE)))</f>
        <v>6.0141999999999998</v>
      </c>
      <c r="H53" s="67"/>
      <c r="I53" s="67">
        <f>IF(ISNA(VLOOKUP(CONCATENATE($B53,I$4),Input_12m!$C$2:$D$214,2,FALSE)),"-",(VLOOKUP(CONCATENATE($B53,I$4),Input_12m!$C$2:$D$214,2,FALSE)))</f>
        <v>16.3184</v>
      </c>
      <c r="J53" s="67">
        <f>IF(ISNA(VLOOKUP(CONCATENATE($B53,J$4),Input_12m!$C$2:$D$214,2,FALSE)),"-",(VLOOKUP(CONCATENATE($B53,J$4),Input_12m!$C$2:$D$214,2,FALSE)))</f>
        <v>14.107200000000001</v>
      </c>
      <c r="K53">
        <f t="shared" si="22"/>
        <v>2.7858999999999998</v>
      </c>
      <c r="L53">
        <f t="shared" si="23"/>
        <v>0.2069</v>
      </c>
      <c r="M53">
        <f t="shared" si="24"/>
        <v>0.99209999999999998</v>
      </c>
      <c r="N53" t="str">
        <f t="shared" si="25"/>
        <v/>
      </c>
      <c r="O53">
        <f t="shared" si="26"/>
        <v>6.0141999999999998</v>
      </c>
      <c r="Q53">
        <f t="shared" si="27"/>
        <v>16.3184</v>
      </c>
      <c r="R53">
        <f t="shared" si="28"/>
        <v>14.107200000000001</v>
      </c>
    </row>
    <row r="54" spans="1:18">
      <c r="B54" s="13"/>
    </row>
    <row r="55" spans="1:18">
      <c r="B55" t="s">
        <v>93</v>
      </c>
      <c r="C55" s="19">
        <f>AVERAGE(K6:K53)</f>
        <v>4.5736549999999987</v>
      </c>
      <c r="D55" s="19">
        <f t="shared" ref="D55:J55" si="29">AVERAGE(L6:L53)</f>
        <v>1.3542600000000002</v>
      </c>
      <c r="E55" s="19">
        <f t="shared" si="29"/>
        <v>2.1057485714285709</v>
      </c>
      <c r="F55" s="19">
        <f t="shared" si="29"/>
        <v>0.9614272727272728</v>
      </c>
      <c r="G55" s="19">
        <f t="shared" si="29"/>
        <v>4.6890074999999989</v>
      </c>
      <c r="H55" s="19"/>
      <c r="I55" s="19">
        <f t="shared" si="29"/>
        <v>12.751066666666668</v>
      </c>
      <c r="J55" s="19">
        <f t="shared" si="29"/>
        <v>11.568965625000001</v>
      </c>
    </row>
    <row r="56" spans="1:18">
      <c r="B56" t="s">
        <v>94</v>
      </c>
      <c r="C56" s="19">
        <f>MEDIAN(K6:K53)</f>
        <v>3.9913499999999997</v>
      </c>
      <c r="D56" s="19">
        <f t="shared" ref="D56:J56" si="30">MEDIAN(L6:L53)</f>
        <v>1.3169999999999999</v>
      </c>
      <c r="E56" s="19">
        <f t="shared" si="30"/>
        <v>1.4015</v>
      </c>
      <c r="F56" s="19">
        <f t="shared" si="30"/>
        <v>0.78359999999999996</v>
      </c>
      <c r="G56" s="19">
        <f t="shared" si="30"/>
        <v>3.8361999999999998</v>
      </c>
      <c r="H56" s="19"/>
      <c r="I56" s="19">
        <f t="shared" si="30"/>
        <v>13.25825</v>
      </c>
      <c r="J56" s="19">
        <f t="shared" si="30"/>
        <v>11.02285</v>
      </c>
    </row>
    <row r="57" spans="1:18">
      <c r="B57" t="s">
        <v>143</v>
      </c>
      <c r="C57" s="19">
        <f>MIN(K6:K53)</f>
        <v>0.92820000000000003</v>
      </c>
      <c r="D57" s="19">
        <f>MIN(L6:L53)</f>
        <v>1E-4</v>
      </c>
      <c r="E57" s="19">
        <f>MIN(M6:M53)</f>
        <v>1E-4</v>
      </c>
      <c r="F57" s="19">
        <f>MIN(N6:N53)</f>
        <v>0</v>
      </c>
      <c r="G57" s="19">
        <f>MIN(O6:O53)</f>
        <v>1.3025</v>
      </c>
      <c r="H57" s="19"/>
      <c r="I57" s="19">
        <f>MIN(Q6:Q53)</f>
        <v>3.7075</v>
      </c>
      <c r="J57" s="19">
        <f>MIN(R6:R53)</f>
        <v>5.4993999999999996</v>
      </c>
    </row>
    <row r="58" spans="1:18">
      <c r="B58" t="s">
        <v>144</v>
      </c>
      <c r="C58" s="19">
        <f>MAX(K6:K53)</f>
        <v>9.8519000000000005</v>
      </c>
      <c r="D58" s="19">
        <f>MAX(L6:L53)</f>
        <v>3.6905000000000001</v>
      </c>
      <c r="E58" s="19">
        <f>MAX(M6:M53)</f>
        <v>7.9226999999999999</v>
      </c>
      <c r="F58" s="19">
        <f>MAX(N6:N53)</f>
        <v>3.3837999999999999</v>
      </c>
      <c r="G58" s="19">
        <f>MAX(O6:O53)</f>
        <v>11.905799999999999</v>
      </c>
      <c r="H58" s="19"/>
      <c r="I58" s="19">
        <f>MAX(Q6:Q53)</f>
        <v>21.108899999999998</v>
      </c>
      <c r="J58" s="19">
        <f>MAX(R6:R53)</f>
        <v>21.981200000000001</v>
      </c>
    </row>
    <row r="59" spans="1:18">
      <c r="B59" s="9"/>
      <c r="C59" s="9"/>
      <c r="D59" s="9"/>
      <c r="E59" s="9"/>
      <c r="F59" s="9"/>
      <c r="G59" s="9"/>
      <c r="H59" s="9"/>
      <c r="I59" s="9"/>
      <c r="J59" s="9"/>
    </row>
    <row r="60" spans="1:18">
      <c r="B60" s="21" t="s">
        <v>96</v>
      </c>
    </row>
    <row r="61" spans="1:18">
      <c r="B61" s="22" t="s">
        <v>95</v>
      </c>
    </row>
    <row r="62" spans="1:18">
      <c r="E62" t="s">
        <v>97</v>
      </c>
    </row>
  </sheetData>
  <mergeCells count="3">
    <mergeCell ref="B1:J1"/>
    <mergeCell ref="C3:G3"/>
    <mergeCell ref="I3:J3"/>
  </mergeCells>
  <conditionalFormatting sqref="C6:J53">
    <cfRule type="cellIs" dxfId="5" priority="3" operator="lessThan">
      <formula>0</formula>
    </cfRule>
  </conditionalFormatting>
  <pageMargins left="0.7" right="0.7" top="0.75" bottom="0.75" header="0.3" footer="0.3"/>
  <pageSetup scale="74" orientation="portrait"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pageSetUpPr fitToPage="1"/>
  </sheetPr>
  <dimension ref="A1:AT59"/>
  <sheetViews>
    <sheetView view="pageBreakPreview" topLeftCell="B1" zoomScale="80" zoomScaleSheetLayoutView="80" workbookViewId="0">
      <pane xSplit="1" ySplit="5" topLeftCell="C6" activePane="bottomRight" state="frozen"/>
      <selection activeCell="B1" sqref="B1:J1"/>
      <selection pane="topRight" activeCell="B1" sqref="B1:J1"/>
      <selection pane="bottomLeft" activeCell="B1" sqref="B1:J1"/>
      <selection pane="bottomRight" activeCell="B1" sqref="B1:J1"/>
    </sheetView>
  </sheetViews>
  <sheetFormatPr defaultColWidth="8.85546875" defaultRowHeight="15"/>
  <cols>
    <col min="1" max="1" width="0" hidden="1" customWidth="1"/>
    <col min="2" max="2" width="37.7109375" bestFit="1" customWidth="1"/>
    <col min="3" max="17" width="10.140625" customWidth="1"/>
    <col min="18" max="18" width="2.7109375" customWidth="1"/>
    <col min="19" max="24" width="10.42578125" customWidth="1"/>
    <col min="25" max="25" width="7.7109375" bestFit="1" customWidth="1"/>
    <col min="26" max="27" width="8.7109375" bestFit="1" customWidth="1"/>
    <col min="28" max="36" width="7.7109375" bestFit="1" customWidth="1"/>
    <col min="37" max="39" width="8.7109375" bestFit="1" customWidth="1"/>
    <col min="40" max="40" width="2.28515625" bestFit="1" customWidth="1"/>
    <col min="41" max="43" width="8.7109375" bestFit="1" customWidth="1"/>
    <col min="44" max="46" width="8.85546875" bestFit="1" customWidth="1"/>
  </cols>
  <sheetData>
    <row r="1" spans="1:46">
      <c r="B1" s="265" t="s">
        <v>183</v>
      </c>
      <c r="C1" s="265"/>
      <c r="D1" s="265"/>
      <c r="E1" s="265"/>
      <c r="F1" s="265"/>
      <c r="G1" s="265"/>
      <c r="H1" s="265"/>
      <c r="I1" s="265"/>
      <c r="J1" s="265"/>
      <c r="K1" s="265"/>
      <c r="L1" s="265"/>
      <c r="M1" s="265"/>
      <c r="N1" s="265"/>
      <c r="O1" s="265"/>
      <c r="P1" s="265"/>
      <c r="Q1" s="265"/>
      <c r="R1" s="265"/>
      <c r="S1" s="265"/>
      <c r="T1" s="265"/>
      <c r="U1" s="265"/>
      <c r="V1" s="265"/>
      <c r="W1" s="265"/>
      <c r="X1" s="265"/>
    </row>
    <row r="2" spans="1:46" ht="16.350000000000001" customHeight="1">
      <c r="A2" s="18"/>
      <c r="B2" s="62"/>
      <c r="C2" s="62"/>
      <c r="D2" s="62"/>
      <c r="E2" s="62"/>
      <c r="F2" s="62"/>
      <c r="G2" s="62"/>
      <c r="H2" s="62"/>
      <c r="I2" s="62"/>
      <c r="J2" s="62"/>
      <c r="K2" s="62"/>
      <c r="L2" s="62"/>
      <c r="M2" s="62"/>
      <c r="N2" s="62"/>
      <c r="O2" s="62"/>
      <c r="P2" s="62"/>
      <c r="Q2" s="62"/>
      <c r="R2" s="62"/>
      <c r="S2" s="62"/>
      <c r="T2" s="62"/>
      <c r="U2" s="62"/>
      <c r="V2" s="62"/>
      <c r="W2" s="62"/>
      <c r="X2" s="62"/>
    </row>
    <row r="3" spans="1:46">
      <c r="B3" s="66"/>
      <c r="C3" s="266" t="s">
        <v>84</v>
      </c>
      <c r="D3" s="266"/>
      <c r="E3" s="266"/>
      <c r="F3" s="266"/>
      <c r="G3" s="266"/>
      <c r="H3" s="266"/>
      <c r="I3" s="266"/>
      <c r="J3" s="266"/>
      <c r="K3" s="266"/>
      <c r="L3" s="266"/>
      <c r="M3" s="266"/>
      <c r="N3" s="266"/>
      <c r="O3" s="266"/>
      <c r="P3" s="266"/>
      <c r="Q3" s="266"/>
      <c r="S3" s="266" t="s">
        <v>83</v>
      </c>
      <c r="T3" s="266"/>
      <c r="U3" s="266"/>
      <c r="V3" s="266"/>
      <c r="W3" s="266"/>
      <c r="X3" s="266"/>
    </row>
    <row r="4" spans="1:46" ht="29.1" customHeight="1">
      <c r="A4" s="13"/>
      <c r="B4" s="13"/>
      <c r="C4" s="269" t="s">
        <v>0</v>
      </c>
      <c r="D4" s="269"/>
      <c r="E4" s="269"/>
      <c r="F4" s="269" t="s">
        <v>1</v>
      </c>
      <c r="G4" s="269"/>
      <c r="H4" s="269"/>
      <c r="I4" s="270" t="s">
        <v>75</v>
      </c>
      <c r="J4" s="270"/>
      <c r="K4" s="270"/>
      <c r="L4" s="270" t="s">
        <v>64</v>
      </c>
      <c r="M4" s="270"/>
      <c r="N4" s="270"/>
      <c r="O4" s="270" t="s">
        <v>182</v>
      </c>
      <c r="P4" s="270"/>
      <c r="Q4" s="270"/>
      <c r="R4" s="13"/>
      <c r="S4" s="268" t="s">
        <v>3</v>
      </c>
      <c r="T4" s="268"/>
      <c r="U4" s="268"/>
      <c r="V4" s="268" t="s">
        <v>4</v>
      </c>
      <c r="W4" s="268"/>
      <c r="X4" s="268"/>
    </row>
    <row r="5" spans="1:46">
      <c r="A5" s="9"/>
      <c r="B5" s="9"/>
      <c r="C5" s="9" t="s">
        <v>87</v>
      </c>
      <c r="D5" s="9" t="s">
        <v>81</v>
      </c>
      <c r="E5" s="9" t="s">
        <v>82</v>
      </c>
      <c r="F5" s="9" t="s">
        <v>87</v>
      </c>
      <c r="G5" s="9" t="s">
        <v>81</v>
      </c>
      <c r="H5" s="9" t="s">
        <v>82</v>
      </c>
      <c r="I5" s="9" t="s">
        <v>87</v>
      </c>
      <c r="J5" s="9" t="s">
        <v>81</v>
      </c>
      <c r="K5" s="9" t="s">
        <v>82</v>
      </c>
      <c r="L5" s="9" t="s">
        <v>87</v>
      </c>
      <c r="M5" s="9" t="s">
        <v>81</v>
      </c>
      <c r="N5" s="9" t="s">
        <v>82</v>
      </c>
      <c r="O5" s="9" t="s">
        <v>87</v>
      </c>
      <c r="P5" s="9" t="s">
        <v>81</v>
      </c>
      <c r="Q5" s="9" t="s">
        <v>82</v>
      </c>
      <c r="R5" s="9"/>
      <c r="S5" s="9" t="s">
        <v>87</v>
      </c>
      <c r="T5" s="9" t="s">
        <v>81</v>
      </c>
      <c r="U5" s="9" t="s">
        <v>82</v>
      </c>
      <c r="V5" s="9" t="s">
        <v>87</v>
      </c>
      <c r="W5" s="9" t="s">
        <v>81</v>
      </c>
      <c r="X5" s="9" t="s">
        <v>82</v>
      </c>
    </row>
    <row r="6" spans="1:46">
      <c r="A6" t="s">
        <v>17</v>
      </c>
      <c r="B6" s="17" t="s">
        <v>171</v>
      </c>
    </row>
    <row r="7" spans="1:46">
      <c r="A7" t="s">
        <v>17</v>
      </c>
      <c r="B7" s="20" t="s">
        <v>16</v>
      </c>
      <c r="C7" s="19">
        <f>IF(ISNA(VLOOKUP(CONCATENATE($B7,C$4),Input_12m!$C$2:$D$214,2,FALSE)),"-",(VLOOKUP(CONCATENATE($B7,C$4),Input_12m!$C$2:$D$214,2,FALSE)))</f>
        <v>7.5618999999999996</v>
      </c>
      <c r="D7" s="19">
        <f>IF(ISNA(VLOOKUP(CONCATENATE($B7,C$4),Input_24m!$C$2:$D$214,2,FALSE)),"-",(VLOOKUP(CONCATENATE($B7,C$4),Input_24m!$C$2:$D$214,2,FALSE)))</f>
        <v>11.8954</v>
      </c>
      <c r="E7" s="19">
        <f>IF(ISNA(VLOOKUP(CONCATENATE($B7,C$4),Input_36m!$C$2:$D$214,2,FALSE)),"-",(VLOOKUP(CONCATENATE($B7,C$4),Input_36m!$C$2:$D$214,2,FALSE)))</f>
        <v>14.629899999999999</v>
      </c>
      <c r="F7" s="19">
        <f>IF(ISNA(VLOOKUP(CONCATENATE($B7,F$4),Input_12m!$C$2:$D$214,2,FALSE)),"-",(VLOOKUP(CONCATENATE($B7,F$4),Input_12m!$C$2:$D$214,2,FALSE)))</f>
        <v>-3.6905000000000001</v>
      </c>
      <c r="G7" s="19">
        <f>IF(ISNA(VLOOKUP(CONCATENATE($B7,F$4),Input_24m!$C$2:$D$214,2,FALSE)),"-",(VLOOKUP(CONCATENATE($B7,F$4),Input_24m!$C$2:$D$214,2,FALSE)))</f>
        <v>-7.6912000000000003</v>
      </c>
      <c r="H7" s="19">
        <f>IF(ISNA(VLOOKUP(CONCATENATE($B7,F$4),Input_36m!$C$2:$D$214,2,FALSE)),"-",(VLOOKUP(CONCATENATE($B7,F$4),Input_36m!$C$2:$D$214,2,FALSE)))</f>
        <v>-7.6912000000000003</v>
      </c>
      <c r="I7" s="19">
        <f>IF(ISNA(VLOOKUP(CONCATENATE($B7,I$4),Input_12m!$C$2:$D$214,2,FALSE)),"-",(VLOOKUP(CONCATENATE($B7,I$4),Input_12m!$C$2:$D$214,2,FALSE)))</f>
        <v>1.7495000000000001</v>
      </c>
      <c r="J7" s="19">
        <f>IF(ISNA(VLOOKUP(CONCATENATE($B7,I$4),Input_24m!$C$2:$D$214,2,FALSE)),"-",(VLOOKUP(CONCATENATE($B7,I$4),Input_24m!$C$2:$D$214,2,FALSE)))</f>
        <v>2.7181999999999999</v>
      </c>
      <c r="K7" s="19">
        <f>IF(ISNA(VLOOKUP(CONCATENATE($B7,I$4),Input_36m!$C$2:$D$214,2,FALSE)),"-",(VLOOKUP(CONCATENATE($B7,I$4),Input_36m!$C$2:$D$214,2,FALSE)))</f>
        <v>3.4401000000000002</v>
      </c>
      <c r="L7" s="19" t="str">
        <f>IF(ISNA(VLOOKUP(CONCATENATE($B7,L$4),Input_12m!$C$2:$D$214,2,FALSE)),"-",(VLOOKUP(CONCATENATE($B7,L$4),Input_12m!$C$2:$D$214,2,FALSE)))</f>
        <v>-</v>
      </c>
      <c r="M7" s="19" t="str">
        <f>IF(ISNA(VLOOKUP(CONCATENATE($B7,L$4),Input_24m!$C$2:$D$214,2,FALSE)),"-",(VLOOKUP(CONCATENATE($B7,L$4),Input_24m!$C$2:$D$214,2,FALSE)))</f>
        <v>-</v>
      </c>
      <c r="N7" s="19" t="str">
        <f>IF(ISNA(VLOOKUP(CONCATENATE($B7,L$4),Input_36m!$C$2:$D$214,2,FALSE)),"-",(VLOOKUP(CONCATENATE($B7,L$4),Input_36m!$C$2:$D$214,2,FALSE)))</f>
        <v>-</v>
      </c>
      <c r="O7" s="19">
        <f>IF(ISNA(VLOOKUP(CONCATENATE($B7,O$4),Input_12m!$C$2:$D$214,2,FALSE)),"-",(VLOOKUP(CONCATENATE($B7,O$4),Input_12m!$C$2:$D$214,2,FALSE)))</f>
        <v>-2.5024000000000002</v>
      </c>
      <c r="P7" s="19">
        <f>IF(ISNA(VLOOKUP(CONCATENATE($B7,O$4),Input_24m!$C$2:$D$214,2,FALSE)),"-",(VLOOKUP(CONCATENATE($B7,O$4),Input_24m!$C$2:$D$214,2,FALSE)))</f>
        <v>-2.5024000000000002</v>
      </c>
      <c r="Q7" s="19">
        <f>IF(ISNA(VLOOKUP(CONCATENATE($B7,O$4),Input_36m!$C$2:$D$214,2,FALSE)),"-",(VLOOKUP(CONCATENATE($B7,O$4),Input_36m!$C$2:$D$214,2,FALSE)))</f>
        <v>-5.2031000000000001</v>
      </c>
      <c r="R7" s="19"/>
      <c r="S7" s="19">
        <f>IF(ISNA(VLOOKUP(CONCATENATE($B7,S$4),Input_12m!$C$2:$D$214,2,FALSE)),"-",(VLOOKUP(CONCATENATE($B7,S$4),Input_12m!$C$2:$D$214,2,FALSE)))</f>
        <v>-16.5501</v>
      </c>
      <c r="T7" s="19">
        <f>IF(ISNA(VLOOKUP(CONCATENATE($B7,S$4),Input_24m!$C$2:$D$214,2,FALSE)),"-",(VLOOKUP(CONCATENATE($B7,S$4),Input_24m!$C$2:$D$214,2,FALSE)))</f>
        <v>-21.869499999999999</v>
      </c>
      <c r="U7" s="19">
        <f>IF(ISNA(VLOOKUP(CONCATENATE($B7,S$4),Input_36m!$C$2:$D$214,2,FALSE)),"-",(VLOOKUP(CONCATENATE($B7,S$4),Input_36m!$C$2:$D$214,2,FALSE)))</f>
        <v>-24.376999999999999</v>
      </c>
      <c r="V7" s="19">
        <f>IF(ISNA(VLOOKUP(CONCATENATE($B7,V$4),Input_12m!$C$2:$D$214,2,FALSE)),"-",(VLOOKUP(CONCATENATE($B7,V$4),Input_12m!$C$2:$D$214,2,FALSE)))</f>
        <v>-18.64</v>
      </c>
      <c r="W7" s="19">
        <f>IF(ISNA(VLOOKUP(CONCATENATE($B7,V$4),Input_24m!$C$2:$D$214,2,FALSE)),"-",(VLOOKUP(CONCATENATE($B7,V$4),Input_24m!$C$2:$D$214,2,FALSE)))</f>
        <v>-28.4834</v>
      </c>
      <c r="X7" s="19">
        <f>IF(ISNA(VLOOKUP(CONCATENATE($B7,V$4),Input_36m!$C$2:$D$214,2,FALSE)),"-",(VLOOKUP(CONCATENATE($B7,V$4),Input_36m!$C$2:$D$214,2,FALSE)))</f>
        <v>-32.425899999999999</v>
      </c>
      <c r="Y7">
        <f>IF(ISNUMBER(C7),ABS(C7),"")</f>
        <v>7.5618999999999996</v>
      </c>
      <c r="Z7">
        <f t="shared" ref="Z7:Z54" si="0">IF(ISNUMBER(D7),ABS(D7),"")</f>
        <v>11.8954</v>
      </c>
      <c r="AA7">
        <f t="shared" ref="AA7:AA54" si="1">IF(ISNUMBER(E7),ABS(E7),"")</f>
        <v>14.629899999999999</v>
      </c>
      <c r="AB7">
        <f t="shared" ref="AB7:AB54" si="2">IF(ISNUMBER(F7),ABS(F7),"")</f>
        <v>3.6905000000000001</v>
      </c>
      <c r="AC7">
        <f t="shared" ref="AC7:AC54" si="3">IF(ISNUMBER(G7),ABS(G7),"")</f>
        <v>7.6912000000000003</v>
      </c>
      <c r="AD7">
        <f t="shared" ref="AD7:AD54" si="4">IF(ISNUMBER(H7),ABS(H7),"")</f>
        <v>7.6912000000000003</v>
      </c>
      <c r="AE7">
        <f t="shared" ref="AE7:AE54" si="5">IF(ISNUMBER(I7),ABS(I7),"")</f>
        <v>1.7495000000000001</v>
      </c>
      <c r="AF7">
        <f t="shared" ref="AF7:AF54" si="6">IF(ISNUMBER(J7),ABS(J7),"")</f>
        <v>2.7181999999999999</v>
      </c>
      <c r="AG7">
        <f t="shared" ref="AG7:AG54" si="7">IF(ISNUMBER(K7),ABS(K7),"")</f>
        <v>3.4401000000000002</v>
      </c>
      <c r="AH7" t="str">
        <f t="shared" ref="AH7:AH54" si="8">IF(ISNUMBER(L7),ABS(L7),"")</f>
        <v/>
      </c>
      <c r="AI7" t="str">
        <f t="shared" ref="AI7:AI54" si="9">IF(ISNUMBER(M7),ABS(M7),"")</f>
        <v/>
      </c>
      <c r="AJ7" t="str">
        <f t="shared" ref="AJ7:AJ54" si="10">IF(ISNUMBER(N7),ABS(N7),"")</f>
        <v/>
      </c>
      <c r="AK7">
        <f t="shared" ref="AK7:AK54" si="11">IF(ISNUMBER(O7),ABS(O7),"")</f>
        <v>2.5024000000000002</v>
      </c>
      <c r="AL7">
        <f t="shared" ref="AL7:AL54" si="12">IF(ISNUMBER(P7),ABS(P7),"")</f>
        <v>2.5024000000000002</v>
      </c>
      <c r="AM7">
        <f t="shared" ref="AM7:AM54" si="13">IF(ISNUMBER(Q7),ABS(Q7),"")</f>
        <v>5.2031000000000001</v>
      </c>
      <c r="AN7" t="str">
        <f t="shared" ref="AN7:AN54" si="14">IF(ISNUMBER(R7),ABS(R7),"")</f>
        <v/>
      </c>
      <c r="AO7">
        <f t="shared" ref="AO7:AO54" si="15">IF(ISNUMBER(S7),ABS(S7),"")</f>
        <v>16.5501</v>
      </c>
      <c r="AP7">
        <f t="shared" ref="AP7:AP54" si="16">IF(ISNUMBER(T7),ABS(T7),"")</f>
        <v>21.869499999999999</v>
      </c>
      <c r="AQ7">
        <f t="shared" ref="AQ7:AQ54" si="17">IF(ISNUMBER(U7),ABS(U7),"")</f>
        <v>24.376999999999999</v>
      </c>
      <c r="AR7">
        <f t="shared" ref="AR7:AR54" si="18">IF(ISNUMBER(V7),ABS(V7),"")</f>
        <v>18.64</v>
      </c>
      <c r="AS7">
        <f t="shared" ref="AS7:AS54" si="19">IF(ISNUMBER(W7),ABS(W7),"")</f>
        <v>28.4834</v>
      </c>
      <c r="AT7">
        <f t="shared" ref="AT7:AT54" si="20">IF(ISNUMBER(X7),ABS(X7),"")</f>
        <v>32.425899999999999</v>
      </c>
    </row>
    <row r="8" spans="1:46">
      <c r="A8" t="s">
        <v>17</v>
      </c>
      <c r="B8" s="20" t="s">
        <v>24</v>
      </c>
      <c r="C8" s="19">
        <f>IF(ISNA(VLOOKUP(CONCATENATE($B8,C$4),Input_12m!$C$2:$D$214,2,FALSE)),"-",(VLOOKUP(CONCATENATE($B8,C$4),Input_12m!$C$2:$D$214,2,FALSE)))</f>
        <v>2.7871999999999999</v>
      </c>
      <c r="D8" s="19">
        <f>IF(ISNA(VLOOKUP(CONCATENATE($B8,C$4),Input_24m!$C$2:$D$214,2,FALSE)),"-",(VLOOKUP(CONCATENATE($B8,C$4),Input_24m!$C$2:$D$214,2,FALSE)))</f>
        <v>4.4009999999999998</v>
      </c>
      <c r="E8" s="19">
        <f>IF(ISNA(VLOOKUP(CONCATENATE($B8,C$4),Input_36m!$C$2:$D$214,2,FALSE)),"-",(VLOOKUP(CONCATENATE($B8,C$4),Input_36m!$C$2:$D$214,2,FALSE)))</f>
        <v>5.5198</v>
      </c>
      <c r="F8" s="19" t="str">
        <f>IF(ISNA(VLOOKUP(CONCATENATE($B8,F$4),Input_12m!$C$2:$D$214,2,FALSE)),"-",(VLOOKUP(CONCATENATE($B8,F$4),Input_12m!$C$2:$D$214,2,FALSE)))</f>
        <v>-</v>
      </c>
      <c r="G8" s="19" t="str">
        <f>IF(ISNA(VLOOKUP(CONCATENATE($B8,F$4),Input_24m!$C$2:$D$214,2,FALSE)),"-",(VLOOKUP(CONCATENATE($B8,F$4),Input_24m!$C$2:$D$214,2,FALSE)))</f>
        <v>-</v>
      </c>
      <c r="H8" s="19" t="str">
        <f>IF(ISNA(VLOOKUP(CONCATENATE($B8,F$4),Input_36m!$C$2:$D$214,2,FALSE)),"-",(VLOOKUP(CONCATENATE($B8,F$4),Input_36m!$C$2:$D$214,2,FALSE)))</f>
        <v>-</v>
      </c>
      <c r="I8" s="19">
        <f>IF(ISNA(VLOOKUP(CONCATENATE($B8,I$4),Input_12m!$C$2:$D$214,2,FALSE)),"-",(VLOOKUP(CONCATENATE($B8,I$4),Input_12m!$C$2:$D$214,2,FALSE)))</f>
        <v>0.3044</v>
      </c>
      <c r="J8" s="19">
        <f>IF(ISNA(VLOOKUP(CONCATENATE($B8,I$4),Input_24m!$C$2:$D$214,2,FALSE)),"-",(VLOOKUP(CONCATENATE($B8,I$4),Input_24m!$C$2:$D$214,2,FALSE)))</f>
        <v>0.95809999999999995</v>
      </c>
      <c r="K8" s="19">
        <f>IF(ISNA(VLOOKUP(CONCATENATE($B8,I$4),Input_36m!$C$2:$D$214,2,FALSE)),"-",(VLOOKUP(CONCATENATE($B8,I$4),Input_36m!$C$2:$D$214,2,FALSE)))</f>
        <v>1.7848999999999999</v>
      </c>
      <c r="L8" s="19" t="str">
        <f>IF(ISNA(VLOOKUP(CONCATENATE($B8,L$4),Input_12m!$C$2:$D$214,2,FALSE)),"-",(VLOOKUP(CONCATENATE($B8,L$4),Input_12m!$C$2:$D$214,2,FALSE)))</f>
        <v>-</v>
      </c>
      <c r="M8" s="19" t="str">
        <f>IF(ISNA(VLOOKUP(CONCATENATE($B8,L$4),Input_24m!$C$2:$D$214,2,FALSE)),"-",(VLOOKUP(CONCATENATE($B8,L$4),Input_24m!$C$2:$D$214,2,FALSE)))</f>
        <v>-</v>
      </c>
      <c r="N8" s="19" t="str">
        <f>IF(ISNA(VLOOKUP(CONCATENATE($B8,L$4),Input_36m!$C$2:$D$214,2,FALSE)),"-",(VLOOKUP(CONCATENATE($B8,L$4),Input_36m!$C$2:$D$214,2,FALSE)))</f>
        <v>-</v>
      </c>
      <c r="O8" s="19">
        <f>IF(ISNA(VLOOKUP(CONCATENATE($B8,O$4),Input_12m!$C$2:$D$214,2,FALSE)),"-",(VLOOKUP(CONCATENATE($B8,O$4),Input_12m!$C$2:$D$214,2,FALSE)))</f>
        <v>-1.3025</v>
      </c>
      <c r="P8" s="19">
        <f>IF(ISNA(VLOOKUP(CONCATENATE($B8,O$4),Input_24m!$C$2:$D$214,2,FALSE)),"-",(VLOOKUP(CONCATENATE($B8,O$4),Input_24m!$C$2:$D$214,2,FALSE)))</f>
        <v>-7.8517999999999999</v>
      </c>
      <c r="Q8" s="19">
        <f>IF(ISNA(VLOOKUP(CONCATENATE($B8,O$4),Input_36m!$C$2:$D$214,2,FALSE)),"-",(VLOOKUP(CONCATENATE($B8,O$4),Input_36m!$C$2:$D$214,2,FALSE)))</f>
        <v>-11.6873</v>
      </c>
      <c r="R8" s="19"/>
      <c r="S8" s="19">
        <f>IF(ISNA(VLOOKUP(CONCATENATE($B8,S$4),Input_12m!$C$2:$D$214,2,FALSE)),"-",(VLOOKUP(CONCATENATE($B8,S$4),Input_12m!$C$2:$D$214,2,FALSE)))</f>
        <v>-5.4173999999999998</v>
      </c>
      <c r="T8" s="19">
        <f>IF(ISNA(VLOOKUP(CONCATENATE($B8,S$4),Input_24m!$C$2:$D$214,2,FALSE)),"-",(VLOOKUP(CONCATENATE($B8,S$4),Input_24m!$C$2:$D$214,2,FALSE)))</f>
        <v>-12.696</v>
      </c>
      <c r="U8" s="19">
        <f>IF(ISNA(VLOOKUP(CONCATENATE($B8,S$4),Input_36m!$C$2:$D$214,2,FALSE)),"-",(VLOOKUP(CONCATENATE($B8,S$4),Input_36m!$C$2:$D$214,2,FALSE)))</f>
        <v>-13.852600000000001</v>
      </c>
      <c r="V8" s="19" t="str">
        <f>IF(ISNA(VLOOKUP(CONCATENATE($B8,V$4),Input_12m!$C$2:$D$214,2,FALSE)),"-",(VLOOKUP(CONCATENATE($B8,V$4),Input_12m!$C$2:$D$214,2,FALSE)))</f>
        <v>-</v>
      </c>
      <c r="W8" s="19" t="str">
        <f>IF(ISNA(VLOOKUP(CONCATENATE($B8,V$4),Input_24m!$C$2:$D$214,2,FALSE)),"-",(VLOOKUP(CONCATENATE($B8,V$4),Input_24m!$C$2:$D$214,2,FALSE)))</f>
        <v>-</v>
      </c>
      <c r="X8" s="19" t="str">
        <f>IF(ISNA(VLOOKUP(CONCATENATE($B8,V$4),Input_36m!$C$2:$D$214,2,FALSE)),"-",(VLOOKUP(CONCATENATE($B8,V$4),Input_36m!$C$2:$D$214,2,FALSE)))</f>
        <v>-</v>
      </c>
      <c r="Y8">
        <f t="shared" ref="Y8:Y54" si="21">IF(ISNUMBER(C8),ABS(C8),"")</f>
        <v>2.7871999999999999</v>
      </c>
      <c r="Z8">
        <f t="shared" si="0"/>
        <v>4.4009999999999998</v>
      </c>
      <c r="AA8">
        <f t="shared" si="1"/>
        <v>5.5198</v>
      </c>
      <c r="AB8" t="str">
        <f t="shared" si="2"/>
        <v/>
      </c>
      <c r="AC8" t="str">
        <f t="shared" si="3"/>
        <v/>
      </c>
      <c r="AD8" t="str">
        <f t="shared" si="4"/>
        <v/>
      </c>
      <c r="AE8">
        <f t="shared" si="5"/>
        <v>0.3044</v>
      </c>
      <c r="AF8">
        <f t="shared" si="6"/>
        <v>0.95809999999999995</v>
      </c>
      <c r="AG8">
        <f t="shared" si="7"/>
        <v>1.7848999999999999</v>
      </c>
      <c r="AH8" t="str">
        <f t="shared" si="8"/>
        <v/>
      </c>
      <c r="AI8" t="str">
        <f t="shared" si="9"/>
        <v/>
      </c>
      <c r="AJ8" t="str">
        <f t="shared" si="10"/>
        <v/>
      </c>
      <c r="AK8">
        <f t="shared" si="11"/>
        <v>1.3025</v>
      </c>
      <c r="AL8">
        <f t="shared" si="12"/>
        <v>7.8517999999999999</v>
      </c>
      <c r="AM8">
        <f t="shared" si="13"/>
        <v>11.6873</v>
      </c>
      <c r="AN8" t="str">
        <f t="shared" si="14"/>
        <v/>
      </c>
      <c r="AO8">
        <f t="shared" si="15"/>
        <v>5.4173999999999998</v>
      </c>
      <c r="AP8">
        <f t="shared" si="16"/>
        <v>12.696</v>
      </c>
      <c r="AQ8">
        <f t="shared" si="17"/>
        <v>13.852600000000001</v>
      </c>
      <c r="AR8" t="str">
        <f t="shared" si="18"/>
        <v/>
      </c>
      <c r="AS8" t="str">
        <f t="shared" si="19"/>
        <v/>
      </c>
      <c r="AT8" t="str">
        <f t="shared" si="20"/>
        <v/>
      </c>
    </row>
    <row r="9" spans="1:46">
      <c r="A9" t="s">
        <v>17</v>
      </c>
      <c r="B9" s="20" t="s">
        <v>30</v>
      </c>
      <c r="C9" s="19">
        <f>IF(ISNA(VLOOKUP(CONCATENATE($B9,C$4),Input_12m!$C$2:$D$214,2,FALSE)),"-",(VLOOKUP(CONCATENATE($B9,C$4),Input_12m!$C$2:$D$214,2,FALSE)))</f>
        <v>4.0427</v>
      </c>
      <c r="D9" s="19">
        <f>IF(ISNA(VLOOKUP(CONCATENATE($B9,C$4),Input_24m!$C$2:$D$214,2,FALSE)),"-",(VLOOKUP(CONCATENATE($B9,C$4),Input_24m!$C$2:$D$214,2,FALSE)))</f>
        <v>6.9584000000000001</v>
      </c>
      <c r="E9" s="19">
        <f>IF(ISNA(VLOOKUP(CONCATENATE($B9,C$4),Input_36m!$C$2:$D$214,2,FALSE)),"-",(VLOOKUP(CONCATENATE($B9,C$4),Input_36m!$C$2:$D$214,2,FALSE)))</f>
        <v>8.1452000000000009</v>
      </c>
      <c r="F9" s="19" t="str">
        <f>IF(ISNA(VLOOKUP(CONCATENATE($B9,F$4),Input_12m!$C$2:$D$214,2,FALSE)),"-",(VLOOKUP(CONCATENATE($B9,F$4),Input_12m!$C$2:$D$214,2,FALSE)))</f>
        <v>-</v>
      </c>
      <c r="G9" s="19" t="str">
        <f>IF(ISNA(VLOOKUP(CONCATENATE($B9,F$4),Input_24m!$C$2:$D$214,2,FALSE)),"-",(VLOOKUP(CONCATENATE($B9,F$4),Input_24m!$C$2:$D$214,2,FALSE)))</f>
        <v>-</v>
      </c>
      <c r="H9" s="19" t="str">
        <f>IF(ISNA(VLOOKUP(CONCATENATE($B9,F$4),Input_36m!$C$2:$D$214,2,FALSE)),"-",(VLOOKUP(CONCATENATE($B9,F$4),Input_36m!$C$2:$D$214,2,FALSE)))</f>
        <v>-</v>
      </c>
      <c r="I9" s="19">
        <f>IF(ISNA(VLOOKUP(CONCATENATE($B9,I$4),Input_12m!$C$2:$D$214,2,FALSE)),"-",(VLOOKUP(CONCATENATE($B9,I$4),Input_12m!$C$2:$D$214,2,FALSE)))</f>
        <v>0.9607</v>
      </c>
      <c r="J9" s="19">
        <f>IF(ISNA(VLOOKUP(CONCATENATE($B9,I$4),Input_24m!$C$2:$D$214,2,FALSE)),"-",(VLOOKUP(CONCATENATE($B9,I$4),Input_24m!$C$2:$D$214,2,FALSE)))</f>
        <v>1.8587</v>
      </c>
      <c r="K9" s="19">
        <f>IF(ISNA(VLOOKUP(CONCATENATE($B9,I$4),Input_36m!$C$2:$D$214,2,FALSE)),"-",(VLOOKUP(CONCATENATE($B9,I$4),Input_36m!$C$2:$D$214,2,FALSE)))</f>
        <v>3.0857999999999999</v>
      </c>
      <c r="L9" s="19" t="str">
        <f>IF(ISNA(VLOOKUP(CONCATENATE($B9,L$4),Input_12m!$C$2:$D$214,2,FALSE)),"-",(VLOOKUP(CONCATENATE($B9,L$4),Input_12m!$C$2:$D$214,2,FALSE)))</f>
        <v>-</v>
      </c>
      <c r="M9" s="19" t="str">
        <f>IF(ISNA(VLOOKUP(CONCATENATE($B9,L$4),Input_24m!$C$2:$D$214,2,FALSE)),"-",(VLOOKUP(CONCATENATE($B9,L$4),Input_24m!$C$2:$D$214,2,FALSE)))</f>
        <v>-</v>
      </c>
      <c r="N9" s="19" t="str">
        <f>IF(ISNA(VLOOKUP(CONCATENATE($B9,L$4),Input_36m!$C$2:$D$214,2,FALSE)),"-",(VLOOKUP(CONCATENATE($B9,L$4),Input_36m!$C$2:$D$214,2,FALSE)))</f>
        <v>-</v>
      </c>
      <c r="O9" s="19">
        <f>IF(ISNA(VLOOKUP(CONCATENATE($B9,O$4),Input_12m!$C$2:$D$214,2,FALSE)),"-",(VLOOKUP(CONCATENATE($B9,O$4),Input_12m!$C$2:$D$214,2,FALSE)))</f>
        <v>3.7240000000000002</v>
      </c>
      <c r="P9" s="19">
        <f>IF(ISNA(VLOOKUP(CONCATENATE($B9,O$4),Input_24m!$C$2:$D$214,2,FALSE)),"-",(VLOOKUP(CONCATENATE($B9,O$4),Input_24m!$C$2:$D$214,2,FALSE)))</f>
        <v>6.407</v>
      </c>
      <c r="Q9" s="19">
        <f>IF(ISNA(VLOOKUP(CONCATENATE($B9,O$4),Input_36m!$C$2:$D$214,2,FALSE)),"-",(VLOOKUP(CONCATENATE($B9,O$4),Input_36m!$C$2:$D$214,2,FALSE)))</f>
        <v>9.5442999999999998</v>
      </c>
      <c r="R9" s="19"/>
      <c r="S9" s="19">
        <f>IF(ISNA(VLOOKUP(CONCATENATE($B9,S$4),Input_12m!$C$2:$D$214,2,FALSE)),"-",(VLOOKUP(CONCATENATE($B9,S$4),Input_12m!$C$2:$D$214,2,FALSE)))</f>
        <v>15.3832</v>
      </c>
      <c r="T9" s="19">
        <f>IF(ISNA(VLOOKUP(CONCATENATE($B9,S$4),Input_24m!$C$2:$D$214,2,FALSE)),"-",(VLOOKUP(CONCATENATE($B9,S$4),Input_24m!$C$2:$D$214,2,FALSE)))</f>
        <v>28.733699999999999</v>
      </c>
      <c r="U9" s="19">
        <f>IF(ISNA(VLOOKUP(CONCATENATE($B9,S$4),Input_36m!$C$2:$D$214,2,FALSE)),"-",(VLOOKUP(CONCATENATE($B9,S$4),Input_36m!$C$2:$D$214,2,FALSE)))</f>
        <v>35.075600000000001</v>
      </c>
      <c r="V9" s="19" t="str">
        <f>IF(ISNA(VLOOKUP(CONCATENATE($B9,V$4),Input_12m!$C$2:$D$214,2,FALSE)),"-",(VLOOKUP(CONCATENATE($B9,V$4),Input_12m!$C$2:$D$214,2,FALSE)))</f>
        <v>-</v>
      </c>
      <c r="W9" s="19" t="str">
        <f>IF(ISNA(VLOOKUP(CONCATENATE($B9,V$4),Input_24m!$C$2:$D$214,2,FALSE)),"-",(VLOOKUP(CONCATENATE($B9,V$4),Input_24m!$C$2:$D$214,2,FALSE)))</f>
        <v>-</v>
      </c>
      <c r="X9" s="19" t="str">
        <f>IF(ISNA(VLOOKUP(CONCATENATE($B9,V$4),Input_36m!$C$2:$D$214,2,FALSE)),"-",(VLOOKUP(CONCATENATE($B9,V$4),Input_36m!$C$2:$D$214,2,FALSE)))</f>
        <v>-</v>
      </c>
      <c r="Y9">
        <f t="shared" si="21"/>
        <v>4.0427</v>
      </c>
      <c r="Z9">
        <f t="shared" si="0"/>
        <v>6.9584000000000001</v>
      </c>
      <c r="AA9">
        <f t="shared" si="1"/>
        <v>8.1452000000000009</v>
      </c>
      <c r="AB9" t="str">
        <f t="shared" si="2"/>
        <v/>
      </c>
      <c r="AC9" t="str">
        <f t="shared" si="3"/>
        <v/>
      </c>
      <c r="AD9" t="str">
        <f t="shared" si="4"/>
        <v/>
      </c>
      <c r="AE9">
        <f t="shared" si="5"/>
        <v>0.9607</v>
      </c>
      <c r="AF9">
        <f t="shared" si="6"/>
        <v>1.8587</v>
      </c>
      <c r="AG9">
        <f t="shared" si="7"/>
        <v>3.0857999999999999</v>
      </c>
      <c r="AH9" t="str">
        <f t="shared" si="8"/>
        <v/>
      </c>
      <c r="AI9" t="str">
        <f t="shared" si="9"/>
        <v/>
      </c>
      <c r="AJ9" t="str">
        <f t="shared" si="10"/>
        <v/>
      </c>
      <c r="AK9">
        <f t="shared" si="11"/>
        <v>3.7240000000000002</v>
      </c>
      <c r="AL9">
        <f t="shared" si="12"/>
        <v>6.407</v>
      </c>
      <c r="AM9">
        <f t="shared" si="13"/>
        <v>9.5442999999999998</v>
      </c>
      <c r="AN9" t="str">
        <f t="shared" si="14"/>
        <v/>
      </c>
      <c r="AO9">
        <f t="shared" si="15"/>
        <v>15.3832</v>
      </c>
      <c r="AP9">
        <f t="shared" si="16"/>
        <v>28.733699999999999</v>
      </c>
      <c r="AQ9">
        <f t="shared" si="17"/>
        <v>35.075600000000001</v>
      </c>
      <c r="AR9" t="str">
        <f t="shared" si="18"/>
        <v/>
      </c>
      <c r="AS9" t="str">
        <f t="shared" si="19"/>
        <v/>
      </c>
      <c r="AT9" t="str">
        <f t="shared" si="20"/>
        <v/>
      </c>
    </row>
    <row r="10" spans="1:46">
      <c r="A10" t="s">
        <v>17</v>
      </c>
      <c r="B10" s="20" t="s">
        <v>31</v>
      </c>
      <c r="C10" s="19">
        <f>IF(ISNA(VLOOKUP(CONCATENATE($B10,C$4),Input_12m!$C$2:$D$214,2,FALSE)),"-",(VLOOKUP(CONCATENATE($B10,C$4),Input_12m!$C$2:$D$214,2,FALSE)))</f>
        <v>6.7613000000000003</v>
      </c>
      <c r="D10" s="19">
        <f>IF(ISNA(VLOOKUP(CONCATENATE($B10,C$4),Input_24m!$C$2:$D$214,2,FALSE)),"-",(VLOOKUP(CONCATENATE($B10,C$4),Input_24m!$C$2:$D$214,2,FALSE)))</f>
        <v>8.6066000000000003</v>
      </c>
      <c r="E10" s="19">
        <f>IF(ISNA(VLOOKUP(CONCATENATE($B10,C$4),Input_36m!$C$2:$D$214,2,FALSE)),"-",(VLOOKUP(CONCATENATE($B10,C$4),Input_36m!$C$2:$D$214,2,FALSE)))</f>
        <v>9.0149000000000008</v>
      </c>
      <c r="F10" s="19" t="str">
        <f>IF(ISNA(VLOOKUP(CONCATENATE($B10,F$4),Input_12m!$C$2:$D$214,2,FALSE)),"-",(VLOOKUP(CONCATENATE($B10,F$4),Input_12m!$C$2:$D$214,2,FALSE)))</f>
        <v>-</v>
      </c>
      <c r="G10" s="19" t="str">
        <f>IF(ISNA(VLOOKUP(CONCATENATE($B10,F$4),Input_24m!$C$2:$D$214,2,FALSE)),"-",(VLOOKUP(CONCATENATE($B10,F$4),Input_24m!$C$2:$D$214,2,FALSE)))</f>
        <v>-</v>
      </c>
      <c r="H10" s="19" t="str">
        <f>IF(ISNA(VLOOKUP(CONCATENATE($B10,F$4),Input_36m!$C$2:$D$214,2,FALSE)),"-",(VLOOKUP(CONCATENATE($B10,F$4),Input_36m!$C$2:$D$214,2,FALSE)))</f>
        <v>-</v>
      </c>
      <c r="I10" s="19">
        <f>IF(ISNA(VLOOKUP(CONCATENATE($B10,I$4),Input_12m!$C$2:$D$214,2,FALSE)),"-",(VLOOKUP(CONCATENATE($B10,I$4),Input_12m!$C$2:$D$214,2,FALSE)))</f>
        <v>1.3673</v>
      </c>
      <c r="J10" s="19">
        <f>IF(ISNA(VLOOKUP(CONCATENATE($B10,I$4),Input_24m!$C$2:$D$214,2,FALSE)),"-",(VLOOKUP(CONCATENATE($B10,I$4),Input_24m!$C$2:$D$214,2,FALSE)))</f>
        <v>2.9615</v>
      </c>
      <c r="K10" s="19">
        <f>IF(ISNA(VLOOKUP(CONCATENATE($B10,I$4),Input_36m!$C$2:$D$214,2,FALSE)),"-",(VLOOKUP(CONCATENATE($B10,I$4),Input_36m!$C$2:$D$214,2,FALSE)))</f>
        <v>3.9693000000000001</v>
      </c>
      <c r="L10" s="19" t="str">
        <f>IF(ISNA(VLOOKUP(CONCATENATE($B10,L$4),Input_12m!$C$2:$D$214,2,FALSE)),"-",(VLOOKUP(CONCATENATE($B10,L$4),Input_12m!$C$2:$D$214,2,FALSE)))</f>
        <v>-</v>
      </c>
      <c r="M10" s="19" t="str">
        <f>IF(ISNA(VLOOKUP(CONCATENATE($B10,L$4),Input_24m!$C$2:$D$214,2,FALSE)),"-",(VLOOKUP(CONCATENATE($B10,L$4),Input_24m!$C$2:$D$214,2,FALSE)))</f>
        <v>-</v>
      </c>
      <c r="N10" s="19" t="str">
        <f>IF(ISNA(VLOOKUP(CONCATENATE($B10,L$4),Input_36m!$C$2:$D$214,2,FALSE)),"-",(VLOOKUP(CONCATENATE($B10,L$4),Input_36m!$C$2:$D$214,2,FALSE)))</f>
        <v>-</v>
      </c>
      <c r="O10" s="19">
        <f>IF(ISNA(VLOOKUP(CONCATENATE($B10,O$4),Input_12m!$C$2:$D$214,2,FALSE)),"-",(VLOOKUP(CONCATENATE($B10,O$4),Input_12m!$C$2:$D$214,2,FALSE)))</f>
        <v>2.5411999999999999</v>
      </c>
      <c r="P10" s="19">
        <f>IF(ISNA(VLOOKUP(CONCATENATE($B10,O$4),Input_24m!$C$2:$D$214,2,FALSE)),"-",(VLOOKUP(CONCATENATE($B10,O$4),Input_24m!$C$2:$D$214,2,FALSE)))</f>
        <v>5.8636999999999997</v>
      </c>
      <c r="Q10" s="19">
        <f>IF(ISNA(VLOOKUP(CONCATENATE($B10,O$4),Input_36m!$C$2:$D$214,2,FALSE)),"-",(VLOOKUP(CONCATENATE($B10,O$4),Input_36m!$C$2:$D$214,2,FALSE)))</f>
        <v>7.1041999999999996</v>
      </c>
      <c r="R10" s="19"/>
      <c r="S10" s="19" t="str">
        <f>IF(ISNA(VLOOKUP(CONCATENATE($B10,S$4),Input_12m!$C$2:$D$214,2,FALSE)),"-",(VLOOKUP(CONCATENATE($B10,S$4),Input_12m!$C$2:$D$214,2,FALSE)))</f>
        <v>-</v>
      </c>
      <c r="T10" s="19" t="str">
        <f>IF(ISNA(VLOOKUP(CONCATENATE($B10,S$4),Input_24m!$C$2:$D$214,2,FALSE)),"-",(VLOOKUP(CONCATENATE($B10,S$4),Input_24m!$C$2:$D$214,2,FALSE)))</f>
        <v>-</v>
      </c>
      <c r="U10" s="19" t="str">
        <f>IF(ISNA(VLOOKUP(CONCATENATE($B10,S$4),Input_36m!$C$2:$D$214,2,FALSE)),"-",(VLOOKUP(CONCATENATE($B10,S$4),Input_36m!$C$2:$D$214,2,FALSE)))</f>
        <v>-</v>
      </c>
      <c r="V10" s="19">
        <f>IF(ISNA(VLOOKUP(CONCATENATE($B10,V$4),Input_12m!$C$2:$D$214,2,FALSE)),"-",(VLOOKUP(CONCATENATE($B10,V$4),Input_12m!$C$2:$D$214,2,FALSE)))</f>
        <v>10.061199999999999</v>
      </c>
      <c r="W10" s="19">
        <f>IF(ISNA(VLOOKUP(CONCATENATE($B10,V$4),Input_24m!$C$2:$D$214,2,FALSE)),"-",(VLOOKUP(CONCATENATE($B10,V$4),Input_24m!$C$2:$D$214,2,FALSE)))</f>
        <v>23.8248</v>
      </c>
      <c r="X10" s="19">
        <f>IF(ISNA(VLOOKUP(CONCATENATE($B10,V$4),Input_36m!$C$2:$D$214,2,FALSE)),"-",(VLOOKUP(CONCATENATE($B10,V$4),Input_36m!$C$2:$D$214,2,FALSE)))</f>
        <v>26.709700000000002</v>
      </c>
      <c r="Y10">
        <f t="shared" si="21"/>
        <v>6.7613000000000003</v>
      </c>
      <c r="Z10">
        <f t="shared" si="0"/>
        <v>8.6066000000000003</v>
      </c>
      <c r="AA10">
        <f t="shared" si="1"/>
        <v>9.0149000000000008</v>
      </c>
      <c r="AB10" t="str">
        <f t="shared" si="2"/>
        <v/>
      </c>
      <c r="AC10" t="str">
        <f t="shared" si="3"/>
        <v/>
      </c>
      <c r="AD10" t="str">
        <f t="shared" si="4"/>
        <v/>
      </c>
      <c r="AE10">
        <f t="shared" si="5"/>
        <v>1.3673</v>
      </c>
      <c r="AF10">
        <f t="shared" si="6"/>
        <v>2.9615</v>
      </c>
      <c r="AG10">
        <f t="shared" si="7"/>
        <v>3.9693000000000001</v>
      </c>
      <c r="AH10" t="str">
        <f t="shared" si="8"/>
        <v/>
      </c>
      <c r="AI10" t="str">
        <f t="shared" si="9"/>
        <v/>
      </c>
      <c r="AJ10" t="str">
        <f t="shared" si="10"/>
        <v/>
      </c>
      <c r="AK10">
        <f t="shared" si="11"/>
        <v>2.5411999999999999</v>
      </c>
      <c r="AL10">
        <f t="shared" si="12"/>
        <v>5.8636999999999997</v>
      </c>
      <c r="AM10">
        <f t="shared" si="13"/>
        <v>7.1041999999999996</v>
      </c>
      <c r="AN10" t="str">
        <f t="shared" si="14"/>
        <v/>
      </c>
      <c r="AO10" t="str">
        <f t="shared" si="15"/>
        <v/>
      </c>
      <c r="AP10" t="str">
        <f t="shared" si="16"/>
        <v/>
      </c>
      <c r="AQ10" t="str">
        <f t="shared" si="17"/>
        <v/>
      </c>
      <c r="AR10">
        <f t="shared" si="18"/>
        <v>10.061199999999999</v>
      </c>
      <c r="AS10">
        <f t="shared" si="19"/>
        <v>23.8248</v>
      </c>
      <c r="AT10">
        <f t="shared" si="20"/>
        <v>26.709700000000002</v>
      </c>
    </row>
    <row r="11" spans="1:46">
      <c r="A11" t="s">
        <v>17</v>
      </c>
      <c r="B11" s="20" t="s">
        <v>35</v>
      </c>
      <c r="C11" s="19">
        <f>IF(ISNA(VLOOKUP(CONCATENATE($B11,C$4),Input_12m!$C$2:$D$214,2,FALSE)),"-",(VLOOKUP(CONCATENATE($B11,C$4),Input_12m!$C$2:$D$214,2,FALSE)))</f>
        <v>3.2688000000000001</v>
      </c>
      <c r="D11" s="19">
        <f>IF(ISNA(VLOOKUP(CONCATENATE($B11,C$4),Input_24m!$C$2:$D$214,2,FALSE)),"-",(VLOOKUP(CONCATENATE($B11,C$4),Input_24m!$C$2:$D$214,2,FALSE)))</f>
        <v>4.8301999999999996</v>
      </c>
      <c r="E11" s="19">
        <f>IF(ISNA(VLOOKUP(CONCATENATE($B11,C$4),Input_36m!$C$2:$D$214,2,FALSE)),"-",(VLOOKUP(CONCATENATE($B11,C$4),Input_36m!$C$2:$D$214,2,FALSE)))</f>
        <v>7.1607000000000003</v>
      </c>
      <c r="F11" s="19" t="str">
        <f>IF(ISNA(VLOOKUP(CONCATENATE($B11,F$4),Input_12m!$C$2:$D$214,2,FALSE)),"-",(VLOOKUP(CONCATENATE($B11,F$4),Input_12m!$C$2:$D$214,2,FALSE)))</f>
        <v>-</v>
      </c>
      <c r="G11" s="19" t="str">
        <f>IF(ISNA(VLOOKUP(CONCATENATE($B11,F$4),Input_24m!$C$2:$D$214,2,FALSE)),"-",(VLOOKUP(CONCATENATE($B11,F$4),Input_24m!$C$2:$D$214,2,FALSE)))</f>
        <v>-</v>
      </c>
      <c r="H11" s="19" t="str">
        <f>IF(ISNA(VLOOKUP(CONCATENATE($B11,F$4),Input_36m!$C$2:$D$214,2,FALSE)),"-",(VLOOKUP(CONCATENATE($B11,F$4),Input_36m!$C$2:$D$214,2,FALSE)))</f>
        <v>-</v>
      </c>
      <c r="I11" s="19">
        <f>IF(ISNA(VLOOKUP(CONCATENATE($B11,I$4),Input_12m!$C$2:$D$214,2,FALSE)),"-",(VLOOKUP(CONCATENATE($B11,I$4),Input_12m!$C$2:$D$214,2,FALSE)))</f>
        <v>1.4015</v>
      </c>
      <c r="J11" s="19">
        <f>IF(ISNA(VLOOKUP(CONCATENATE($B11,I$4),Input_24m!$C$2:$D$214,2,FALSE)),"-",(VLOOKUP(CONCATENATE($B11,I$4),Input_24m!$C$2:$D$214,2,FALSE)))</f>
        <v>1.4015</v>
      </c>
      <c r="K11" s="19">
        <f>IF(ISNA(VLOOKUP(CONCATENATE($B11,I$4),Input_36m!$C$2:$D$214,2,FALSE)),"-",(VLOOKUP(CONCATENATE($B11,I$4),Input_36m!$C$2:$D$214,2,FALSE)))</f>
        <v>2.0253999999999999</v>
      </c>
      <c r="L11" s="19" t="str">
        <f>IF(ISNA(VLOOKUP(CONCATENATE($B11,L$4),Input_12m!$C$2:$D$214,2,FALSE)),"-",(VLOOKUP(CONCATENATE($B11,L$4),Input_12m!$C$2:$D$214,2,FALSE)))</f>
        <v>-</v>
      </c>
      <c r="M11" s="19" t="str">
        <f>IF(ISNA(VLOOKUP(CONCATENATE($B11,L$4),Input_24m!$C$2:$D$214,2,FALSE)),"-",(VLOOKUP(CONCATENATE($B11,L$4),Input_24m!$C$2:$D$214,2,FALSE)))</f>
        <v>-</v>
      </c>
      <c r="N11" s="19" t="str">
        <f>IF(ISNA(VLOOKUP(CONCATENATE($B11,L$4),Input_36m!$C$2:$D$214,2,FALSE)),"-",(VLOOKUP(CONCATENATE($B11,L$4),Input_36m!$C$2:$D$214,2,FALSE)))</f>
        <v>-</v>
      </c>
      <c r="O11" s="19">
        <f>IF(ISNA(VLOOKUP(CONCATENATE($B11,O$4),Input_12m!$C$2:$D$214,2,FALSE)),"-",(VLOOKUP(CONCATENATE($B11,O$4),Input_12m!$C$2:$D$214,2,FALSE)))</f>
        <v>2.2795000000000001</v>
      </c>
      <c r="P11" s="19">
        <f>IF(ISNA(VLOOKUP(CONCATENATE($B11,O$4),Input_24m!$C$2:$D$214,2,FALSE)),"-",(VLOOKUP(CONCATENATE($B11,O$4),Input_24m!$C$2:$D$214,2,FALSE)))</f>
        <v>3.8081999999999998</v>
      </c>
      <c r="Q11" s="19">
        <f>IF(ISNA(VLOOKUP(CONCATENATE($B11,O$4),Input_36m!$C$2:$D$214,2,FALSE)),"-",(VLOOKUP(CONCATENATE($B11,O$4),Input_36m!$C$2:$D$214,2,FALSE)))</f>
        <v>4.5521000000000003</v>
      </c>
      <c r="R11" s="19"/>
      <c r="S11" s="19" t="str">
        <f>IF(ISNA(VLOOKUP(CONCATENATE($B11,S$4),Input_12m!$C$2:$D$214,2,FALSE)),"-",(VLOOKUP(CONCATENATE($B11,S$4),Input_12m!$C$2:$D$214,2,FALSE)))</f>
        <v>-</v>
      </c>
      <c r="T11" s="19" t="str">
        <f>IF(ISNA(VLOOKUP(CONCATENATE($B11,S$4),Input_24m!$C$2:$D$214,2,FALSE)),"-",(VLOOKUP(CONCATENATE($B11,S$4),Input_24m!$C$2:$D$214,2,FALSE)))</f>
        <v>-</v>
      </c>
      <c r="U11" s="19" t="str">
        <f>IF(ISNA(VLOOKUP(CONCATENATE($B11,S$4),Input_36m!$C$2:$D$214,2,FALSE)),"-",(VLOOKUP(CONCATENATE($B11,S$4),Input_36m!$C$2:$D$214,2,FALSE)))</f>
        <v>-</v>
      </c>
      <c r="V11" s="19" t="str">
        <f>IF(ISNA(VLOOKUP(CONCATENATE($B11,V$4),Input_12m!$C$2:$D$214,2,FALSE)),"-",(VLOOKUP(CONCATENATE($B11,V$4),Input_12m!$C$2:$D$214,2,FALSE)))</f>
        <v>-</v>
      </c>
      <c r="W11" s="19" t="str">
        <f>IF(ISNA(VLOOKUP(CONCATENATE($B11,V$4),Input_24m!$C$2:$D$214,2,FALSE)),"-",(VLOOKUP(CONCATENATE($B11,V$4),Input_24m!$C$2:$D$214,2,FALSE)))</f>
        <v>-</v>
      </c>
      <c r="X11" s="19" t="str">
        <f>IF(ISNA(VLOOKUP(CONCATENATE($B11,V$4),Input_36m!$C$2:$D$214,2,FALSE)),"-",(VLOOKUP(CONCATENATE($B11,V$4),Input_36m!$C$2:$D$214,2,FALSE)))</f>
        <v>-</v>
      </c>
      <c r="Y11">
        <f t="shared" si="21"/>
        <v>3.2688000000000001</v>
      </c>
      <c r="Z11">
        <f t="shared" si="0"/>
        <v>4.8301999999999996</v>
      </c>
      <c r="AA11">
        <f t="shared" si="1"/>
        <v>7.1607000000000003</v>
      </c>
      <c r="AB11" t="str">
        <f t="shared" si="2"/>
        <v/>
      </c>
      <c r="AC11" t="str">
        <f t="shared" si="3"/>
        <v/>
      </c>
      <c r="AD11" t="str">
        <f t="shared" si="4"/>
        <v/>
      </c>
      <c r="AE11">
        <f t="shared" si="5"/>
        <v>1.4015</v>
      </c>
      <c r="AF11">
        <f t="shared" si="6"/>
        <v>1.4015</v>
      </c>
      <c r="AG11">
        <f t="shared" si="7"/>
        <v>2.0253999999999999</v>
      </c>
      <c r="AH11" t="str">
        <f t="shared" si="8"/>
        <v/>
      </c>
      <c r="AI11" t="str">
        <f t="shared" si="9"/>
        <v/>
      </c>
      <c r="AJ11" t="str">
        <f t="shared" si="10"/>
        <v/>
      </c>
      <c r="AK11">
        <f t="shared" si="11"/>
        <v>2.2795000000000001</v>
      </c>
      <c r="AL11">
        <f t="shared" si="12"/>
        <v>3.8081999999999998</v>
      </c>
      <c r="AM11">
        <f t="shared" si="13"/>
        <v>4.5521000000000003</v>
      </c>
      <c r="AN11" t="str">
        <f t="shared" si="14"/>
        <v/>
      </c>
      <c r="AO11" t="str">
        <f t="shared" si="15"/>
        <v/>
      </c>
      <c r="AP11" t="str">
        <f t="shared" si="16"/>
        <v/>
      </c>
      <c r="AQ11" t="str">
        <f t="shared" si="17"/>
        <v/>
      </c>
      <c r="AR11" t="str">
        <f t="shared" si="18"/>
        <v/>
      </c>
      <c r="AS11" t="str">
        <f t="shared" si="19"/>
        <v/>
      </c>
      <c r="AT11" t="str">
        <f t="shared" si="20"/>
        <v/>
      </c>
    </row>
    <row r="12" spans="1:46">
      <c r="A12" t="s">
        <v>17</v>
      </c>
      <c r="B12" s="20" t="s">
        <v>41</v>
      </c>
      <c r="C12" s="19">
        <f>IF(ISNA(VLOOKUP(CONCATENATE($B12,C$4),Input_12m!$C$2:$D$214,2,FALSE)),"-",(VLOOKUP(CONCATENATE($B12,C$4),Input_12m!$C$2:$D$214,2,FALSE)))</f>
        <v>3.7837000000000001</v>
      </c>
      <c r="D12" s="19">
        <f>IF(ISNA(VLOOKUP(CONCATENATE($B12,C$4),Input_24m!$C$2:$D$214,2,FALSE)),"-",(VLOOKUP(CONCATENATE($B12,C$4),Input_24m!$C$2:$D$214,2,FALSE)))</f>
        <v>7.4440999999999997</v>
      </c>
      <c r="E12" s="19">
        <f>IF(ISNA(VLOOKUP(CONCATENATE($B12,C$4),Input_36m!$C$2:$D$214,2,FALSE)),"-",(VLOOKUP(CONCATENATE($B12,C$4),Input_36m!$C$2:$D$214,2,FALSE)))</f>
        <v>9.6936</v>
      </c>
      <c r="F12" s="19" t="str">
        <f>IF(ISNA(VLOOKUP(CONCATENATE($B12,F$4),Input_12m!$C$2:$D$214,2,FALSE)),"-",(VLOOKUP(CONCATENATE($B12,F$4),Input_12m!$C$2:$D$214,2,FALSE)))</f>
        <v>-</v>
      </c>
      <c r="G12" s="19" t="str">
        <f>IF(ISNA(VLOOKUP(CONCATENATE($B12,F$4),Input_24m!$C$2:$D$214,2,FALSE)),"-",(VLOOKUP(CONCATENATE($B12,F$4),Input_24m!$C$2:$D$214,2,FALSE)))</f>
        <v>-</v>
      </c>
      <c r="H12" s="19" t="str">
        <f>IF(ISNA(VLOOKUP(CONCATENATE($B12,F$4),Input_36m!$C$2:$D$214,2,FALSE)),"-",(VLOOKUP(CONCATENATE($B12,F$4),Input_36m!$C$2:$D$214,2,FALSE)))</f>
        <v>-</v>
      </c>
      <c r="I12" s="19">
        <f>IF(ISNA(VLOOKUP(CONCATENATE($B12,I$4),Input_12m!$C$2:$D$214,2,FALSE)),"-",(VLOOKUP(CONCATENATE($B12,I$4),Input_12m!$C$2:$D$214,2,FALSE)))</f>
        <v>1.2433000000000001</v>
      </c>
      <c r="J12" s="19">
        <f>IF(ISNA(VLOOKUP(CONCATENATE($B12,I$4),Input_24m!$C$2:$D$214,2,FALSE)),"-",(VLOOKUP(CONCATENATE($B12,I$4),Input_24m!$C$2:$D$214,2,FALSE)))</f>
        <v>2.3576000000000001</v>
      </c>
      <c r="K12" s="19">
        <f>IF(ISNA(VLOOKUP(CONCATENATE($B12,I$4),Input_36m!$C$2:$D$214,2,FALSE)),"-",(VLOOKUP(CONCATENATE($B12,I$4),Input_36m!$C$2:$D$214,2,FALSE)))</f>
        <v>3.3433000000000002</v>
      </c>
      <c r="L12" s="19">
        <f>IF(ISNA(VLOOKUP(CONCATENATE($B12,L$4),Input_12m!$C$2:$D$214,2,FALSE)),"-",(VLOOKUP(CONCATENATE($B12,L$4),Input_12m!$C$2:$D$214,2,FALSE)))</f>
        <v>0.32</v>
      </c>
      <c r="M12" s="19">
        <f>IF(ISNA(VLOOKUP(CONCATENATE($B12,L$4),Input_24m!$C$2:$D$214,2,FALSE)),"-",(VLOOKUP(CONCATENATE($B12,L$4),Input_24m!$C$2:$D$214,2,FALSE)))</f>
        <v>0.32</v>
      </c>
      <c r="N12" s="19">
        <f>IF(ISNA(VLOOKUP(CONCATENATE($B12,L$4),Input_36m!$C$2:$D$214,2,FALSE)),"-",(VLOOKUP(CONCATENATE($B12,L$4),Input_36m!$C$2:$D$214,2,FALSE)))</f>
        <v>0.32</v>
      </c>
      <c r="O12" s="19">
        <f>IF(ISNA(VLOOKUP(CONCATENATE($B12,O$4),Input_12m!$C$2:$D$214,2,FALSE)),"-",(VLOOKUP(CONCATENATE($B12,O$4),Input_12m!$C$2:$D$214,2,FALSE)))</f>
        <v>5.2432999999999996</v>
      </c>
      <c r="P12" s="19">
        <f>IF(ISNA(VLOOKUP(CONCATENATE($B12,O$4),Input_24m!$C$2:$D$214,2,FALSE)),"-",(VLOOKUP(CONCATENATE($B12,O$4),Input_24m!$C$2:$D$214,2,FALSE)))</f>
        <v>8.5352999999999994</v>
      </c>
      <c r="Q12" s="19">
        <f>IF(ISNA(VLOOKUP(CONCATENATE($B12,O$4),Input_36m!$C$2:$D$214,2,FALSE)),"-",(VLOOKUP(CONCATENATE($B12,O$4),Input_36m!$C$2:$D$214,2,FALSE)))</f>
        <v>9.5699000000000005</v>
      </c>
      <c r="R12" s="19"/>
      <c r="S12" s="19">
        <f>IF(ISNA(VLOOKUP(CONCATENATE($B12,S$4),Input_12m!$C$2:$D$214,2,FALSE)),"-",(VLOOKUP(CONCATENATE($B12,S$4),Input_12m!$C$2:$D$214,2,FALSE)))</f>
        <v>12.6713</v>
      </c>
      <c r="T12" s="19">
        <f>IF(ISNA(VLOOKUP(CONCATENATE($B12,S$4),Input_24m!$C$2:$D$214,2,FALSE)),"-",(VLOOKUP(CONCATENATE($B12,S$4),Input_24m!$C$2:$D$214,2,FALSE)))</f>
        <v>21.148800000000001</v>
      </c>
      <c r="U12" s="19">
        <f>IF(ISNA(VLOOKUP(CONCATENATE($B12,S$4),Input_36m!$C$2:$D$214,2,FALSE)),"-",(VLOOKUP(CONCATENATE($B12,S$4),Input_36m!$C$2:$D$214,2,FALSE)))</f>
        <v>26.4011</v>
      </c>
      <c r="V12" s="19">
        <f>IF(ISNA(VLOOKUP(CONCATENATE($B12,V$4),Input_12m!$C$2:$D$214,2,FALSE)),"-",(VLOOKUP(CONCATENATE($B12,V$4),Input_12m!$C$2:$D$214,2,FALSE)))</f>
        <v>13.951499999999999</v>
      </c>
      <c r="W12" s="19">
        <f>IF(ISNA(VLOOKUP(CONCATENATE($B12,V$4),Input_24m!$C$2:$D$214,2,FALSE)),"-",(VLOOKUP(CONCATENATE($B12,V$4),Input_24m!$C$2:$D$214,2,FALSE)))</f>
        <v>22.8706</v>
      </c>
      <c r="X12" s="19">
        <f>IF(ISNA(VLOOKUP(CONCATENATE($B12,V$4),Input_36m!$C$2:$D$214,2,FALSE)),"-",(VLOOKUP(CONCATENATE($B12,V$4),Input_36m!$C$2:$D$214,2,FALSE)))</f>
        <v>26.724699999999999</v>
      </c>
      <c r="Y12">
        <f t="shared" si="21"/>
        <v>3.7837000000000001</v>
      </c>
      <c r="Z12">
        <f t="shared" si="0"/>
        <v>7.4440999999999997</v>
      </c>
      <c r="AA12">
        <f t="shared" si="1"/>
        <v>9.6936</v>
      </c>
      <c r="AB12" t="str">
        <f t="shared" si="2"/>
        <v/>
      </c>
      <c r="AC12" t="str">
        <f t="shared" si="3"/>
        <v/>
      </c>
      <c r="AD12" t="str">
        <f t="shared" si="4"/>
        <v/>
      </c>
      <c r="AE12">
        <f t="shared" si="5"/>
        <v>1.2433000000000001</v>
      </c>
      <c r="AF12">
        <f t="shared" si="6"/>
        <v>2.3576000000000001</v>
      </c>
      <c r="AG12">
        <f t="shared" si="7"/>
        <v>3.3433000000000002</v>
      </c>
      <c r="AH12">
        <f t="shared" si="8"/>
        <v>0.32</v>
      </c>
      <c r="AI12">
        <f t="shared" si="9"/>
        <v>0.32</v>
      </c>
      <c r="AJ12">
        <f t="shared" si="10"/>
        <v>0.32</v>
      </c>
      <c r="AK12">
        <f t="shared" si="11"/>
        <v>5.2432999999999996</v>
      </c>
      <c r="AL12">
        <f t="shared" si="12"/>
        <v>8.5352999999999994</v>
      </c>
      <c r="AM12">
        <f t="shared" si="13"/>
        <v>9.5699000000000005</v>
      </c>
      <c r="AN12" t="str">
        <f t="shared" si="14"/>
        <v/>
      </c>
      <c r="AO12">
        <f t="shared" si="15"/>
        <v>12.6713</v>
      </c>
      <c r="AP12">
        <f t="shared" si="16"/>
        <v>21.148800000000001</v>
      </c>
      <c r="AQ12">
        <f t="shared" si="17"/>
        <v>26.4011</v>
      </c>
      <c r="AR12">
        <f t="shared" si="18"/>
        <v>13.951499999999999</v>
      </c>
      <c r="AS12">
        <f t="shared" si="19"/>
        <v>22.8706</v>
      </c>
      <c r="AT12">
        <f t="shared" si="20"/>
        <v>26.724699999999999</v>
      </c>
    </row>
    <row r="13" spans="1:46">
      <c r="A13" t="s">
        <v>17</v>
      </c>
      <c r="B13" s="20" t="s">
        <v>44</v>
      </c>
      <c r="C13" s="19">
        <f>IF(ISNA(VLOOKUP(CONCATENATE($B13,C$4),Input_12m!$C$2:$D$214,2,FALSE)),"-",(VLOOKUP(CONCATENATE($B13,C$4),Input_12m!$C$2:$D$214,2,FALSE)))</f>
        <v>3.94</v>
      </c>
      <c r="D13" s="19">
        <f>IF(ISNA(VLOOKUP(CONCATENATE($B13,C$4),Input_24m!$C$2:$D$214,2,FALSE)),"-",(VLOOKUP(CONCATENATE($B13,C$4),Input_24m!$C$2:$D$214,2,FALSE)))</f>
        <v>6.3395000000000001</v>
      </c>
      <c r="E13" s="19">
        <f>IF(ISNA(VLOOKUP(CONCATENATE($B13,C$4),Input_36m!$C$2:$D$214,2,FALSE)),"-",(VLOOKUP(CONCATENATE($B13,C$4),Input_36m!$C$2:$D$214,2,FALSE)))</f>
        <v>7.3773</v>
      </c>
      <c r="F13" s="19" t="str">
        <f>IF(ISNA(VLOOKUP(CONCATENATE($B13,F$4),Input_12m!$C$2:$D$214,2,FALSE)),"-",(VLOOKUP(CONCATENATE($B13,F$4),Input_12m!$C$2:$D$214,2,FALSE)))</f>
        <v>-</v>
      </c>
      <c r="G13" s="19" t="str">
        <f>IF(ISNA(VLOOKUP(CONCATENATE($B13,F$4),Input_24m!$C$2:$D$214,2,FALSE)),"-",(VLOOKUP(CONCATENATE($B13,F$4),Input_24m!$C$2:$D$214,2,FALSE)))</f>
        <v>-</v>
      </c>
      <c r="H13" s="19" t="str">
        <f>IF(ISNA(VLOOKUP(CONCATENATE($B13,F$4),Input_36m!$C$2:$D$214,2,FALSE)),"-",(VLOOKUP(CONCATENATE($B13,F$4),Input_36m!$C$2:$D$214,2,FALSE)))</f>
        <v>-</v>
      </c>
      <c r="I13" s="19">
        <f>IF(ISNA(VLOOKUP(CONCATENATE($B13,I$4),Input_12m!$C$2:$D$214,2,FALSE)),"-",(VLOOKUP(CONCATENATE($B13,I$4),Input_12m!$C$2:$D$214,2,FALSE)))</f>
        <v>0.94069999999999998</v>
      </c>
      <c r="J13" s="19">
        <f>IF(ISNA(VLOOKUP(CONCATENATE($B13,I$4),Input_24m!$C$2:$D$214,2,FALSE)),"-",(VLOOKUP(CONCATENATE($B13,I$4),Input_24m!$C$2:$D$214,2,FALSE)))</f>
        <v>1.4761</v>
      </c>
      <c r="K13" s="19">
        <f>IF(ISNA(VLOOKUP(CONCATENATE($B13,I$4),Input_36m!$C$2:$D$214,2,FALSE)),"-",(VLOOKUP(CONCATENATE($B13,I$4),Input_36m!$C$2:$D$214,2,FALSE)))</f>
        <v>2.0442999999999998</v>
      </c>
      <c r="L13" s="19" t="str">
        <f>IF(ISNA(VLOOKUP(CONCATENATE($B13,L$4),Input_12m!$C$2:$D$214,2,FALSE)),"-",(VLOOKUP(CONCATENATE($B13,L$4),Input_12m!$C$2:$D$214,2,FALSE)))</f>
        <v>-</v>
      </c>
      <c r="M13" s="19" t="str">
        <f>IF(ISNA(VLOOKUP(CONCATENATE($B13,L$4),Input_24m!$C$2:$D$214,2,FALSE)),"-",(VLOOKUP(CONCATENATE($B13,L$4),Input_24m!$C$2:$D$214,2,FALSE)))</f>
        <v>-</v>
      </c>
      <c r="N13" s="19" t="str">
        <f>IF(ISNA(VLOOKUP(CONCATENATE($B13,L$4),Input_36m!$C$2:$D$214,2,FALSE)),"-",(VLOOKUP(CONCATENATE($B13,L$4),Input_36m!$C$2:$D$214,2,FALSE)))</f>
        <v>-</v>
      </c>
      <c r="O13" s="19">
        <f>IF(ISNA(VLOOKUP(CONCATENATE($B13,O$4),Input_12m!$C$2:$D$214,2,FALSE)),"-",(VLOOKUP(CONCATENATE($B13,O$4),Input_12m!$C$2:$D$214,2,FALSE)))</f>
        <v>1.7931999999999999</v>
      </c>
      <c r="P13" s="19">
        <f>IF(ISNA(VLOOKUP(CONCATENATE($B13,O$4),Input_24m!$C$2:$D$214,2,FALSE)),"-",(VLOOKUP(CONCATENATE($B13,O$4),Input_24m!$C$2:$D$214,2,FALSE)))</f>
        <v>4.4625000000000004</v>
      </c>
      <c r="Q13" s="19">
        <f>IF(ISNA(VLOOKUP(CONCATENATE($B13,O$4),Input_36m!$C$2:$D$214,2,FALSE)),"-",(VLOOKUP(CONCATENATE($B13,O$4),Input_36m!$C$2:$D$214,2,FALSE)))</f>
        <v>6.0050999999999997</v>
      </c>
      <c r="R13" s="19"/>
      <c r="S13" s="19">
        <f>IF(ISNA(VLOOKUP(CONCATENATE($B13,S$4),Input_12m!$C$2:$D$214,2,FALSE)),"-",(VLOOKUP(CONCATENATE($B13,S$4),Input_12m!$C$2:$D$214,2,FALSE)))</f>
        <v>5.7706999999999997</v>
      </c>
      <c r="T13" s="19">
        <f>IF(ISNA(VLOOKUP(CONCATENATE($B13,S$4),Input_24m!$C$2:$D$214,2,FALSE)),"-",(VLOOKUP(CONCATENATE($B13,S$4),Input_24m!$C$2:$D$214,2,FALSE)))</f>
        <v>16.578199999999999</v>
      </c>
      <c r="U13" s="19">
        <f>IF(ISNA(VLOOKUP(CONCATENATE($B13,S$4),Input_36m!$C$2:$D$214,2,FALSE)),"-",(VLOOKUP(CONCATENATE($B13,S$4),Input_36m!$C$2:$D$214,2,FALSE)))</f>
        <v>20.639399999999998</v>
      </c>
      <c r="V13" s="19">
        <f>IF(ISNA(VLOOKUP(CONCATENATE($B13,V$4),Input_12m!$C$2:$D$214,2,FALSE)),"-",(VLOOKUP(CONCATENATE($B13,V$4),Input_12m!$C$2:$D$214,2,FALSE)))</f>
        <v>10.613899999999999</v>
      </c>
      <c r="W13" s="19">
        <f>IF(ISNA(VLOOKUP(CONCATENATE($B13,V$4),Input_24m!$C$2:$D$214,2,FALSE)),"-",(VLOOKUP(CONCATENATE($B13,V$4),Input_24m!$C$2:$D$214,2,FALSE)))</f>
        <v>20.205400000000001</v>
      </c>
      <c r="X13" s="19">
        <f>IF(ISNA(VLOOKUP(CONCATENATE($B13,V$4),Input_36m!$C$2:$D$214,2,FALSE)),"-",(VLOOKUP(CONCATENATE($B13,V$4),Input_36m!$C$2:$D$214,2,FALSE)))</f>
        <v>23.551200000000001</v>
      </c>
      <c r="Y13">
        <f t="shared" si="21"/>
        <v>3.94</v>
      </c>
      <c r="Z13">
        <f t="shared" si="0"/>
        <v>6.3395000000000001</v>
      </c>
      <c r="AA13">
        <f t="shared" si="1"/>
        <v>7.3773</v>
      </c>
      <c r="AB13" t="str">
        <f t="shared" si="2"/>
        <v/>
      </c>
      <c r="AC13" t="str">
        <f t="shared" si="3"/>
        <v/>
      </c>
      <c r="AD13" t="str">
        <f t="shared" si="4"/>
        <v/>
      </c>
      <c r="AE13">
        <f t="shared" si="5"/>
        <v>0.94069999999999998</v>
      </c>
      <c r="AF13">
        <f t="shared" si="6"/>
        <v>1.4761</v>
      </c>
      <c r="AG13">
        <f t="shared" si="7"/>
        <v>2.0442999999999998</v>
      </c>
      <c r="AH13" t="str">
        <f t="shared" si="8"/>
        <v/>
      </c>
      <c r="AI13" t="str">
        <f t="shared" si="9"/>
        <v/>
      </c>
      <c r="AJ13" t="str">
        <f t="shared" si="10"/>
        <v/>
      </c>
      <c r="AK13">
        <f t="shared" si="11"/>
        <v>1.7931999999999999</v>
      </c>
      <c r="AL13">
        <f t="shared" si="12"/>
        <v>4.4625000000000004</v>
      </c>
      <c r="AM13">
        <f t="shared" si="13"/>
        <v>6.0050999999999997</v>
      </c>
      <c r="AN13" t="str">
        <f t="shared" si="14"/>
        <v/>
      </c>
      <c r="AO13">
        <f t="shared" si="15"/>
        <v>5.7706999999999997</v>
      </c>
      <c r="AP13">
        <f t="shared" si="16"/>
        <v>16.578199999999999</v>
      </c>
      <c r="AQ13">
        <f t="shared" si="17"/>
        <v>20.639399999999998</v>
      </c>
      <c r="AR13">
        <f t="shared" si="18"/>
        <v>10.613899999999999</v>
      </c>
      <c r="AS13">
        <f t="shared" si="19"/>
        <v>20.205400000000001</v>
      </c>
      <c r="AT13">
        <f t="shared" si="20"/>
        <v>23.551200000000001</v>
      </c>
    </row>
    <row r="14" spans="1:46">
      <c r="A14" t="s">
        <v>17</v>
      </c>
      <c r="B14" s="20" t="s">
        <v>47</v>
      </c>
      <c r="C14" s="19">
        <f>IF(ISNA(VLOOKUP(CONCATENATE($B14,C$4),Input_12m!$C$2:$D$214,2,FALSE)),"-",(VLOOKUP(CONCATENATE($B14,C$4),Input_12m!$C$2:$D$214,2,FALSE)))</f>
        <v>9.4262999999999995</v>
      </c>
      <c r="D14" s="19">
        <f>IF(ISNA(VLOOKUP(CONCATENATE($B14,C$4),Input_24m!$C$2:$D$214,2,FALSE)),"-",(VLOOKUP(CONCATENATE($B14,C$4),Input_24m!$C$2:$D$214,2,FALSE)))</f>
        <v>11.784700000000001</v>
      </c>
      <c r="E14" s="19">
        <f>IF(ISNA(VLOOKUP(CONCATENATE($B14,C$4),Input_36m!$C$2:$D$214,2,FALSE)),"-",(VLOOKUP(CONCATENATE($B14,C$4),Input_36m!$C$2:$D$214,2,FALSE)))</f>
        <v>12.4854</v>
      </c>
      <c r="F14" s="19" t="str">
        <f>IF(ISNA(VLOOKUP(CONCATENATE($B14,F$4),Input_12m!$C$2:$D$214,2,FALSE)),"-",(VLOOKUP(CONCATENATE($B14,F$4),Input_12m!$C$2:$D$214,2,FALSE)))</f>
        <v>-</v>
      </c>
      <c r="G14" s="19" t="str">
        <f>IF(ISNA(VLOOKUP(CONCATENATE($B14,F$4),Input_24m!$C$2:$D$214,2,FALSE)),"-",(VLOOKUP(CONCATENATE($B14,F$4),Input_24m!$C$2:$D$214,2,FALSE)))</f>
        <v>-</v>
      </c>
      <c r="H14" s="19" t="str">
        <f>IF(ISNA(VLOOKUP(CONCATENATE($B14,F$4),Input_36m!$C$2:$D$214,2,FALSE)),"-",(VLOOKUP(CONCATENATE($B14,F$4),Input_36m!$C$2:$D$214,2,FALSE)))</f>
        <v>-</v>
      </c>
      <c r="I14" s="19">
        <f>IF(ISNA(VLOOKUP(CONCATENATE($B14,I$4),Input_12m!$C$2:$D$214,2,FALSE)),"-",(VLOOKUP(CONCATENATE($B14,I$4),Input_12m!$C$2:$D$214,2,FALSE)))</f>
        <v>3.5457999999999998</v>
      </c>
      <c r="J14" s="19">
        <f>IF(ISNA(VLOOKUP(CONCATENATE($B14,I$4),Input_24m!$C$2:$D$214,2,FALSE)),"-",(VLOOKUP(CONCATENATE($B14,I$4),Input_24m!$C$2:$D$214,2,FALSE)))</f>
        <v>5.3525</v>
      </c>
      <c r="K14" s="19">
        <f>IF(ISNA(VLOOKUP(CONCATENATE($B14,I$4),Input_36m!$C$2:$D$214,2,FALSE)),"-",(VLOOKUP(CONCATENATE($B14,I$4),Input_36m!$C$2:$D$214,2,FALSE)))</f>
        <v>5.6806999999999999</v>
      </c>
      <c r="L14" s="19">
        <f>IF(ISNA(VLOOKUP(CONCATENATE($B14,L$4),Input_12m!$C$2:$D$214,2,FALSE)),"-",(VLOOKUP(CONCATENATE($B14,L$4),Input_12m!$C$2:$D$214,2,FALSE)))</f>
        <v>-0.78359999999999996</v>
      </c>
      <c r="M14" s="19">
        <f>IF(ISNA(VLOOKUP(CONCATENATE($B14,L$4),Input_24m!$C$2:$D$214,2,FALSE)),"-",(VLOOKUP(CONCATENATE($B14,L$4),Input_24m!$C$2:$D$214,2,FALSE)))</f>
        <v>-1.1245000000000001</v>
      </c>
      <c r="N14" s="19">
        <f>IF(ISNA(VLOOKUP(CONCATENATE($B14,L$4),Input_36m!$C$2:$D$214,2,FALSE)),"-",(VLOOKUP(CONCATENATE($B14,L$4),Input_36m!$C$2:$D$214,2,FALSE)))</f>
        <v>-4.7953999999999999</v>
      </c>
      <c r="O14" s="19">
        <f>IF(ISNA(VLOOKUP(CONCATENATE($B14,O$4),Input_12m!$C$2:$D$214,2,FALSE)),"-",(VLOOKUP(CONCATENATE($B14,O$4),Input_12m!$C$2:$D$214,2,FALSE)))</f>
        <v>3.9483999999999999</v>
      </c>
      <c r="P14" s="19">
        <f>IF(ISNA(VLOOKUP(CONCATENATE($B14,O$4),Input_24m!$C$2:$D$214,2,FALSE)),"-",(VLOOKUP(CONCATENATE($B14,O$4),Input_24m!$C$2:$D$214,2,FALSE)))</f>
        <v>8.9870999999999999</v>
      </c>
      <c r="Q14" s="19">
        <f>IF(ISNA(VLOOKUP(CONCATENATE($B14,O$4),Input_36m!$C$2:$D$214,2,FALSE)),"-",(VLOOKUP(CONCATENATE($B14,O$4),Input_36m!$C$2:$D$214,2,FALSE)))</f>
        <v>10.039999999999999</v>
      </c>
      <c r="R14" s="19"/>
      <c r="S14" s="19">
        <f>IF(ISNA(VLOOKUP(CONCATENATE($B14,S$4),Input_12m!$C$2:$D$214,2,FALSE)),"-",(VLOOKUP(CONCATENATE($B14,S$4),Input_12m!$C$2:$D$214,2,FALSE)))</f>
        <v>-9.7500999999999998</v>
      </c>
      <c r="T14" s="19">
        <f>IF(ISNA(VLOOKUP(CONCATENATE($B14,S$4),Input_24m!$C$2:$D$214,2,FALSE)),"-",(VLOOKUP(CONCATENATE($B14,S$4),Input_24m!$C$2:$D$214,2,FALSE)))</f>
        <v>-17.964200000000002</v>
      </c>
      <c r="U14" s="19">
        <f>IF(ISNA(VLOOKUP(CONCATENATE($B14,S$4),Input_36m!$C$2:$D$214,2,FALSE)),"-",(VLOOKUP(CONCATENATE($B14,S$4),Input_36m!$C$2:$D$214,2,FALSE)))</f>
        <v>-20.7668</v>
      </c>
      <c r="V14" s="19">
        <f>IF(ISNA(VLOOKUP(CONCATENATE($B14,V$4),Input_12m!$C$2:$D$214,2,FALSE)),"-",(VLOOKUP(CONCATENATE($B14,V$4),Input_12m!$C$2:$D$214,2,FALSE)))</f>
        <v>-21.981200000000001</v>
      </c>
      <c r="W14" s="19">
        <f>IF(ISNA(VLOOKUP(CONCATENATE($B14,V$4),Input_24m!$C$2:$D$214,2,FALSE)),"-",(VLOOKUP(CONCATENATE($B14,V$4),Input_24m!$C$2:$D$214,2,FALSE)))</f>
        <v>-31.211200000000002</v>
      </c>
      <c r="X14" s="19">
        <f>IF(ISNA(VLOOKUP(CONCATENATE($B14,V$4),Input_36m!$C$2:$D$214,2,FALSE)),"-",(VLOOKUP(CONCATENATE($B14,V$4),Input_36m!$C$2:$D$214,2,FALSE)))</f>
        <v>-32.579099999999997</v>
      </c>
      <c r="Y14">
        <f t="shared" si="21"/>
        <v>9.4262999999999995</v>
      </c>
      <c r="Z14">
        <f t="shared" si="0"/>
        <v>11.784700000000001</v>
      </c>
      <c r="AA14">
        <f t="shared" si="1"/>
        <v>12.4854</v>
      </c>
      <c r="AB14" t="str">
        <f t="shared" si="2"/>
        <v/>
      </c>
      <c r="AC14" t="str">
        <f t="shared" si="3"/>
        <v/>
      </c>
      <c r="AD14" t="str">
        <f t="shared" si="4"/>
        <v/>
      </c>
      <c r="AE14">
        <f t="shared" si="5"/>
        <v>3.5457999999999998</v>
      </c>
      <c r="AF14">
        <f t="shared" si="6"/>
        <v>5.3525</v>
      </c>
      <c r="AG14">
        <f t="shared" si="7"/>
        <v>5.6806999999999999</v>
      </c>
      <c r="AH14">
        <f t="shared" si="8"/>
        <v>0.78359999999999996</v>
      </c>
      <c r="AI14">
        <f t="shared" si="9"/>
        <v>1.1245000000000001</v>
      </c>
      <c r="AJ14">
        <f t="shared" si="10"/>
        <v>4.7953999999999999</v>
      </c>
      <c r="AK14">
        <f t="shared" si="11"/>
        <v>3.9483999999999999</v>
      </c>
      <c r="AL14">
        <f t="shared" si="12"/>
        <v>8.9870999999999999</v>
      </c>
      <c r="AM14">
        <f t="shared" si="13"/>
        <v>10.039999999999999</v>
      </c>
      <c r="AN14" t="str">
        <f t="shared" si="14"/>
        <v/>
      </c>
      <c r="AO14">
        <f t="shared" si="15"/>
        <v>9.7500999999999998</v>
      </c>
      <c r="AP14">
        <f t="shared" si="16"/>
        <v>17.964200000000002</v>
      </c>
      <c r="AQ14">
        <f t="shared" si="17"/>
        <v>20.7668</v>
      </c>
      <c r="AR14">
        <f t="shared" si="18"/>
        <v>21.981200000000001</v>
      </c>
      <c r="AS14">
        <f t="shared" si="19"/>
        <v>31.211200000000002</v>
      </c>
      <c r="AT14">
        <f t="shared" si="20"/>
        <v>32.579099999999997</v>
      </c>
    </row>
    <row r="15" spans="1:46">
      <c r="A15" t="s">
        <v>17</v>
      </c>
      <c r="B15" s="20" t="s">
        <v>50</v>
      </c>
      <c r="C15" s="19">
        <f>IF(ISNA(VLOOKUP(CONCATENATE($B15,C$4),Input_12m!$C$2:$D$214,2,FALSE)),"-",(VLOOKUP(CONCATENATE($B15,C$4),Input_12m!$C$2:$D$214,2,FALSE)))</f>
        <v>2.5746000000000002</v>
      </c>
      <c r="D15" s="19">
        <f>IF(ISNA(VLOOKUP(CONCATENATE($B15,C$4),Input_24m!$C$2:$D$214,2,FALSE)),"-",(VLOOKUP(CONCATENATE($B15,C$4),Input_24m!$C$2:$D$214,2,FALSE)))</f>
        <v>6.4641999999999999</v>
      </c>
      <c r="E15" s="19">
        <f>IF(ISNA(VLOOKUP(CONCATENATE($B15,C$4),Input_36m!$C$2:$D$214,2,FALSE)),"-",(VLOOKUP(CONCATENATE($B15,C$4),Input_36m!$C$2:$D$214,2,FALSE)))</f>
        <v>8.9367999999999999</v>
      </c>
      <c r="F15" s="19" t="str">
        <f>IF(ISNA(VLOOKUP(CONCATENATE($B15,F$4),Input_12m!$C$2:$D$214,2,FALSE)),"-",(VLOOKUP(CONCATENATE($B15,F$4),Input_12m!$C$2:$D$214,2,FALSE)))</f>
        <v>-</v>
      </c>
      <c r="G15" s="19" t="str">
        <f>IF(ISNA(VLOOKUP(CONCATENATE($B15,F$4),Input_24m!$C$2:$D$214,2,FALSE)),"-",(VLOOKUP(CONCATENATE($B15,F$4),Input_24m!$C$2:$D$214,2,FALSE)))</f>
        <v>-</v>
      </c>
      <c r="H15" s="19" t="str">
        <f>IF(ISNA(VLOOKUP(CONCATENATE($B15,F$4),Input_36m!$C$2:$D$214,2,FALSE)),"-",(VLOOKUP(CONCATENATE($B15,F$4),Input_36m!$C$2:$D$214,2,FALSE)))</f>
        <v>-</v>
      </c>
      <c r="I15" s="19">
        <f>IF(ISNA(VLOOKUP(CONCATENATE($B15,I$4),Input_12m!$C$2:$D$214,2,FALSE)),"-",(VLOOKUP(CONCATENATE($B15,I$4),Input_12m!$C$2:$D$214,2,FALSE)))</f>
        <v>1.4080999999999999</v>
      </c>
      <c r="J15" s="19">
        <f>IF(ISNA(VLOOKUP(CONCATENATE($B15,I$4),Input_24m!$C$2:$D$214,2,FALSE)),"-",(VLOOKUP(CONCATENATE($B15,I$4),Input_24m!$C$2:$D$214,2,FALSE)))</f>
        <v>2.2566000000000002</v>
      </c>
      <c r="K15" s="19">
        <f>IF(ISNA(VLOOKUP(CONCATENATE($B15,I$4),Input_36m!$C$2:$D$214,2,FALSE)),"-",(VLOOKUP(CONCATENATE($B15,I$4),Input_36m!$C$2:$D$214,2,FALSE)))</f>
        <v>3.2145000000000001</v>
      </c>
      <c r="L15" s="19">
        <f>IF(ISNA(VLOOKUP(CONCATENATE($B15,L$4),Input_12m!$C$2:$D$214,2,FALSE)),"-",(VLOOKUP(CONCATENATE($B15,L$4),Input_12m!$C$2:$D$214,2,FALSE)))</f>
        <v>-0.30719999999999997</v>
      </c>
      <c r="M15" s="19">
        <f>IF(ISNA(VLOOKUP(CONCATENATE($B15,L$4),Input_24m!$C$2:$D$214,2,FALSE)),"-",(VLOOKUP(CONCATENATE($B15,L$4),Input_24m!$C$2:$D$214,2,FALSE)))</f>
        <v>-0.30719999999999997</v>
      </c>
      <c r="N15" s="19">
        <f>IF(ISNA(VLOOKUP(CONCATENATE($B15,L$4),Input_36m!$C$2:$D$214,2,FALSE)),"-",(VLOOKUP(CONCATENATE($B15,L$4),Input_36m!$C$2:$D$214,2,FALSE)))</f>
        <v>-0.30719999999999997</v>
      </c>
      <c r="O15" s="19">
        <f>IF(ISNA(VLOOKUP(CONCATENATE($B15,O$4),Input_12m!$C$2:$D$214,2,FALSE)),"-",(VLOOKUP(CONCATENATE($B15,O$4),Input_12m!$C$2:$D$214,2,FALSE)))</f>
        <v>1.7616000000000001</v>
      </c>
      <c r="P15" s="19">
        <f>IF(ISNA(VLOOKUP(CONCATENATE($B15,O$4),Input_24m!$C$2:$D$214,2,FALSE)),"-",(VLOOKUP(CONCATENATE($B15,O$4),Input_24m!$C$2:$D$214,2,FALSE)))</f>
        <v>3.3913000000000002</v>
      </c>
      <c r="Q15" s="19">
        <f>IF(ISNA(VLOOKUP(CONCATENATE($B15,O$4),Input_36m!$C$2:$D$214,2,FALSE)),"-",(VLOOKUP(CONCATENATE($B15,O$4),Input_36m!$C$2:$D$214,2,FALSE)))</f>
        <v>4.0780000000000003</v>
      </c>
      <c r="R15" s="19"/>
      <c r="S15" s="19" t="str">
        <f>IF(ISNA(VLOOKUP(CONCATENATE($B15,S$4),Input_12m!$C$2:$D$214,2,FALSE)),"-",(VLOOKUP(CONCATENATE($B15,S$4),Input_12m!$C$2:$D$214,2,FALSE)))</f>
        <v>-</v>
      </c>
      <c r="T15" s="19" t="str">
        <f>IF(ISNA(VLOOKUP(CONCATENATE($B15,S$4),Input_24m!$C$2:$D$214,2,FALSE)),"-",(VLOOKUP(CONCATENATE($B15,S$4),Input_24m!$C$2:$D$214,2,FALSE)))</f>
        <v>-</v>
      </c>
      <c r="U15" s="19" t="str">
        <f>IF(ISNA(VLOOKUP(CONCATENATE($B15,S$4),Input_36m!$C$2:$D$214,2,FALSE)),"-",(VLOOKUP(CONCATENATE($B15,S$4),Input_36m!$C$2:$D$214,2,FALSE)))</f>
        <v>-</v>
      </c>
      <c r="V15" s="19" t="str">
        <f>IF(ISNA(VLOOKUP(CONCATENATE($B15,V$4),Input_12m!$C$2:$D$214,2,FALSE)),"-",(VLOOKUP(CONCATENATE($B15,V$4),Input_12m!$C$2:$D$214,2,FALSE)))</f>
        <v>-</v>
      </c>
      <c r="W15" s="19" t="str">
        <f>IF(ISNA(VLOOKUP(CONCATENATE($B15,V$4),Input_24m!$C$2:$D$214,2,FALSE)),"-",(VLOOKUP(CONCATENATE($B15,V$4),Input_24m!$C$2:$D$214,2,FALSE)))</f>
        <v>-</v>
      </c>
      <c r="X15" s="19" t="str">
        <f>IF(ISNA(VLOOKUP(CONCATENATE($B15,V$4),Input_36m!$C$2:$D$214,2,FALSE)),"-",(VLOOKUP(CONCATENATE($B15,V$4),Input_36m!$C$2:$D$214,2,FALSE)))</f>
        <v>-</v>
      </c>
      <c r="Y15">
        <f t="shared" si="21"/>
        <v>2.5746000000000002</v>
      </c>
      <c r="Z15">
        <f t="shared" si="0"/>
        <v>6.4641999999999999</v>
      </c>
      <c r="AA15">
        <f t="shared" si="1"/>
        <v>8.9367999999999999</v>
      </c>
      <c r="AB15" t="str">
        <f t="shared" si="2"/>
        <v/>
      </c>
      <c r="AC15" t="str">
        <f t="shared" si="3"/>
        <v/>
      </c>
      <c r="AD15" t="str">
        <f t="shared" si="4"/>
        <v/>
      </c>
      <c r="AE15">
        <f t="shared" si="5"/>
        <v>1.4080999999999999</v>
      </c>
      <c r="AF15">
        <f t="shared" si="6"/>
        <v>2.2566000000000002</v>
      </c>
      <c r="AG15">
        <f t="shared" si="7"/>
        <v>3.2145000000000001</v>
      </c>
      <c r="AH15">
        <f t="shared" si="8"/>
        <v>0.30719999999999997</v>
      </c>
      <c r="AI15">
        <f t="shared" si="9"/>
        <v>0.30719999999999997</v>
      </c>
      <c r="AJ15">
        <f t="shared" si="10"/>
        <v>0.30719999999999997</v>
      </c>
      <c r="AK15">
        <f t="shared" si="11"/>
        <v>1.7616000000000001</v>
      </c>
      <c r="AL15">
        <f t="shared" si="12"/>
        <v>3.3913000000000002</v>
      </c>
      <c r="AM15">
        <f t="shared" si="13"/>
        <v>4.0780000000000003</v>
      </c>
      <c r="AN15" t="str">
        <f t="shared" si="14"/>
        <v/>
      </c>
      <c r="AO15" t="str">
        <f t="shared" si="15"/>
        <v/>
      </c>
      <c r="AP15" t="str">
        <f t="shared" si="16"/>
        <v/>
      </c>
      <c r="AQ15" t="str">
        <f t="shared" si="17"/>
        <v/>
      </c>
      <c r="AR15" t="str">
        <f t="shared" si="18"/>
        <v/>
      </c>
      <c r="AS15" t="str">
        <f t="shared" si="19"/>
        <v/>
      </c>
      <c r="AT15" t="str">
        <f t="shared" si="20"/>
        <v/>
      </c>
    </row>
    <row r="16" spans="1:46">
      <c r="A16" t="s">
        <v>15</v>
      </c>
      <c r="B16" s="5" t="s">
        <v>172</v>
      </c>
      <c r="C16" s="19"/>
      <c r="D16" s="19"/>
      <c r="E16" s="19"/>
      <c r="F16" s="19"/>
      <c r="G16" s="19"/>
      <c r="H16" s="19"/>
      <c r="I16" s="19"/>
      <c r="J16" s="19"/>
      <c r="K16" s="19"/>
      <c r="L16" s="19"/>
      <c r="M16" s="19"/>
      <c r="N16" s="19"/>
      <c r="O16" s="19"/>
      <c r="P16" s="19"/>
      <c r="Q16" s="19"/>
      <c r="R16" s="19"/>
      <c r="S16" s="19"/>
      <c r="T16" s="19"/>
      <c r="U16" s="19"/>
      <c r="V16" s="19"/>
      <c r="W16" s="19"/>
      <c r="X16" s="19"/>
      <c r="Y16" t="str">
        <f t="shared" si="21"/>
        <v/>
      </c>
      <c r="Z16" t="str">
        <f t="shared" si="0"/>
        <v/>
      </c>
      <c r="AA16" t="str">
        <f t="shared" si="1"/>
        <v/>
      </c>
      <c r="AB16" t="str">
        <f t="shared" si="2"/>
        <v/>
      </c>
      <c r="AC16" t="str">
        <f t="shared" si="3"/>
        <v/>
      </c>
      <c r="AD16" t="str">
        <f t="shared" si="4"/>
        <v/>
      </c>
      <c r="AE16" t="str">
        <f t="shared" si="5"/>
        <v/>
      </c>
      <c r="AF16" t="str">
        <f t="shared" si="6"/>
        <v/>
      </c>
      <c r="AG16" t="str">
        <f t="shared" si="7"/>
        <v/>
      </c>
      <c r="AH16" t="str">
        <f t="shared" si="8"/>
        <v/>
      </c>
      <c r="AI16" t="str">
        <f t="shared" si="9"/>
        <v/>
      </c>
      <c r="AJ16" t="str">
        <f t="shared" si="10"/>
        <v/>
      </c>
      <c r="AK16" t="str">
        <f t="shared" si="11"/>
        <v/>
      </c>
      <c r="AL16" t="str">
        <f t="shared" si="12"/>
        <v/>
      </c>
      <c r="AM16" t="str">
        <f t="shared" si="13"/>
        <v/>
      </c>
      <c r="AN16" t="str">
        <f t="shared" si="14"/>
        <v/>
      </c>
      <c r="AO16" t="str">
        <f t="shared" si="15"/>
        <v/>
      </c>
      <c r="AP16" t="str">
        <f t="shared" si="16"/>
        <v/>
      </c>
      <c r="AQ16" t="str">
        <f t="shared" si="17"/>
        <v/>
      </c>
      <c r="AR16" t="str">
        <f t="shared" si="18"/>
        <v/>
      </c>
      <c r="AS16" t="str">
        <f t="shared" si="19"/>
        <v/>
      </c>
      <c r="AT16" t="str">
        <f t="shared" si="20"/>
        <v/>
      </c>
    </row>
    <row r="17" spans="1:46">
      <c r="B17" s="20" t="s">
        <v>181</v>
      </c>
      <c r="C17" s="19">
        <f>IF(ISNA(VLOOKUP(CONCATENATE($B17,C$4),Input_12m!$C$2:$D$214,2,FALSE)),"-",(VLOOKUP(CONCATENATE($B17,C$4),Input_12m!$C$2:$D$214,2,FALSE)))</f>
        <v>3.6013000000000002</v>
      </c>
      <c r="D17" s="19">
        <f>IF(ISNA(VLOOKUP(CONCATENATE($B17,C$4),Input_24m!$C$2:$D$214,2,FALSE)),"-",(VLOOKUP(CONCATENATE($B17,C$4),Input_24m!$C$2:$D$214,2,FALSE)))</f>
        <v>3.9297</v>
      </c>
      <c r="E17" s="19">
        <f>IF(ISNA(VLOOKUP(CONCATENATE($B17,C$4),Input_36m!$C$2:$D$214,2,FALSE)),"-",(VLOOKUP(CONCATENATE($B17,C$4),Input_36m!$C$2:$D$214,2,FALSE)))</f>
        <v>4.9372999999999996</v>
      </c>
      <c r="F17" s="19" t="str">
        <f>IF(ISNA(VLOOKUP(CONCATENATE($B17,F$4),Input_12m!$C$2:$D$214,2,FALSE)),"-",(VLOOKUP(CONCATENATE($B17,F$4),Input_12m!$C$2:$D$214,2,FALSE)))</f>
        <v>-</v>
      </c>
      <c r="G17" s="19" t="str">
        <f>IF(ISNA(VLOOKUP(CONCATENATE($B17,F$4),Input_24m!$C$2:$D$214,2,FALSE)),"-",(VLOOKUP(CONCATENATE($B17,F$4),Input_24m!$C$2:$D$214,2,FALSE)))</f>
        <v>-</v>
      </c>
      <c r="H17" s="19" t="str">
        <f>IF(ISNA(VLOOKUP(CONCATENATE($B17,F$4),Input_36m!$C$2:$D$214,2,FALSE)),"-",(VLOOKUP(CONCATENATE($B17,F$4),Input_36m!$C$2:$D$214,2,FALSE)))</f>
        <v>-</v>
      </c>
      <c r="I17" s="19">
        <f>IF(ISNA(VLOOKUP(CONCATENATE($B17,I$4),Input_12m!$C$2:$D$214,2,FALSE)),"-",(VLOOKUP(CONCATENATE($B17,I$4),Input_12m!$C$2:$D$214,2,FALSE)))</f>
        <v>1.9815</v>
      </c>
      <c r="J17" s="19">
        <f>IF(ISNA(VLOOKUP(CONCATENATE($B17,I$4),Input_24m!$C$2:$D$214,2,FALSE)),"-",(VLOOKUP(CONCATENATE($B17,I$4),Input_24m!$C$2:$D$214,2,FALSE)))</f>
        <v>2.9016999999999999</v>
      </c>
      <c r="K17" s="19">
        <f>IF(ISNA(VLOOKUP(CONCATENATE($B17,I$4),Input_36m!$C$2:$D$214,2,FALSE)),"-",(VLOOKUP(CONCATENATE($B17,I$4),Input_36m!$C$2:$D$214,2,FALSE)))</f>
        <v>2.9016999999999999</v>
      </c>
      <c r="L17" s="19">
        <f>IF(ISNA(VLOOKUP(CONCATENATE($B17,L$4),Input_12m!$C$2:$D$214,2,FALSE)),"-",(VLOOKUP(CONCATENATE($B17,L$4),Input_12m!$C$2:$D$214,2,FALSE)))</f>
        <v>-3.3837999999999999</v>
      </c>
      <c r="M17" s="19">
        <f>IF(ISNA(VLOOKUP(CONCATENATE($B17,L$4),Input_24m!$C$2:$D$214,2,FALSE)),"-",(VLOOKUP(CONCATENATE($B17,L$4),Input_24m!$C$2:$D$214,2,FALSE)))</f>
        <v>-3.3837999999999999</v>
      </c>
      <c r="N17" s="19">
        <f>IF(ISNA(VLOOKUP(CONCATENATE($B17,L$4),Input_36m!$C$2:$D$214,2,FALSE)),"-",(VLOOKUP(CONCATENATE($B17,L$4),Input_36m!$C$2:$D$214,2,FALSE)))</f>
        <v>-4.6257999999999999</v>
      </c>
      <c r="O17" s="19">
        <f>IF(ISNA(VLOOKUP(CONCATENATE($B17,O$4),Input_12m!$C$2:$D$214,2,FALSE)),"-",(VLOOKUP(CONCATENATE($B17,O$4),Input_12m!$C$2:$D$214,2,FALSE)))</f>
        <v>1.7739</v>
      </c>
      <c r="P17" s="19">
        <f>IF(ISNA(VLOOKUP(CONCATENATE($B17,O$4),Input_24m!$C$2:$D$214,2,FALSE)),"-",(VLOOKUP(CONCATENATE($B17,O$4),Input_24m!$C$2:$D$214,2,FALSE)))</f>
        <v>2.1880999999999999</v>
      </c>
      <c r="Q17" s="19">
        <f>IF(ISNA(VLOOKUP(CONCATENATE($B17,O$4),Input_36m!$C$2:$D$214,2,FALSE)),"-",(VLOOKUP(CONCATENATE($B17,O$4),Input_36m!$C$2:$D$214,2,FALSE)))</f>
        <v>3.3978000000000002</v>
      </c>
      <c r="R17" s="19"/>
      <c r="S17" s="19">
        <f>IF(ISNA(VLOOKUP(CONCATENATE($B17,S$4),Input_12m!$C$2:$D$214,2,FALSE)),"-",(VLOOKUP(CONCATENATE($B17,S$4),Input_12m!$C$2:$D$214,2,FALSE)))</f>
        <v>5.1771000000000003</v>
      </c>
      <c r="T17" s="19">
        <f>IF(ISNA(VLOOKUP(CONCATENATE($B17,S$4),Input_24m!$C$2:$D$214,2,FALSE)),"-",(VLOOKUP(CONCATENATE($B17,S$4),Input_24m!$C$2:$D$214,2,FALSE)))</f>
        <v>8.1142000000000003</v>
      </c>
      <c r="U17" s="19">
        <f>IF(ISNA(VLOOKUP(CONCATENATE($B17,S$4),Input_36m!$C$2:$D$214,2,FALSE)),"-",(VLOOKUP(CONCATENATE($B17,S$4),Input_36m!$C$2:$D$214,2,FALSE)))</f>
        <v>9.5588999999999995</v>
      </c>
      <c r="V17" s="19">
        <f>IF(ISNA(VLOOKUP(CONCATENATE($B17,V$4),Input_12m!$C$2:$D$214,2,FALSE)),"-",(VLOOKUP(CONCATENATE($B17,V$4),Input_12m!$C$2:$D$214,2,FALSE)))</f>
        <v>-8.7873999999999999</v>
      </c>
      <c r="W17" s="19">
        <f>IF(ISNA(VLOOKUP(CONCATENATE($B17,V$4),Input_24m!$C$2:$D$214,2,FALSE)),"-",(VLOOKUP(CONCATENATE($B17,V$4),Input_24m!$C$2:$D$214,2,FALSE)))</f>
        <v>-12.639900000000001</v>
      </c>
      <c r="X17" s="19">
        <f>IF(ISNA(VLOOKUP(CONCATENATE($B17,V$4),Input_36m!$C$2:$D$214,2,FALSE)),"-",(VLOOKUP(CONCATENATE($B17,V$4),Input_36m!$C$2:$D$214,2,FALSE)))</f>
        <v>-13.0808</v>
      </c>
      <c r="Y17">
        <f t="shared" si="21"/>
        <v>3.6013000000000002</v>
      </c>
      <c r="Z17">
        <f t="shared" si="0"/>
        <v>3.9297</v>
      </c>
      <c r="AA17">
        <f t="shared" si="1"/>
        <v>4.9372999999999996</v>
      </c>
      <c r="AB17" t="str">
        <f t="shared" si="2"/>
        <v/>
      </c>
      <c r="AC17" t="str">
        <f t="shared" si="3"/>
        <v/>
      </c>
      <c r="AD17" t="str">
        <f t="shared" si="4"/>
        <v/>
      </c>
      <c r="AE17">
        <f t="shared" si="5"/>
        <v>1.9815</v>
      </c>
      <c r="AF17">
        <f t="shared" si="6"/>
        <v>2.9016999999999999</v>
      </c>
      <c r="AG17">
        <f t="shared" si="7"/>
        <v>2.9016999999999999</v>
      </c>
      <c r="AH17">
        <f t="shared" si="8"/>
        <v>3.3837999999999999</v>
      </c>
      <c r="AI17">
        <f t="shared" si="9"/>
        <v>3.3837999999999999</v>
      </c>
      <c r="AJ17">
        <f t="shared" si="10"/>
        <v>4.6257999999999999</v>
      </c>
      <c r="AK17">
        <f t="shared" si="11"/>
        <v>1.7739</v>
      </c>
      <c r="AL17">
        <f t="shared" si="12"/>
        <v>2.1880999999999999</v>
      </c>
      <c r="AM17">
        <f t="shared" si="13"/>
        <v>3.3978000000000002</v>
      </c>
      <c r="AN17" t="str">
        <f t="shared" si="14"/>
        <v/>
      </c>
      <c r="AO17">
        <f t="shared" si="15"/>
        <v>5.1771000000000003</v>
      </c>
      <c r="AP17">
        <f t="shared" si="16"/>
        <v>8.1142000000000003</v>
      </c>
      <c r="AQ17">
        <f t="shared" si="17"/>
        <v>9.5588999999999995</v>
      </c>
      <c r="AR17">
        <f t="shared" si="18"/>
        <v>8.7873999999999999</v>
      </c>
      <c r="AS17">
        <f t="shared" si="19"/>
        <v>12.639900000000001</v>
      </c>
      <c r="AT17">
        <f t="shared" si="20"/>
        <v>13.0808</v>
      </c>
    </row>
    <row r="18" spans="1:46">
      <c r="A18" t="s">
        <v>15</v>
      </c>
      <c r="B18" s="20" t="s">
        <v>14</v>
      </c>
      <c r="C18" s="19">
        <f>IF(ISNA(VLOOKUP(CONCATENATE($B18,C$4),Input_12m!$C$2:$D$214,2,FALSE)),"-",(VLOOKUP(CONCATENATE($B18,C$4),Input_12m!$C$2:$D$214,2,FALSE)))</f>
        <v>1.92</v>
      </c>
      <c r="D18" s="19">
        <f>IF(ISNA(VLOOKUP(CONCATENATE($B18,C$4),Input_24m!$C$2:$D$214,2,FALSE)),"-",(VLOOKUP(CONCATENATE($B18,C$4),Input_24m!$C$2:$D$214,2,FALSE)))</f>
        <v>3.2385000000000002</v>
      </c>
      <c r="E18" s="19">
        <f>IF(ISNA(VLOOKUP(CONCATENATE($B18,C$4),Input_36m!$C$2:$D$214,2,FALSE)),"-",(VLOOKUP(CONCATENATE($B18,C$4),Input_36m!$C$2:$D$214,2,FALSE)))</f>
        <v>4.7053000000000003</v>
      </c>
      <c r="F18" s="19" t="str">
        <f>IF(ISNA(VLOOKUP(CONCATENATE($B18,F$4),Input_12m!$C$2:$D$214,2,FALSE)),"-",(VLOOKUP(CONCATENATE($B18,F$4),Input_12m!$C$2:$D$214,2,FALSE)))</f>
        <v>-</v>
      </c>
      <c r="G18" s="19" t="str">
        <f>IF(ISNA(VLOOKUP(CONCATENATE($B18,F$4),Input_24m!$C$2:$D$214,2,FALSE)),"-",(VLOOKUP(CONCATENATE($B18,F$4),Input_24m!$C$2:$D$214,2,FALSE)))</f>
        <v>-</v>
      </c>
      <c r="H18" s="19" t="str">
        <f>IF(ISNA(VLOOKUP(CONCATENATE($B18,F$4),Input_36m!$C$2:$D$214,2,FALSE)),"-",(VLOOKUP(CONCATENATE($B18,F$4),Input_36m!$C$2:$D$214,2,FALSE)))</f>
        <v>-</v>
      </c>
      <c r="I18" s="19">
        <f>IF(ISNA(VLOOKUP(CONCATENATE($B18,I$4),Input_12m!$C$2:$D$214,2,FALSE)),"-",(VLOOKUP(CONCATENATE($B18,I$4),Input_12m!$C$2:$D$214,2,FALSE)))</f>
        <v>0.27079999999999999</v>
      </c>
      <c r="J18" s="19">
        <f>IF(ISNA(VLOOKUP(CONCATENATE($B18,I$4),Input_24m!$C$2:$D$214,2,FALSE)),"-",(VLOOKUP(CONCATENATE($B18,I$4),Input_24m!$C$2:$D$214,2,FALSE)))</f>
        <v>0.63500000000000001</v>
      </c>
      <c r="K18" s="19">
        <f>IF(ISNA(VLOOKUP(CONCATENATE($B18,I$4),Input_36m!$C$2:$D$214,2,FALSE)),"-",(VLOOKUP(CONCATENATE($B18,I$4),Input_36m!$C$2:$D$214,2,FALSE)))</f>
        <v>0.63500000000000001</v>
      </c>
      <c r="L18" s="19">
        <f>IF(ISNA(VLOOKUP(CONCATENATE($B18,L$4),Input_12m!$C$2:$D$214,2,FALSE)),"-",(VLOOKUP(CONCATENATE($B18,L$4),Input_12m!$C$2:$D$214,2,FALSE)))</f>
        <v>0</v>
      </c>
      <c r="M18" s="19">
        <f>IF(ISNA(VLOOKUP(CONCATENATE($B18,L$4),Input_24m!$C$2:$D$214,2,FALSE)),"-",(VLOOKUP(CONCATENATE($B18,L$4),Input_24m!$C$2:$D$214,2,FALSE)))</f>
        <v>0</v>
      </c>
      <c r="N18" s="19">
        <f>IF(ISNA(VLOOKUP(CONCATENATE($B18,L$4),Input_36m!$C$2:$D$214,2,FALSE)),"-",(VLOOKUP(CONCATENATE($B18,L$4),Input_36m!$C$2:$D$214,2,FALSE)))</f>
        <v>0</v>
      </c>
      <c r="O18" s="19">
        <f>IF(ISNA(VLOOKUP(CONCATENATE($B18,O$4),Input_12m!$C$2:$D$214,2,FALSE)),"-",(VLOOKUP(CONCATENATE($B18,O$4),Input_12m!$C$2:$D$214,2,FALSE)))</f>
        <v>1.6472</v>
      </c>
      <c r="P18" s="19">
        <f>IF(ISNA(VLOOKUP(CONCATENATE($B18,O$4),Input_24m!$C$2:$D$214,2,FALSE)),"-",(VLOOKUP(CONCATENATE($B18,O$4),Input_24m!$C$2:$D$214,2,FALSE)))</f>
        <v>2.5958000000000001</v>
      </c>
      <c r="Q18" s="19">
        <f>IF(ISNA(VLOOKUP(CONCATENATE($B18,O$4),Input_36m!$C$2:$D$214,2,FALSE)),"-",(VLOOKUP(CONCATENATE($B18,O$4),Input_36m!$C$2:$D$214,2,FALSE)))</f>
        <v>3.2094999999999998</v>
      </c>
      <c r="R18" s="19"/>
      <c r="S18" s="19">
        <f>IF(ISNA(VLOOKUP(CONCATENATE($B18,S$4),Input_12m!$C$2:$D$214,2,FALSE)),"-",(VLOOKUP(CONCATENATE($B18,S$4),Input_12m!$C$2:$D$214,2,FALSE)))</f>
        <v>-10.741</v>
      </c>
      <c r="T18" s="19">
        <f>IF(ISNA(VLOOKUP(CONCATENATE($B18,S$4),Input_24m!$C$2:$D$214,2,FALSE)),"-",(VLOOKUP(CONCATENATE($B18,S$4),Input_24m!$C$2:$D$214,2,FALSE)))</f>
        <v>-18.049900000000001</v>
      </c>
      <c r="U18" s="19">
        <f>IF(ISNA(VLOOKUP(CONCATENATE($B18,S$4),Input_36m!$C$2:$D$214,2,FALSE)),"-",(VLOOKUP(CONCATENATE($B18,S$4),Input_36m!$C$2:$D$214,2,FALSE)))</f>
        <v>-19.150600000000001</v>
      </c>
      <c r="V18" s="19" t="str">
        <f>IF(ISNA(VLOOKUP(CONCATENATE($B18,V$4),Input_12m!$C$2:$D$214,2,FALSE)),"-",(VLOOKUP(CONCATENATE($B18,V$4),Input_12m!$C$2:$D$214,2,FALSE)))</f>
        <v>-</v>
      </c>
      <c r="W18" s="19" t="str">
        <f>IF(ISNA(VLOOKUP(CONCATENATE($B18,V$4),Input_24m!$C$2:$D$214,2,FALSE)),"-",(VLOOKUP(CONCATENATE($B18,V$4),Input_24m!$C$2:$D$214,2,FALSE)))</f>
        <v>-</v>
      </c>
      <c r="X18" s="19" t="str">
        <f>IF(ISNA(VLOOKUP(CONCATENATE($B18,V$4),Input_36m!$C$2:$D$214,2,FALSE)),"-",(VLOOKUP(CONCATENATE($B18,V$4),Input_36m!$C$2:$D$214,2,FALSE)))</f>
        <v>-</v>
      </c>
      <c r="Y18">
        <f t="shared" si="21"/>
        <v>1.92</v>
      </c>
      <c r="Z18">
        <f t="shared" si="0"/>
        <v>3.2385000000000002</v>
      </c>
      <c r="AA18">
        <f t="shared" si="1"/>
        <v>4.7053000000000003</v>
      </c>
      <c r="AB18" t="str">
        <f t="shared" si="2"/>
        <v/>
      </c>
      <c r="AC18" t="str">
        <f t="shared" si="3"/>
        <v/>
      </c>
      <c r="AD18" t="str">
        <f t="shared" si="4"/>
        <v/>
      </c>
      <c r="AE18">
        <f t="shared" si="5"/>
        <v>0.27079999999999999</v>
      </c>
      <c r="AF18">
        <f t="shared" si="6"/>
        <v>0.63500000000000001</v>
      </c>
      <c r="AG18">
        <f t="shared" si="7"/>
        <v>0.63500000000000001</v>
      </c>
      <c r="AH18">
        <f t="shared" si="8"/>
        <v>0</v>
      </c>
      <c r="AI18">
        <f t="shared" si="9"/>
        <v>0</v>
      </c>
      <c r="AJ18">
        <f t="shared" si="10"/>
        <v>0</v>
      </c>
      <c r="AK18">
        <f t="shared" si="11"/>
        <v>1.6472</v>
      </c>
      <c r="AL18">
        <f t="shared" si="12"/>
        <v>2.5958000000000001</v>
      </c>
      <c r="AM18">
        <f t="shared" si="13"/>
        <v>3.2094999999999998</v>
      </c>
      <c r="AN18" t="str">
        <f t="shared" si="14"/>
        <v/>
      </c>
      <c r="AO18">
        <f t="shared" si="15"/>
        <v>10.741</v>
      </c>
      <c r="AP18">
        <f t="shared" si="16"/>
        <v>18.049900000000001</v>
      </c>
      <c r="AQ18">
        <f t="shared" si="17"/>
        <v>19.150600000000001</v>
      </c>
      <c r="AR18" t="str">
        <f t="shared" si="18"/>
        <v/>
      </c>
      <c r="AS18" t="str">
        <f t="shared" si="19"/>
        <v/>
      </c>
      <c r="AT18" t="str">
        <f t="shared" si="20"/>
        <v/>
      </c>
    </row>
    <row r="19" spans="1:46">
      <c r="B19" s="20" t="s">
        <v>180</v>
      </c>
      <c r="C19" s="19">
        <f>IF(ISNA(VLOOKUP(CONCATENATE($B19,C$4),Input_12m!$C$2:$D$214,2,FALSE)),"-",(VLOOKUP(CONCATENATE($B19,C$4),Input_12m!$C$2:$D$214,2,FALSE)))</f>
        <v>5.7358000000000002</v>
      </c>
      <c r="D19" s="19">
        <f>IF(ISNA(VLOOKUP(CONCATENATE($B19,C$4),Input_24m!$C$2:$D$214,2,FALSE)),"-",(VLOOKUP(CONCATENATE($B19,C$4),Input_24m!$C$2:$D$214,2,FALSE)))</f>
        <v>7.9042000000000003</v>
      </c>
      <c r="E19" s="19">
        <f>IF(ISNA(VLOOKUP(CONCATENATE($B19,C$4),Input_36m!$C$2:$D$214,2,FALSE)),"-",(VLOOKUP(CONCATENATE($B19,C$4),Input_36m!$C$2:$D$214,2,FALSE)))</f>
        <v>8.8375000000000004</v>
      </c>
      <c r="F19" s="19" t="str">
        <f>IF(ISNA(VLOOKUP(CONCATENATE($B19,F$4),Input_12m!$C$2:$D$214,2,FALSE)),"-",(VLOOKUP(CONCATENATE($B19,F$4),Input_12m!$C$2:$D$214,2,FALSE)))</f>
        <v>-</v>
      </c>
      <c r="G19" s="19" t="str">
        <f>IF(ISNA(VLOOKUP(CONCATENATE($B19,F$4),Input_24m!$C$2:$D$214,2,FALSE)),"-",(VLOOKUP(CONCATENATE($B19,F$4),Input_24m!$C$2:$D$214,2,FALSE)))</f>
        <v>-</v>
      </c>
      <c r="H19" s="19" t="str">
        <f>IF(ISNA(VLOOKUP(CONCATENATE($B19,F$4),Input_36m!$C$2:$D$214,2,FALSE)),"-",(VLOOKUP(CONCATENATE($B19,F$4),Input_36m!$C$2:$D$214,2,FALSE)))</f>
        <v>-</v>
      </c>
      <c r="I19" s="19">
        <f>IF(ISNA(VLOOKUP(CONCATENATE($B19,I$4),Input_12m!$C$2:$D$214,2,FALSE)),"-",(VLOOKUP(CONCATENATE($B19,I$4),Input_12m!$C$2:$D$214,2,FALSE)))</f>
        <v>5.6056999999999997</v>
      </c>
      <c r="J19" s="19">
        <f>IF(ISNA(VLOOKUP(CONCATENATE($B19,I$4),Input_24m!$C$2:$D$214,2,FALSE)),"-",(VLOOKUP(CONCATENATE($B19,I$4),Input_24m!$C$2:$D$214,2,FALSE)))</f>
        <v>6.6250999999999998</v>
      </c>
      <c r="K19" s="19">
        <f>IF(ISNA(VLOOKUP(CONCATENATE($B19,I$4),Input_36m!$C$2:$D$214,2,FALSE)),"-",(VLOOKUP(CONCATENATE($B19,I$4),Input_36m!$C$2:$D$214,2,FALSE)))</f>
        <v>6.9398999999999997</v>
      </c>
      <c r="L19" s="19">
        <f>IF(ISNA(VLOOKUP(CONCATENATE($B19,L$4),Input_12m!$C$2:$D$214,2,FALSE)),"-",(VLOOKUP(CONCATENATE($B19,L$4),Input_12m!$C$2:$D$214,2,FALSE)))</f>
        <v>1.6168</v>
      </c>
      <c r="M19" s="19">
        <f>IF(ISNA(VLOOKUP(CONCATENATE($B19,L$4),Input_24m!$C$2:$D$214,2,FALSE)),"-",(VLOOKUP(CONCATENATE($B19,L$4),Input_24m!$C$2:$D$214,2,FALSE)))</f>
        <v>2.2913000000000001</v>
      </c>
      <c r="N19" s="19">
        <f>IF(ISNA(VLOOKUP(CONCATENATE($B19,L$4),Input_36m!$C$2:$D$214,2,FALSE)),"-",(VLOOKUP(CONCATENATE($B19,L$4),Input_36m!$C$2:$D$214,2,FALSE)))</f>
        <v>2.2913000000000001</v>
      </c>
      <c r="O19" s="19" t="str">
        <f>IF(ISNA(VLOOKUP(CONCATENATE($B19,O$4),Input_12m!$C$2:$D$214,2,FALSE)),"-",(VLOOKUP(CONCATENATE($B19,O$4),Input_12m!$C$2:$D$214,2,FALSE)))</f>
        <v>-</v>
      </c>
      <c r="P19" s="19" t="str">
        <f>IF(ISNA(VLOOKUP(CONCATENATE($B19,O$4),Input_24m!$C$2:$D$214,2,FALSE)),"-",(VLOOKUP(CONCATENATE($B19,O$4),Input_24m!$C$2:$D$214,2,FALSE)))</f>
        <v>-</v>
      </c>
      <c r="Q19" s="19" t="str">
        <f>IF(ISNA(VLOOKUP(CONCATENATE($B19,O$4),Input_36m!$C$2:$D$214,2,FALSE)),"-",(VLOOKUP(CONCATENATE($B19,O$4),Input_36m!$C$2:$D$214,2,FALSE)))</f>
        <v>-</v>
      </c>
      <c r="R19" s="19"/>
      <c r="S19" s="19" t="str">
        <f>IF(ISNA(VLOOKUP(CONCATENATE($B19,S$4),Input_12m!$C$2:$D$214,2,FALSE)),"-",(VLOOKUP(CONCATENATE($B19,S$4),Input_12m!$C$2:$D$214,2,FALSE)))</f>
        <v>-</v>
      </c>
      <c r="T19" s="19" t="str">
        <f>IF(ISNA(VLOOKUP(CONCATENATE($B19,S$4),Input_24m!$C$2:$D$214,2,FALSE)),"-",(VLOOKUP(CONCATENATE($B19,S$4),Input_24m!$C$2:$D$214,2,FALSE)))</f>
        <v>-</v>
      </c>
      <c r="U19" s="19" t="str">
        <f>IF(ISNA(VLOOKUP(CONCATENATE($B19,S$4),Input_36m!$C$2:$D$214,2,FALSE)),"-",(VLOOKUP(CONCATENATE($B19,S$4),Input_36m!$C$2:$D$214,2,FALSE)))</f>
        <v>-</v>
      </c>
      <c r="V19" s="19" t="str">
        <f>IF(ISNA(VLOOKUP(CONCATENATE($B19,V$4),Input_12m!$C$2:$D$214,2,FALSE)),"-",(VLOOKUP(CONCATENATE($B19,V$4),Input_12m!$C$2:$D$214,2,FALSE)))</f>
        <v>-</v>
      </c>
      <c r="W19" s="19" t="str">
        <f>IF(ISNA(VLOOKUP(CONCATENATE($B19,V$4),Input_24m!$C$2:$D$214,2,FALSE)),"-",(VLOOKUP(CONCATENATE($B19,V$4),Input_24m!$C$2:$D$214,2,FALSE)))</f>
        <v>-</v>
      </c>
      <c r="X19" s="19" t="str">
        <f>IF(ISNA(VLOOKUP(CONCATENATE($B19,V$4),Input_36m!$C$2:$D$214,2,FALSE)),"-",(VLOOKUP(CONCATENATE($B19,V$4),Input_36m!$C$2:$D$214,2,FALSE)))</f>
        <v>-</v>
      </c>
      <c r="Y19">
        <f t="shared" si="21"/>
        <v>5.7358000000000002</v>
      </c>
      <c r="Z19">
        <f t="shared" si="0"/>
        <v>7.9042000000000003</v>
      </c>
      <c r="AA19">
        <f t="shared" si="1"/>
        <v>8.8375000000000004</v>
      </c>
      <c r="AB19" t="str">
        <f t="shared" si="2"/>
        <v/>
      </c>
      <c r="AC19" t="str">
        <f t="shared" si="3"/>
        <v/>
      </c>
      <c r="AD19" t="str">
        <f t="shared" si="4"/>
        <v/>
      </c>
      <c r="AE19">
        <f t="shared" si="5"/>
        <v>5.6056999999999997</v>
      </c>
      <c r="AF19">
        <f t="shared" si="6"/>
        <v>6.6250999999999998</v>
      </c>
      <c r="AG19">
        <f t="shared" si="7"/>
        <v>6.9398999999999997</v>
      </c>
      <c r="AH19">
        <f t="shared" si="8"/>
        <v>1.6168</v>
      </c>
      <c r="AI19">
        <f t="shared" si="9"/>
        <v>2.2913000000000001</v>
      </c>
      <c r="AJ19">
        <f t="shared" si="10"/>
        <v>2.2913000000000001</v>
      </c>
      <c r="AK19" t="str">
        <f t="shared" si="11"/>
        <v/>
      </c>
      <c r="AL19" t="str">
        <f t="shared" si="12"/>
        <v/>
      </c>
      <c r="AM19" t="str">
        <f t="shared" si="13"/>
        <v/>
      </c>
      <c r="AN19" t="str">
        <f t="shared" si="14"/>
        <v/>
      </c>
      <c r="AO19" t="str">
        <f t="shared" si="15"/>
        <v/>
      </c>
      <c r="AP19" t="str">
        <f t="shared" si="16"/>
        <v/>
      </c>
      <c r="AQ19" t="str">
        <f t="shared" si="17"/>
        <v/>
      </c>
      <c r="AR19" t="str">
        <f t="shared" si="18"/>
        <v/>
      </c>
      <c r="AS19" t="str">
        <f t="shared" si="19"/>
        <v/>
      </c>
      <c r="AT19" t="str">
        <f t="shared" si="20"/>
        <v/>
      </c>
    </row>
    <row r="20" spans="1:46">
      <c r="A20" t="s">
        <v>22</v>
      </c>
      <c r="B20" s="20" t="s">
        <v>134</v>
      </c>
      <c r="C20" s="19">
        <f>IF(ISNA(VLOOKUP(CONCATENATE($B20,C$4),Input_12m!$C$2:$D$214,2,FALSE)),"-",(VLOOKUP(CONCATENATE($B20,C$4),Input_12m!$C$2:$D$214,2,FALSE)))</f>
        <v>0.92820000000000003</v>
      </c>
      <c r="D20" s="19">
        <f>IF(ISNA(VLOOKUP(CONCATENATE($B20,C$4),Input_24m!$C$2:$D$214,2,FALSE)),"-",(VLOOKUP(CONCATENATE($B20,C$4),Input_24m!$C$2:$D$214,2,FALSE)))</f>
        <v>2.3056000000000001</v>
      </c>
      <c r="E20" s="19">
        <f>IF(ISNA(VLOOKUP(CONCATENATE($B20,C$4),Input_36m!$C$2:$D$214,2,FALSE)),"-",(VLOOKUP(CONCATENATE($B20,C$4),Input_36m!$C$2:$D$214,2,FALSE)))</f>
        <v>2.6964999999999999</v>
      </c>
      <c r="F20" s="19" t="str">
        <f>IF(ISNA(VLOOKUP(CONCATENATE($B20,F$4),Input_12m!$C$2:$D$214,2,FALSE)),"-",(VLOOKUP(CONCATENATE($B20,F$4),Input_12m!$C$2:$D$214,2,FALSE)))</f>
        <v>-</v>
      </c>
      <c r="G20" s="19" t="str">
        <f>IF(ISNA(VLOOKUP(CONCATENATE($B20,F$4),Input_24m!$C$2:$D$214,2,FALSE)),"-",(VLOOKUP(CONCATENATE($B20,F$4),Input_24m!$C$2:$D$214,2,FALSE)))</f>
        <v>-</v>
      </c>
      <c r="H20" s="19" t="str">
        <f>IF(ISNA(VLOOKUP(CONCATENATE($B20,F$4),Input_36m!$C$2:$D$214,2,FALSE)),"-",(VLOOKUP(CONCATENATE($B20,F$4),Input_36m!$C$2:$D$214,2,FALSE)))</f>
        <v>-</v>
      </c>
      <c r="I20" s="19">
        <f>IF(ISNA(VLOOKUP(CONCATENATE($B20,I$4),Input_12m!$C$2:$D$214,2,FALSE)),"-",(VLOOKUP(CONCATENATE($B20,I$4),Input_12m!$C$2:$D$214,2,FALSE)))</f>
        <v>0.1522</v>
      </c>
      <c r="J20" s="19">
        <f>IF(ISNA(VLOOKUP(CONCATENATE($B20,I$4),Input_24m!$C$2:$D$214,2,FALSE)),"-",(VLOOKUP(CONCATENATE($B20,I$4),Input_24m!$C$2:$D$214,2,FALSE)))</f>
        <v>0.64039999999999997</v>
      </c>
      <c r="K20" s="19">
        <f>IF(ISNA(VLOOKUP(CONCATENATE($B20,I$4),Input_36m!$C$2:$D$214,2,FALSE)),"-",(VLOOKUP(CONCATENATE($B20,I$4),Input_36m!$C$2:$D$214,2,FALSE)))</f>
        <v>0.64039999999999997</v>
      </c>
      <c r="L20" s="19" t="str">
        <f>IF(ISNA(VLOOKUP(CONCATENATE($B20,L$4),Input_12m!$C$2:$D$214,2,FALSE)),"-",(VLOOKUP(CONCATENATE($B20,L$4),Input_12m!$C$2:$D$214,2,FALSE)))</f>
        <v>-</v>
      </c>
      <c r="M20" s="19" t="str">
        <f>IF(ISNA(VLOOKUP(CONCATENATE($B20,L$4),Input_24m!$C$2:$D$214,2,FALSE)),"-",(VLOOKUP(CONCATENATE($B20,L$4),Input_24m!$C$2:$D$214,2,FALSE)))</f>
        <v>-</v>
      </c>
      <c r="N20" s="19" t="str">
        <f>IF(ISNA(VLOOKUP(CONCATENATE($B20,L$4),Input_36m!$C$2:$D$214,2,FALSE)),"-",(VLOOKUP(CONCATENATE($B20,L$4),Input_36m!$C$2:$D$214,2,FALSE)))</f>
        <v>-</v>
      </c>
      <c r="O20" s="19" t="str">
        <f>IF(ISNA(VLOOKUP(CONCATENATE($B20,O$4),Input_12m!$C$2:$D$214,2,FALSE)),"-",(VLOOKUP(CONCATENATE($B20,O$4),Input_12m!$C$2:$D$214,2,FALSE)))</f>
        <v>-</v>
      </c>
      <c r="P20" s="19" t="str">
        <f>IF(ISNA(VLOOKUP(CONCATENATE($B20,O$4),Input_24m!$C$2:$D$214,2,FALSE)),"-",(VLOOKUP(CONCATENATE($B20,O$4),Input_24m!$C$2:$D$214,2,FALSE)))</f>
        <v>-</v>
      </c>
      <c r="Q20" s="19" t="str">
        <f>IF(ISNA(VLOOKUP(CONCATENATE($B20,O$4),Input_36m!$C$2:$D$214,2,FALSE)),"-",(VLOOKUP(CONCATENATE($B20,O$4),Input_36m!$C$2:$D$214,2,FALSE)))</f>
        <v>-</v>
      </c>
      <c r="R20" s="19"/>
      <c r="S20" s="19" t="str">
        <f>IF(ISNA(VLOOKUP(CONCATENATE($B20,S$4),Input_12m!$C$2:$D$214,2,FALSE)),"-",(VLOOKUP(CONCATENATE($B20,S$4),Input_12m!$C$2:$D$214,2,FALSE)))</f>
        <v>-</v>
      </c>
      <c r="T20" s="19" t="str">
        <f>IF(ISNA(VLOOKUP(CONCATENATE($B20,S$4),Input_24m!$C$2:$D$214,2,FALSE)),"-",(VLOOKUP(CONCATENATE($B20,S$4),Input_24m!$C$2:$D$214,2,FALSE)))</f>
        <v>-</v>
      </c>
      <c r="U20" s="19" t="str">
        <f>IF(ISNA(VLOOKUP(CONCATENATE($B20,S$4),Input_36m!$C$2:$D$214,2,FALSE)),"-",(VLOOKUP(CONCATENATE($B20,S$4),Input_36m!$C$2:$D$214,2,FALSE)))</f>
        <v>-</v>
      </c>
      <c r="V20" s="19" t="str">
        <f>IF(ISNA(VLOOKUP(CONCATENATE($B20,V$4),Input_12m!$C$2:$D$214,2,FALSE)),"-",(VLOOKUP(CONCATENATE($B20,V$4),Input_12m!$C$2:$D$214,2,FALSE)))</f>
        <v>-</v>
      </c>
      <c r="W20" s="19" t="str">
        <f>IF(ISNA(VLOOKUP(CONCATENATE($B20,V$4),Input_24m!$C$2:$D$214,2,FALSE)),"-",(VLOOKUP(CONCATENATE($B20,V$4),Input_24m!$C$2:$D$214,2,FALSE)))</f>
        <v>-</v>
      </c>
      <c r="X20" s="19" t="str">
        <f>IF(ISNA(VLOOKUP(CONCATENATE($B20,V$4),Input_36m!$C$2:$D$214,2,FALSE)),"-",(VLOOKUP(CONCATENATE($B20,V$4),Input_36m!$C$2:$D$214,2,FALSE)))</f>
        <v>-</v>
      </c>
      <c r="Y20">
        <f t="shared" si="21"/>
        <v>0.92820000000000003</v>
      </c>
      <c r="Z20">
        <f t="shared" si="0"/>
        <v>2.3056000000000001</v>
      </c>
      <c r="AA20">
        <f t="shared" si="1"/>
        <v>2.6964999999999999</v>
      </c>
      <c r="AB20" t="str">
        <f t="shared" si="2"/>
        <v/>
      </c>
      <c r="AC20" t="str">
        <f t="shared" si="3"/>
        <v/>
      </c>
      <c r="AD20" t="str">
        <f t="shared" si="4"/>
        <v/>
      </c>
      <c r="AE20">
        <f t="shared" si="5"/>
        <v>0.1522</v>
      </c>
      <c r="AF20">
        <f t="shared" si="6"/>
        <v>0.64039999999999997</v>
      </c>
      <c r="AG20">
        <f t="shared" si="7"/>
        <v>0.64039999999999997</v>
      </c>
      <c r="AH20" t="str">
        <f t="shared" si="8"/>
        <v/>
      </c>
      <c r="AI20" t="str">
        <f t="shared" si="9"/>
        <v/>
      </c>
      <c r="AJ20" t="str">
        <f t="shared" si="10"/>
        <v/>
      </c>
      <c r="AK20" t="str">
        <f t="shared" si="11"/>
        <v/>
      </c>
      <c r="AL20" t="str">
        <f t="shared" si="12"/>
        <v/>
      </c>
      <c r="AM20" t="str">
        <f t="shared" si="13"/>
        <v/>
      </c>
      <c r="AN20" t="str">
        <f t="shared" si="14"/>
        <v/>
      </c>
      <c r="AO20" t="str">
        <f t="shared" si="15"/>
        <v/>
      </c>
      <c r="AP20" t="str">
        <f t="shared" si="16"/>
        <v/>
      </c>
      <c r="AQ20" t="str">
        <f t="shared" si="17"/>
        <v/>
      </c>
      <c r="AR20" t="str">
        <f t="shared" si="18"/>
        <v/>
      </c>
      <c r="AS20" t="str">
        <f t="shared" si="19"/>
        <v/>
      </c>
      <c r="AT20" t="str">
        <f t="shared" si="20"/>
        <v/>
      </c>
    </row>
    <row r="21" spans="1:46">
      <c r="A21" t="s">
        <v>22</v>
      </c>
      <c r="B21" s="20" t="s">
        <v>42</v>
      </c>
      <c r="C21" s="19">
        <f>IF(ISNA(VLOOKUP(CONCATENATE($B21,C$4),Input_12m!$C$2:$D$214,2,FALSE)),"-",(VLOOKUP(CONCATENATE($B21,C$4),Input_12m!$C$2:$D$214,2,FALSE)))</f>
        <v>5.7638999999999996</v>
      </c>
      <c r="D21" s="19">
        <f>IF(ISNA(VLOOKUP(CONCATENATE($B21,C$4),Input_24m!$C$2:$D$214,2,FALSE)),"-",(VLOOKUP(CONCATENATE($B21,C$4),Input_24m!$C$2:$D$214,2,FALSE)))</f>
        <v>7.5273000000000003</v>
      </c>
      <c r="E21" s="19">
        <f>IF(ISNA(VLOOKUP(CONCATENATE($B21,C$4),Input_36m!$C$2:$D$214,2,FALSE)),"-",(VLOOKUP(CONCATENATE($B21,C$4),Input_36m!$C$2:$D$214,2,FALSE)))</f>
        <v>8.3308999999999997</v>
      </c>
      <c r="F21" s="19" t="str">
        <f>IF(ISNA(VLOOKUP(CONCATENATE($B21,F$4),Input_12m!$C$2:$D$214,2,FALSE)),"-",(VLOOKUP(CONCATENATE($B21,F$4),Input_12m!$C$2:$D$214,2,FALSE)))</f>
        <v>-</v>
      </c>
      <c r="G21" s="19" t="str">
        <f>IF(ISNA(VLOOKUP(CONCATENATE($B21,F$4),Input_24m!$C$2:$D$214,2,FALSE)),"-",(VLOOKUP(CONCATENATE($B21,F$4),Input_24m!$C$2:$D$214,2,FALSE)))</f>
        <v>-</v>
      </c>
      <c r="H21" s="19" t="str">
        <f>IF(ISNA(VLOOKUP(CONCATENATE($B21,F$4),Input_36m!$C$2:$D$214,2,FALSE)),"-",(VLOOKUP(CONCATENATE($B21,F$4),Input_36m!$C$2:$D$214,2,FALSE)))</f>
        <v>-</v>
      </c>
      <c r="I21" s="19">
        <f>IF(ISNA(VLOOKUP(CONCATENATE($B21,I$4),Input_12m!$C$2:$D$214,2,FALSE)),"-",(VLOOKUP(CONCATENATE($B21,I$4),Input_12m!$C$2:$D$214,2,FALSE)))</f>
        <v>1.0564</v>
      </c>
      <c r="J21" s="19">
        <f>IF(ISNA(VLOOKUP(CONCATENATE($B21,I$4),Input_24m!$C$2:$D$214,2,FALSE)),"-",(VLOOKUP(CONCATENATE($B21,I$4),Input_24m!$C$2:$D$214,2,FALSE)))</f>
        <v>1.0564</v>
      </c>
      <c r="K21" s="19">
        <f>IF(ISNA(VLOOKUP(CONCATENATE($B21,I$4),Input_36m!$C$2:$D$214,2,FALSE)),"-",(VLOOKUP(CONCATENATE($B21,I$4),Input_36m!$C$2:$D$214,2,FALSE)))</f>
        <v>1.1941999999999999</v>
      </c>
      <c r="L21" s="19">
        <f>IF(ISNA(VLOOKUP(CONCATENATE($B21,L$4),Input_12m!$C$2:$D$214,2,FALSE)),"-",(VLOOKUP(CONCATENATE($B21,L$4),Input_12m!$C$2:$D$214,2,FALSE)))</f>
        <v>-1.0615000000000001</v>
      </c>
      <c r="M21" s="19">
        <f>IF(ISNA(VLOOKUP(CONCATENATE($B21,L$4),Input_24m!$C$2:$D$214,2,FALSE)),"-",(VLOOKUP(CONCATENATE($B21,L$4),Input_24m!$C$2:$D$214,2,FALSE)))</f>
        <v>-1.0615000000000001</v>
      </c>
      <c r="N21" s="19">
        <f>IF(ISNA(VLOOKUP(CONCATENATE($B21,L$4),Input_36m!$C$2:$D$214,2,FALSE)),"-",(VLOOKUP(CONCATENATE($B21,L$4),Input_36m!$C$2:$D$214,2,FALSE)))</f>
        <v>-1.0615000000000001</v>
      </c>
      <c r="O21" s="19">
        <f>IF(ISNA(VLOOKUP(CONCATENATE($B21,O$4),Input_12m!$C$2:$D$214,2,FALSE)),"-",(VLOOKUP(CONCATENATE($B21,O$4),Input_12m!$C$2:$D$214,2,FALSE)))</f>
        <v>-3.2389999999999999</v>
      </c>
      <c r="P21" s="19">
        <f>IF(ISNA(VLOOKUP(CONCATENATE($B21,O$4),Input_24m!$C$2:$D$214,2,FALSE)),"-",(VLOOKUP(CONCATENATE($B21,O$4),Input_24m!$C$2:$D$214,2,FALSE)))</f>
        <v>-9.6329999999999991</v>
      </c>
      <c r="Q21" s="19">
        <f>IF(ISNA(VLOOKUP(CONCATENATE($B21,O$4),Input_36m!$C$2:$D$214,2,FALSE)),"-",(VLOOKUP(CONCATENATE($B21,O$4),Input_36m!$C$2:$D$214,2,FALSE)))</f>
        <v>-9.6329999999999991</v>
      </c>
      <c r="R21" s="19"/>
      <c r="S21" s="19" t="str">
        <f>IF(ISNA(VLOOKUP(CONCATENATE($B21,S$4),Input_12m!$C$2:$D$214,2,FALSE)),"-",(VLOOKUP(CONCATENATE($B21,S$4),Input_12m!$C$2:$D$214,2,FALSE)))</f>
        <v>-</v>
      </c>
      <c r="T21" s="19" t="str">
        <f>IF(ISNA(VLOOKUP(CONCATENATE($B21,S$4),Input_24m!$C$2:$D$214,2,FALSE)),"-",(VLOOKUP(CONCATENATE($B21,S$4),Input_24m!$C$2:$D$214,2,FALSE)))</f>
        <v>-</v>
      </c>
      <c r="U21" s="19" t="str">
        <f>IF(ISNA(VLOOKUP(CONCATENATE($B21,S$4),Input_36m!$C$2:$D$214,2,FALSE)),"-",(VLOOKUP(CONCATENATE($B21,S$4),Input_36m!$C$2:$D$214,2,FALSE)))</f>
        <v>-</v>
      </c>
      <c r="V21" s="19" t="str">
        <f>IF(ISNA(VLOOKUP(CONCATENATE($B21,V$4),Input_12m!$C$2:$D$214,2,FALSE)),"-",(VLOOKUP(CONCATENATE($B21,V$4),Input_12m!$C$2:$D$214,2,FALSE)))</f>
        <v>-</v>
      </c>
      <c r="W21" s="19" t="str">
        <f>IF(ISNA(VLOOKUP(CONCATENATE($B21,V$4),Input_24m!$C$2:$D$214,2,FALSE)),"-",(VLOOKUP(CONCATENATE($B21,V$4),Input_24m!$C$2:$D$214,2,FALSE)))</f>
        <v>-</v>
      </c>
      <c r="X21" s="19" t="str">
        <f>IF(ISNA(VLOOKUP(CONCATENATE($B21,V$4),Input_36m!$C$2:$D$214,2,FALSE)),"-",(VLOOKUP(CONCATENATE($B21,V$4),Input_36m!$C$2:$D$214,2,FALSE)))</f>
        <v>-</v>
      </c>
      <c r="Y21">
        <f t="shared" si="21"/>
        <v>5.7638999999999996</v>
      </c>
      <c r="Z21">
        <f t="shared" si="0"/>
        <v>7.5273000000000003</v>
      </c>
      <c r="AA21">
        <f t="shared" si="1"/>
        <v>8.3308999999999997</v>
      </c>
      <c r="AB21" t="str">
        <f t="shared" si="2"/>
        <v/>
      </c>
      <c r="AC21" t="str">
        <f t="shared" si="3"/>
        <v/>
      </c>
      <c r="AD21" t="str">
        <f t="shared" si="4"/>
        <v/>
      </c>
      <c r="AE21">
        <f t="shared" si="5"/>
        <v>1.0564</v>
      </c>
      <c r="AF21">
        <f t="shared" si="6"/>
        <v>1.0564</v>
      </c>
      <c r="AG21">
        <f t="shared" si="7"/>
        <v>1.1941999999999999</v>
      </c>
      <c r="AH21">
        <f t="shared" si="8"/>
        <v>1.0615000000000001</v>
      </c>
      <c r="AI21">
        <f t="shared" si="9"/>
        <v>1.0615000000000001</v>
      </c>
      <c r="AJ21">
        <f t="shared" si="10"/>
        <v>1.0615000000000001</v>
      </c>
      <c r="AK21">
        <f t="shared" si="11"/>
        <v>3.2389999999999999</v>
      </c>
      <c r="AL21">
        <f t="shared" si="12"/>
        <v>9.6329999999999991</v>
      </c>
      <c r="AM21">
        <f t="shared" si="13"/>
        <v>9.6329999999999991</v>
      </c>
      <c r="AN21" t="str">
        <f t="shared" si="14"/>
        <v/>
      </c>
      <c r="AO21" t="str">
        <f t="shared" si="15"/>
        <v/>
      </c>
      <c r="AP21" t="str">
        <f t="shared" si="16"/>
        <v/>
      </c>
      <c r="AQ21" t="str">
        <f t="shared" si="17"/>
        <v/>
      </c>
      <c r="AR21" t="str">
        <f t="shared" si="18"/>
        <v/>
      </c>
      <c r="AS21" t="str">
        <f t="shared" si="19"/>
        <v/>
      </c>
      <c r="AT21" t="str">
        <f t="shared" si="20"/>
        <v/>
      </c>
    </row>
    <row r="22" spans="1:46">
      <c r="A22" t="s">
        <v>22</v>
      </c>
      <c r="B22" s="28" t="s">
        <v>173</v>
      </c>
      <c r="C22" s="19"/>
      <c r="D22" s="19"/>
      <c r="E22" s="19"/>
      <c r="F22" s="19"/>
      <c r="G22" s="19"/>
      <c r="H22" s="19"/>
      <c r="I22" s="19"/>
      <c r="J22" s="19"/>
      <c r="K22" s="19"/>
      <c r="L22" s="19"/>
      <c r="M22" s="19"/>
      <c r="N22" s="19"/>
      <c r="O22" s="19"/>
      <c r="P22" s="19"/>
      <c r="Q22" s="19"/>
      <c r="R22" s="19"/>
      <c r="S22" s="19"/>
      <c r="T22" s="19"/>
      <c r="U22" s="19"/>
      <c r="V22" s="19"/>
      <c r="W22" s="19"/>
      <c r="X22" s="19"/>
      <c r="Y22" t="str">
        <f t="shared" si="21"/>
        <v/>
      </c>
      <c r="Z22" t="str">
        <f t="shared" si="0"/>
        <v/>
      </c>
      <c r="AA22" t="str">
        <f t="shared" si="1"/>
        <v/>
      </c>
      <c r="AB22" t="str">
        <f t="shared" si="2"/>
        <v/>
      </c>
      <c r="AC22" t="str">
        <f t="shared" si="3"/>
        <v/>
      </c>
      <c r="AD22" t="str">
        <f t="shared" si="4"/>
        <v/>
      </c>
      <c r="AE22" t="str">
        <f t="shared" si="5"/>
        <v/>
      </c>
      <c r="AF22" t="str">
        <f t="shared" si="6"/>
        <v/>
      </c>
      <c r="AG22" t="str">
        <f t="shared" si="7"/>
        <v/>
      </c>
      <c r="AH22" t="str">
        <f t="shared" si="8"/>
        <v/>
      </c>
      <c r="AI22" t="str">
        <f t="shared" si="9"/>
        <v/>
      </c>
      <c r="AJ22" t="str">
        <f t="shared" si="10"/>
        <v/>
      </c>
      <c r="AK22" t="str">
        <f t="shared" si="11"/>
        <v/>
      </c>
      <c r="AL22" t="str">
        <f t="shared" si="12"/>
        <v/>
      </c>
      <c r="AM22" t="str">
        <f t="shared" si="13"/>
        <v/>
      </c>
      <c r="AN22" t="str">
        <f t="shared" si="14"/>
        <v/>
      </c>
      <c r="AO22" t="str">
        <f t="shared" si="15"/>
        <v/>
      </c>
      <c r="AP22" t="str">
        <f t="shared" si="16"/>
        <v/>
      </c>
      <c r="AQ22" t="str">
        <f t="shared" si="17"/>
        <v/>
      </c>
      <c r="AR22" t="str">
        <f t="shared" si="18"/>
        <v/>
      </c>
      <c r="AS22" t="str">
        <f t="shared" si="19"/>
        <v/>
      </c>
      <c r="AT22" t="str">
        <f t="shared" si="20"/>
        <v/>
      </c>
    </row>
    <row r="23" spans="1:46">
      <c r="B23" s="20" t="s">
        <v>135</v>
      </c>
      <c r="C23" s="19" t="str">
        <f>IF(ISNA(VLOOKUP(CONCATENATE($B23,C$4),Input_12m!$C$2:$D$214,2,FALSE)),"-",(VLOOKUP(CONCATENATE($B23,C$4),Input_12m!$C$2:$D$214,2,FALSE)))</f>
        <v>-</v>
      </c>
      <c r="D23" s="19" t="str">
        <f>IF(ISNA(VLOOKUP(CONCATENATE($B23,C$4),Input_24m!$C$2:$D$214,2,FALSE)),"-",(VLOOKUP(CONCATENATE($B23,C$4),Input_24m!$C$2:$D$214,2,FALSE)))</f>
        <v>-</v>
      </c>
      <c r="E23" s="19" t="str">
        <f>IF(ISNA(VLOOKUP(CONCATENATE($B23,C$4),Input_36m!$C$2:$D$214,2,FALSE)),"-",(VLOOKUP(CONCATENATE($B23,C$4),Input_36m!$C$2:$D$214,2,FALSE)))</f>
        <v>-</v>
      </c>
      <c r="F23" s="19">
        <f>IF(ISNA(VLOOKUP(CONCATENATE($B23,F$4),Input_12m!$C$2:$D$214,2,FALSE)),"-",(VLOOKUP(CONCATENATE($B23,F$4),Input_12m!$C$2:$D$214,2,FALSE)))</f>
        <v>-1E-4</v>
      </c>
      <c r="G23" s="19">
        <f>IF(ISNA(VLOOKUP(CONCATENATE($B23,F$4),Input_24m!$C$2:$D$214,2,FALSE)),"-",(VLOOKUP(CONCATENATE($B23,F$4),Input_24m!$C$2:$D$214,2,FALSE)))</f>
        <v>-1E-4</v>
      </c>
      <c r="H23" s="19">
        <f>IF(ISNA(VLOOKUP(CONCATENATE($B23,F$4),Input_36m!$C$2:$D$214,2,FALSE)),"-",(VLOOKUP(CONCATENATE($B23,F$4),Input_36m!$C$2:$D$214,2,FALSE)))</f>
        <v>-0.69069999999999998</v>
      </c>
      <c r="I23" s="19" t="str">
        <f>IF(ISNA(VLOOKUP(CONCATENATE($B23,I$4),Input_12m!$C$2:$D$214,2,FALSE)),"-",(VLOOKUP(CONCATENATE($B23,I$4),Input_12m!$C$2:$D$214,2,FALSE)))</f>
        <v>-</v>
      </c>
      <c r="J23" s="19" t="str">
        <f>IF(ISNA(VLOOKUP(CONCATENATE($B23,I$4),Input_24m!$C$2:$D$214,2,FALSE)),"-",(VLOOKUP(CONCATENATE($B23,I$4),Input_24m!$C$2:$D$214,2,FALSE)))</f>
        <v>-</v>
      </c>
      <c r="K23" s="19" t="str">
        <f>IF(ISNA(VLOOKUP(CONCATENATE($B23,I$4),Input_36m!$C$2:$D$214,2,FALSE)),"-",(VLOOKUP(CONCATENATE($B23,I$4),Input_36m!$C$2:$D$214,2,FALSE)))</f>
        <v>-</v>
      </c>
      <c r="L23" s="19" t="str">
        <f>IF(ISNA(VLOOKUP(CONCATENATE($B23,L$4),Input_12m!$C$2:$D$214,2,FALSE)),"-",(VLOOKUP(CONCATENATE($B23,L$4),Input_12m!$C$2:$D$214,2,FALSE)))</f>
        <v>-</v>
      </c>
      <c r="M23" s="19" t="str">
        <f>IF(ISNA(VLOOKUP(CONCATENATE($B23,L$4),Input_24m!$C$2:$D$214,2,FALSE)),"-",(VLOOKUP(CONCATENATE($B23,L$4),Input_24m!$C$2:$D$214,2,FALSE)))</f>
        <v>-</v>
      </c>
      <c r="N23" s="19" t="str">
        <f>IF(ISNA(VLOOKUP(CONCATENATE($B23,L$4),Input_36m!$C$2:$D$214,2,FALSE)),"-",(VLOOKUP(CONCATENATE($B23,L$4),Input_36m!$C$2:$D$214,2,FALSE)))</f>
        <v>-</v>
      </c>
      <c r="O23" s="19">
        <f>IF(ISNA(VLOOKUP(CONCATENATE($B23,O$4),Input_12m!$C$2:$D$214,2,FALSE)),"-",(VLOOKUP(CONCATENATE($B23,O$4),Input_12m!$C$2:$D$214,2,FALSE)))</f>
        <v>3.0043000000000002</v>
      </c>
      <c r="P23" s="19">
        <f>IF(ISNA(VLOOKUP(CONCATENATE($B23,O$4),Input_24m!$C$2:$D$214,2,FALSE)),"-",(VLOOKUP(CONCATENATE($B23,O$4),Input_24m!$C$2:$D$214,2,FALSE)))</f>
        <v>6.7965999999999998</v>
      </c>
      <c r="Q23" s="19">
        <f>IF(ISNA(VLOOKUP(CONCATENATE($B23,O$4),Input_36m!$C$2:$D$214,2,FALSE)),"-",(VLOOKUP(CONCATENATE($B23,O$4),Input_36m!$C$2:$D$214,2,FALSE)))</f>
        <v>9.1266999999999996</v>
      </c>
      <c r="R23" s="19"/>
      <c r="S23" s="19" t="str">
        <f>IF(ISNA(VLOOKUP(CONCATENATE($B23,S$4),Input_12m!$C$2:$D$214,2,FALSE)),"-",(VLOOKUP(CONCATENATE($B23,S$4),Input_12m!$C$2:$D$214,2,FALSE)))</f>
        <v>-</v>
      </c>
      <c r="T23" s="19" t="str">
        <f>IF(ISNA(VLOOKUP(CONCATENATE($B23,S$4),Input_24m!$C$2:$D$214,2,FALSE)),"-",(VLOOKUP(CONCATENATE($B23,S$4),Input_24m!$C$2:$D$214,2,FALSE)))</f>
        <v>-</v>
      </c>
      <c r="U23" s="19" t="str">
        <f>IF(ISNA(VLOOKUP(CONCATENATE($B23,S$4),Input_36m!$C$2:$D$214,2,FALSE)),"-",(VLOOKUP(CONCATENATE($B23,S$4),Input_36m!$C$2:$D$214,2,FALSE)))</f>
        <v>-</v>
      </c>
      <c r="V23" s="19">
        <f>IF(ISNA(VLOOKUP(CONCATENATE($B23,V$4),Input_12m!$C$2:$D$214,2,FALSE)),"-",(VLOOKUP(CONCATENATE($B23,V$4),Input_12m!$C$2:$D$214,2,FALSE)))</f>
        <v>13.952199999999999</v>
      </c>
      <c r="W23" s="19">
        <f>IF(ISNA(VLOOKUP(CONCATENATE($B23,V$4),Input_24m!$C$2:$D$214,2,FALSE)),"-",(VLOOKUP(CONCATENATE($B23,V$4),Input_24m!$C$2:$D$214,2,FALSE)))</f>
        <v>25.780799999999999</v>
      </c>
      <c r="X23" s="19">
        <f>IF(ISNA(VLOOKUP(CONCATENATE($B23,V$4),Input_36m!$C$2:$D$214,2,FALSE)),"-",(VLOOKUP(CONCATENATE($B23,V$4),Input_36m!$C$2:$D$214,2,FALSE)))</f>
        <v>30.4024</v>
      </c>
      <c r="Y23" t="str">
        <f t="shared" si="21"/>
        <v/>
      </c>
      <c r="Z23" t="str">
        <f t="shared" si="0"/>
        <v/>
      </c>
      <c r="AA23" t="str">
        <f t="shared" si="1"/>
        <v/>
      </c>
      <c r="AB23">
        <f t="shared" si="2"/>
        <v>1E-4</v>
      </c>
      <c r="AC23">
        <f t="shared" si="3"/>
        <v>1E-4</v>
      </c>
      <c r="AD23">
        <f t="shared" si="4"/>
        <v>0.69069999999999998</v>
      </c>
      <c r="AE23" t="str">
        <f t="shared" si="5"/>
        <v/>
      </c>
      <c r="AF23" t="str">
        <f t="shared" si="6"/>
        <v/>
      </c>
      <c r="AG23" t="str">
        <f t="shared" si="7"/>
        <v/>
      </c>
      <c r="AH23" t="str">
        <f t="shared" si="8"/>
        <v/>
      </c>
      <c r="AI23" t="str">
        <f t="shared" si="9"/>
        <v/>
      </c>
      <c r="AJ23" t="str">
        <f t="shared" si="10"/>
        <v/>
      </c>
      <c r="AK23">
        <f t="shared" si="11"/>
        <v>3.0043000000000002</v>
      </c>
      <c r="AL23">
        <f t="shared" si="12"/>
        <v>6.7965999999999998</v>
      </c>
      <c r="AM23">
        <f t="shared" si="13"/>
        <v>9.1266999999999996</v>
      </c>
      <c r="AN23" t="str">
        <f t="shared" si="14"/>
        <v/>
      </c>
      <c r="AO23" t="str">
        <f t="shared" si="15"/>
        <v/>
      </c>
      <c r="AP23" t="str">
        <f t="shared" si="16"/>
        <v/>
      </c>
      <c r="AQ23" t="str">
        <f t="shared" si="17"/>
        <v/>
      </c>
      <c r="AR23">
        <f t="shared" si="18"/>
        <v>13.952199999999999</v>
      </c>
      <c r="AS23">
        <f t="shared" si="19"/>
        <v>25.780799999999999</v>
      </c>
      <c r="AT23">
        <f t="shared" si="20"/>
        <v>30.4024</v>
      </c>
    </row>
    <row r="24" spans="1:46">
      <c r="B24" s="20" t="s">
        <v>8</v>
      </c>
      <c r="C24" s="19" t="str">
        <f>IF(ISNA(VLOOKUP(CONCATENATE($B24,C$4),Input_12m!$C$2:$D$214,2,FALSE)),"-",(VLOOKUP(CONCATENATE($B24,C$4),Input_12m!$C$2:$D$214,2,FALSE)))</f>
        <v>-</v>
      </c>
      <c r="D24" s="19" t="str">
        <f>IF(ISNA(VLOOKUP(CONCATENATE($B24,C$4),Input_24m!$C$2:$D$214,2,FALSE)),"-",(VLOOKUP(CONCATENATE($B24,C$4),Input_24m!$C$2:$D$214,2,FALSE)))</f>
        <v>-</v>
      </c>
      <c r="E24" s="19" t="str">
        <f>IF(ISNA(VLOOKUP(CONCATENATE($B24,C$4),Input_36m!$C$2:$D$214,2,FALSE)),"-",(VLOOKUP(CONCATENATE($B24,C$4),Input_36m!$C$2:$D$214,2,FALSE)))</f>
        <v>-</v>
      </c>
      <c r="F24" s="19">
        <f>IF(ISNA(VLOOKUP(CONCATENATE($B24,F$4),Input_12m!$C$2:$D$214,2,FALSE)),"-",(VLOOKUP(CONCATENATE($B24,F$4),Input_12m!$C$2:$D$214,2,FALSE)))</f>
        <v>0.88070000000000004</v>
      </c>
      <c r="G24" s="19">
        <f>IF(ISNA(VLOOKUP(CONCATENATE($B24,F$4),Input_24m!$C$2:$D$214,2,FALSE)),"-",(VLOOKUP(CONCATENATE($B24,F$4),Input_24m!$C$2:$D$214,2,FALSE)))</f>
        <v>1.2565999999999999</v>
      </c>
      <c r="H24" s="19">
        <f>IF(ISNA(VLOOKUP(CONCATENATE($B24,F$4),Input_36m!$C$2:$D$214,2,FALSE)),"-",(VLOOKUP(CONCATENATE($B24,F$4),Input_36m!$C$2:$D$214,2,FALSE)))</f>
        <v>1.4361999999999999</v>
      </c>
      <c r="I24" s="19" t="str">
        <f>IF(ISNA(VLOOKUP(CONCATENATE($B24,I$4),Input_12m!$C$2:$D$214,2,FALSE)),"-",(VLOOKUP(CONCATENATE($B24,I$4),Input_12m!$C$2:$D$214,2,FALSE)))</f>
        <v>-</v>
      </c>
      <c r="J24" s="19" t="str">
        <f>IF(ISNA(VLOOKUP(CONCATENATE($B24,I$4),Input_24m!$C$2:$D$214,2,FALSE)),"-",(VLOOKUP(CONCATENATE($B24,I$4),Input_24m!$C$2:$D$214,2,FALSE)))</f>
        <v>-</v>
      </c>
      <c r="K24" s="19" t="str">
        <f>IF(ISNA(VLOOKUP(CONCATENATE($B24,I$4),Input_36m!$C$2:$D$214,2,FALSE)),"-",(VLOOKUP(CONCATENATE($B24,I$4),Input_36m!$C$2:$D$214,2,FALSE)))</f>
        <v>-</v>
      </c>
      <c r="L24" s="19" t="str">
        <f>IF(ISNA(VLOOKUP(CONCATENATE($B24,L$4),Input_12m!$C$2:$D$214,2,FALSE)),"-",(VLOOKUP(CONCATENATE($B24,L$4),Input_12m!$C$2:$D$214,2,FALSE)))</f>
        <v>-</v>
      </c>
      <c r="M24" s="19" t="str">
        <f>IF(ISNA(VLOOKUP(CONCATENATE($B24,L$4),Input_24m!$C$2:$D$214,2,FALSE)),"-",(VLOOKUP(CONCATENATE($B24,L$4),Input_24m!$C$2:$D$214,2,FALSE)))</f>
        <v>-</v>
      </c>
      <c r="N24" s="19" t="str">
        <f>IF(ISNA(VLOOKUP(CONCATENATE($B24,L$4),Input_36m!$C$2:$D$214,2,FALSE)),"-",(VLOOKUP(CONCATENATE($B24,L$4),Input_36m!$C$2:$D$214,2,FALSE)))</f>
        <v>-</v>
      </c>
      <c r="O24" s="19">
        <f>IF(ISNA(VLOOKUP(CONCATENATE($B24,O$4),Input_12m!$C$2:$D$214,2,FALSE)),"-",(VLOOKUP(CONCATENATE($B24,O$4),Input_12m!$C$2:$D$214,2,FALSE)))</f>
        <v>-9.6767000000000003</v>
      </c>
      <c r="P24" s="19">
        <f>IF(ISNA(VLOOKUP(CONCATENATE($B24,O$4),Input_24m!$C$2:$D$214,2,FALSE)),"-",(VLOOKUP(CONCATENATE($B24,O$4),Input_24m!$C$2:$D$214,2,FALSE)))</f>
        <v>-12.4937</v>
      </c>
      <c r="Q24" s="19">
        <f>IF(ISNA(VLOOKUP(CONCATENATE($B24,O$4),Input_36m!$C$2:$D$214,2,FALSE)),"-",(VLOOKUP(CONCATENATE($B24,O$4),Input_36m!$C$2:$D$214,2,FALSE)))</f>
        <v>-19.316500000000001</v>
      </c>
      <c r="R24" s="19"/>
      <c r="S24" s="19">
        <f>IF(ISNA(VLOOKUP(CONCATENATE($B24,S$4),Input_12m!$C$2:$D$214,2,FALSE)),"-",(VLOOKUP(CONCATENATE($B24,S$4),Input_12m!$C$2:$D$214,2,FALSE)))</f>
        <v>-13.8452</v>
      </c>
      <c r="T24" s="19">
        <f>IF(ISNA(VLOOKUP(CONCATENATE($B24,S$4),Input_24m!$C$2:$D$214,2,FALSE)),"-",(VLOOKUP(CONCATENATE($B24,S$4),Input_24m!$C$2:$D$214,2,FALSE)))</f>
        <v>-31.814399999999999</v>
      </c>
      <c r="U24" s="19">
        <f>IF(ISNA(VLOOKUP(CONCATENATE($B24,S$4),Input_36m!$C$2:$D$214,2,FALSE)),"-",(VLOOKUP(CONCATENATE($B24,S$4),Input_36m!$C$2:$D$214,2,FALSE)))</f>
        <v>-36.454599999999999</v>
      </c>
      <c r="V24" s="19">
        <f>IF(ISNA(VLOOKUP(CONCATENATE($B24,V$4),Input_12m!$C$2:$D$214,2,FALSE)),"-",(VLOOKUP(CONCATENATE($B24,V$4),Input_12m!$C$2:$D$214,2,FALSE)))</f>
        <v>18.607800000000001</v>
      </c>
      <c r="W24" s="19">
        <f>IF(ISNA(VLOOKUP(CONCATENATE($B24,V$4),Input_24m!$C$2:$D$214,2,FALSE)),"-",(VLOOKUP(CONCATENATE($B24,V$4),Input_24m!$C$2:$D$214,2,FALSE)))</f>
        <v>31.295400000000001</v>
      </c>
      <c r="X24" s="19">
        <f>IF(ISNA(VLOOKUP(CONCATENATE($B24,V$4),Input_36m!$C$2:$D$214,2,FALSE)),"-",(VLOOKUP(CONCATENATE($B24,V$4),Input_36m!$C$2:$D$214,2,FALSE)))</f>
        <v>37.619500000000002</v>
      </c>
      <c r="Y24" t="str">
        <f t="shared" si="21"/>
        <v/>
      </c>
      <c r="Z24" t="str">
        <f t="shared" si="0"/>
        <v/>
      </c>
      <c r="AA24" t="str">
        <f t="shared" si="1"/>
        <v/>
      </c>
      <c r="AB24">
        <f t="shared" si="2"/>
        <v>0.88070000000000004</v>
      </c>
      <c r="AC24">
        <f t="shared" si="3"/>
        <v>1.2565999999999999</v>
      </c>
      <c r="AD24">
        <f t="shared" si="4"/>
        <v>1.4361999999999999</v>
      </c>
      <c r="AE24" t="str">
        <f t="shared" si="5"/>
        <v/>
      </c>
      <c r="AF24" t="str">
        <f t="shared" si="6"/>
        <v/>
      </c>
      <c r="AG24" t="str">
        <f t="shared" si="7"/>
        <v/>
      </c>
      <c r="AH24" t="str">
        <f t="shared" si="8"/>
        <v/>
      </c>
      <c r="AI24" t="str">
        <f t="shared" si="9"/>
        <v/>
      </c>
      <c r="AJ24" t="str">
        <f t="shared" si="10"/>
        <v/>
      </c>
      <c r="AK24">
        <f t="shared" si="11"/>
        <v>9.6767000000000003</v>
      </c>
      <c r="AL24">
        <f t="shared" si="12"/>
        <v>12.4937</v>
      </c>
      <c r="AM24">
        <f t="shared" si="13"/>
        <v>19.316500000000001</v>
      </c>
      <c r="AN24" t="str">
        <f t="shared" si="14"/>
        <v/>
      </c>
      <c r="AO24">
        <f t="shared" si="15"/>
        <v>13.8452</v>
      </c>
      <c r="AP24">
        <f t="shared" si="16"/>
        <v>31.814399999999999</v>
      </c>
      <c r="AQ24">
        <f t="shared" si="17"/>
        <v>36.454599999999999</v>
      </c>
      <c r="AR24">
        <f t="shared" si="18"/>
        <v>18.607800000000001</v>
      </c>
      <c r="AS24">
        <f t="shared" si="19"/>
        <v>31.295400000000001</v>
      </c>
      <c r="AT24">
        <f t="shared" si="20"/>
        <v>37.619500000000002</v>
      </c>
    </row>
    <row r="25" spans="1:46">
      <c r="A25" t="s">
        <v>6</v>
      </c>
      <c r="B25" s="20" t="s">
        <v>23</v>
      </c>
      <c r="C25" s="19">
        <f>IF(ISNA(VLOOKUP(CONCATENATE($B25,C$4),Input_12m!$C$2:$D$214,2,FALSE)),"-",(VLOOKUP(CONCATENATE($B25,C$4),Input_12m!$C$2:$D$214,2,FALSE)))</f>
        <v>6.1715999999999998</v>
      </c>
      <c r="D25" s="19">
        <f>IF(ISNA(VLOOKUP(CONCATENATE($B25,C$4),Input_24m!$C$2:$D$214,2,FALSE)),"-",(VLOOKUP(CONCATENATE($B25,C$4),Input_24m!$C$2:$D$214,2,FALSE)))</f>
        <v>10.103400000000001</v>
      </c>
      <c r="E25" s="19">
        <f>IF(ISNA(VLOOKUP(CONCATENATE($B25,C$4),Input_36m!$C$2:$D$214,2,FALSE)),"-",(VLOOKUP(CONCATENATE($B25,C$4),Input_36m!$C$2:$D$214,2,FALSE)))</f>
        <v>11.6031</v>
      </c>
      <c r="F25" s="19">
        <f>IF(ISNA(VLOOKUP(CONCATENATE($B25,F$4),Input_12m!$C$2:$D$214,2,FALSE)),"-",(VLOOKUP(CONCATENATE($B25,F$4),Input_12m!$C$2:$D$214,2,FALSE)))</f>
        <v>0.93489999999999995</v>
      </c>
      <c r="G25" s="19">
        <f>IF(ISNA(VLOOKUP(CONCATENATE($B25,F$4),Input_24m!$C$2:$D$214,2,FALSE)),"-",(VLOOKUP(CONCATENATE($B25,F$4),Input_24m!$C$2:$D$214,2,FALSE)))</f>
        <v>2.0939000000000001</v>
      </c>
      <c r="H25" s="19">
        <f>IF(ISNA(VLOOKUP(CONCATENATE($B25,F$4),Input_36m!$C$2:$D$214,2,FALSE)),"-",(VLOOKUP(CONCATENATE($B25,F$4),Input_36m!$C$2:$D$214,2,FALSE)))</f>
        <v>2.7507999999999999</v>
      </c>
      <c r="I25" s="19">
        <f>IF(ISNA(VLOOKUP(CONCATENATE($B25,I$4),Input_12m!$C$2:$D$214,2,FALSE)),"-",(VLOOKUP(CONCATENATE($B25,I$4),Input_12m!$C$2:$D$214,2,FALSE)))</f>
        <v>0.93659999999999999</v>
      </c>
      <c r="J25" s="19">
        <f>IF(ISNA(VLOOKUP(CONCATENATE($B25,I$4),Input_24m!$C$2:$D$214,2,FALSE)),"-",(VLOOKUP(CONCATENATE($B25,I$4),Input_24m!$C$2:$D$214,2,FALSE)))</f>
        <v>1.3251999999999999</v>
      </c>
      <c r="K25" s="19">
        <f>IF(ISNA(VLOOKUP(CONCATENATE($B25,I$4),Input_36m!$C$2:$D$214,2,FALSE)),"-",(VLOOKUP(CONCATENATE($B25,I$4),Input_36m!$C$2:$D$214,2,FALSE)))</f>
        <v>1.5821000000000001</v>
      </c>
      <c r="L25" s="19">
        <f>IF(ISNA(VLOOKUP(CONCATENATE($B25,L$4),Input_12m!$C$2:$D$214,2,FALSE)),"-",(VLOOKUP(CONCATENATE($B25,L$4),Input_12m!$C$2:$D$214,2,FALSE)))</f>
        <v>-1.5875999999999999</v>
      </c>
      <c r="M25" s="19">
        <f>IF(ISNA(VLOOKUP(CONCATENATE($B25,L$4),Input_24m!$C$2:$D$214,2,FALSE)),"-",(VLOOKUP(CONCATENATE($B25,L$4),Input_24m!$C$2:$D$214,2,FALSE)))</f>
        <v>-2.4060999999999999</v>
      </c>
      <c r="N25" s="19">
        <f>IF(ISNA(VLOOKUP(CONCATENATE($B25,L$4),Input_36m!$C$2:$D$214,2,FALSE)),"-",(VLOOKUP(CONCATENATE($B25,L$4),Input_36m!$C$2:$D$214,2,FALSE)))</f>
        <v>-2.4060999999999999</v>
      </c>
      <c r="O25" s="19">
        <f>IF(ISNA(VLOOKUP(CONCATENATE($B25,O$4),Input_12m!$C$2:$D$214,2,FALSE)),"-",(VLOOKUP(CONCATENATE($B25,O$4),Input_12m!$C$2:$D$214,2,FALSE)))</f>
        <v>-8.1712000000000007</v>
      </c>
      <c r="P25" s="19">
        <f>IF(ISNA(VLOOKUP(CONCATENATE($B25,O$4),Input_24m!$C$2:$D$214,2,FALSE)),"-",(VLOOKUP(CONCATENATE($B25,O$4),Input_24m!$C$2:$D$214,2,FALSE)))</f>
        <v>-12.7424</v>
      </c>
      <c r="Q25" s="19">
        <f>IF(ISNA(VLOOKUP(CONCATENATE($B25,O$4),Input_36m!$C$2:$D$214,2,FALSE)),"-",(VLOOKUP(CONCATENATE($B25,O$4),Input_36m!$C$2:$D$214,2,FALSE)))</f>
        <v>-12.7424</v>
      </c>
      <c r="R25" s="19"/>
      <c r="S25" s="19" t="str">
        <f>IF(ISNA(VLOOKUP(CONCATENATE($B25,S$4),Input_12m!$C$2:$D$214,2,FALSE)),"-",(VLOOKUP(CONCATENATE($B25,S$4),Input_12m!$C$2:$D$214,2,FALSE)))</f>
        <v>-</v>
      </c>
      <c r="T25" s="19" t="str">
        <f>IF(ISNA(VLOOKUP(CONCATENATE($B25,S$4),Input_24m!$C$2:$D$214,2,FALSE)),"-",(VLOOKUP(CONCATENATE($B25,S$4),Input_24m!$C$2:$D$214,2,FALSE)))</f>
        <v>-</v>
      </c>
      <c r="U25" s="19" t="str">
        <f>IF(ISNA(VLOOKUP(CONCATENATE($B25,S$4),Input_36m!$C$2:$D$214,2,FALSE)),"-",(VLOOKUP(CONCATENATE($B25,S$4),Input_36m!$C$2:$D$214,2,FALSE)))</f>
        <v>-</v>
      </c>
      <c r="V25" s="19" t="str">
        <f>IF(ISNA(VLOOKUP(CONCATENATE($B25,V$4),Input_12m!$C$2:$D$214,2,FALSE)),"-",(VLOOKUP(CONCATENATE($B25,V$4),Input_12m!$C$2:$D$214,2,FALSE)))</f>
        <v>-</v>
      </c>
      <c r="W25" s="19" t="str">
        <f>IF(ISNA(VLOOKUP(CONCATENATE($B25,V$4),Input_24m!$C$2:$D$214,2,FALSE)),"-",(VLOOKUP(CONCATENATE($B25,V$4),Input_24m!$C$2:$D$214,2,FALSE)))</f>
        <v>-</v>
      </c>
      <c r="X25" s="19" t="str">
        <f>IF(ISNA(VLOOKUP(CONCATENATE($B25,V$4),Input_36m!$C$2:$D$214,2,FALSE)),"-",(VLOOKUP(CONCATENATE($B25,V$4),Input_36m!$C$2:$D$214,2,FALSE)))</f>
        <v>-</v>
      </c>
      <c r="Y25">
        <f t="shared" si="21"/>
        <v>6.1715999999999998</v>
      </c>
      <c r="Z25">
        <f t="shared" si="0"/>
        <v>10.103400000000001</v>
      </c>
      <c r="AA25">
        <f t="shared" si="1"/>
        <v>11.6031</v>
      </c>
      <c r="AB25">
        <f t="shared" si="2"/>
        <v>0.93489999999999995</v>
      </c>
      <c r="AC25">
        <f t="shared" si="3"/>
        <v>2.0939000000000001</v>
      </c>
      <c r="AD25">
        <f t="shared" si="4"/>
        <v>2.7507999999999999</v>
      </c>
      <c r="AE25">
        <f t="shared" si="5"/>
        <v>0.93659999999999999</v>
      </c>
      <c r="AF25">
        <f t="shared" si="6"/>
        <v>1.3251999999999999</v>
      </c>
      <c r="AG25">
        <f t="shared" si="7"/>
        <v>1.5821000000000001</v>
      </c>
      <c r="AH25">
        <f t="shared" si="8"/>
        <v>1.5875999999999999</v>
      </c>
      <c r="AI25">
        <f t="shared" si="9"/>
        <v>2.4060999999999999</v>
      </c>
      <c r="AJ25">
        <f t="shared" si="10"/>
        <v>2.4060999999999999</v>
      </c>
      <c r="AK25">
        <f t="shared" si="11"/>
        <v>8.1712000000000007</v>
      </c>
      <c r="AL25">
        <f t="shared" si="12"/>
        <v>12.7424</v>
      </c>
      <c r="AM25">
        <f t="shared" si="13"/>
        <v>12.7424</v>
      </c>
      <c r="AN25" t="str">
        <f t="shared" si="14"/>
        <v/>
      </c>
      <c r="AO25" t="str">
        <f t="shared" si="15"/>
        <v/>
      </c>
      <c r="AP25" t="str">
        <f t="shared" si="16"/>
        <v/>
      </c>
      <c r="AQ25" t="str">
        <f t="shared" si="17"/>
        <v/>
      </c>
      <c r="AR25" t="str">
        <f t="shared" si="18"/>
        <v/>
      </c>
      <c r="AS25" t="str">
        <f t="shared" si="19"/>
        <v/>
      </c>
      <c r="AT25" t="str">
        <f t="shared" si="20"/>
        <v/>
      </c>
    </row>
    <row r="26" spans="1:46">
      <c r="A26" t="s">
        <v>6</v>
      </c>
      <c r="B26" s="20" t="s">
        <v>136</v>
      </c>
      <c r="C26" s="19">
        <f>IF(ISNA(VLOOKUP(CONCATENATE($B26,C$4),Input_12m!$C$2:$D$214,2,FALSE)),"-",(VLOOKUP(CONCATENATE($B26,C$4),Input_12m!$C$2:$D$214,2,FALSE)))</f>
        <v>6.1281999999999996</v>
      </c>
      <c r="D26" s="19">
        <f>IF(ISNA(VLOOKUP(CONCATENATE($B26,C$4),Input_24m!$C$2:$D$214,2,FALSE)),"-",(VLOOKUP(CONCATENATE($B26,C$4),Input_24m!$C$2:$D$214,2,FALSE)))</f>
        <v>10.332100000000001</v>
      </c>
      <c r="E26" s="19">
        <f>IF(ISNA(VLOOKUP(CONCATENATE($B26,C$4),Input_36m!$C$2:$D$214,2,FALSE)),"-",(VLOOKUP(CONCATENATE($B26,C$4),Input_36m!$C$2:$D$214,2,FALSE)))</f>
        <v>11.841100000000001</v>
      </c>
      <c r="F26" s="19">
        <f>IF(ISNA(VLOOKUP(CONCATENATE($B26,F$4),Input_12m!$C$2:$D$214,2,FALSE)),"-",(VLOOKUP(CONCATENATE($B26,F$4),Input_12m!$C$2:$D$214,2,FALSE)))</f>
        <v>1.5196000000000001</v>
      </c>
      <c r="G26" s="19">
        <f>IF(ISNA(VLOOKUP(CONCATENATE($B26,F$4),Input_24m!$C$2:$D$214,2,FALSE)),"-",(VLOOKUP(CONCATENATE($B26,F$4),Input_24m!$C$2:$D$214,2,FALSE)))</f>
        <v>2.8635999999999999</v>
      </c>
      <c r="H26" s="19">
        <f>IF(ISNA(VLOOKUP(CONCATENATE($B26,F$4),Input_36m!$C$2:$D$214,2,FALSE)),"-",(VLOOKUP(CONCATENATE($B26,F$4),Input_36m!$C$2:$D$214,2,FALSE)))</f>
        <v>3.7305999999999999</v>
      </c>
      <c r="I26" s="19">
        <f>IF(ISNA(VLOOKUP(CONCATENATE($B26,I$4),Input_12m!$C$2:$D$214,2,FALSE)),"-",(VLOOKUP(CONCATENATE($B26,I$4),Input_12m!$C$2:$D$214,2,FALSE)))</f>
        <v>1.9073</v>
      </c>
      <c r="J26" s="19">
        <f>IF(ISNA(VLOOKUP(CONCATENATE($B26,I$4),Input_24m!$C$2:$D$214,2,FALSE)),"-",(VLOOKUP(CONCATENATE($B26,I$4),Input_24m!$C$2:$D$214,2,FALSE)))</f>
        <v>3.3041999999999998</v>
      </c>
      <c r="K26" s="19">
        <f>IF(ISNA(VLOOKUP(CONCATENATE($B26,I$4),Input_36m!$C$2:$D$214,2,FALSE)),"-",(VLOOKUP(CONCATENATE($B26,I$4),Input_36m!$C$2:$D$214,2,FALSE)))</f>
        <v>3.3041999999999998</v>
      </c>
      <c r="L26" s="19" t="str">
        <f>IF(ISNA(VLOOKUP(CONCATENATE($B26,L$4),Input_12m!$C$2:$D$214,2,FALSE)),"-",(VLOOKUP(CONCATENATE($B26,L$4),Input_12m!$C$2:$D$214,2,FALSE)))</f>
        <v>-</v>
      </c>
      <c r="M26" s="19" t="str">
        <f>IF(ISNA(VLOOKUP(CONCATENATE($B26,L$4),Input_24m!$C$2:$D$214,2,FALSE)),"-",(VLOOKUP(CONCATENATE($B26,L$4),Input_24m!$C$2:$D$214,2,FALSE)))</f>
        <v>-</v>
      </c>
      <c r="N26" s="19" t="str">
        <f>IF(ISNA(VLOOKUP(CONCATENATE($B26,L$4),Input_36m!$C$2:$D$214,2,FALSE)),"-",(VLOOKUP(CONCATENATE($B26,L$4),Input_36m!$C$2:$D$214,2,FALSE)))</f>
        <v>-</v>
      </c>
      <c r="O26" s="19">
        <f>IF(ISNA(VLOOKUP(CONCATENATE($B26,O$4),Input_12m!$C$2:$D$214,2,FALSE)),"-",(VLOOKUP(CONCATENATE($B26,O$4),Input_12m!$C$2:$D$214,2,FALSE)))</f>
        <v>11.905799999999999</v>
      </c>
      <c r="P26" s="19">
        <f>IF(ISNA(VLOOKUP(CONCATENATE($B26,O$4),Input_24m!$C$2:$D$214,2,FALSE)),"-",(VLOOKUP(CONCATENATE($B26,O$4),Input_24m!$C$2:$D$214,2,FALSE)))</f>
        <v>18.404499999999999</v>
      </c>
      <c r="Q26" s="19">
        <f>IF(ISNA(VLOOKUP(CONCATENATE($B26,O$4),Input_36m!$C$2:$D$214,2,FALSE)),"-",(VLOOKUP(CONCATENATE($B26,O$4),Input_36m!$C$2:$D$214,2,FALSE)))</f>
        <v>25.172499999999999</v>
      </c>
      <c r="R26" s="19"/>
      <c r="S26" s="19">
        <f>IF(ISNA(VLOOKUP(CONCATENATE($B26,S$4),Input_12m!$C$2:$D$214,2,FALSE)),"-",(VLOOKUP(CONCATENATE($B26,S$4),Input_12m!$C$2:$D$214,2,FALSE)))</f>
        <v>20.5198</v>
      </c>
      <c r="T26" s="19">
        <f>IF(ISNA(VLOOKUP(CONCATENATE($B26,S$4),Input_24m!$C$2:$D$214,2,FALSE)),"-",(VLOOKUP(CONCATENATE($B26,S$4),Input_24m!$C$2:$D$214,2,FALSE)))</f>
        <v>24.876200000000001</v>
      </c>
      <c r="U26" s="19">
        <f>IF(ISNA(VLOOKUP(CONCATENATE($B26,S$4),Input_36m!$C$2:$D$214,2,FALSE)),"-",(VLOOKUP(CONCATENATE($B26,S$4),Input_36m!$C$2:$D$214,2,FALSE)))</f>
        <v>26.91</v>
      </c>
      <c r="V26" s="19">
        <f>IF(ISNA(VLOOKUP(CONCATENATE($B26,V$4),Input_12m!$C$2:$D$214,2,FALSE)),"-",(VLOOKUP(CONCATENATE($B26,V$4),Input_12m!$C$2:$D$214,2,FALSE)))</f>
        <v>12.841799999999999</v>
      </c>
      <c r="W26" s="19">
        <f>IF(ISNA(VLOOKUP(CONCATENATE($B26,V$4),Input_24m!$C$2:$D$214,2,FALSE)),"-",(VLOOKUP(CONCATENATE($B26,V$4),Input_24m!$C$2:$D$214,2,FALSE)))</f>
        <v>19.898900000000001</v>
      </c>
      <c r="X26" s="19">
        <f>IF(ISNA(VLOOKUP(CONCATENATE($B26,V$4),Input_36m!$C$2:$D$214,2,FALSE)),"-",(VLOOKUP(CONCATENATE($B26,V$4),Input_36m!$C$2:$D$214,2,FALSE)))</f>
        <v>24.448899999999998</v>
      </c>
      <c r="Y26">
        <f t="shared" si="21"/>
        <v>6.1281999999999996</v>
      </c>
      <c r="Z26">
        <f t="shared" si="0"/>
        <v>10.332100000000001</v>
      </c>
      <c r="AA26">
        <f t="shared" si="1"/>
        <v>11.841100000000001</v>
      </c>
      <c r="AB26">
        <f t="shared" si="2"/>
        <v>1.5196000000000001</v>
      </c>
      <c r="AC26">
        <f t="shared" si="3"/>
        <v>2.8635999999999999</v>
      </c>
      <c r="AD26">
        <f t="shared" si="4"/>
        <v>3.7305999999999999</v>
      </c>
      <c r="AE26">
        <f t="shared" si="5"/>
        <v>1.9073</v>
      </c>
      <c r="AF26">
        <f t="shared" si="6"/>
        <v>3.3041999999999998</v>
      </c>
      <c r="AG26">
        <f t="shared" si="7"/>
        <v>3.3041999999999998</v>
      </c>
      <c r="AH26" t="str">
        <f t="shared" si="8"/>
        <v/>
      </c>
      <c r="AI26" t="str">
        <f t="shared" si="9"/>
        <v/>
      </c>
      <c r="AJ26" t="str">
        <f t="shared" si="10"/>
        <v/>
      </c>
      <c r="AK26">
        <f t="shared" si="11"/>
        <v>11.905799999999999</v>
      </c>
      <c r="AL26">
        <f t="shared" si="12"/>
        <v>18.404499999999999</v>
      </c>
      <c r="AM26">
        <f t="shared" si="13"/>
        <v>25.172499999999999</v>
      </c>
      <c r="AN26" t="str">
        <f t="shared" si="14"/>
        <v/>
      </c>
      <c r="AO26">
        <f t="shared" si="15"/>
        <v>20.5198</v>
      </c>
      <c r="AP26">
        <f t="shared" si="16"/>
        <v>24.876200000000001</v>
      </c>
      <c r="AQ26">
        <f t="shared" si="17"/>
        <v>26.91</v>
      </c>
      <c r="AR26">
        <f t="shared" si="18"/>
        <v>12.841799999999999</v>
      </c>
      <c r="AS26">
        <f t="shared" si="19"/>
        <v>19.898900000000001</v>
      </c>
      <c r="AT26">
        <f t="shared" si="20"/>
        <v>24.448899999999998</v>
      </c>
    </row>
    <row r="27" spans="1:46">
      <c r="A27" t="s">
        <v>6</v>
      </c>
      <c r="B27" s="20" t="s">
        <v>34</v>
      </c>
      <c r="C27" s="19">
        <f>IF(ISNA(VLOOKUP(CONCATENATE($B27,C$4),Input_12m!$C$2:$D$214,2,FALSE)),"-",(VLOOKUP(CONCATENATE($B27,C$4),Input_12m!$C$2:$D$214,2,FALSE)))</f>
        <v>3.8921999999999999</v>
      </c>
      <c r="D27" s="19">
        <f>IF(ISNA(VLOOKUP(CONCATENATE($B27,C$4),Input_24m!$C$2:$D$214,2,FALSE)),"-",(VLOOKUP(CONCATENATE($B27,C$4),Input_24m!$C$2:$D$214,2,FALSE)))</f>
        <v>7.2499000000000002</v>
      </c>
      <c r="E27" s="19">
        <f>IF(ISNA(VLOOKUP(CONCATENATE($B27,C$4),Input_36m!$C$2:$D$214,2,FALSE)),"-",(VLOOKUP(CONCATENATE($B27,C$4),Input_36m!$C$2:$D$214,2,FALSE)))</f>
        <v>9.0626999999999995</v>
      </c>
      <c r="F27" s="19">
        <f>IF(ISNA(VLOOKUP(CONCATENATE($B27,F$4),Input_12m!$C$2:$D$214,2,FALSE)),"-",(VLOOKUP(CONCATENATE($B27,F$4),Input_12m!$C$2:$D$214,2,FALSE)))</f>
        <v>1.3169999999999999</v>
      </c>
      <c r="G27" s="19">
        <f>IF(ISNA(VLOOKUP(CONCATENATE($B27,F$4),Input_24m!$C$2:$D$214,2,FALSE)),"-",(VLOOKUP(CONCATENATE($B27,F$4),Input_24m!$C$2:$D$214,2,FALSE)))</f>
        <v>1.6022000000000001</v>
      </c>
      <c r="H27" s="19">
        <f>IF(ISNA(VLOOKUP(CONCATENATE($B27,F$4),Input_36m!$C$2:$D$214,2,FALSE)),"-",(VLOOKUP(CONCATENATE($B27,F$4),Input_36m!$C$2:$D$214,2,FALSE)))</f>
        <v>1.6022000000000001</v>
      </c>
      <c r="I27" s="19">
        <f>IF(ISNA(VLOOKUP(CONCATENATE($B27,I$4),Input_12m!$C$2:$D$214,2,FALSE)),"-",(VLOOKUP(CONCATENATE($B27,I$4),Input_12m!$C$2:$D$214,2,FALSE)))</f>
        <v>1.1629</v>
      </c>
      <c r="J27" s="19">
        <f>IF(ISNA(VLOOKUP(CONCATENATE($B27,I$4),Input_24m!$C$2:$D$214,2,FALSE)),"-",(VLOOKUP(CONCATENATE($B27,I$4),Input_24m!$C$2:$D$214,2,FALSE)))</f>
        <v>1.5521</v>
      </c>
      <c r="K27" s="19">
        <f>IF(ISNA(VLOOKUP(CONCATENATE($B27,I$4),Input_36m!$C$2:$D$214,2,FALSE)),"-",(VLOOKUP(CONCATENATE($B27,I$4),Input_36m!$C$2:$D$214,2,FALSE)))</f>
        <v>1.5521</v>
      </c>
      <c r="L27" s="19" t="str">
        <f>IF(ISNA(VLOOKUP(CONCATENATE($B27,L$4),Input_12m!$C$2:$D$214,2,FALSE)),"-",(VLOOKUP(CONCATENATE($B27,L$4),Input_12m!$C$2:$D$214,2,FALSE)))</f>
        <v>-</v>
      </c>
      <c r="M27" s="19" t="str">
        <f>IF(ISNA(VLOOKUP(CONCATENATE($B27,L$4),Input_24m!$C$2:$D$214,2,FALSE)),"-",(VLOOKUP(CONCATENATE($B27,L$4),Input_24m!$C$2:$D$214,2,FALSE)))</f>
        <v>-</v>
      </c>
      <c r="N27" s="19" t="str">
        <f>IF(ISNA(VLOOKUP(CONCATENATE($B27,L$4),Input_36m!$C$2:$D$214,2,FALSE)),"-",(VLOOKUP(CONCATENATE($B27,L$4),Input_36m!$C$2:$D$214,2,FALSE)))</f>
        <v>-</v>
      </c>
      <c r="O27" s="19">
        <f>IF(ISNA(VLOOKUP(CONCATENATE($B27,O$4),Input_12m!$C$2:$D$214,2,FALSE)),"-",(VLOOKUP(CONCATENATE($B27,O$4),Input_12m!$C$2:$D$214,2,FALSE)))</f>
        <v>-2.89</v>
      </c>
      <c r="P27" s="19">
        <f>IF(ISNA(VLOOKUP(CONCATENATE($B27,O$4),Input_24m!$C$2:$D$214,2,FALSE)),"-",(VLOOKUP(CONCATENATE($B27,O$4),Input_24m!$C$2:$D$214,2,FALSE)))</f>
        <v>-6.7157</v>
      </c>
      <c r="Q27" s="19">
        <f>IF(ISNA(VLOOKUP(CONCATENATE($B27,O$4),Input_36m!$C$2:$D$214,2,FALSE)),"-",(VLOOKUP(CONCATENATE($B27,O$4),Input_36m!$C$2:$D$214,2,FALSE)))</f>
        <v>-7.3433999999999999</v>
      </c>
      <c r="R27" s="19"/>
      <c r="S27" s="19">
        <f>IF(ISNA(VLOOKUP(CONCATENATE($B27,S$4),Input_12m!$C$2:$D$214,2,FALSE)),"-",(VLOOKUP(CONCATENATE($B27,S$4),Input_12m!$C$2:$D$214,2,FALSE)))</f>
        <v>18.540099999999999</v>
      </c>
      <c r="T27" s="19">
        <f>IF(ISNA(VLOOKUP(CONCATENATE($B27,S$4),Input_24m!$C$2:$D$214,2,FALSE)),"-",(VLOOKUP(CONCATENATE($B27,S$4),Input_24m!$C$2:$D$214,2,FALSE)))</f>
        <v>26.702999999999999</v>
      </c>
      <c r="U27" s="19">
        <f>IF(ISNA(VLOOKUP(CONCATENATE($B27,S$4),Input_36m!$C$2:$D$214,2,FALSE)),"-",(VLOOKUP(CONCATENATE($B27,S$4),Input_36m!$C$2:$D$214,2,FALSE)))</f>
        <v>30.841100000000001</v>
      </c>
      <c r="V27" s="19">
        <f>IF(ISNA(VLOOKUP(CONCATENATE($B27,V$4),Input_12m!$C$2:$D$214,2,FALSE)),"-",(VLOOKUP(CONCATENATE($B27,V$4),Input_12m!$C$2:$D$214,2,FALSE)))</f>
        <v>8.2302</v>
      </c>
      <c r="W27" s="19">
        <f>IF(ISNA(VLOOKUP(CONCATENATE($B27,V$4),Input_24m!$C$2:$D$214,2,FALSE)),"-",(VLOOKUP(CONCATENATE($B27,V$4),Input_24m!$C$2:$D$214,2,FALSE)))</f>
        <v>12.828799999999999</v>
      </c>
      <c r="X27" s="19">
        <f>IF(ISNA(VLOOKUP(CONCATENATE($B27,V$4),Input_36m!$C$2:$D$214,2,FALSE)),"-",(VLOOKUP(CONCATENATE($B27,V$4),Input_36m!$C$2:$D$214,2,FALSE)))</f>
        <v>18.474699999999999</v>
      </c>
      <c r="Y27">
        <f t="shared" si="21"/>
        <v>3.8921999999999999</v>
      </c>
      <c r="Z27">
        <f t="shared" si="0"/>
        <v>7.2499000000000002</v>
      </c>
      <c r="AA27">
        <f t="shared" si="1"/>
        <v>9.0626999999999995</v>
      </c>
      <c r="AB27">
        <f t="shared" si="2"/>
        <v>1.3169999999999999</v>
      </c>
      <c r="AC27">
        <f t="shared" si="3"/>
        <v>1.6022000000000001</v>
      </c>
      <c r="AD27">
        <f t="shared" si="4"/>
        <v>1.6022000000000001</v>
      </c>
      <c r="AE27">
        <f t="shared" si="5"/>
        <v>1.1629</v>
      </c>
      <c r="AF27">
        <f t="shared" si="6"/>
        <v>1.5521</v>
      </c>
      <c r="AG27">
        <f t="shared" si="7"/>
        <v>1.5521</v>
      </c>
      <c r="AH27" t="str">
        <f t="shared" si="8"/>
        <v/>
      </c>
      <c r="AI27" t="str">
        <f t="shared" si="9"/>
        <v/>
      </c>
      <c r="AJ27" t="str">
        <f t="shared" si="10"/>
        <v/>
      </c>
      <c r="AK27">
        <f t="shared" si="11"/>
        <v>2.89</v>
      </c>
      <c r="AL27">
        <f t="shared" si="12"/>
        <v>6.7157</v>
      </c>
      <c r="AM27">
        <f t="shared" si="13"/>
        <v>7.3433999999999999</v>
      </c>
      <c r="AN27" t="str">
        <f t="shared" si="14"/>
        <v/>
      </c>
      <c r="AO27">
        <f t="shared" si="15"/>
        <v>18.540099999999999</v>
      </c>
      <c r="AP27">
        <f t="shared" si="16"/>
        <v>26.702999999999999</v>
      </c>
      <c r="AQ27">
        <f t="shared" si="17"/>
        <v>30.841100000000001</v>
      </c>
      <c r="AR27">
        <f t="shared" si="18"/>
        <v>8.2302</v>
      </c>
      <c r="AS27">
        <f t="shared" si="19"/>
        <v>12.828799999999999</v>
      </c>
      <c r="AT27">
        <f t="shared" si="20"/>
        <v>18.474699999999999</v>
      </c>
    </row>
    <row r="28" spans="1:46">
      <c r="A28" t="s">
        <v>6</v>
      </c>
      <c r="B28" s="20" t="s">
        <v>46</v>
      </c>
      <c r="C28" s="19">
        <f>IF(ISNA(VLOOKUP(CONCATENATE($B28,C$4),Input_12m!$C$2:$D$214,2,FALSE)),"-",(VLOOKUP(CONCATENATE($B28,C$4),Input_12m!$C$2:$D$214,2,FALSE)))</f>
        <v>5.5278999999999998</v>
      </c>
      <c r="D28" s="19">
        <f>IF(ISNA(VLOOKUP(CONCATENATE($B28,C$4),Input_24m!$C$2:$D$214,2,FALSE)),"-",(VLOOKUP(CONCATENATE($B28,C$4),Input_24m!$C$2:$D$214,2,FALSE)))</f>
        <v>7.7454999999999998</v>
      </c>
      <c r="E28" s="19">
        <f>IF(ISNA(VLOOKUP(CONCATENATE($B28,C$4),Input_36m!$C$2:$D$214,2,FALSE)),"-",(VLOOKUP(CONCATENATE($B28,C$4),Input_36m!$C$2:$D$214,2,FALSE)))</f>
        <v>8.4778000000000002</v>
      </c>
      <c r="F28" s="19">
        <f>IF(ISNA(VLOOKUP(CONCATENATE($B28,F$4),Input_12m!$C$2:$D$214,2,FALSE)),"-",(VLOOKUP(CONCATENATE($B28,F$4),Input_12m!$C$2:$D$214,2,FALSE)))</f>
        <v>1.4596</v>
      </c>
      <c r="G28" s="19">
        <f>IF(ISNA(VLOOKUP(CONCATENATE($B28,F$4),Input_24m!$C$2:$D$214,2,FALSE)),"-",(VLOOKUP(CONCATENATE($B28,F$4),Input_24m!$C$2:$D$214,2,FALSE)))</f>
        <v>2.0539999999999998</v>
      </c>
      <c r="H28" s="19">
        <f>IF(ISNA(VLOOKUP(CONCATENATE($B28,F$4),Input_36m!$C$2:$D$214,2,FALSE)),"-",(VLOOKUP(CONCATENATE($B28,F$4),Input_36m!$C$2:$D$214,2,FALSE)))</f>
        <v>2.1375999999999999</v>
      </c>
      <c r="I28" s="19">
        <f>IF(ISNA(VLOOKUP(CONCATENATE($B28,I$4),Input_12m!$C$2:$D$214,2,FALSE)),"-",(VLOOKUP(CONCATENATE($B28,I$4),Input_12m!$C$2:$D$214,2,FALSE)))</f>
        <v>-3.2395999999999998</v>
      </c>
      <c r="J28" s="19">
        <f>IF(ISNA(VLOOKUP(CONCATENATE($B28,I$4),Input_24m!$C$2:$D$214,2,FALSE)),"-",(VLOOKUP(CONCATENATE($B28,I$4),Input_24m!$C$2:$D$214,2,FALSE)))</f>
        <v>-3.6322999999999999</v>
      </c>
      <c r="K28" s="19">
        <f>IF(ISNA(VLOOKUP(CONCATENATE($B28,I$4),Input_36m!$C$2:$D$214,2,FALSE)),"-",(VLOOKUP(CONCATENATE($B28,I$4),Input_36m!$C$2:$D$214,2,FALSE)))</f>
        <v>-4.9286000000000003</v>
      </c>
      <c r="L28" s="19" t="str">
        <f>IF(ISNA(VLOOKUP(CONCATENATE($B28,L$4),Input_12m!$C$2:$D$214,2,FALSE)),"-",(VLOOKUP(CONCATENATE($B28,L$4),Input_12m!$C$2:$D$214,2,FALSE)))</f>
        <v>-</v>
      </c>
      <c r="M28" s="19" t="str">
        <f>IF(ISNA(VLOOKUP(CONCATENATE($B28,L$4),Input_24m!$C$2:$D$214,2,FALSE)),"-",(VLOOKUP(CONCATENATE($B28,L$4),Input_24m!$C$2:$D$214,2,FALSE)))</f>
        <v>-</v>
      </c>
      <c r="N28" s="19" t="str">
        <f>IF(ISNA(VLOOKUP(CONCATENATE($B28,L$4),Input_36m!$C$2:$D$214,2,FALSE)),"-",(VLOOKUP(CONCATENATE($B28,L$4),Input_36m!$C$2:$D$214,2,FALSE)))</f>
        <v>-</v>
      </c>
      <c r="O28" s="19">
        <f>IF(ISNA(VLOOKUP(CONCATENATE($B28,O$4),Input_12m!$C$2:$D$214,2,FALSE)),"-",(VLOOKUP(CONCATENATE($B28,O$4),Input_12m!$C$2:$D$214,2,FALSE)))</f>
        <v>5.6536999999999997</v>
      </c>
      <c r="P28" s="19">
        <f>IF(ISNA(VLOOKUP(CONCATENATE($B28,O$4),Input_24m!$C$2:$D$214,2,FALSE)),"-",(VLOOKUP(CONCATENATE($B28,O$4),Input_24m!$C$2:$D$214,2,FALSE)))</f>
        <v>9.8367000000000004</v>
      </c>
      <c r="Q28" s="19">
        <f>IF(ISNA(VLOOKUP(CONCATENATE($B28,O$4),Input_36m!$C$2:$D$214,2,FALSE)),"-",(VLOOKUP(CONCATENATE($B28,O$4),Input_36m!$C$2:$D$214,2,FALSE)))</f>
        <v>12.0205</v>
      </c>
      <c r="R28" s="19"/>
      <c r="S28" s="19">
        <f>IF(ISNA(VLOOKUP(CONCATENATE($B28,S$4),Input_12m!$C$2:$D$214,2,FALSE)),"-",(VLOOKUP(CONCATENATE($B28,S$4),Input_12m!$C$2:$D$214,2,FALSE)))</f>
        <v>-19.726400000000002</v>
      </c>
      <c r="T28" s="19">
        <f>IF(ISNA(VLOOKUP(CONCATENATE($B28,S$4),Input_24m!$C$2:$D$214,2,FALSE)),"-",(VLOOKUP(CONCATENATE($B28,S$4),Input_24m!$C$2:$D$214,2,FALSE)))</f>
        <v>-23.7666</v>
      </c>
      <c r="U28" s="19">
        <f>IF(ISNA(VLOOKUP(CONCATENATE($B28,S$4),Input_36m!$C$2:$D$214,2,FALSE)),"-",(VLOOKUP(CONCATENATE($B28,S$4),Input_36m!$C$2:$D$214,2,FALSE)))</f>
        <v>-25.035</v>
      </c>
      <c r="V28" s="19">
        <f>IF(ISNA(VLOOKUP(CONCATENATE($B28,V$4),Input_12m!$C$2:$D$214,2,FALSE)),"-",(VLOOKUP(CONCATENATE($B28,V$4),Input_12m!$C$2:$D$214,2,FALSE)))</f>
        <v>13.0791</v>
      </c>
      <c r="W28" s="19">
        <f>IF(ISNA(VLOOKUP(CONCATENATE($B28,V$4),Input_24m!$C$2:$D$214,2,FALSE)),"-",(VLOOKUP(CONCATENATE($B28,V$4),Input_24m!$C$2:$D$214,2,FALSE)))</f>
        <v>21.238800000000001</v>
      </c>
      <c r="X28" s="19">
        <f>IF(ISNA(VLOOKUP(CONCATENATE($B28,V$4),Input_36m!$C$2:$D$214,2,FALSE)),"-",(VLOOKUP(CONCATENATE($B28,V$4),Input_36m!$C$2:$D$214,2,FALSE)))</f>
        <v>25.166599999999999</v>
      </c>
      <c r="Y28">
        <f t="shared" si="21"/>
        <v>5.5278999999999998</v>
      </c>
      <c r="Z28">
        <f t="shared" si="0"/>
        <v>7.7454999999999998</v>
      </c>
      <c r="AA28">
        <f t="shared" si="1"/>
        <v>8.4778000000000002</v>
      </c>
      <c r="AB28">
        <f t="shared" si="2"/>
        <v>1.4596</v>
      </c>
      <c r="AC28">
        <f t="shared" si="3"/>
        <v>2.0539999999999998</v>
      </c>
      <c r="AD28">
        <f t="shared" si="4"/>
        <v>2.1375999999999999</v>
      </c>
      <c r="AE28">
        <f t="shared" si="5"/>
        <v>3.2395999999999998</v>
      </c>
      <c r="AF28">
        <f t="shared" si="6"/>
        <v>3.6322999999999999</v>
      </c>
      <c r="AG28">
        <f t="shared" si="7"/>
        <v>4.9286000000000003</v>
      </c>
      <c r="AH28" t="str">
        <f t="shared" si="8"/>
        <v/>
      </c>
      <c r="AI28" t="str">
        <f t="shared" si="9"/>
        <v/>
      </c>
      <c r="AJ28" t="str">
        <f t="shared" si="10"/>
        <v/>
      </c>
      <c r="AK28">
        <f t="shared" si="11"/>
        <v>5.6536999999999997</v>
      </c>
      <c r="AL28">
        <f t="shared" si="12"/>
        <v>9.8367000000000004</v>
      </c>
      <c r="AM28">
        <f t="shared" si="13"/>
        <v>12.0205</v>
      </c>
      <c r="AN28" t="str">
        <f t="shared" si="14"/>
        <v/>
      </c>
      <c r="AO28">
        <f t="shared" si="15"/>
        <v>19.726400000000002</v>
      </c>
      <c r="AP28">
        <f t="shared" si="16"/>
        <v>23.7666</v>
      </c>
      <c r="AQ28">
        <f t="shared" si="17"/>
        <v>25.035</v>
      </c>
      <c r="AR28">
        <f t="shared" si="18"/>
        <v>13.0791</v>
      </c>
      <c r="AS28">
        <f t="shared" si="19"/>
        <v>21.238800000000001</v>
      </c>
      <c r="AT28">
        <f t="shared" si="20"/>
        <v>25.166599999999999</v>
      </c>
    </row>
    <row r="29" spans="1:46">
      <c r="A29" t="s">
        <v>6</v>
      </c>
      <c r="B29" s="5" t="s">
        <v>174</v>
      </c>
      <c r="C29" s="19"/>
      <c r="D29" s="19"/>
      <c r="E29" s="19"/>
      <c r="F29" s="19"/>
      <c r="G29" s="19"/>
      <c r="H29" s="19"/>
      <c r="I29" s="19"/>
      <c r="J29" s="19"/>
      <c r="K29" s="19"/>
      <c r="L29" s="19"/>
      <c r="M29" s="19"/>
      <c r="N29" s="19"/>
      <c r="O29" s="19"/>
      <c r="P29" s="19"/>
      <c r="Q29" s="19"/>
      <c r="R29" s="19"/>
      <c r="S29" s="19"/>
      <c r="T29" s="19"/>
      <c r="U29" s="19"/>
      <c r="V29" s="19"/>
      <c r="W29" s="19"/>
      <c r="X29" s="19"/>
      <c r="Y29" t="str">
        <f t="shared" si="21"/>
        <v/>
      </c>
      <c r="Z29" t="str">
        <f t="shared" si="0"/>
        <v/>
      </c>
      <c r="AA29" t="str">
        <f t="shared" si="1"/>
        <v/>
      </c>
      <c r="AB29" t="str">
        <f t="shared" si="2"/>
        <v/>
      </c>
      <c r="AC29" t="str">
        <f t="shared" si="3"/>
        <v/>
      </c>
      <c r="AD29" t="str">
        <f t="shared" si="4"/>
        <v/>
      </c>
      <c r="AE29" t="str">
        <f t="shared" si="5"/>
        <v/>
      </c>
      <c r="AF29" t="str">
        <f t="shared" si="6"/>
        <v/>
      </c>
      <c r="AG29" t="str">
        <f t="shared" si="7"/>
        <v/>
      </c>
      <c r="AH29" t="str">
        <f t="shared" si="8"/>
        <v/>
      </c>
      <c r="AI29" t="str">
        <f t="shared" si="9"/>
        <v/>
      </c>
      <c r="AJ29" t="str">
        <f t="shared" si="10"/>
        <v/>
      </c>
      <c r="AK29" t="str">
        <f t="shared" si="11"/>
        <v/>
      </c>
      <c r="AL29" t="str">
        <f t="shared" si="12"/>
        <v/>
      </c>
      <c r="AM29" t="str">
        <f t="shared" si="13"/>
        <v/>
      </c>
      <c r="AN29" t="str">
        <f t="shared" si="14"/>
        <v/>
      </c>
      <c r="AO29" t="str">
        <f t="shared" si="15"/>
        <v/>
      </c>
      <c r="AP29" t="str">
        <f t="shared" si="16"/>
        <v/>
      </c>
      <c r="AQ29" t="str">
        <f t="shared" si="17"/>
        <v/>
      </c>
      <c r="AR29" t="str">
        <f t="shared" si="18"/>
        <v/>
      </c>
      <c r="AS29" t="str">
        <f t="shared" si="19"/>
        <v/>
      </c>
      <c r="AT29" t="str">
        <f t="shared" si="20"/>
        <v/>
      </c>
    </row>
    <row r="30" spans="1:46">
      <c r="A30" t="s">
        <v>9</v>
      </c>
      <c r="B30" s="20" t="s">
        <v>29</v>
      </c>
      <c r="C30" s="19">
        <f>IF(ISNA(VLOOKUP(CONCATENATE($B30,C$4),Input_12m!$C$2:$D$214,2,FALSE)),"-",(VLOOKUP(CONCATENATE($B30,C$4),Input_12m!$C$2:$D$214,2,FALSE)))</f>
        <v>9.8519000000000005</v>
      </c>
      <c r="D30" s="19">
        <f>IF(ISNA(VLOOKUP(CONCATENATE($B30,C$4),Input_24m!$C$2:$D$214,2,FALSE)),"-",(VLOOKUP(CONCATENATE($B30,C$4),Input_24m!$C$2:$D$214,2,FALSE)))</f>
        <v>12.6999</v>
      </c>
      <c r="E30" s="19">
        <f>IF(ISNA(VLOOKUP(CONCATENATE($B30,C$4),Input_36m!$C$2:$D$214,2,FALSE)),"-",(VLOOKUP(CONCATENATE($B30,C$4),Input_36m!$C$2:$D$214,2,FALSE)))</f>
        <v>13.1828</v>
      </c>
      <c r="F30" s="19">
        <f>IF(ISNA(VLOOKUP(CONCATENATE($B30,F$4),Input_12m!$C$2:$D$214,2,FALSE)),"-",(VLOOKUP(CONCATENATE($B30,F$4),Input_12m!$C$2:$D$214,2,FALSE)))</f>
        <v>3.0623</v>
      </c>
      <c r="G30" s="19">
        <f>IF(ISNA(VLOOKUP(CONCATENATE($B30,F$4),Input_24m!$C$2:$D$214,2,FALSE)),"-",(VLOOKUP(CONCATENATE($B30,F$4),Input_24m!$C$2:$D$214,2,FALSE)))</f>
        <v>5.1492000000000004</v>
      </c>
      <c r="H30" s="19">
        <f>IF(ISNA(VLOOKUP(CONCATENATE($B30,F$4),Input_36m!$C$2:$D$214,2,FALSE)),"-",(VLOOKUP(CONCATENATE($B30,F$4),Input_36m!$C$2:$D$214,2,FALSE)))</f>
        <v>5.5750000000000002</v>
      </c>
      <c r="I30" s="19" t="str">
        <f>IF(ISNA(VLOOKUP(CONCATENATE($B30,I$4),Input_12m!$C$2:$D$214,2,FALSE)),"-",(VLOOKUP(CONCATENATE($B30,I$4),Input_12m!$C$2:$D$214,2,FALSE)))</f>
        <v>-</v>
      </c>
      <c r="J30" s="19" t="str">
        <f>IF(ISNA(VLOOKUP(CONCATENATE($B30,I$4),Input_24m!$C$2:$D$214,2,FALSE)),"-",(VLOOKUP(CONCATENATE($B30,I$4),Input_24m!$C$2:$D$214,2,FALSE)))</f>
        <v>-</v>
      </c>
      <c r="K30" s="19" t="str">
        <f>IF(ISNA(VLOOKUP(CONCATENATE($B30,I$4),Input_36m!$C$2:$D$214,2,FALSE)),"-",(VLOOKUP(CONCATENATE($B30,I$4),Input_36m!$C$2:$D$214,2,FALSE)))</f>
        <v>-</v>
      </c>
      <c r="L30" s="19" t="str">
        <f>IF(ISNA(VLOOKUP(CONCATENATE($B30,L$4),Input_12m!$C$2:$D$214,2,FALSE)),"-",(VLOOKUP(CONCATENATE($B30,L$4),Input_12m!$C$2:$D$214,2,FALSE)))</f>
        <v>-</v>
      </c>
      <c r="M30" s="19" t="str">
        <f>IF(ISNA(VLOOKUP(CONCATENATE($B30,L$4),Input_24m!$C$2:$D$214,2,FALSE)),"-",(VLOOKUP(CONCATENATE($B30,L$4),Input_24m!$C$2:$D$214,2,FALSE)))</f>
        <v>-</v>
      </c>
      <c r="N30" s="19" t="str">
        <f>IF(ISNA(VLOOKUP(CONCATENATE($B30,L$4),Input_36m!$C$2:$D$214,2,FALSE)),"-",(VLOOKUP(CONCATENATE($B30,L$4),Input_36m!$C$2:$D$214,2,FALSE)))</f>
        <v>-</v>
      </c>
      <c r="O30" s="19">
        <f>IF(ISNA(VLOOKUP(CONCATENATE($B30,O$4),Input_12m!$C$2:$D$214,2,FALSE)),"-",(VLOOKUP(CONCATENATE($B30,O$4),Input_12m!$C$2:$D$214,2,FALSE)))</f>
        <v>10.5457</v>
      </c>
      <c r="P30" s="19">
        <f>IF(ISNA(VLOOKUP(CONCATENATE($B30,O$4),Input_24m!$C$2:$D$214,2,FALSE)),"-",(VLOOKUP(CONCATENATE($B30,O$4),Input_24m!$C$2:$D$214,2,FALSE)))</f>
        <v>15.336499999999999</v>
      </c>
      <c r="Q30" s="19">
        <f>IF(ISNA(VLOOKUP(CONCATENATE($B30,O$4),Input_36m!$C$2:$D$214,2,FALSE)),"-",(VLOOKUP(CONCATENATE($B30,O$4),Input_36m!$C$2:$D$214,2,FALSE)))</f>
        <v>18.758500000000002</v>
      </c>
      <c r="R30" s="19"/>
      <c r="S30" s="19">
        <f>IF(ISNA(VLOOKUP(CONCATENATE($B30,S$4),Input_12m!$C$2:$D$214,2,FALSE)),"-",(VLOOKUP(CONCATENATE($B30,S$4),Input_12m!$C$2:$D$214,2,FALSE)))</f>
        <v>21.108899999999998</v>
      </c>
      <c r="T30" s="19">
        <f>IF(ISNA(VLOOKUP(CONCATENATE($B30,S$4),Input_24m!$C$2:$D$214,2,FALSE)),"-",(VLOOKUP(CONCATENATE($B30,S$4),Input_24m!$C$2:$D$214,2,FALSE)))</f>
        <v>29.926100000000002</v>
      </c>
      <c r="U30" s="19">
        <f>IF(ISNA(VLOOKUP(CONCATENATE($B30,S$4),Input_36m!$C$2:$D$214,2,FALSE)),"-",(VLOOKUP(CONCATENATE($B30,S$4),Input_36m!$C$2:$D$214,2,FALSE)))</f>
        <v>33.616500000000002</v>
      </c>
      <c r="V30" s="19">
        <f>IF(ISNA(VLOOKUP(CONCATENATE($B30,V$4),Input_12m!$C$2:$D$214,2,FALSE)),"-",(VLOOKUP(CONCATENATE($B30,V$4),Input_12m!$C$2:$D$214,2,FALSE)))</f>
        <v>-17.644500000000001</v>
      </c>
      <c r="W30" s="19">
        <f>IF(ISNA(VLOOKUP(CONCATENATE($B30,V$4),Input_24m!$C$2:$D$214,2,FALSE)),"-",(VLOOKUP(CONCATENATE($B30,V$4),Input_24m!$C$2:$D$214,2,FALSE)))</f>
        <v>-24.399699999999999</v>
      </c>
      <c r="X30" s="19">
        <f>IF(ISNA(VLOOKUP(CONCATENATE($B30,V$4),Input_36m!$C$2:$D$214,2,FALSE)),"-",(VLOOKUP(CONCATENATE($B30,V$4),Input_36m!$C$2:$D$214,2,FALSE)))</f>
        <v>-24.399699999999999</v>
      </c>
      <c r="Y30">
        <f t="shared" si="21"/>
        <v>9.8519000000000005</v>
      </c>
      <c r="Z30">
        <f t="shared" si="0"/>
        <v>12.6999</v>
      </c>
      <c r="AA30">
        <f t="shared" si="1"/>
        <v>13.1828</v>
      </c>
      <c r="AB30">
        <f t="shared" si="2"/>
        <v>3.0623</v>
      </c>
      <c r="AC30">
        <f t="shared" si="3"/>
        <v>5.1492000000000004</v>
      </c>
      <c r="AD30">
        <f t="shared" si="4"/>
        <v>5.5750000000000002</v>
      </c>
      <c r="AE30" t="str">
        <f t="shared" si="5"/>
        <v/>
      </c>
      <c r="AF30" t="str">
        <f t="shared" si="6"/>
        <v/>
      </c>
      <c r="AG30" t="str">
        <f t="shared" si="7"/>
        <v/>
      </c>
      <c r="AH30" t="str">
        <f t="shared" si="8"/>
        <v/>
      </c>
      <c r="AI30" t="str">
        <f t="shared" si="9"/>
        <v/>
      </c>
      <c r="AJ30" t="str">
        <f t="shared" si="10"/>
        <v/>
      </c>
      <c r="AK30">
        <f t="shared" si="11"/>
        <v>10.5457</v>
      </c>
      <c r="AL30">
        <f t="shared" si="12"/>
        <v>15.336499999999999</v>
      </c>
      <c r="AM30">
        <f t="shared" si="13"/>
        <v>18.758500000000002</v>
      </c>
      <c r="AN30" t="str">
        <f t="shared" si="14"/>
        <v/>
      </c>
      <c r="AO30">
        <f t="shared" si="15"/>
        <v>21.108899999999998</v>
      </c>
      <c r="AP30">
        <f t="shared" si="16"/>
        <v>29.926100000000002</v>
      </c>
      <c r="AQ30">
        <f t="shared" si="17"/>
        <v>33.616500000000002</v>
      </c>
      <c r="AR30">
        <f t="shared" si="18"/>
        <v>17.644500000000001</v>
      </c>
      <c r="AS30">
        <f t="shared" si="19"/>
        <v>24.399699999999999</v>
      </c>
      <c r="AT30">
        <f t="shared" si="20"/>
        <v>24.399699999999999</v>
      </c>
    </row>
    <row r="31" spans="1:46">
      <c r="A31" t="s">
        <v>9</v>
      </c>
      <c r="B31" s="20" t="s">
        <v>179</v>
      </c>
      <c r="C31" s="19">
        <f>IF(ISNA(VLOOKUP(CONCATENATE($B31,C$4),Input_12m!$C$2:$D$214,2,FALSE)),"-",(VLOOKUP(CONCATENATE($B31,C$4),Input_12m!$C$2:$D$214,2,FALSE)))</f>
        <v>-9.7677999999999994</v>
      </c>
      <c r="D31" s="19">
        <f>IF(ISNA(VLOOKUP(CONCATENATE($B31,C$4),Input_24m!$C$2:$D$214,2,FALSE)),"-",(VLOOKUP(CONCATENATE($B31,C$4),Input_24m!$C$2:$D$214,2,FALSE)))</f>
        <v>-13.0794</v>
      </c>
      <c r="E31" s="19">
        <f>IF(ISNA(VLOOKUP(CONCATENATE($B31,C$4),Input_36m!$C$2:$D$214,2,FALSE)),"-",(VLOOKUP(CONCATENATE($B31,C$4),Input_36m!$C$2:$D$214,2,FALSE)))</f>
        <v>-13.6935</v>
      </c>
      <c r="F31" s="19">
        <f>IF(ISNA(VLOOKUP(CONCATENATE($B31,F$4),Input_12m!$C$2:$D$214,2,FALSE)),"-",(VLOOKUP(CONCATENATE($B31,F$4),Input_12m!$C$2:$D$214,2,FALSE)))</f>
        <v>0.32340000000000002</v>
      </c>
      <c r="G31" s="19">
        <f>IF(ISNA(VLOOKUP(CONCATENATE($B31,F$4),Input_24m!$C$2:$D$214,2,FALSE)),"-",(VLOOKUP(CONCATENATE($B31,F$4),Input_24m!$C$2:$D$214,2,FALSE)))</f>
        <v>1.6372</v>
      </c>
      <c r="H31" s="19">
        <f>IF(ISNA(VLOOKUP(CONCATENATE($B31,F$4),Input_36m!$C$2:$D$214,2,FALSE)),"-",(VLOOKUP(CONCATENATE($B31,F$4),Input_36m!$C$2:$D$214,2,FALSE)))</f>
        <v>2.7946</v>
      </c>
      <c r="I31" s="19" t="str">
        <f>IF(ISNA(VLOOKUP(CONCATENATE($B31,I$4),Input_12m!$C$2:$D$214,2,FALSE)),"-",(VLOOKUP(CONCATENATE($B31,I$4),Input_12m!$C$2:$D$214,2,FALSE)))</f>
        <v>-</v>
      </c>
      <c r="J31" s="19" t="str">
        <f>IF(ISNA(VLOOKUP(CONCATENATE($B31,I$4),Input_24m!$C$2:$D$214,2,FALSE)),"-",(VLOOKUP(CONCATENATE($B31,I$4),Input_24m!$C$2:$D$214,2,FALSE)))</f>
        <v>-</v>
      </c>
      <c r="K31" s="19" t="str">
        <f>IF(ISNA(VLOOKUP(CONCATENATE($B31,I$4),Input_36m!$C$2:$D$214,2,FALSE)),"-",(VLOOKUP(CONCATENATE($B31,I$4),Input_36m!$C$2:$D$214,2,FALSE)))</f>
        <v>-</v>
      </c>
      <c r="L31" s="19" t="str">
        <f>IF(ISNA(VLOOKUP(CONCATENATE($B31,L$4),Input_12m!$C$2:$D$214,2,FALSE)),"-",(VLOOKUP(CONCATENATE($B31,L$4),Input_12m!$C$2:$D$214,2,FALSE)))</f>
        <v>-</v>
      </c>
      <c r="M31" s="19" t="str">
        <f>IF(ISNA(VLOOKUP(CONCATENATE($B31,L$4),Input_24m!$C$2:$D$214,2,FALSE)),"-",(VLOOKUP(CONCATENATE($B31,L$4),Input_24m!$C$2:$D$214,2,FALSE)))</f>
        <v>-</v>
      </c>
      <c r="N31" s="19" t="str">
        <f>IF(ISNA(VLOOKUP(CONCATENATE($B31,L$4),Input_36m!$C$2:$D$214,2,FALSE)),"-",(VLOOKUP(CONCATENATE($B31,L$4),Input_36m!$C$2:$D$214,2,FALSE)))</f>
        <v>-</v>
      </c>
      <c r="O31" s="19">
        <f>IF(ISNA(VLOOKUP(CONCATENATE($B31,O$4),Input_12m!$C$2:$D$214,2,FALSE)),"-",(VLOOKUP(CONCATENATE($B31,O$4),Input_12m!$C$2:$D$214,2,FALSE)))</f>
        <v>11.4826</v>
      </c>
      <c r="P31" s="19">
        <f>IF(ISNA(VLOOKUP(CONCATENATE($B31,O$4),Input_24m!$C$2:$D$214,2,FALSE)),"-",(VLOOKUP(CONCATENATE($B31,O$4),Input_24m!$C$2:$D$214,2,FALSE)))</f>
        <v>19.1357</v>
      </c>
      <c r="Q31" s="19">
        <f>IF(ISNA(VLOOKUP(CONCATENATE($B31,O$4),Input_36m!$C$2:$D$214,2,FALSE)),"-",(VLOOKUP(CONCATENATE($B31,O$4),Input_36m!$C$2:$D$214,2,FALSE)))</f>
        <v>22.773700000000002</v>
      </c>
      <c r="R31" s="19"/>
      <c r="S31" s="19" t="str">
        <f>IF(ISNA(VLOOKUP(CONCATENATE($B31,S$4),Input_12m!$C$2:$D$214,2,FALSE)),"-",(VLOOKUP(CONCATENATE($B31,S$4),Input_12m!$C$2:$D$214,2,FALSE)))</f>
        <v>-</v>
      </c>
      <c r="T31" s="19" t="str">
        <f>IF(ISNA(VLOOKUP(CONCATENATE($B31,S$4),Input_24m!$C$2:$D$214,2,FALSE)),"-",(VLOOKUP(CONCATENATE($B31,S$4),Input_24m!$C$2:$D$214,2,FALSE)))</f>
        <v>-</v>
      </c>
      <c r="U31" s="19" t="str">
        <f>IF(ISNA(VLOOKUP(CONCATENATE($B31,S$4),Input_36m!$C$2:$D$214,2,FALSE)),"-",(VLOOKUP(CONCATENATE($B31,S$4),Input_36m!$C$2:$D$214,2,FALSE)))</f>
        <v>-</v>
      </c>
      <c r="V31" s="19">
        <f>IF(ISNA(VLOOKUP(CONCATENATE($B31,V$4),Input_12m!$C$2:$D$214,2,FALSE)),"-",(VLOOKUP(CONCATENATE($B31,V$4),Input_12m!$C$2:$D$214,2,FALSE)))</f>
        <v>-6.2584</v>
      </c>
      <c r="W31" s="19">
        <f>IF(ISNA(VLOOKUP(CONCATENATE($B31,V$4),Input_24m!$C$2:$D$214,2,FALSE)),"-",(VLOOKUP(CONCATENATE($B31,V$4),Input_24m!$C$2:$D$214,2,FALSE)))</f>
        <v>-16.481100000000001</v>
      </c>
      <c r="X31" s="19">
        <f>IF(ISNA(VLOOKUP(CONCATENATE($B31,V$4),Input_36m!$C$2:$D$214,2,FALSE)),"-",(VLOOKUP(CONCATENATE($B31,V$4),Input_36m!$C$2:$D$214,2,FALSE)))</f>
        <v>-21.988099999999999</v>
      </c>
      <c r="Y31">
        <f t="shared" si="21"/>
        <v>9.7677999999999994</v>
      </c>
      <c r="Z31">
        <f t="shared" si="0"/>
        <v>13.0794</v>
      </c>
      <c r="AA31">
        <f t="shared" si="1"/>
        <v>13.6935</v>
      </c>
      <c r="AB31">
        <f t="shared" si="2"/>
        <v>0.32340000000000002</v>
      </c>
      <c r="AC31">
        <f t="shared" si="3"/>
        <v>1.6372</v>
      </c>
      <c r="AD31">
        <f t="shared" si="4"/>
        <v>2.7946</v>
      </c>
      <c r="AE31" t="str">
        <f t="shared" si="5"/>
        <v/>
      </c>
      <c r="AF31" t="str">
        <f t="shared" si="6"/>
        <v/>
      </c>
      <c r="AG31" t="str">
        <f t="shared" si="7"/>
        <v/>
      </c>
      <c r="AH31" t="str">
        <f t="shared" si="8"/>
        <v/>
      </c>
      <c r="AI31" t="str">
        <f t="shared" si="9"/>
        <v/>
      </c>
      <c r="AJ31" t="str">
        <f t="shared" si="10"/>
        <v/>
      </c>
      <c r="AK31">
        <f t="shared" si="11"/>
        <v>11.4826</v>
      </c>
      <c r="AL31">
        <f t="shared" si="12"/>
        <v>19.1357</v>
      </c>
      <c r="AM31">
        <f t="shared" si="13"/>
        <v>22.773700000000002</v>
      </c>
      <c r="AN31" t="str">
        <f t="shared" si="14"/>
        <v/>
      </c>
      <c r="AO31" t="str">
        <f t="shared" si="15"/>
        <v/>
      </c>
      <c r="AP31" t="str">
        <f t="shared" si="16"/>
        <v/>
      </c>
      <c r="AQ31" t="str">
        <f t="shared" si="17"/>
        <v/>
      </c>
      <c r="AR31">
        <f t="shared" si="18"/>
        <v>6.2584</v>
      </c>
      <c r="AS31">
        <f t="shared" si="19"/>
        <v>16.481100000000001</v>
      </c>
      <c r="AT31">
        <f t="shared" si="20"/>
        <v>21.988099999999999</v>
      </c>
    </row>
    <row r="32" spans="1:46">
      <c r="A32" t="s">
        <v>9</v>
      </c>
      <c r="B32" s="20" t="s">
        <v>33</v>
      </c>
      <c r="C32" s="19">
        <f>IF(ISNA(VLOOKUP(CONCATENATE($B32,C$4),Input_12m!$C$2:$D$214,2,FALSE)),"-",(VLOOKUP(CONCATENATE($B32,C$4),Input_12m!$C$2:$D$214,2,FALSE)))</f>
        <v>5.1184000000000003</v>
      </c>
      <c r="D32" s="19">
        <f>IF(ISNA(VLOOKUP(CONCATENATE($B32,C$4),Input_24m!$C$2:$D$214,2,FALSE)),"-",(VLOOKUP(CONCATENATE($B32,C$4),Input_24m!$C$2:$D$214,2,FALSE)))</f>
        <v>8.875</v>
      </c>
      <c r="E32" s="19">
        <f>IF(ISNA(VLOOKUP(CONCATENATE($B32,C$4),Input_36m!$C$2:$D$214,2,FALSE)),"-",(VLOOKUP(CONCATENATE($B32,C$4),Input_36m!$C$2:$D$214,2,FALSE)))</f>
        <v>10.2065</v>
      </c>
      <c r="F32" s="19">
        <f>IF(ISNA(VLOOKUP(CONCATENATE($B32,F$4),Input_12m!$C$2:$D$214,2,FALSE)),"-",(VLOOKUP(CONCATENATE($B32,F$4),Input_12m!$C$2:$D$214,2,FALSE)))</f>
        <v>1.2782</v>
      </c>
      <c r="G32" s="19">
        <f>IF(ISNA(VLOOKUP(CONCATENATE($B32,F$4),Input_24m!$C$2:$D$214,2,FALSE)),"-",(VLOOKUP(CONCATENATE($B32,F$4),Input_24m!$C$2:$D$214,2,FALSE)))</f>
        <v>2.4340999999999999</v>
      </c>
      <c r="H32" s="19">
        <f>IF(ISNA(VLOOKUP(CONCATENATE($B32,F$4),Input_36m!$C$2:$D$214,2,FALSE)),"-",(VLOOKUP(CONCATENATE($B32,F$4),Input_36m!$C$2:$D$214,2,FALSE)))</f>
        <v>3.7006999999999999</v>
      </c>
      <c r="I32" s="19" t="str">
        <f>IF(ISNA(VLOOKUP(CONCATENATE($B32,I$4),Input_12m!$C$2:$D$214,2,FALSE)),"-",(VLOOKUP(CONCATENATE($B32,I$4),Input_12m!$C$2:$D$214,2,FALSE)))</f>
        <v>-</v>
      </c>
      <c r="J32" s="19" t="str">
        <f>IF(ISNA(VLOOKUP(CONCATENATE($B32,I$4),Input_24m!$C$2:$D$214,2,FALSE)),"-",(VLOOKUP(CONCATENATE($B32,I$4),Input_24m!$C$2:$D$214,2,FALSE)))</f>
        <v>-</v>
      </c>
      <c r="K32" s="19" t="str">
        <f>IF(ISNA(VLOOKUP(CONCATENATE($B32,I$4),Input_36m!$C$2:$D$214,2,FALSE)),"-",(VLOOKUP(CONCATENATE($B32,I$4),Input_36m!$C$2:$D$214,2,FALSE)))</f>
        <v>-</v>
      </c>
      <c r="L32" s="19" t="str">
        <f>IF(ISNA(VLOOKUP(CONCATENATE($B32,L$4),Input_12m!$C$2:$D$214,2,FALSE)),"-",(VLOOKUP(CONCATENATE($B32,L$4),Input_12m!$C$2:$D$214,2,FALSE)))</f>
        <v>-</v>
      </c>
      <c r="M32" s="19" t="str">
        <f>IF(ISNA(VLOOKUP(CONCATENATE($B32,L$4),Input_24m!$C$2:$D$214,2,FALSE)),"-",(VLOOKUP(CONCATENATE($B32,L$4),Input_24m!$C$2:$D$214,2,FALSE)))</f>
        <v>-</v>
      </c>
      <c r="N32" s="19" t="str">
        <f>IF(ISNA(VLOOKUP(CONCATENATE($B32,L$4),Input_36m!$C$2:$D$214,2,FALSE)),"-",(VLOOKUP(CONCATENATE($B32,L$4),Input_36m!$C$2:$D$214,2,FALSE)))</f>
        <v>-</v>
      </c>
      <c r="O32" s="19">
        <f>IF(ISNA(VLOOKUP(CONCATENATE($B32,O$4),Input_12m!$C$2:$D$214,2,FALSE)),"-",(VLOOKUP(CONCATENATE($B32,O$4),Input_12m!$C$2:$D$214,2,FALSE)))</f>
        <v>5.0255999999999998</v>
      </c>
      <c r="P32" s="19">
        <f>IF(ISNA(VLOOKUP(CONCATENATE($B32,O$4),Input_24m!$C$2:$D$214,2,FALSE)),"-",(VLOOKUP(CONCATENATE($B32,O$4),Input_24m!$C$2:$D$214,2,FALSE)))</f>
        <v>8.8165999999999993</v>
      </c>
      <c r="Q32" s="19">
        <f>IF(ISNA(VLOOKUP(CONCATENATE($B32,O$4),Input_36m!$C$2:$D$214,2,FALSE)),"-",(VLOOKUP(CONCATENATE($B32,O$4),Input_36m!$C$2:$D$214,2,FALSE)))</f>
        <v>11.827999999999999</v>
      </c>
      <c r="R32" s="19"/>
      <c r="S32" s="19">
        <f>IF(ISNA(VLOOKUP(CONCATENATE($B32,S$4),Input_12m!$C$2:$D$214,2,FALSE)),"-",(VLOOKUP(CONCATENATE($B32,S$4),Input_12m!$C$2:$D$214,2,FALSE)))</f>
        <v>-11.401999999999999</v>
      </c>
      <c r="T32" s="19">
        <f>IF(ISNA(VLOOKUP(CONCATENATE($B32,S$4),Input_24m!$C$2:$D$214,2,FALSE)),"-",(VLOOKUP(CONCATENATE($B32,S$4),Input_24m!$C$2:$D$214,2,FALSE)))</f>
        <v>-18.792400000000001</v>
      </c>
      <c r="U32" s="19">
        <f>IF(ISNA(VLOOKUP(CONCATENATE($B32,S$4),Input_36m!$C$2:$D$214,2,FALSE)),"-",(VLOOKUP(CONCATENATE($B32,S$4),Input_36m!$C$2:$D$214,2,FALSE)))</f>
        <v>-23.223600000000001</v>
      </c>
      <c r="V32" s="19">
        <f>IF(ISNA(VLOOKUP(CONCATENATE($B32,V$4),Input_12m!$C$2:$D$214,2,FALSE)),"-",(VLOOKUP(CONCATENATE($B32,V$4),Input_12m!$C$2:$D$214,2,FALSE)))</f>
        <v>12.9383</v>
      </c>
      <c r="W32" s="19">
        <f>IF(ISNA(VLOOKUP(CONCATENATE($B32,V$4),Input_24m!$C$2:$D$214,2,FALSE)),"-",(VLOOKUP(CONCATENATE($B32,V$4),Input_24m!$C$2:$D$214,2,FALSE)))</f>
        <v>22.942399999999999</v>
      </c>
      <c r="X32" s="19">
        <f>IF(ISNA(VLOOKUP(CONCATENATE($B32,V$4),Input_36m!$C$2:$D$214,2,FALSE)),"-",(VLOOKUP(CONCATENATE($B32,V$4),Input_36m!$C$2:$D$214,2,FALSE)))</f>
        <v>28.5167</v>
      </c>
      <c r="Y32">
        <f t="shared" si="21"/>
        <v>5.1184000000000003</v>
      </c>
      <c r="Z32">
        <f t="shared" si="0"/>
        <v>8.875</v>
      </c>
      <c r="AA32">
        <f t="shared" si="1"/>
        <v>10.2065</v>
      </c>
      <c r="AB32">
        <f t="shared" si="2"/>
        <v>1.2782</v>
      </c>
      <c r="AC32">
        <f t="shared" si="3"/>
        <v>2.4340999999999999</v>
      </c>
      <c r="AD32">
        <f t="shared" si="4"/>
        <v>3.7006999999999999</v>
      </c>
      <c r="AE32" t="str">
        <f t="shared" si="5"/>
        <v/>
      </c>
      <c r="AF32" t="str">
        <f t="shared" si="6"/>
        <v/>
      </c>
      <c r="AG32" t="str">
        <f t="shared" si="7"/>
        <v/>
      </c>
      <c r="AH32" t="str">
        <f t="shared" si="8"/>
        <v/>
      </c>
      <c r="AI32" t="str">
        <f t="shared" si="9"/>
        <v/>
      </c>
      <c r="AJ32" t="str">
        <f t="shared" si="10"/>
        <v/>
      </c>
      <c r="AK32">
        <f t="shared" si="11"/>
        <v>5.0255999999999998</v>
      </c>
      <c r="AL32">
        <f t="shared" si="12"/>
        <v>8.8165999999999993</v>
      </c>
      <c r="AM32">
        <f t="shared" si="13"/>
        <v>11.827999999999999</v>
      </c>
      <c r="AN32" t="str">
        <f t="shared" si="14"/>
        <v/>
      </c>
      <c r="AO32">
        <f t="shared" si="15"/>
        <v>11.401999999999999</v>
      </c>
      <c r="AP32">
        <f t="shared" si="16"/>
        <v>18.792400000000001</v>
      </c>
      <c r="AQ32">
        <f t="shared" si="17"/>
        <v>23.223600000000001</v>
      </c>
      <c r="AR32">
        <f t="shared" si="18"/>
        <v>12.9383</v>
      </c>
      <c r="AS32">
        <f t="shared" si="19"/>
        <v>22.942399999999999</v>
      </c>
      <c r="AT32">
        <f t="shared" si="20"/>
        <v>28.5167</v>
      </c>
    </row>
    <row r="33" spans="1:46">
      <c r="A33" t="s">
        <v>9</v>
      </c>
      <c r="B33" s="20" t="s">
        <v>43</v>
      </c>
      <c r="C33" s="19">
        <f>IF(ISNA(VLOOKUP(CONCATENATE($B33,C$4),Input_12m!$C$2:$D$214,2,FALSE)),"-",(VLOOKUP(CONCATENATE($B33,C$4),Input_12m!$C$2:$D$214,2,FALSE)))</f>
        <v>-5.3055000000000003</v>
      </c>
      <c r="D33" s="19">
        <f>IF(ISNA(VLOOKUP(CONCATENATE($B33,C$4),Input_24m!$C$2:$D$214,2,FALSE)),"-",(VLOOKUP(CONCATENATE($B33,C$4),Input_24m!$C$2:$D$214,2,FALSE)))</f>
        <v>-7.3281999999999998</v>
      </c>
      <c r="E33" s="19">
        <f>IF(ISNA(VLOOKUP(CONCATENATE($B33,C$4),Input_36m!$C$2:$D$214,2,FALSE)),"-",(VLOOKUP(CONCATENATE($B33,C$4),Input_36m!$C$2:$D$214,2,FALSE)))</f>
        <v>-8.9232999999999993</v>
      </c>
      <c r="F33" s="19">
        <f>IF(ISNA(VLOOKUP(CONCATENATE($B33,F$4),Input_12m!$C$2:$D$214,2,FALSE)),"-",(VLOOKUP(CONCATENATE($B33,F$4),Input_12m!$C$2:$D$214,2,FALSE)))</f>
        <v>0.37269999999999998</v>
      </c>
      <c r="G33" s="19">
        <f>IF(ISNA(VLOOKUP(CONCATENATE($B33,F$4),Input_24m!$C$2:$D$214,2,FALSE)),"-",(VLOOKUP(CONCATENATE($B33,F$4),Input_24m!$C$2:$D$214,2,FALSE)))</f>
        <v>1.1436999999999999</v>
      </c>
      <c r="H33" s="19">
        <f>IF(ISNA(VLOOKUP(CONCATENATE($B33,F$4),Input_36m!$C$2:$D$214,2,FALSE)),"-",(VLOOKUP(CONCATENATE($B33,F$4),Input_36m!$C$2:$D$214,2,FALSE)))</f>
        <v>1.4673</v>
      </c>
      <c r="I33" s="19">
        <f>IF(ISNA(VLOOKUP(CONCATENATE($B33,I$4),Input_12m!$C$2:$D$214,2,FALSE)),"-",(VLOOKUP(CONCATENATE($B33,I$4),Input_12m!$C$2:$D$214,2,FALSE)))</f>
        <v>-1E-4</v>
      </c>
      <c r="J33" s="19">
        <f>IF(ISNA(VLOOKUP(CONCATENATE($B33,I$4),Input_24m!$C$2:$D$214,2,FALSE)),"-",(VLOOKUP(CONCATENATE($B33,I$4),Input_24m!$C$2:$D$214,2,FALSE)))</f>
        <v>-0.21340000000000001</v>
      </c>
      <c r="K33" s="19">
        <f>IF(ISNA(VLOOKUP(CONCATENATE($B33,I$4),Input_36m!$C$2:$D$214,2,FALSE)),"-",(VLOOKUP(CONCATENATE($B33,I$4),Input_36m!$C$2:$D$214,2,FALSE)))</f>
        <v>-2.569</v>
      </c>
      <c r="L33" s="19" t="str">
        <f>IF(ISNA(VLOOKUP(CONCATENATE($B33,L$4),Input_12m!$C$2:$D$214,2,FALSE)),"-",(VLOOKUP(CONCATENATE($B33,L$4),Input_12m!$C$2:$D$214,2,FALSE)))</f>
        <v>-</v>
      </c>
      <c r="M33" s="19" t="str">
        <f>IF(ISNA(VLOOKUP(CONCATENATE($B33,L$4),Input_24m!$C$2:$D$214,2,FALSE)),"-",(VLOOKUP(CONCATENATE($B33,L$4),Input_24m!$C$2:$D$214,2,FALSE)))</f>
        <v>-</v>
      </c>
      <c r="N33" s="19" t="str">
        <f>IF(ISNA(VLOOKUP(CONCATENATE($B33,L$4),Input_36m!$C$2:$D$214,2,FALSE)),"-",(VLOOKUP(CONCATENATE($B33,L$4),Input_36m!$C$2:$D$214,2,FALSE)))</f>
        <v>-</v>
      </c>
      <c r="O33" s="19">
        <f>IF(ISNA(VLOOKUP(CONCATENATE($B33,O$4),Input_12m!$C$2:$D$214,2,FALSE)),"-",(VLOOKUP(CONCATENATE($B33,O$4),Input_12m!$C$2:$D$214,2,FALSE)))</f>
        <v>5.2697000000000003</v>
      </c>
      <c r="P33" s="19">
        <f>IF(ISNA(VLOOKUP(CONCATENATE($B33,O$4),Input_24m!$C$2:$D$214,2,FALSE)),"-",(VLOOKUP(CONCATENATE($B33,O$4),Input_24m!$C$2:$D$214,2,FALSE)))</f>
        <v>9.3058999999999994</v>
      </c>
      <c r="Q33" s="19">
        <f>IF(ISNA(VLOOKUP(CONCATENATE($B33,O$4),Input_36m!$C$2:$D$214,2,FALSE)),"-",(VLOOKUP(CONCATENATE($B33,O$4),Input_36m!$C$2:$D$214,2,FALSE)))</f>
        <v>9.6264000000000003</v>
      </c>
      <c r="R33" s="19"/>
      <c r="S33" s="19" t="str">
        <f>IF(ISNA(VLOOKUP(CONCATENATE($B33,S$4),Input_12m!$C$2:$D$214,2,FALSE)),"-",(VLOOKUP(CONCATENATE($B33,S$4),Input_12m!$C$2:$D$214,2,FALSE)))</f>
        <v>-</v>
      </c>
      <c r="T33" s="19" t="str">
        <f>IF(ISNA(VLOOKUP(CONCATENATE($B33,S$4),Input_24m!$C$2:$D$214,2,FALSE)),"-",(VLOOKUP(CONCATENATE($B33,S$4),Input_24m!$C$2:$D$214,2,FALSE)))</f>
        <v>-</v>
      </c>
      <c r="U33" s="19" t="str">
        <f>IF(ISNA(VLOOKUP(CONCATENATE($B33,S$4),Input_36m!$C$2:$D$214,2,FALSE)),"-",(VLOOKUP(CONCATENATE($B33,S$4),Input_36m!$C$2:$D$214,2,FALSE)))</f>
        <v>-</v>
      </c>
      <c r="V33" s="19">
        <f>IF(ISNA(VLOOKUP(CONCATENATE($B33,V$4),Input_12m!$C$2:$D$214,2,FALSE)),"-",(VLOOKUP(CONCATENATE($B33,V$4),Input_12m!$C$2:$D$214,2,FALSE)))</f>
        <v>-6.0949</v>
      </c>
      <c r="W33" s="19">
        <f>IF(ISNA(VLOOKUP(CONCATENATE($B33,V$4),Input_24m!$C$2:$D$214,2,FALSE)),"-",(VLOOKUP(CONCATENATE($B33,V$4),Input_24m!$C$2:$D$214,2,FALSE)))</f>
        <v>-11.5924</v>
      </c>
      <c r="X33" s="19">
        <f>IF(ISNA(VLOOKUP(CONCATENATE($B33,V$4),Input_36m!$C$2:$D$214,2,FALSE)),"-",(VLOOKUP(CONCATENATE($B33,V$4),Input_36m!$C$2:$D$214,2,FALSE)))</f>
        <v>-16.866099999999999</v>
      </c>
      <c r="Y33">
        <f t="shared" si="21"/>
        <v>5.3055000000000003</v>
      </c>
      <c r="Z33">
        <f t="shared" si="0"/>
        <v>7.3281999999999998</v>
      </c>
      <c r="AA33">
        <f t="shared" si="1"/>
        <v>8.9232999999999993</v>
      </c>
      <c r="AB33">
        <f t="shared" si="2"/>
        <v>0.37269999999999998</v>
      </c>
      <c r="AC33">
        <f t="shared" si="3"/>
        <v>1.1436999999999999</v>
      </c>
      <c r="AD33">
        <f t="shared" si="4"/>
        <v>1.4673</v>
      </c>
      <c r="AE33">
        <f t="shared" si="5"/>
        <v>1E-4</v>
      </c>
      <c r="AF33">
        <f t="shared" si="6"/>
        <v>0.21340000000000001</v>
      </c>
      <c r="AG33">
        <f t="shared" si="7"/>
        <v>2.569</v>
      </c>
      <c r="AH33" t="str">
        <f t="shared" si="8"/>
        <v/>
      </c>
      <c r="AI33" t="str">
        <f t="shared" si="9"/>
        <v/>
      </c>
      <c r="AJ33" t="str">
        <f t="shared" si="10"/>
        <v/>
      </c>
      <c r="AK33">
        <f t="shared" si="11"/>
        <v>5.2697000000000003</v>
      </c>
      <c r="AL33">
        <f t="shared" si="12"/>
        <v>9.3058999999999994</v>
      </c>
      <c r="AM33">
        <f t="shared" si="13"/>
        <v>9.6264000000000003</v>
      </c>
      <c r="AN33" t="str">
        <f t="shared" si="14"/>
        <v/>
      </c>
      <c r="AO33" t="str">
        <f t="shared" si="15"/>
        <v/>
      </c>
      <c r="AP33" t="str">
        <f t="shared" si="16"/>
        <v/>
      </c>
      <c r="AQ33" t="str">
        <f t="shared" si="17"/>
        <v/>
      </c>
      <c r="AR33">
        <f t="shared" si="18"/>
        <v>6.0949</v>
      </c>
      <c r="AS33">
        <f t="shared" si="19"/>
        <v>11.5924</v>
      </c>
      <c r="AT33">
        <f t="shared" si="20"/>
        <v>16.866099999999999</v>
      </c>
    </row>
    <row r="34" spans="1:46">
      <c r="A34" t="s">
        <v>19</v>
      </c>
      <c r="B34" s="20" t="s">
        <v>48</v>
      </c>
      <c r="C34" s="19">
        <f>IF(ISNA(VLOOKUP(CONCATENATE($B34,C$4),Input_12m!$C$2:$D$214,2,FALSE)),"-",(VLOOKUP(CONCATENATE($B34,C$4),Input_12m!$C$2:$D$214,2,FALSE)))</f>
        <v>2.4047000000000001</v>
      </c>
      <c r="D34" s="19">
        <f>IF(ISNA(VLOOKUP(CONCATENATE($B34,C$4),Input_24m!$C$2:$D$214,2,FALSE)),"-",(VLOOKUP(CONCATENATE($B34,C$4),Input_24m!$C$2:$D$214,2,FALSE)))</f>
        <v>3.3589000000000002</v>
      </c>
      <c r="E34" s="19">
        <f>IF(ISNA(VLOOKUP(CONCATENATE($B34,C$4),Input_36m!$C$2:$D$214,2,FALSE)),"-",(VLOOKUP(CONCATENATE($B34,C$4),Input_36m!$C$2:$D$214,2,FALSE)))</f>
        <v>3.7724000000000002</v>
      </c>
      <c r="F34" s="19">
        <f>IF(ISNA(VLOOKUP(CONCATENATE($B34,F$4),Input_12m!$C$2:$D$214,2,FALSE)),"-",(VLOOKUP(CONCATENATE($B34,F$4),Input_12m!$C$2:$D$214,2,FALSE)))</f>
        <v>0.53610000000000002</v>
      </c>
      <c r="G34" s="19">
        <f>IF(ISNA(VLOOKUP(CONCATENATE($B34,F$4),Input_24m!$C$2:$D$214,2,FALSE)),"-",(VLOOKUP(CONCATENATE($B34,F$4),Input_24m!$C$2:$D$214,2,FALSE)))</f>
        <v>1.0470999999999999</v>
      </c>
      <c r="H34" s="19">
        <f>IF(ISNA(VLOOKUP(CONCATENATE($B34,F$4),Input_36m!$C$2:$D$214,2,FALSE)),"-",(VLOOKUP(CONCATENATE($B34,F$4),Input_36m!$C$2:$D$214,2,FALSE)))</f>
        <v>1.0470999999999999</v>
      </c>
      <c r="I34" s="19" t="str">
        <f>IF(ISNA(VLOOKUP(CONCATENATE($B34,I$4),Input_12m!$C$2:$D$214,2,FALSE)),"-",(VLOOKUP(CONCATENATE($B34,I$4),Input_12m!$C$2:$D$214,2,FALSE)))</f>
        <v>-</v>
      </c>
      <c r="J34" s="19" t="str">
        <f>IF(ISNA(VLOOKUP(CONCATENATE($B34,I$4),Input_24m!$C$2:$D$214,2,FALSE)),"-",(VLOOKUP(CONCATENATE($B34,I$4),Input_24m!$C$2:$D$214,2,FALSE)))</f>
        <v>-</v>
      </c>
      <c r="K34" s="19" t="str">
        <f>IF(ISNA(VLOOKUP(CONCATENATE($B34,I$4),Input_36m!$C$2:$D$214,2,FALSE)),"-",(VLOOKUP(CONCATENATE($B34,I$4),Input_36m!$C$2:$D$214,2,FALSE)))</f>
        <v>-</v>
      </c>
      <c r="L34" s="19" t="str">
        <f>IF(ISNA(VLOOKUP(CONCATENATE($B34,L$4),Input_12m!$C$2:$D$214,2,FALSE)),"-",(VLOOKUP(CONCATENATE($B34,L$4),Input_12m!$C$2:$D$214,2,FALSE)))</f>
        <v>-</v>
      </c>
      <c r="M34" s="19" t="str">
        <f>IF(ISNA(VLOOKUP(CONCATENATE($B34,L$4),Input_24m!$C$2:$D$214,2,FALSE)),"-",(VLOOKUP(CONCATENATE($B34,L$4),Input_24m!$C$2:$D$214,2,FALSE)))</f>
        <v>-</v>
      </c>
      <c r="N34" s="19" t="str">
        <f>IF(ISNA(VLOOKUP(CONCATENATE($B34,L$4),Input_36m!$C$2:$D$214,2,FALSE)),"-",(VLOOKUP(CONCATENATE($B34,L$4),Input_36m!$C$2:$D$214,2,FALSE)))</f>
        <v>-</v>
      </c>
      <c r="O34" s="19">
        <f>IF(ISNA(VLOOKUP(CONCATENATE($B34,O$4),Input_12m!$C$2:$D$214,2,FALSE)),"-",(VLOOKUP(CONCATENATE($B34,O$4),Input_12m!$C$2:$D$214,2,FALSE)))</f>
        <v>3.0308000000000002</v>
      </c>
      <c r="P34" s="19">
        <f>IF(ISNA(VLOOKUP(CONCATENATE($B34,O$4),Input_24m!$C$2:$D$214,2,FALSE)),"-",(VLOOKUP(CONCATENATE($B34,O$4),Input_24m!$C$2:$D$214,2,FALSE)))</f>
        <v>4.3944000000000001</v>
      </c>
      <c r="Q34" s="19">
        <f>IF(ISNA(VLOOKUP(CONCATENATE($B34,O$4),Input_36m!$C$2:$D$214,2,FALSE)),"-",(VLOOKUP(CONCATENATE($B34,O$4),Input_36m!$C$2:$D$214,2,FALSE)))</f>
        <v>6.0566000000000004</v>
      </c>
      <c r="R34" s="19"/>
      <c r="S34" s="19">
        <f>IF(ISNA(VLOOKUP(CONCATENATE($B34,S$4),Input_12m!$C$2:$D$214,2,FALSE)),"-",(VLOOKUP(CONCATENATE($B34,S$4),Input_12m!$C$2:$D$214,2,FALSE)))</f>
        <v>8.3995999999999995</v>
      </c>
      <c r="T34" s="19">
        <f>IF(ISNA(VLOOKUP(CONCATENATE($B34,S$4),Input_24m!$C$2:$D$214,2,FALSE)),"-",(VLOOKUP(CONCATENATE($B34,S$4),Input_24m!$C$2:$D$214,2,FALSE)))</f>
        <v>12.0807</v>
      </c>
      <c r="U34" s="19">
        <f>IF(ISNA(VLOOKUP(CONCATENATE($B34,S$4),Input_36m!$C$2:$D$214,2,FALSE)),"-",(VLOOKUP(CONCATENATE($B34,S$4),Input_36m!$C$2:$D$214,2,FALSE)))</f>
        <v>14.3568</v>
      </c>
      <c r="V34" s="19">
        <f>IF(ISNA(VLOOKUP(CONCATENATE($B34,V$4),Input_12m!$C$2:$D$214,2,FALSE)),"-",(VLOOKUP(CONCATENATE($B34,V$4),Input_12m!$C$2:$D$214,2,FALSE)))</f>
        <v>8.1137999999999995</v>
      </c>
      <c r="W34" s="19">
        <f>IF(ISNA(VLOOKUP(CONCATENATE($B34,V$4),Input_24m!$C$2:$D$214,2,FALSE)),"-",(VLOOKUP(CONCATENATE($B34,V$4),Input_24m!$C$2:$D$214,2,FALSE)))</f>
        <v>11.9954</v>
      </c>
      <c r="X34" s="19">
        <f>IF(ISNA(VLOOKUP(CONCATENATE($B34,V$4),Input_36m!$C$2:$D$214,2,FALSE)),"-",(VLOOKUP(CONCATENATE($B34,V$4),Input_36m!$C$2:$D$214,2,FALSE)))</f>
        <v>15.610200000000001</v>
      </c>
      <c r="Y34">
        <f t="shared" si="21"/>
        <v>2.4047000000000001</v>
      </c>
      <c r="Z34">
        <f t="shared" si="0"/>
        <v>3.3589000000000002</v>
      </c>
      <c r="AA34">
        <f t="shared" si="1"/>
        <v>3.7724000000000002</v>
      </c>
      <c r="AB34">
        <f t="shared" si="2"/>
        <v>0.53610000000000002</v>
      </c>
      <c r="AC34">
        <f t="shared" si="3"/>
        <v>1.0470999999999999</v>
      </c>
      <c r="AD34">
        <f t="shared" si="4"/>
        <v>1.0470999999999999</v>
      </c>
      <c r="AE34" t="str">
        <f t="shared" si="5"/>
        <v/>
      </c>
      <c r="AF34" t="str">
        <f t="shared" si="6"/>
        <v/>
      </c>
      <c r="AG34" t="str">
        <f t="shared" si="7"/>
        <v/>
      </c>
      <c r="AH34" t="str">
        <f t="shared" si="8"/>
        <v/>
      </c>
      <c r="AI34" t="str">
        <f t="shared" si="9"/>
        <v/>
      </c>
      <c r="AJ34" t="str">
        <f t="shared" si="10"/>
        <v/>
      </c>
      <c r="AK34">
        <f t="shared" si="11"/>
        <v>3.0308000000000002</v>
      </c>
      <c r="AL34">
        <f t="shared" si="12"/>
        <v>4.3944000000000001</v>
      </c>
      <c r="AM34">
        <f t="shared" si="13"/>
        <v>6.0566000000000004</v>
      </c>
      <c r="AN34" t="str">
        <f t="shared" si="14"/>
        <v/>
      </c>
      <c r="AO34">
        <f t="shared" si="15"/>
        <v>8.3995999999999995</v>
      </c>
      <c r="AP34">
        <f t="shared" si="16"/>
        <v>12.0807</v>
      </c>
      <c r="AQ34">
        <f t="shared" si="17"/>
        <v>14.3568</v>
      </c>
      <c r="AR34">
        <f t="shared" si="18"/>
        <v>8.1137999999999995</v>
      </c>
      <c r="AS34">
        <f t="shared" si="19"/>
        <v>11.9954</v>
      </c>
      <c r="AT34">
        <f t="shared" si="20"/>
        <v>15.610200000000001</v>
      </c>
    </row>
    <row r="35" spans="1:46">
      <c r="A35" t="s">
        <v>19</v>
      </c>
      <c r="B35" s="5" t="s">
        <v>175</v>
      </c>
      <c r="C35" s="19"/>
      <c r="D35" s="19"/>
      <c r="E35" s="19"/>
      <c r="F35" s="19"/>
      <c r="G35" s="19"/>
      <c r="H35" s="19"/>
      <c r="I35" s="19"/>
      <c r="J35" s="19"/>
      <c r="K35" s="19"/>
      <c r="L35" s="19"/>
      <c r="M35" s="19"/>
      <c r="N35" s="19"/>
      <c r="O35" s="19"/>
      <c r="P35" s="19"/>
      <c r="Q35" s="19"/>
      <c r="R35" s="19"/>
      <c r="S35" s="19"/>
      <c r="T35" s="19"/>
      <c r="U35" s="19"/>
      <c r="V35" s="19"/>
      <c r="W35" s="19"/>
      <c r="X35" s="19"/>
      <c r="Y35" t="str">
        <f t="shared" si="21"/>
        <v/>
      </c>
      <c r="Z35" t="str">
        <f t="shared" si="0"/>
        <v/>
      </c>
      <c r="AA35" t="str">
        <f t="shared" si="1"/>
        <v/>
      </c>
      <c r="AB35" t="str">
        <f t="shared" si="2"/>
        <v/>
      </c>
      <c r="AC35" t="str">
        <f t="shared" si="3"/>
        <v/>
      </c>
      <c r="AD35" t="str">
        <f t="shared" si="4"/>
        <v/>
      </c>
      <c r="AE35" t="str">
        <f t="shared" si="5"/>
        <v/>
      </c>
      <c r="AF35" t="str">
        <f t="shared" si="6"/>
        <v/>
      </c>
      <c r="AG35" t="str">
        <f t="shared" si="7"/>
        <v/>
      </c>
      <c r="AH35" t="str">
        <f t="shared" si="8"/>
        <v/>
      </c>
      <c r="AI35" t="str">
        <f t="shared" si="9"/>
        <v/>
      </c>
      <c r="AJ35" t="str">
        <f t="shared" si="10"/>
        <v/>
      </c>
      <c r="AK35" t="str">
        <f t="shared" si="11"/>
        <v/>
      </c>
      <c r="AL35" t="str">
        <f t="shared" si="12"/>
        <v/>
      </c>
      <c r="AM35" t="str">
        <f t="shared" si="13"/>
        <v/>
      </c>
      <c r="AN35" t="str">
        <f t="shared" si="14"/>
        <v/>
      </c>
      <c r="AO35" t="str">
        <f t="shared" si="15"/>
        <v/>
      </c>
      <c r="AP35" t="str">
        <f t="shared" si="16"/>
        <v/>
      </c>
      <c r="AQ35" t="str">
        <f t="shared" si="17"/>
        <v/>
      </c>
      <c r="AR35" t="str">
        <f t="shared" si="18"/>
        <v/>
      </c>
      <c r="AS35" t="str">
        <f t="shared" si="19"/>
        <v/>
      </c>
      <c r="AT35" t="str">
        <f t="shared" si="20"/>
        <v/>
      </c>
    </row>
    <row r="36" spans="1:46">
      <c r="A36" t="s">
        <v>19</v>
      </c>
      <c r="B36" s="20" t="s">
        <v>10</v>
      </c>
      <c r="C36" s="19">
        <f>IF(ISNA(VLOOKUP(CONCATENATE($B36,C$4),Input_12m!$C$2:$D$214,2,FALSE)),"-",(VLOOKUP(CONCATENATE($B36,C$4),Input_12m!$C$2:$D$214,2,FALSE)))</f>
        <v>4.2526000000000002</v>
      </c>
      <c r="D36" s="19">
        <f>IF(ISNA(VLOOKUP(CONCATENATE($B36,C$4),Input_24m!$C$2:$D$214,2,FALSE)),"-",(VLOOKUP(CONCATENATE($B36,C$4),Input_24m!$C$2:$D$214,2,FALSE)))</f>
        <v>7.1177000000000001</v>
      </c>
      <c r="E36" s="19">
        <f>IF(ISNA(VLOOKUP(CONCATENATE($B36,C$4),Input_36m!$C$2:$D$214,2,FALSE)),"-",(VLOOKUP(CONCATENATE($B36,C$4),Input_36m!$C$2:$D$214,2,FALSE)))</f>
        <v>9.5487000000000002</v>
      </c>
      <c r="F36" s="19">
        <f>IF(ISNA(VLOOKUP(CONCATENATE($B36,F$4),Input_12m!$C$2:$D$214,2,FALSE)),"-",(VLOOKUP(CONCATENATE($B36,F$4),Input_12m!$C$2:$D$214,2,FALSE)))</f>
        <v>-1.6215999999999999</v>
      </c>
      <c r="G36" s="19">
        <f>IF(ISNA(VLOOKUP(CONCATENATE($B36,F$4),Input_24m!$C$2:$D$214,2,FALSE)),"-",(VLOOKUP(CONCATENATE($B36,F$4),Input_24m!$C$2:$D$214,2,FALSE)))</f>
        <v>-1.6215999999999999</v>
      </c>
      <c r="H36" s="19">
        <f>IF(ISNA(VLOOKUP(CONCATENATE($B36,F$4),Input_36m!$C$2:$D$214,2,FALSE)),"-",(VLOOKUP(CONCATENATE($B36,F$4),Input_36m!$C$2:$D$214,2,FALSE)))</f>
        <v>-1.6215999999999999</v>
      </c>
      <c r="I36" s="19">
        <f>IF(ISNA(VLOOKUP(CONCATENATE($B36,I$4),Input_12m!$C$2:$D$214,2,FALSE)),"-",(VLOOKUP(CONCATENATE($B36,I$4),Input_12m!$C$2:$D$214,2,FALSE)))</f>
        <v>1.2307999999999999</v>
      </c>
      <c r="J36" s="19">
        <f>IF(ISNA(VLOOKUP(CONCATENATE($B36,I$4),Input_24m!$C$2:$D$214,2,FALSE)),"-",(VLOOKUP(CONCATENATE($B36,I$4),Input_24m!$C$2:$D$214,2,FALSE)))</f>
        <v>2.2254</v>
      </c>
      <c r="K36" s="19">
        <f>IF(ISNA(VLOOKUP(CONCATENATE($B36,I$4),Input_36m!$C$2:$D$214,2,FALSE)),"-",(VLOOKUP(CONCATENATE($B36,I$4),Input_36m!$C$2:$D$214,2,FALSE)))</f>
        <v>2.7208000000000001</v>
      </c>
      <c r="L36" s="19">
        <f>IF(ISNA(VLOOKUP(CONCATENATE($B36,L$4),Input_12m!$C$2:$D$214,2,FALSE)),"-",(VLOOKUP(CONCATENATE($B36,L$4),Input_12m!$C$2:$D$214,2,FALSE)))</f>
        <v>-1.1052999999999999</v>
      </c>
      <c r="M36" s="19">
        <f>IF(ISNA(VLOOKUP(CONCATENATE($B36,L$4),Input_24m!$C$2:$D$214,2,FALSE)),"-",(VLOOKUP(CONCATENATE($B36,L$4),Input_24m!$C$2:$D$214,2,FALSE)))</f>
        <v>-1.1052999999999999</v>
      </c>
      <c r="N36" s="19">
        <f>IF(ISNA(VLOOKUP(CONCATENATE($B36,L$4),Input_36m!$C$2:$D$214,2,FALSE)),"-",(VLOOKUP(CONCATENATE($B36,L$4),Input_36m!$C$2:$D$214,2,FALSE)))</f>
        <v>-1.1052999999999999</v>
      </c>
      <c r="O36" s="19">
        <f>IF(ISNA(VLOOKUP(CONCATENATE($B36,O$4),Input_12m!$C$2:$D$214,2,FALSE)),"-",(VLOOKUP(CONCATENATE($B36,O$4),Input_12m!$C$2:$D$214,2,FALSE)))</f>
        <v>7.8129</v>
      </c>
      <c r="P36" s="19">
        <f>IF(ISNA(VLOOKUP(CONCATENATE($B36,O$4),Input_24m!$C$2:$D$214,2,FALSE)),"-",(VLOOKUP(CONCATENATE($B36,O$4),Input_24m!$C$2:$D$214,2,FALSE)))</f>
        <v>11.851900000000001</v>
      </c>
      <c r="Q36" s="19">
        <f>IF(ISNA(VLOOKUP(CONCATENATE($B36,O$4),Input_36m!$C$2:$D$214,2,FALSE)),"-",(VLOOKUP(CONCATENATE($B36,O$4),Input_36m!$C$2:$D$214,2,FALSE)))</f>
        <v>13.727399999999999</v>
      </c>
      <c r="R36" s="19"/>
      <c r="S36" s="19">
        <f>IF(ISNA(VLOOKUP(CONCATENATE($B36,S$4),Input_12m!$C$2:$D$214,2,FALSE)),"-",(VLOOKUP(CONCATENATE($B36,S$4),Input_12m!$C$2:$D$214,2,FALSE)))</f>
        <v>5.3169000000000004</v>
      </c>
      <c r="T36" s="19">
        <f>IF(ISNA(VLOOKUP(CONCATENATE($B36,S$4),Input_24m!$C$2:$D$214,2,FALSE)),"-",(VLOOKUP(CONCATENATE($B36,S$4),Input_24m!$C$2:$D$214,2,FALSE)))</f>
        <v>12.731199999999999</v>
      </c>
      <c r="U36" s="19">
        <f>IF(ISNA(VLOOKUP(CONCATENATE($B36,S$4),Input_36m!$C$2:$D$214,2,FALSE)),"-",(VLOOKUP(CONCATENATE($B36,S$4),Input_36m!$C$2:$D$214,2,FALSE)))</f>
        <v>16.535</v>
      </c>
      <c r="V36" s="19">
        <f>IF(ISNA(VLOOKUP(CONCATENATE($B36,V$4),Input_12m!$C$2:$D$214,2,FALSE)),"-",(VLOOKUP(CONCATENATE($B36,V$4),Input_12m!$C$2:$D$214,2,FALSE)))</f>
        <v>8.0365000000000002</v>
      </c>
      <c r="W36" s="19">
        <f>IF(ISNA(VLOOKUP(CONCATENATE($B36,V$4),Input_24m!$C$2:$D$214,2,FALSE)),"-",(VLOOKUP(CONCATENATE($B36,V$4),Input_24m!$C$2:$D$214,2,FALSE)))</f>
        <v>15.9482</v>
      </c>
      <c r="X36" s="19">
        <f>IF(ISNA(VLOOKUP(CONCATENATE($B36,V$4),Input_36m!$C$2:$D$214,2,FALSE)),"-",(VLOOKUP(CONCATENATE($B36,V$4),Input_36m!$C$2:$D$214,2,FALSE)))</f>
        <v>19.332899999999999</v>
      </c>
      <c r="Y36">
        <f t="shared" si="21"/>
        <v>4.2526000000000002</v>
      </c>
      <c r="Z36">
        <f t="shared" si="0"/>
        <v>7.1177000000000001</v>
      </c>
      <c r="AA36">
        <f t="shared" si="1"/>
        <v>9.5487000000000002</v>
      </c>
      <c r="AB36">
        <f t="shared" si="2"/>
        <v>1.6215999999999999</v>
      </c>
      <c r="AC36">
        <f t="shared" si="3"/>
        <v>1.6215999999999999</v>
      </c>
      <c r="AD36">
        <f t="shared" si="4"/>
        <v>1.6215999999999999</v>
      </c>
      <c r="AE36">
        <f t="shared" si="5"/>
        <v>1.2307999999999999</v>
      </c>
      <c r="AF36">
        <f t="shared" si="6"/>
        <v>2.2254</v>
      </c>
      <c r="AG36">
        <f t="shared" si="7"/>
        <v>2.7208000000000001</v>
      </c>
      <c r="AH36">
        <f t="shared" si="8"/>
        <v>1.1052999999999999</v>
      </c>
      <c r="AI36">
        <f t="shared" si="9"/>
        <v>1.1052999999999999</v>
      </c>
      <c r="AJ36">
        <f t="shared" si="10"/>
        <v>1.1052999999999999</v>
      </c>
      <c r="AK36">
        <f t="shared" si="11"/>
        <v>7.8129</v>
      </c>
      <c r="AL36">
        <f t="shared" si="12"/>
        <v>11.851900000000001</v>
      </c>
      <c r="AM36">
        <f t="shared" si="13"/>
        <v>13.727399999999999</v>
      </c>
      <c r="AN36" t="str">
        <f t="shared" si="14"/>
        <v/>
      </c>
      <c r="AO36">
        <f t="shared" si="15"/>
        <v>5.3169000000000004</v>
      </c>
      <c r="AP36">
        <f t="shared" si="16"/>
        <v>12.731199999999999</v>
      </c>
      <c r="AQ36">
        <f t="shared" si="17"/>
        <v>16.535</v>
      </c>
      <c r="AR36">
        <f t="shared" si="18"/>
        <v>8.0365000000000002</v>
      </c>
      <c r="AS36">
        <f t="shared" si="19"/>
        <v>15.9482</v>
      </c>
      <c r="AT36">
        <f t="shared" si="20"/>
        <v>19.332899999999999</v>
      </c>
    </row>
    <row r="37" spans="1:46">
      <c r="A37" t="s">
        <v>19</v>
      </c>
      <c r="B37" s="20" t="s">
        <v>26</v>
      </c>
      <c r="C37" s="19">
        <f>IF(ISNA(VLOOKUP(CONCATENATE($B37,C$4),Input_12m!$C$2:$D$214,2,FALSE)),"-",(VLOOKUP(CONCATENATE($B37,C$4),Input_12m!$C$2:$D$214,2,FALSE)))</f>
        <v>2.6116000000000001</v>
      </c>
      <c r="D37" s="19">
        <f>IF(ISNA(VLOOKUP(CONCATENATE($B37,C$4),Input_24m!$C$2:$D$214,2,FALSE)),"-",(VLOOKUP(CONCATENATE($B37,C$4),Input_24m!$C$2:$D$214,2,FALSE)))</f>
        <v>3.6703000000000001</v>
      </c>
      <c r="E37" s="19">
        <f>IF(ISNA(VLOOKUP(CONCATENATE($B37,C$4),Input_36m!$C$2:$D$214,2,FALSE)),"-",(VLOOKUP(CONCATENATE($B37,C$4),Input_36m!$C$2:$D$214,2,FALSE)))</f>
        <v>4.5138999999999996</v>
      </c>
      <c r="F37" s="19">
        <f>IF(ISNA(VLOOKUP(CONCATENATE($B37,F$4),Input_12m!$C$2:$D$214,2,FALSE)),"-",(VLOOKUP(CONCATENATE($B37,F$4),Input_12m!$C$2:$D$214,2,FALSE)))</f>
        <v>0.95079999999999998</v>
      </c>
      <c r="G37" s="19">
        <f>IF(ISNA(VLOOKUP(CONCATENATE($B37,F$4),Input_24m!$C$2:$D$214,2,FALSE)),"-",(VLOOKUP(CONCATENATE($B37,F$4),Input_24m!$C$2:$D$214,2,FALSE)))</f>
        <v>1.4495</v>
      </c>
      <c r="H37" s="19">
        <f>IF(ISNA(VLOOKUP(CONCATENATE($B37,F$4),Input_36m!$C$2:$D$214,2,FALSE)),"-",(VLOOKUP(CONCATENATE($B37,F$4),Input_36m!$C$2:$D$214,2,FALSE)))</f>
        <v>1.5590999999999999</v>
      </c>
      <c r="I37" s="19">
        <f>IF(ISNA(VLOOKUP(CONCATENATE($B37,I$4),Input_12m!$C$2:$D$214,2,FALSE)),"-",(VLOOKUP(CONCATENATE($B37,I$4),Input_12m!$C$2:$D$214,2,FALSE)))</f>
        <v>-5.0911999999999997</v>
      </c>
      <c r="J37" s="19">
        <f>IF(ISNA(VLOOKUP(CONCATENATE($B37,I$4),Input_24m!$C$2:$D$214,2,FALSE)),"-",(VLOOKUP(CONCATENATE($B37,I$4),Input_24m!$C$2:$D$214,2,FALSE)))</f>
        <v>-7.2804000000000002</v>
      </c>
      <c r="K37" s="19">
        <f>IF(ISNA(VLOOKUP(CONCATENATE($B37,I$4),Input_36m!$C$2:$D$214,2,FALSE)),"-",(VLOOKUP(CONCATENATE($B37,I$4),Input_36m!$C$2:$D$214,2,FALSE)))</f>
        <v>-7.2804000000000002</v>
      </c>
      <c r="L37" s="19" t="str">
        <f>IF(ISNA(VLOOKUP(CONCATENATE($B37,L$4),Input_12m!$C$2:$D$214,2,FALSE)),"-",(VLOOKUP(CONCATENATE($B37,L$4),Input_12m!$C$2:$D$214,2,FALSE)))</f>
        <v>-</v>
      </c>
      <c r="M37" s="19" t="str">
        <f>IF(ISNA(VLOOKUP(CONCATENATE($B37,L$4),Input_24m!$C$2:$D$214,2,FALSE)),"-",(VLOOKUP(CONCATENATE($B37,L$4),Input_24m!$C$2:$D$214,2,FALSE)))</f>
        <v>-</v>
      </c>
      <c r="N37" s="19" t="str">
        <f>IF(ISNA(VLOOKUP(CONCATENATE($B37,L$4),Input_36m!$C$2:$D$214,2,FALSE)),"-",(VLOOKUP(CONCATENATE($B37,L$4),Input_36m!$C$2:$D$214,2,FALSE)))</f>
        <v>-</v>
      </c>
      <c r="O37" s="19">
        <f>IF(ISNA(VLOOKUP(CONCATENATE($B37,O$4),Input_12m!$C$2:$D$214,2,FALSE)),"-",(VLOOKUP(CONCATENATE($B37,O$4),Input_12m!$C$2:$D$214,2,FALSE)))</f>
        <v>3.4243000000000001</v>
      </c>
      <c r="P37" s="19">
        <f>IF(ISNA(VLOOKUP(CONCATENATE($B37,O$4),Input_24m!$C$2:$D$214,2,FALSE)),"-",(VLOOKUP(CONCATENATE($B37,O$4),Input_24m!$C$2:$D$214,2,FALSE)))</f>
        <v>5.0006000000000004</v>
      </c>
      <c r="Q37" s="19">
        <f>IF(ISNA(VLOOKUP(CONCATENATE($B37,O$4),Input_36m!$C$2:$D$214,2,FALSE)),"-",(VLOOKUP(CONCATENATE($B37,O$4),Input_36m!$C$2:$D$214,2,FALSE)))</f>
        <v>5.8522999999999996</v>
      </c>
      <c r="R37" s="19"/>
      <c r="S37" s="19">
        <f>IF(ISNA(VLOOKUP(CONCATENATE($B37,S$4),Input_12m!$C$2:$D$214,2,FALSE)),"-",(VLOOKUP(CONCATENATE($B37,S$4),Input_12m!$C$2:$D$214,2,FALSE)))</f>
        <v>7.7495000000000003</v>
      </c>
      <c r="T37" s="19">
        <f>IF(ISNA(VLOOKUP(CONCATENATE($B37,S$4),Input_24m!$C$2:$D$214,2,FALSE)),"-",(VLOOKUP(CONCATENATE($B37,S$4),Input_24m!$C$2:$D$214,2,FALSE)))</f>
        <v>13.8775</v>
      </c>
      <c r="U37" s="19">
        <f>IF(ISNA(VLOOKUP(CONCATENATE($B37,S$4),Input_36m!$C$2:$D$214,2,FALSE)),"-",(VLOOKUP(CONCATENATE($B37,S$4),Input_36m!$C$2:$D$214,2,FALSE)))</f>
        <v>17.011900000000001</v>
      </c>
      <c r="V37" s="19">
        <f>IF(ISNA(VLOOKUP(CONCATENATE($B37,V$4),Input_12m!$C$2:$D$214,2,FALSE)),"-",(VLOOKUP(CONCATENATE($B37,V$4),Input_12m!$C$2:$D$214,2,FALSE)))</f>
        <v>6.9409000000000001</v>
      </c>
      <c r="W37" s="19">
        <f>IF(ISNA(VLOOKUP(CONCATENATE($B37,V$4),Input_24m!$C$2:$D$214,2,FALSE)),"-",(VLOOKUP(CONCATENATE($B37,V$4),Input_24m!$C$2:$D$214,2,FALSE)))</f>
        <v>11.064</v>
      </c>
      <c r="X37" s="19">
        <f>IF(ISNA(VLOOKUP(CONCATENATE($B37,V$4),Input_36m!$C$2:$D$214,2,FALSE)),"-",(VLOOKUP(CONCATENATE($B37,V$4),Input_36m!$C$2:$D$214,2,FALSE)))</f>
        <v>14.740399999999999</v>
      </c>
      <c r="Y37">
        <f t="shared" si="21"/>
        <v>2.6116000000000001</v>
      </c>
      <c r="Z37">
        <f t="shared" si="0"/>
        <v>3.6703000000000001</v>
      </c>
      <c r="AA37">
        <f t="shared" si="1"/>
        <v>4.5138999999999996</v>
      </c>
      <c r="AB37">
        <f t="shared" si="2"/>
        <v>0.95079999999999998</v>
      </c>
      <c r="AC37">
        <f t="shared" si="3"/>
        <v>1.4495</v>
      </c>
      <c r="AD37">
        <f t="shared" si="4"/>
        <v>1.5590999999999999</v>
      </c>
      <c r="AE37">
        <f t="shared" si="5"/>
        <v>5.0911999999999997</v>
      </c>
      <c r="AF37">
        <f t="shared" si="6"/>
        <v>7.2804000000000002</v>
      </c>
      <c r="AG37">
        <f t="shared" si="7"/>
        <v>7.2804000000000002</v>
      </c>
      <c r="AH37" t="str">
        <f t="shared" si="8"/>
        <v/>
      </c>
      <c r="AI37" t="str">
        <f t="shared" si="9"/>
        <v/>
      </c>
      <c r="AJ37" t="str">
        <f t="shared" si="10"/>
        <v/>
      </c>
      <c r="AK37">
        <f t="shared" si="11"/>
        <v>3.4243000000000001</v>
      </c>
      <c r="AL37">
        <f t="shared" si="12"/>
        <v>5.0006000000000004</v>
      </c>
      <c r="AM37">
        <f t="shared" si="13"/>
        <v>5.8522999999999996</v>
      </c>
      <c r="AN37" t="str">
        <f t="shared" si="14"/>
        <v/>
      </c>
      <c r="AO37">
        <f t="shared" si="15"/>
        <v>7.7495000000000003</v>
      </c>
      <c r="AP37">
        <f t="shared" si="16"/>
        <v>13.8775</v>
      </c>
      <c r="AQ37">
        <f t="shared" si="17"/>
        <v>17.011900000000001</v>
      </c>
      <c r="AR37">
        <f t="shared" si="18"/>
        <v>6.9409000000000001</v>
      </c>
      <c r="AS37">
        <f t="shared" si="19"/>
        <v>11.064</v>
      </c>
      <c r="AT37">
        <f t="shared" si="20"/>
        <v>14.740399999999999</v>
      </c>
    </row>
    <row r="38" spans="1:46">
      <c r="A38" t="s">
        <v>12</v>
      </c>
      <c r="B38" s="20" t="s">
        <v>32</v>
      </c>
      <c r="C38" s="19">
        <f>IF(ISNA(VLOOKUP(CONCATENATE($B38,C$4),Input_12m!$C$2:$D$214,2,FALSE)),"-",(VLOOKUP(CONCATENATE($B38,C$4),Input_12m!$C$2:$D$214,2,FALSE)))</f>
        <v>2.7004000000000001</v>
      </c>
      <c r="D38" s="19">
        <f>IF(ISNA(VLOOKUP(CONCATENATE($B38,C$4),Input_24m!$C$2:$D$214,2,FALSE)),"-",(VLOOKUP(CONCATENATE($B38,C$4),Input_24m!$C$2:$D$214,2,FALSE)))</f>
        <v>4.8396999999999997</v>
      </c>
      <c r="E38" s="19">
        <f>IF(ISNA(VLOOKUP(CONCATENATE($B38,C$4),Input_36m!$C$2:$D$214,2,FALSE)),"-",(VLOOKUP(CONCATENATE($B38,C$4),Input_36m!$C$2:$D$214,2,FALSE)))</f>
        <v>6.5021000000000004</v>
      </c>
      <c r="F38" s="19" t="str">
        <f>IF(ISNA(VLOOKUP(CONCATENATE($B38,F$4),Input_12m!$C$2:$D$214,2,FALSE)),"-",(VLOOKUP(CONCATENATE($B38,F$4),Input_12m!$C$2:$D$214,2,FALSE)))</f>
        <v>-</v>
      </c>
      <c r="G38" s="19" t="str">
        <f>IF(ISNA(VLOOKUP(CONCATENATE($B38,F$4),Input_24m!$C$2:$D$214,2,FALSE)),"-",(VLOOKUP(CONCATENATE($B38,F$4),Input_24m!$C$2:$D$214,2,FALSE)))</f>
        <v>-</v>
      </c>
      <c r="H38" s="19" t="str">
        <f>IF(ISNA(VLOOKUP(CONCATENATE($B38,F$4),Input_36m!$C$2:$D$214,2,FALSE)),"-",(VLOOKUP(CONCATENATE($B38,F$4),Input_36m!$C$2:$D$214,2,FALSE)))</f>
        <v>-</v>
      </c>
      <c r="I38" s="19">
        <f>IF(ISNA(VLOOKUP(CONCATENATE($B38,I$4),Input_12m!$C$2:$D$214,2,FALSE)),"-",(VLOOKUP(CONCATENATE($B38,I$4),Input_12m!$C$2:$D$214,2,FALSE)))</f>
        <v>-0.3009</v>
      </c>
      <c r="J38" s="19">
        <f>IF(ISNA(VLOOKUP(CONCATENATE($B38,I$4),Input_24m!$C$2:$D$214,2,FALSE)),"-",(VLOOKUP(CONCATENATE($B38,I$4),Input_24m!$C$2:$D$214,2,FALSE)))</f>
        <v>-0.3009</v>
      </c>
      <c r="K38" s="19">
        <f>IF(ISNA(VLOOKUP(CONCATENATE($B38,I$4),Input_36m!$C$2:$D$214,2,FALSE)),"-",(VLOOKUP(CONCATENATE($B38,I$4),Input_36m!$C$2:$D$214,2,FALSE)))</f>
        <v>-0.3009</v>
      </c>
      <c r="L38" s="19" t="str">
        <f>IF(ISNA(VLOOKUP(CONCATENATE($B38,L$4),Input_12m!$C$2:$D$214,2,FALSE)),"-",(VLOOKUP(CONCATENATE($B38,L$4),Input_12m!$C$2:$D$214,2,FALSE)))</f>
        <v>-</v>
      </c>
      <c r="M38" s="19" t="str">
        <f>IF(ISNA(VLOOKUP(CONCATENATE($B38,L$4),Input_24m!$C$2:$D$214,2,FALSE)),"-",(VLOOKUP(CONCATENATE($B38,L$4),Input_24m!$C$2:$D$214,2,FALSE)))</f>
        <v>-</v>
      </c>
      <c r="N38" s="19" t="str">
        <f>IF(ISNA(VLOOKUP(CONCATENATE($B38,L$4),Input_36m!$C$2:$D$214,2,FALSE)),"-",(VLOOKUP(CONCATENATE($B38,L$4),Input_36m!$C$2:$D$214,2,FALSE)))</f>
        <v>-</v>
      </c>
      <c r="O38" s="19">
        <f>IF(ISNA(VLOOKUP(CONCATENATE($B38,O$4),Input_12m!$C$2:$D$214,2,FALSE)),"-",(VLOOKUP(CONCATENATE($B38,O$4),Input_12m!$C$2:$D$214,2,FALSE)))</f>
        <v>4.1252000000000004</v>
      </c>
      <c r="P38" s="19">
        <f>IF(ISNA(VLOOKUP(CONCATENATE($B38,O$4),Input_24m!$C$2:$D$214,2,FALSE)),"-",(VLOOKUP(CONCATENATE($B38,O$4),Input_24m!$C$2:$D$214,2,FALSE)))</f>
        <v>7.0248999999999997</v>
      </c>
      <c r="Q38" s="19">
        <f>IF(ISNA(VLOOKUP(CONCATENATE($B38,O$4),Input_36m!$C$2:$D$214,2,FALSE)),"-",(VLOOKUP(CONCATENATE($B38,O$4),Input_36m!$C$2:$D$214,2,FALSE)))</f>
        <v>8.8964999999999996</v>
      </c>
      <c r="R38" s="19"/>
      <c r="S38" s="19">
        <f>IF(ISNA(VLOOKUP(CONCATENATE($B38,S$4),Input_12m!$C$2:$D$214,2,FALSE)),"-",(VLOOKUP(CONCATENATE($B38,S$4),Input_12m!$C$2:$D$214,2,FALSE)))</f>
        <v>-3.7075</v>
      </c>
      <c r="T38" s="19">
        <f>IF(ISNA(VLOOKUP(CONCATENATE($B38,S$4),Input_24m!$C$2:$D$214,2,FALSE)),"-",(VLOOKUP(CONCATENATE($B38,S$4),Input_24m!$C$2:$D$214,2,FALSE)))</f>
        <v>-8.1249000000000002</v>
      </c>
      <c r="U38" s="19">
        <f>IF(ISNA(VLOOKUP(CONCATENATE($B38,S$4),Input_36m!$C$2:$D$214,2,FALSE)),"-",(VLOOKUP(CONCATENATE($B38,S$4),Input_36m!$C$2:$D$214,2,FALSE)))</f>
        <v>-9.1165000000000003</v>
      </c>
      <c r="V38" s="19">
        <f>IF(ISNA(VLOOKUP(CONCATENATE($B38,V$4),Input_12m!$C$2:$D$214,2,FALSE)),"-",(VLOOKUP(CONCATENATE($B38,V$4),Input_12m!$C$2:$D$214,2,FALSE)))</f>
        <v>6.4383999999999997</v>
      </c>
      <c r="W38" s="19">
        <f>IF(ISNA(VLOOKUP(CONCATENATE($B38,V$4),Input_24m!$C$2:$D$214,2,FALSE)),"-",(VLOOKUP(CONCATENATE($B38,V$4),Input_24m!$C$2:$D$214,2,FALSE)))</f>
        <v>12.0688</v>
      </c>
      <c r="X38" s="19">
        <f>IF(ISNA(VLOOKUP(CONCATENATE($B38,V$4),Input_36m!$C$2:$D$214,2,FALSE)),"-",(VLOOKUP(CONCATENATE($B38,V$4),Input_36m!$C$2:$D$214,2,FALSE)))</f>
        <v>14.9818</v>
      </c>
      <c r="Y38">
        <f t="shared" si="21"/>
        <v>2.7004000000000001</v>
      </c>
      <c r="Z38">
        <f t="shared" si="0"/>
        <v>4.8396999999999997</v>
      </c>
      <c r="AA38">
        <f t="shared" si="1"/>
        <v>6.5021000000000004</v>
      </c>
      <c r="AB38" t="str">
        <f t="shared" si="2"/>
        <v/>
      </c>
      <c r="AC38" t="str">
        <f t="shared" si="3"/>
        <v/>
      </c>
      <c r="AD38" t="str">
        <f t="shared" si="4"/>
        <v/>
      </c>
      <c r="AE38">
        <f t="shared" si="5"/>
        <v>0.3009</v>
      </c>
      <c r="AF38">
        <f t="shared" si="6"/>
        <v>0.3009</v>
      </c>
      <c r="AG38">
        <f t="shared" si="7"/>
        <v>0.3009</v>
      </c>
      <c r="AH38" t="str">
        <f t="shared" si="8"/>
        <v/>
      </c>
      <c r="AI38" t="str">
        <f t="shared" si="9"/>
        <v/>
      </c>
      <c r="AJ38" t="str">
        <f t="shared" si="10"/>
        <v/>
      </c>
      <c r="AK38">
        <f t="shared" si="11"/>
        <v>4.1252000000000004</v>
      </c>
      <c r="AL38">
        <f t="shared" si="12"/>
        <v>7.0248999999999997</v>
      </c>
      <c r="AM38">
        <f t="shared" si="13"/>
        <v>8.8964999999999996</v>
      </c>
      <c r="AN38" t="str">
        <f t="shared" si="14"/>
        <v/>
      </c>
      <c r="AO38">
        <f t="shared" si="15"/>
        <v>3.7075</v>
      </c>
      <c r="AP38">
        <f t="shared" si="16"/>
        <v>8.1249000000000002</v>
      </c>
      <c r="AQ38">
        <f t="shared" si="17"/>
        <v>9.1165000000000003</v>
      </c>
      <c r="AR38">
        <f t="shared" si="18"/>
        <v>6.4383999999999997</v>
      </c>
      <c r="AS38">
        <f t="shared" si="19"/>
        <v>12.0688</v>
      </c>
      <c r="AT38">
        <f t="shared" si="20"/>
        <v>14.9818</v>
      </c>
    </row>
    <row r="39" spans="1:46">
      <c r="B39" s="20" t="s">
        <v>37</v>
      </c>
      <c r="C39" s="19">
        <f>IF(ISNA(VLOOKUP(CONCATENATE($B39,C$4),Input_12m!$C$2:$D$214,2,FALSE)),"-",(VLOOKUP(CONCATENATE($B39,C$4),Input_12m!$C$2:$D$214,2,FALSE)))</f>
        <v>3.0074999999999998</v>
      </c>
      <c r="D39" s="19">
        <f>IF(ISNA(VLOOKUP(CONCATENATE($B39,C$4),Input_24m!$C$2:$D$214,2,FALSE)),"-",(VLOOKUP(CONCATENATE($B39,C$4),Input_24m!$C$2:$D$214,2,FALSE)))</f>
        <v>4.3471000000000002</v>
      </c>
      <c r="E39" s="19">
        <f>IF(ISNA(VLOOKUP(CONCATENATE($B39,C$4),Input_36m!$C$2:$D$214,2,FALSE)),"-",(VLOOKUP(CONCATENATE($B39,C$4),Input_36m!$C$2:$D$214,2,FALSE)))</f>
        <v>5.4055999999999997</v>
      </c>
      <c r="F39" s="19" t="str">
        <f>IF(ISNA(VLOOKUP(CONCATENATE($B39,F$4),Input_12m!$C$2:$D$214,2,FALSE)),"-",(VLOOKUP(CONCATENATE($B39,F$4),Input_12m!$C$2:$D$214,2,FALSE)))</f>
        <v>-</v>
      </c>
      <c r="G39" s="19" t="str">
        <f>IF(ISNA(VLOOKUP(CONCATENATE($B39,F$4),Input_24m!$C$2:$D$214,2,FALSE)),"-",(VLOOKUP(CONCATENATE($B39,F$4),Input_24m!$C$2:$D$214,2,FALSE)))</f>
        <v>-</v>
      </c>
      <c r="H39" s="19" t="str">
        <f>IF(ISNA(VLOOKUP(CONCATENATE($B39,F$4),Input_36m!$C$2:$D$214,2,FALSE)),"-",(VLOOKUP(CONCATENATE($B39,F$4),Input_36m!$C$2:$D$214,2,FALSE)))</f>
        <v>-</v>
      </c>
      <c r="I39" s="19">
        <f>IF(ISNA(VLOOKUP(CONCATENATE($B39,I$4),Input_12m!$C$2:$D$214,2,FALSE)),"-",(VLOOKUP(CONCATENATE($B39,I$4),Input_12m!$C$2:$D$214,2,FALSE)))</f>
        <v>0.59219999999999995</v>
      </c>
      <c r="J39" s="19">
        <f>IF(ISNA(VLOOKUP(CONCATENATE($B39,I$4),Input_24m!$C$2:$D$214,2,FALSE)),"-",(VLOOKUP(CONCATENATE($B39,I$4),Input_24m!$C$2:$D$214,2,FALSE)))</f>
        <v>0.88090000000000002</v>
      </c>
      <c r="K39" s="19">
        <f>IF(ISNA(VLOOKUP(CONCATENATE($B39,I$4),Input_36m!$C$2:$D$214,2,FALSE)),"-",(VLOOKUP(CONCATENATE($B39,I$4),Input_36m!$C$2:$D$214,2,FALSE)))</f>
        <v>1.0092000000000001</v>
      </c>
      <c r="L39" s="19" t="str">
        <f>IF(ISNA(VLOOKUP(CONCATENATE($B39,L$4),Input_12m!$C$2:$D$214,2,FALSE)),"-",(VLOOKUP(CONCATENATE($B39,L$4),Input_12m!$C$2:$D$214,2,FALSE)))</f>
        <v>-</v>
      </c>
      <c r="M39" s="19" t="str">
        <f>IF(ISNA(VLOOKUP(CONCATENATE($B39,L$4),Input_24m!$C$2:$D$214,2,FALSE)),"-",(VLOOKUP(CONCATENATE($B39,L$4),Input_24m!$C$2:$D$214,2,FALSE)))</f>
        <v>-</v>
      </c>
      <c r="N39" s="19" t="str">
        <f>IF(ISNA(VLOOKUP(CONCATENATE($B39,L$4),Input_36m!$C$2:$D$214,2,FALSE)),"-",(VLOOKUP(CONCATENATE($B39,L$4),Input_36m!$C$2:$D$214,2,FALSE)))</f>
        <v>-</v>
      </c>
      <c r="O39" s="19">
        <f>IF(ISNA(VLOOKUP(CONCATENATE($B39,O$4),Input_12m!$C$2:$D$214,2,FALSE)),"-",(VLOOKUP(CONCATENATE($B39,O$4),Input_12m!$C$2:$D$214,2,FALSE)))</f>
        <v>3.9834000000000001</v>
      </c>
      <c r="P39" s="19">
        <f>IF(ISNA(VLOOKUP(CONCATENATE($B39,O$4),Input_24m!$C$2:$D$214,2,FALSE)),"-",(VLOOKUP(CONCATENATE($B39,O$4),Input_24m!$C$2:$D$214,2,FALSE)))</f>
        <v>6.6336000000000004</v>
      </c>
      <c r="Q39" s="19">
        <f>IF(ISNA(VLOOKUP(CONCATENATE($B39,O$4),Input_36m!$C$2:$D$214,2,FALSE)),"-",(VLOOKUP(CONCATENATE($B39,O$4),Input_36m!$C$2:$D$214,2,FALSE)))</f>
        <v>7.9702000000000002</v>
      </c>
      <c r="R39" s="19"/>
      <c r="S39" s="19" t="str">
        <f>IF(ISNA(VLOOKUP(CONCATENATE($B39,S$4),Input_12m!$C$2:$D$214,2,FALSE)),"-",(VLOOKUP(CONCATENATE($B39,S$4),Input_12m!$C$2:$D$214,2,FALSE)))</f>
        <v>-</v>
      </c>
      <c r="T39" s="19" t="str">
        <f>IF(ISNA(VLOOKUP(CONCATENATE($B39,S$4),Input_24m!$C$2:$D$214,2,FALSE)),"-",(VLOOKUP(CONCATENATE($B39,S$4),Input_24m!$C$2:$D$214,2,FALSE)))</f>
        <v>-</v>
      </c>
      <c r="U39" s="19" t="str">
        <f>IF(ISNA(VLOOKUP(CONCATENATE($B39,S$4),Input_36m!$C$2:$D$214,2,FALSE)),"-",(VLOOKUP(CONCATENATE($B39,S$4),Input_36m!$C$2:$D$214,2,FALSE)))</f>
        <v>-</v>
      </c>
      <c r="V39" s="19">
        <f>IF(ISNA(VLOOKUP(CONCATENATE($B39,V$4),Input_12m!$C$2:$D$214,2,FALSE)),"-",(VLOOKUP(CONCATENATE($B39,V$4),Input_12m!$C$2:$D$214,2,FALSE)))</f>
        <v>6.6700999999999997</v>
      </c>
      <c r="W39" s="19">
        <f>IF(ISNA(VLOOKUP(CONCATENATE($B39,V$4),Input_24m!$C$2:$D$214,2,FALSE)),"-",(VLOOKUP(CONCATENATE($B39,V$4),Input_24m!$C$2:$D$214,2,FALSE)))</f>
        <v>9.5487000000000002</v>
      </c>
      <c r="X39" s="19">
        <f>IF(ISNA(VLOOKUP(CONCATENATE($B39,V$4),Input_36m!$C$2:$D$214,2,FALSE)),"-",(VLOOKUP(CONCATENATE($B39,V$4),Input_36m!$C$2:$D$214,2,FALSE)))</f>
        <v>12.8201</v>
      </c>
      <c r="Y39">
        <f t="shared" si="21"/>
        <v>3.0074999999999998</v>
      </c>
      <c r="Z39">
        <f t="shared" si="0"/>
        <v>4.3471000000000002</v>
      </c>
      <c r="AA39">
        <f t="shared" si="1"/>
        <v>5.4055999999999997</v>
      </c>
      <c r="AB39" t="str">
        <f t="shared" si="2"/>
        <v/>
      </c>
      <c r="AC39" t="str">
        <f t="shared" si="3"/>
        <v/>
      </c>
      <c r="AD39" t="str">
        <f t="shared" si="4"/>
        <v/>
      </c>
      <c r="AE39">
        <f t="shared" si="5"/>
        <v>0.59219999999999995</v>
      </c>
      <c r="AF39">
        <f t="shared" si="6"/>
        <v>0.88090000000000002</v>
      </c>
      <c r="AG39">
        <f t="shared" si="7"/>
        <v>1.0092000000000001</v>
      </c>
      <c r="AH39" t="str">
        <f t="shared" si="8"/>
        <v/>
      </c>
      <c r="AI39" t="str">
        <f t="shared" si="9"/>
        <v/>
      </c>
      <c r="AJ39" t="str">
        <f t="shared" si="10"/>
        <v/>
      </c>
      <c r="AK39">
        <f t="shared" si="11"/>
        <v>3.9834000000000001</v>
      </c>
      <c r="AL39">
        <f t="shared" si="12"/>
        <v>6.6336000000000004</v>
      </c>
      <c r="AM39">
        <f t="shared" si="13"/>
        <v>7.9702000000000002</v>
      </c>
      <c r="AN39" t="str">
        <f t="shared" si="14"/>
        <v/>
      </c>
      <c r="AO39" t="str">
        <f t="shared" si="15"/>
        <v/>
      </c>
      <c r="AP39" t="str">
        <f t="shared" si="16"/>
        <v/>
      </c>
      <c r="AQ39" t="str">
        <f t="shared" si="17"/>
        <v/>
      </c>
      <c r="AR39">
        <f t="shared" si="18"/>
        <v>6.6700999999999997</v>
      </c>
      <c r="AS39">
        <f t="shared" si="19"/>
        <v>9.5487000000000002</v>
      </c>
      <c r="AT39">
        <f t="shared" si="20"/>
        <v>12.8201</v>
      </c>
    </row>
    <row r="40" spans="1:46">
      <c r="A40" t="s">
        <v>12</v>
      </c>
      <c r="B40" s="20" t="s">
        <v>178</v>
      </c>
      <c r="C40" s="19">
        <f>IF(ISNA(VLOOKUP(CONCATENATE($B40,C$4),Input_12m!$C$2:$D$214,2,FALSE)),"-",(VLOOKUP(CONCATENATE($B40,C$4),Input_12m!$C$2:$D$214,2,FALSE)))</f>
        <v>6.3863000000000003</v>
      </c>
      <c r="D40" s="19">
        <f>IF(ISNA(VLOOKUP(CONCATENATE($B40,C$4),Input_24m!$C$2:$D$214,2,FALSE)),"-",(VLOOKUP(CONCATENATE($B40,C$4),Input_24m!$C$2:$D$214,2,FALSE)))</f>
        <v>8.3820999999999994</v>
      </c>
      <c r="E40" s="19">
        <f>IF(ISNA(VLOOKUP(CONCATENATE($B40,C$4),Input_36m!$C$2:$D$214,2,FALSE)),"-",(VLOOKUP(CONCATENATE($B40,C$4),Input_36m!$C$2:$D$214,2,FALSE)))</f>
        <v>10.803900000000001</v>
      </c>
      <c r="F40" s="19">
        <f>IF(ISNA(VLOOKUP(CONCATENATE($B40,F$4),Input_12m!$C$2:$D$214,2,FALSE)),"-",(VLOOKUP(CONCATENATE($B40,F$4),Input_12m!$C$2:$D$214,2,FALSE)))</f>
        <v>1.3954</v>
      </c>
      <c r="G40" s="19">
        <f>IF(ISNA(VLOOKUP(CONCATENATE($B40,F$4),Input_24m!$C$2:$D$214,2,FALSE)),"-",(VLOOKUP(CONCATENATE($B40,F$4),Input_24m!$C$2:$D$214,2,FALSE)))</f>
        <v>1.8402000000000001</v>
      </c>
      <c r="H40" s="19">
        <f>IF(ISNA(VLOOKUP(CONCATENATE($B40,F$4),Input_36m!$C$2:$D$214,2,FALSE)),"-",(VLOOKUP(CONCATENATE($B40,F$4),Input_36m!$C$2:$D$214,2,FALSE)))</f>
        <v>3.4691999999999998</v>
      </c>
      <c r="I40" s="19">
        <f>IF(ISNA(VLOOKUP(CONCATENATE($B40,I$4),Input_12m!$C$2:$D$214,2,FALSE)),"-",(VLOOKUP(CONCATENATE($B40,I$4),Input_12m!$C$2:$D$214,2,FALSE)))</f>
        <v>1.7222999999999999</v>
      </c>
      <c r="J40" s="19">
        <f>IF(ISNA(VLOOKUP(CONCATENATE($B40,I$4),Input_24m!$C$2:$D$214,2,FALSE)),"-",(VLOOKUP(CONCATENATE($B40,I$4),Input_24m!$C$2:$D$214,2,FALSE)))</f>
        <v>3.2440000000000002</v>
      </c>
      <c r="K40" s="19">
        <f>IF(ISNA(VLOOKUP(CONCATENATE($B40,I$4),Input_36m!$C$2:$D$214,2,FALSE)),"-",(VLOOKUP(CONCATENATE($B40,I$4),Input_36m!$C$2:$D$214,2,FALSE)))</f>
        <v>4.2008000000000001</v>
      </c>
      <c r="L40" s="19" t="str">
        <f>IF(ISNA(VLOOKUP(CONCATENATE($B40,L$4),Input_12m!$C$2:$D$214,2,FALSE)),"-",(VLOOKUP(CONCATENATE($B40,L$4),Input_12m!$C$2:$D$214,2,FALSE)))</f>
        <v>-</v>
      </c>
      <c r="M40" s="19" t="str">
        <f>IF(ISNA(VLOOKUP(CONCATENATE($B40,L$4),Input_24m!$C$2:$D$214,2,FALSE)),"-",(VLOOKUP(CONCATENATE($B40,L$4),Input_24m!$C$2:$D$214,2,FALSE)))</f>
        <v>-</v>
      </c>
      <c r="N40" s="19" t="str">
        <f>IF(ISNA(VLOOKUP(CONCATENATE($B40,L$4),Input_36m!$C$2:$D$214,2,FALSE)),"-",(VLOOKUP(CONCATENATE($B40,L$4),Input_36m!$C$2:$D$214,2,FALSE)))</f>
        <v>-</v>
      </c>
      <c r="O40" s="19">
        <f>IF(ISNA(VLOOKUP(CONCATENATE($B40,O$4),Input_12m!$C$2:$D$214,2,FALSE)),"-",(VLOOKUP(CONCATENATE($B40,O$4),Input_12m!$C$2:$D$214,2,FALSE)))</f>
        <v>7.4089999999999998</v>
      </c>
      <c r="P40" s="19">
        <f>IF(ISNA(VLOOKUP(CONCATENATE($B40,O$4),Input_24m!$C$2:$D$214,2,FALSE)),"-",(VLOOKUP(CONCATENATE($B40,O$4),Input_24m!$C$2:$D$214,2,FALSE)))</f>
        <v>11.869899999999999</v>
      </c>
      <c r="Q40" s="19">
        <f>IF(ISNA(VLOOKUP(CONCATENATE($B40,O$4),Input_36m!$C$2:$D$214,2,FALSE)),"-",(VLOOKUP(CONCATENATE($B40,O$4),Input_36m!$C$2:$D$214,2,FALSE)))</f>
        <v>14.5336</v>
      </c>
      <c r="R40" s="19"/>
      <c r="S40" s="19" t="str">
        <f>IF(ISNA(VLOOKUP(CONCATENATE($B40,S$4),Input_12m!$C$2:$D$214,2,FALSE)),"-",(VLOOKUP(CONCATENATE($B40,S$4),Input_12m!$C$2:$D$214,2,FALSE)))</f>
        <v>-</v>
      </c>
      <c r="T40" s="19" t="str">
        <f>IF(ISNA(VLOOKUP(CONCATENATE($B40,S$4),Input_24m!$C$2:$D$214,2,FALSE)),"-",(VLOOKUP(CONCATENATE($B40,S$4),Input_24m!$C$2:$D$214,2,FALSE)))</f>
        <v>-</v>
      </c>
      <c r="U40" s="19" t="str">
        <f>IF(ISNA(VLOOKUP(CONCATENATE($B40,S$4),Input_36m!$C$2:$D$214,2,FALSE)),"-",(VLOOKUP(CONCATENATE($B40,S$4),Input_36m!$C$2:$D$214,2,FALSE)))</f>
        <v>-</v>
      </c>
      <c r="V40" s="19">
        <f>IF(ISNA(VLOOKUP(CONCATENATE($B40,V$4),Input_12m!$C$2:$D$214,2,FALSE)),"-",(VLOOKUP(CONCATENATE($B40,V$4),Input_12m!$C$2:$D$214,2,FALSE)))</f>
        <v>8.8465000000000007</v>
      </c>
      <c r="W40" s="19">
        <f>IF(ISNA(VLOOKUP(CONCATENATE($B40,V$4),Input_24m!$C$2:$D$214,2,FALSE)),"-",(VLOOKUP(CONCATENATE($B40,V$4),Input_24m!$C$2:$D$214,2,FALSE)))</f>
        <v>13.358599999999999</v>
      </c>
      <c r="X40" s="19">
        <f>IF(ISNA(VLOOKUP(CONCATENATE($B40,V$4),Input_36m!$C$2:$D$214,2,FALSE)),"-",(VLOOKUP(CONCATENATE($B40,V$4),Input_36m!$C$2:$D$214,2,FALSE)))</f>
        <v>16.834399999999999</v>
      </c>
      <c r="Y40">
        <f t="shared" si="21"/>
        <v>6.3863000000000003</v>
      </c>
      <c r="Z40">
        <f t="shared" si="0"/>
        <v>8.3820999999999994</v>
      </c>
      <c r="AA40">
        <f t="shared" si="1"/>
        <v>10.803900000000001</v>
      </c>
      <c r="AB40">
        <f t="shared" si="2"/>
        <v>1.3954</v>
      </c>
      <c r="AC40">
        <f t="shared" si="3"/>
        <v>1.8402000000000001</v>
      </c>
      <c r="AD40">
        <f t="shared" si="4"/>
        <v>3.4691999999999998</v>
      </c>
      <c r="AE40">
        <f t="shared" si="5"/>
        <v>1.7222999999999999</v>
      </c>
      <c r="AF40">
        <f t="shared" si="6"/>
        <v>3.2440000000000002</v>
      </c>
      <c r="AG40">
        <f t="shared" si="7"/>
        <v>4.2008000000000001</v>
      </c>
      <c r="AH40" t="str">
        <f t="shared" si="8"/>
        <v/>
      </c>
      <c r="AI40" t="str">
        <f t="shared" si="9"/>
        <v/>
      </c>
      <c r="AJ40" t="str">
        <f t="shared" si="10"/>
        <v/>
      </c>
      <c r="AK40">
        <f t="shared" si="11"/>
        <v>7.4089999999999998</v>
      </c>
      <c r="AL40">
        <f t="shared" si="12"/>
        <v>11.869899999999999</v>
      </c>
      <c r="AM40">
        <f t="shared" si="13"/>
        <v>14.5336</v>
      </c>
      <c r="AN40" t="str">
        <f t="shared" si="14"/>
        <v/>
      </c>
      <c r="AO40" t="str">
        <f t="shared" si="15"/>
        <v/>
      </c>
      <c r="AP40" t="str">
        <f t="shared" si="16"/>
        <v/>
      </c>
      <c r="AQ40" t="str">
        <f t="shared" si="17"/>
        <v/>
      </c>
      <c r="AR40">
        <f t="shared" si="18"/>
        <v>8.8465000000000007</v>
      </c>
      <c r="AS40">
        <f t="shared" si="19"/>
        <v>13.358599999999999</v>
      </c>
      <c r="AT40">
        <f t="shared" si="20"/>
        <v>16.834399999999999</v>
      </c>
    </row>
    <row r="41" spans="1:46">
      <c r="A41" t="s">
        <v>12</v>
      </c>
      <c r="B41" s="5" t="s">
        <v>176</v>
      </c>
      <c r="C41" s="19"/>
      <c r="D41" s="19"/>
      <c r="E41" s="19"/>
      <c r="F41" s="19"/>
      <c r="G41" s="19"/>
      <c r="H41" s="19"/>
      <c r="I41" s="19"/>
      <c r="J41" s="19"/>
      <c r="K41" s="19"/>
      <c r="L41" s="19"/>
      <c r="M41" s="19"/>
      <c r="N41" s="19"/>
      <c r="O41" s="19"/>
      <c r="P41" s="19"/>
      <c r="Q41" s="19"/>
      <c r="R41" s="19"/>
      <c r="S41" s="19"/>
      <c r="T41" s="19"/>
      <c r="U41" s="19"/>
      <c r="V41" s="19"/>
      <c r="W41" s="19"/>
      <c r="X41" s="19"/>
      <c r="Y41" t="str">
        <f t="shared" si="21"/>
        <v/>
      </c>
      <c r="Z41" t="str">
        <f t="shared" si="0"/>
        <v/>
      </c>
      <c r="AA41" t="str">
        <f t="shared" si="1"/>
        <v/>
      </c>
      <c r="AB41" t="str">
        <f t="shared" si="2"/>
        <v/>
      </c>
      <c r="AC41" t="str">
        <f t="shared" si="3"/>
        <v/>
      </c>
      <c r="AD41" t="str">
        <f t="shared" si="4"/>
        <v/>
      </c>
      <c r="AE41" t="str">
        <f t="shared" si="5"/>
        <v/>
      </c>
      <c r="AF41" t="str">
        <f t="shared" si="6"/>
        <v/>
      </c>
      <c r="AG41" t="str">
        <f t="shared" si="7"/>
        <v/>
      </c>
      <c r="AH41" t="str">
        <f t="shared" si="8"/>
        <v/>
      </c>
      <c r="AI41" t="str">
        <f t="shared" si="9"/>
        <v/>
      </c>
      <c r="AJ41" t="str">
        <f t="shared" si="10"/>
        <v/>
      </c>
      <c r="AK41" t="str">
        <f t="shared" si="11"/>
        <v/>
      </c>
      <c r="AL41" t="str">
        <f t="shared" si="12"/>
        <v/>
      </c>
      <c r="AM41" t="str">
        <f t="shared" si="13"/>
        <v/>
      </c>
      <c r="AN41" t="str">
        <f t="shared" si="14"/>
        <v/>
      </c>
      <c r="AO41" t="str">
        <f t="shared" si="15"/>
        <v/>
      </c>
      <c r="AP41" t="str">
        <f t="shared" si="16"/>
        <v/>
      </c>
      <c r="AQ41" t="str">
        <f t="shared" si="17"/>
        <v/>
      </c>
      <c r="AR41" t="str">
        <f t="shared" si="18"/>
        <v/>
      </c>
      <c r="AS41" t="str">
        <f t="shared" si="19"/>
        <v/>
      </c>
      <c r="AT41" t="str">
        <f t="shared" si="20"/>
        <v/>
      </c>
    </row>
    <row r="42" spans="1:46">
      <c r="A42" t="s">
        <v>12</v>
      </c>
      <c r="B42" s="20" t="s">
        <v>18</v>
      </c>
      <c r="C42" s="19">
        <f>IF(ISNA(VLOOKUP(CONCATENATE($B42,C$4),Input_12m!$C$2:$D$214,2,FALSE)),"-",(VLOOKUP(CONCATENATE($B42,C$4),Input_12m!$C$2:$D$214,2,FALSE)))</f>
        <v>2.1625999999999999</v>
      </c>
      <c r="D42" s="19">
        <f>IF(ISNA(VLOOKUP(CONCATENATE($B42,C$4),Input_24m!$C$2:$D$214,2,FALSE)),"-",(VLOOKUP(CONCATENATE($B42,C$4),Input_24m!$C$2:$D$214,2,FALSE)))</f>
        <v>3.1911</v>
      </c>
      <c r="E42" s="19">
        <f>IF(ISNA(VLOOKUP(CONCATENATE($B42,C$4),Input_36m!$C$2:$D$214,2,FALSE)),"-",(VLOOKUP(CONCATENATE($B42,C$4),Input_36m!$C$2:$D$214,2,FALSE)))</f>
        <v>4.5350000000000001</v>
      </c>
      <c r="F42" s="19">
        <f>IF(ISNA(VLOOKUP(CONCATENATE($B42,F$4),Input_12m!$C$2:$D$214,2,FALSE)),"-",(VLOOKUP(CONCATENATE($B42,F$4),Input_12m!$C$2:$D$214,2,FALSE)))</f>
        <v>0.33650000000000002</v>
      </c>
      <c r="G42" s="19">
        <f>IF(ISNA(VLOOKUP(CONCATENATE($B42,F$4),Input_24m!$C$2:$D$214,2,FALSE)),"-",(VLOOKUP(CONCATENATE($B42,F$4),Input_24m!$C$2:$D$214,2,FALSE)))</f>
        <v>0.33650000000000002</v>
      </c>
      <c r="H42" s="19">
        <f>IF(ISNA(VLOOKUP(CONCATENATE($B42,F$4),Input_36m!$C$2:$D$214,2,FALSE)),"-",(VLOOKUP(CONCATENATE($B42,F$4),Input_36m!$C$2:$D$214,2,FALSE)))</f>
        <v>0.33650000000000002</v>
      </c>
      <c r="I42" s="19">
        <f>IF(ISNA(VLOOKUP(CONCATENATE($B42,I$4),Input_12m!$C$2:$D$214,2,FALSE)),"-",(VLOOKUP(CONCATENATE($B42,I$4),Input_12m!$C$2:$D$214,2,FALSE)))</f>
        <v>1.5246</v>
      </c>
      <c r="J42" s="19">
        <f>IF(ISNA(VLOOKUP(CONCATENATE($B42,I$4),Input_24m!$C$2:$D$214,2,FALSE)),"-",(VLOOKUP(CONCATENATE($B42,I$4),Input_24m!$C$2:$D$214,2,FALSE)))</f>
        <v>2.3862000000000001</v>
      </c>
      <c r="K42" s="19">
        <f>IF(ISNA(VLOOKUP(CONCATENATE($B42,I$4),Input_36m!$C$2:$D$214,2,FALSE)),"-",(VLOOKUP(CONCATENATE($B42,I$4),Input_36m!$C$2:$D$214,2,FALSE)))</f>
        <v>3.4089</v>
      </c>
      <c r="L42" s="19" t="str">
        <f>IF(ISNA(VLOOKUP(CONCATENATE($B42,L$4),Input_12m!$C$2:$D$214,2,FALSE)),"-",(VLOOKUP(CONCATENATE($B42,L$4),Input_12m!$C$2:$D$214,2,FALSE)))</f>
        <v>-</v>
      </c>
      <c r="M42" s="19" t="str">
        <f>IF(ISNA(VLOOKUP(CONCATENATE($B42,L$4),Input_24m!$C$2:$D$214,2,FALSE)),"-",(VLOOKUP(CONCATENATE($B42,L$4),Input_24m!$C$2:$D$214,2,FALSE)))</f>
        <v>-</v>
      </c>
      <c r="N42" s="19" t="str">
        <f>IF(ISNA(VLOOKUP(CONCATENATE($B42,L$4),Input_36m!$C$2:$D$214,2,FALSE)),"-",(VLOOKUP(CONCATENATE($B42,L$4),Input_36m!$C$2:$D$214,2,FALSE)))</f>
        <v>-</v>
      </c>
      <c r="O42" s="19">
        <f>IF(ISNA(VLOOKUP(CONCATENATE($B42,O$4),Input_12m!$C$2:$D$214,2,FALSE)),"-",(VLOOKUP(CONCATENATE($B42,O$4),Input_12m!$C$2:$D$214,2,FALSE)))</f>
        <v>3.4956</v>
      </c>
      <c r="P42" s="19">
        <f>IF(ISNA(VLOOKUP(CONCATENATE($B42,O$4),Input_24m!$C$2:$D$214,2,FALSE)),"-",(VLOOKUP(CONCATENATE($B42,O$4),Input_24m!$C$2:$D$214,2,FALSE)))</f>
        <v>10.7033</v>
      </c>
      <c r="Q42" s="19">
        <f>IF(ISNA(VLOOKUP(CONCATENATE($B42,O$4),Input_36m!$C$2:$D$214,2,FALSE)),"-",(VLOOKUP(CONCATENATE($B42,O$4),Input_36m!$C$2:$D$214,2,FALSE)))</f>
        <v>11.452500000000001</v>
      </c>
      <c r="R42" s="19"/>
      <c r="S42" s="19">
        <f>IF(ISNA(VLOOKUP(CONCATENATE($B42,S$4),Input_12m!$C$2:$D$214,2,FALSE)),"-",(VLOOKUP(CONCATENATE($B42,S$4),Input_12m!$C$2:$D$214,2,FALSE)))</f>
        <v>3.7410999999999999</v>
      </c>
      <c r="T42" s="19">
        <f>IF(ISNA(VLOOKUP(CONCATENATE($B42,S$4),Input_24m!$C$2:$D$214,2,FALSE)),"-",(VLOOKUP(CONCATENATE($B42,S$4),Input_24m!$C$2:$D$214,2,FALSE)))</f>
        <v>9.5169999999999995</v>
      </c>
      <c r="U42" s="19">
        <f>IF(ISNA(VLOOKUP(CONCATENATE($B42,S$4),Input_36m!$C$2:$D$214,2,FALSE)),"-",(VLOOKUP(CONCATENATE($B42,S$4),Input_36m!$C$2:$D$214,2,FALSE)))</f>
        <v>16.688700000000001</v>
      </c>
      <c r="V42" s="19">
        <f>IF(ISNA(VLOOKUP(CONCATENATE($B42,V$4),Input_12m!$C$2:$D$214,2,FALSE)),"-",(VLOOKUP(CONCATENATE($B42,V$4),Input_12m!$C$2:$D$214,2,FALSE)))</f>
        <v>7.7849000000000004</v>
      </c>
      <c r="W42" s="19">
        <f>IF(ISNA(VLOOKUP(CONCATENATE($B42,V$4),Input_24m!$C$2:$D$214,2,FALSE)),"-",(VLOOKUP(CONCATENATE($B42,V$4),Input_24m!$C$2:$D$214,2,FALSE)))</f>
        <v>15.219900000000001</v>
      </c>
      <c r="X42" s="19">
        <f>IF(ISNA(VLOOKUP(CONCATENATE($B42,V$4),Input_36m!$C$2:$D$214,2,FALSE)),"-",(VLOOKUP(CONCATENATE($B42,V$4),Input_36m!$C$2:$D$214,2,FALSE)))</f>
        <v>19.547999999999998</v>
      </c>
      <c r="Y42">
        <f t="shared" si="21"/>
        <v>2.1625999999999999</v>
      </c>
      <c r="Z42">
        <f t="shared" si="0"/>
        <v>3.1911</v>
      </c>
      <c r="AA42">
        <f t="shared" si="1"/>
        <v>4.5350000000000001</v>
      </c>
      <c r="AB42">
        <f t="shared" si="2"/>
        <v>0.33650000000000002</v>
      </c>
      <c r="AC42">
        <f t="shared" si="3"/>
        <v>0.33650000000000002</v>
      </c>
      <c r="AD42">
        <f t="shared" si="4"/>
        <v>0.33650000000000002</v>
      </c>
      <c r="AE42">
        <f t="shared" si="5"/>
        <v>1.5246</v>
      </c>
      <c r="AF42">
        <f t="shared" si="6"/>
        <v>2.3862000000000001</v>
      </c>
      <c r="AG42">
        <f t="shared" si="7"/>
        <v>3.4089</v>
      </c>
      <c r="AH42" t="str">
        <f t="shared" si="8"/>
        <v/>
      </c>
      <c r="AI42" t="str">
        <f t="shared" si="9"/>
        <v/>
      </c>
      <c r="AJ42" t="str">
        <f t="shared" si="10"/>
        <v/>
      </c>
      <c r="AK42">
        <f t="shared" si="11"/>
        <v>3.4956</v>
      </c>
      <c r="AL42">
        <f t="shared" si="12"/>
        <v>10.7033</v>
      </c>
      <c r="AM42">
        <f t="shared" si="13"/>
        <v>11.452500000000001</v>
      </c>
      <c r="AN42" t="str">
        <f t="shared" si="14"/>
        <v/>
      </c>
      <c r="AO42">
        <f t="shared" si="15"/>
        <v>3.7410999999999999</v>
      </c>
      <c r="AP42">
        <f t="shared" si="16"/>
        <v>9.5169999999999995</v>
      </c>
      <c r="AQ42">
        <f t="shared" si="17"/>
        <v>16.688700000000001</v>
      </c>
      <c r="AR42">
        <f t="shared" si="18"/>
        <v>7.7849000000000004</v>
      </c>
      <c r="AS42">
        <f t="shared" si="19"/>
        <v>15.219900000000001</v>
      </c>
      <c r="AT42">
        <f t="shared" si="20"/>
        <v>19.547999999999998</v>
      </c>
    </row>
    <row r="43" spans="1:46">
      <c r="A43" t="s">
        <v>12</v>
      </c>
      <c r="B43" s="20" t="s">
        <v>27</v>
      </c>
      <c r="C43" s="19">
        <f>IF(ISNA(VLOOKUP(CONCATENATE($B43,C$4),Input_12m!$C$2:$D$214,2,FALSE)),"-",(VLOOKUP(CONCATENATE($B43,C$4),Input_12m!$C$2:$D$214,2,FALSE)))</f>
        <v>3.2149000000000001</v>
      </c>
      <c r="D43" s="19">
        <f>IF(ISNA(VLOOKUP(CONCATENATE($B43,C$4),Input_24m!$C$2:$D$214,2,FALSE)),"-",(VLOOKUP(CONCATENATE($B43,C$4),Input_24m!$C$2:$D$214,2,FALSE)))</f>
        <v>4.8795999999999999</v>
      </c>
      <c r="E43" s="19">
        <f>IF(ISNA(VLOOKUP(CONCATENATE($B43,C$4),Input_36m!$C$2:$D$214,2,FALSE)),"-",(VLOOKUP(CONCATENATE($B43,C$4),Input_36m!$C$2:$D$214,2,FALSE)))</f>
        <v>6.1494</v>
      </c>
      <c r="F43" s="19">
        <f>IF(ISNA(VLOOKUP(CONCATENATE($B43,F$4),Input_12m!$C$2:$D$214,2,FALSE)),"-",(VLOOKUP(CONCATENATE($B43,F$4),Input_12m!$C$2:$D$214,2,FALSE)))</f>
        <v>0.1895</v>
      </c>
      <c r="G43" s="19">
        <f>IF(ISNA(VLOOKUP(CONCATENATE($B43,F$4),Input_24m!$C$2:$D$214,2,FALSE)),"-",(VLOOKUP(CONCATENATE($B43,F$4),Input_24m!$C$2:$D$214,2,FALSE)))</f>
        <v>0.63639999999999997</v>
      </c>
      <c r="H43" s="19">
        <f>IF(ISNA(VLOOKUP(CONCATENATE($B43,F$4),Input_36m!$C$2:$D$214,2,FALSE)),"-",(VLOOKUP(CONCATENATE($B43,F$4),Input_36m!$C$2:$D$214,2,FALSE)))</f>
        <v>1.4845999999999999</v>
      </c>
      <c r="I43" s="19">
        <f>IF(ISNA(VLOOKUP(CONCATENATE($B43,I$4),Input_12m!$C$2:$D$214,2,FALSE)),"-",(VLOOKUP(CONCATENATE($B43,I$4),Input_12m!$C$2:$D$214,2,FALSE)))</f>
        <v>0.42130000000000001</v>
      </c>
      <c r="J43" s="19">
        <f>IF(ISNA(VLOOKUP(CONCATENATE($B43,I$4),Input_24m!$C$2:$D$214,2,FALSE)),"-",(VLOOKUP(CONCATENATE($B43,I$4),Input_24m!$C$2:$D$214,2,FALSE)))</f>
        <v>1.0295000000000001</v>
      </c>
      <c r="K43" s="19">
        <f>IF(ISNA(VLOOKUP(CONCATENATE($B43,I$4),Input_36m!$C$2:$D$214,2,FALSE)),"-",(VLOOKUP(CONCATENATE($B43,I$4),Input_36m!$C$2:$D$214,2,FALSE)))</f>
        <v>1.7768999999999999</v>
      </c>
      <c r="L43" s="19">
        <f>IF(ISNA(VLOOKUP(CONCATENATE($B43,L$4),Input_12m!$C$2:$D$214,2,FALSE)),"-",(VLOOKUP(CONCATENATE($B43,L$4),Input_12m!$C$2:$D$214,2,FALSE)))</f>
        <v>0.21579999999999999</v>
      </c>
      <c r="M43" s="19">
        <f>IF(ISNA(VLOOKUP(CONCATENATE($B43,L$4),Input_24m!$C$2:$D$214,2,FALSE)),"-",(VLOOKUP(CONCATENATE($B43,L$4),Input_24m!$C$2:$D$214,2,FALSE)))</f>
        <v>0.81259999999999999</v>
      </c>
      <c r="N43" s="19">
        <f>IF(ISNA(VLOOKUP(CONCATENATE($B43,L$4),Input_36m!$C$2:$D$214,2,FALSE)),"-",(VLOOKUP(CONCATENATE($B43,L$4),Input_36m!$C$2:$D$214,2,FALSE)))</f>
        <v>1.0051000000000001</v>
      </c>
      <c r="O43" s="19">
        <f>IF(ISNA(VLOOKUP(CONCATENATE($B43,O$4),Input_12m!$C$2:$D$214,2,FALSE)),"-",(VLOOKUP(CONCATENATE($B43,O$4),Input_12m!$C$2:$D$214,2,FALSE)))</f>
        <v>2.1153</v>
      </c>
      <c r="P43" s="19">
        <f>IF(ISNA(VLOOKUP(CONCATENATE($B43,O$4),Input_24m!$C$2:$D$214,2,FALSE)),"-",(VLOOKUP(CONCATENATE($B43,O$4),Input_24m!$C$2:$D$214,2,FALSE)))</f>
        <v>3.2738</v>
      </c>
      <c r="Q43" s="19">
        <f>IF(ISNA(VLOOKUP(CONCATENATE($B43,O$4),Input_36m!$C$2:$D$214,2,FALSE)),"-",(VLOOKUP(CONCATENATE($B43,O$4),Input_36m!$C$2:$D$214,2,FALSE)))</f>
        <v>6.4116999999999997</v>
      </c>
      <c r="R43" s="19"/>
      <c r="S43" s="19">
        <f>IF(ISNA(VLOOKUP(CONCATENATE($B43,S$4),Input_12m!$C$2:$D$214,2,FALSE)),"-",(VLOOKUP(CONCATENATE($B43,S$4),Input_12m!$C$2:$D$214,2,FALSE)))</f>
        <v>4.5833000000000004</v>
      </c>
      <c r="T43" s="19">
        <f>IF(ISNA(VLOOKUP(CONCATENATE($B43,S$4),Input_24m!$C$2:$D$214,2,FALSE)),"-",(VLOOKUP(CONCATENATE($B43,S$4),Input_24m!$C$2:$D$214,2,FALSE)))</f>
        <v>11.3912</v>
      </c>
      <c r="U43" s="19">
        <f>IF(ISNA(VLOOKUP(CONCATENATE($B43,S$4),Input_36m!$C$2:$D$214,2,FALSE)),"-",(VLOOKUP(CONCATENATE($B43,S$4),Input_36m!$C$2:$D$214,2,FALSE)))</f>
        <v>18.4237</v>
      </c>
      <c r="V43" s="19">
        <f>IF(ISNA(VLOOKUP(CONCATENATE($B43,V$4),Input_12m!$C$2:$D$214,2,FALSE)),"-",(VLOOKUP(CONCATENATE($B43,V$4),Input_12m!$C$2:$D$214,2,FALSE)))</f>
        <v>5.4993999999999996</v>
      </c>
      <c r="W43" s="19">
        <f>IF(ISNA(VLOOKUP(CONCATENATE($B43,V$4),Input_24m!$C$2:$D$214,2,FALSE)),"-",(VLOOKUP(CONCATENATE($B43,V$4),Input_24m!$C$2:$D$214,2,FALSE)))</f>
        <v>11.398199999999999</v>
      </c>
      <c r="X43" s="19">
        <f>IF(ISNA(VLOOKUP(CONCATENATE($B43,V$4),Input_36m!$C$2:$D$214,2,FALSE)),"-",(VLOOKUP(CONCATENATE($B43,V$4),Input_36m!$C$2:$D$214,2,FALSE)))</f>
        <v>15.995799999999999</v>
      </c>
      <c r="Y43">
        <f t="shared" si="21"/>
        <v>3.2149000000000001</v>
      </c>
      <c r="Z43">
        <f t="shared" si="0"/>
        <v>4.8795999999999999</v>
      </c>
      <c r="AA43">
        <f t="shared" si="1"/>
        <v>6.1494</v>
      </c>
      <c r="AB43">
        <f t="shared" si="2"/>
        <v>0.1895</v>
      </c>
      <c r="AC43">
        <f t="shared" si="3"/>
        <v>0.63639999999999997</v>
      </c>
      <c r="AD43">
        <f t="shared" si="4"/>
        <v>1.4845999999999999</v>
      </c>
      <c r="AE43">
        <f t="shared" si="5"/>
        <v>0.42130000000000001</v>
      </c>
      <c r="AF43">
        <f t="shared" si="6"/>
        <v>1.0295000000000001</v>
      </c>
      <c r="AG43">
        <f t="shared" si="7"/>
        <v>1.7768999999999999</v>
      </c>
      <c r="AH43">
        <f t="shared" si="8"/>
        <v>0.21579999999999999</v>
      </c>
      <c r="AI43">
        <f t="shared" si="9"/>
        <v>0.81259999999999999</v>
      </c>
      <c r="AJ43">
        <f t="shared" si="10"/>
        <v>1.0051000000000001</v>
      </c>
      <c r="AK43">
        <f t="shared" si="11"/>
        <v>2.1153</v>
      </c>
      <c r="AL43">
        <f t="shared" si="12"/>
        <v>3.2738</v>
      </c>
      <c r="AM43">
        <f t="shared" si="13"/>
        <v>6.4116999999999997</v>
      </c>
      <c r="AN43" t="str">
        <f t="shared" si="14"/>
        <v/>
      </c>
      <c r="AO43">
        <f t="shared" si="15"/>
        <v>4.5833000000000004</v>
      </c>
      <c r="AP43">
        <f t="shared" si="16"/>
        <v>11.3912</v>
      </c>
      <c r="AQ43">
        <f t="shared" si="17"/>
        <v>18.4237</v>
      </c>
      <c r="AR43">
        <f t="shared" si="18"/>
        <v>5.4993999999999996</v>
      </c>
      <c r="AS43">
        <f t="shared" si="19"/>
        <v>11.398199999999999</v>
      </c>
      <c r="AT43">
        <f t="shared" si="20"/>
        <v>15.995799999999999</v>
      </c>
    </row>
    <row r="44" spans="1:46">
      <c r="A44" t="s">
        <v>12</v>
      </c>
      <c r="B44" s="20" t="s">
        <v>40</v>
      </c>
      <c r="C44" s="19">
        <f>IF(ISNA(VLOOKUP(CONCATENATE($B44,C$4),Input_12m!$C$2:$D$214,2,FALSE)),"-",(VLOOKUP(CONCATENATE($B44,C$4),Input_12m!$C$2:$D$214,2,FALSE)))</f>
        <v>3.6949999999999998</v>
      </c>
      <c r="D44" s="19">
        <f>IF(ISNA(VLOOKUP(CONCATENATE($B44,C$4),Input_24m!$C$2:$D$214,2,FALSE)),"-",(VLOOKUP(CONCATENATE($B44,C$4),Input_24m!$C$2:$D$214,2,FALSE)))</f>
        <v>6.0697000000000001</v>
      </c>
      <c r="E44" s="19">
        <f>IF(ISNA(VLOOKUP(CONCATENATE($B44,C$4),Input_36m!$C$2:$D$214,2,FALSE)),"-",(VLOOKUP(CONCATENATE($B44,C$4),Input_36m!$C$2:$D$214,2,FALSE)))</f>
        <v>7.3612000000000002</v>
      </c>
      <c r="F44" s="19">
        <f>IF(ISNA(VLOOKUP(CONCATENATE($B44,F$4),Input_12m!$C$2:$D$214,2,FALSE)),"-",(VLOOKUP(CONCATENATE($B44,F$4),Input_12m!$C$2:$D$214,2,FALSE)))</f>
        <v>0.57450000000000001</v>
      </c>
      <c r="G44" s="19">
        <f>IF(ISNA(VLOOKUP(CONCATENATE($B44,F$4),Input_24m!$C$2:$D$214,2,FALSE)),"-",(VLOOKUP(CONCATENATE($B44,F$4),Input_24m!$C$2:$D$214,2,FALSE)))</f>
        <v>0.57450000000000001</v>
      </c>
      <c r="H44" s="19">
        <f>IF(ISNA(VLOOKUP(CONCATENATE($B44,F$4),Input_36m!$C$2:$D$214,2,FALSE)),"-",(VLOOKUP(CONCATENATE($B44,F$4),Input_36m!$C$2:$D$214,2,FALSE)))</f>
        <v>0.57450000000000001</v>
      </c>
      <c r="I44" s="19">
        <f>IF(ISNA(VLOOKUP(CONCATENATE($B44,I$4),Input_12m!$C$2:$D$214,2,FALSE)),"-",(VLOOKUP(CONCATENATE($B44,I$4),Input_12m!$C$2:$D$214,2,FALSE)))</f>
        <v>1.2743</v>
      </c>
      <c r="J44" s="19">
        <f>IF(ISNA(VLOOKUP(CONCATENATE($B44,I$4),Input_24m!$C$2:$D$214,2,FALSE)),"-",(VLOOKUP(CONCATENATE($B44,I$4),Input_24m!$C$2:$D$214,2,FALSE)))</f>
        <v>2.1320999999999999</v>
      </c>
      <c r="K44" s="19">
        <f>IF(ISNA(VLOOKUP(CONCATENATE($B44,I$4),Input_36m!$C$2:$D$214,2,FALSE)),"-",(VLOOKUP(CONCATENATE($B44,I$4),Input_36m!$C$2:$D$214,2,FALSE)))</f>
        <v>2.4346000000000001</v>
      </c>
      <c r="L44" s="19" t="str">
        <f>IF(ISNA(VLOOKUP(CONCATENATE($B44,L$4),Input_12m!$C$2:$D$214,2,FALSE)),"-",(VLOOKUP(CONCATENATE($B44,L$4),Input_12m!$C$2:$D$214,2,FALSE)))</f>
        <v>-</v>
      </c>
      <c r="M44" s="19" t="str">
        <f>IF(ISNA(VLOOKUP(CONCATENATE($B44,L$4),Input_24m!$C$2:$D$214,2,FALSE)),"-",(VLOOKUP(CONCATENATE($B44,L$4),Input_24m!$C$2:$D$214,2,FALSE)))</f>
        <v>-</v>
      </c>
      <c r="N44" s="19" t="str">
        <f>IF(ISNA(VLOOKUP(CONCATENATE($B44,L$4),Input_36m!$C$2:$D$214,2,FALSE)),"-",(VLOOKUP(CONCATENATE($B44,L$4),Input_36m!$C$2:$D$214,2,FALSE)))</f>
        <v>-</v>
      </c>
      <c r="O44" s="19">
        <f>IF(ISNA(VLOOKUP(CONCATENATE($B44,O$4),Input_12m!$C$2:$D$214,2,FALSE)),"-",(VLOOKUP(CONCATENATE($B44,O$4),Input_12m!$C$2:$D$214,2,FALSE)))</f>
        <v>7.6898</v>
      </c>
      <c r="P44" s="19">
        <f>IF(ISNA(VLOOKUP(CONCATENATE($B44,O$4),Input_24m!$C$2:$D$214,2,FALSE)),"-",(VLOOKUP(CONCATENATE($B44,O$4),Input_24m!$C$2:$D$214,2,FALSE)))</f>
        <v>10.3935</v>
      </c>
      <c r="Q44" s="19">
        <f>IF(ISNA(VLOOKUP(CONCATENATE($B44,O$4),Input_36m!$C$2:$D$214,2,FALSE)),"-",(VLOOKUP(CONCATENATE($B44,O$4),Input_36m!$C$2:$D$214,2,FALSE)))</f>
        <v>13.7712</v>
      </c>
      <c r="R44" s="19"/>
      <c r="S44" s="19">
        <f>IF(ISNA(VLOOKUP(CONCATENATE($B44,S$4),Input_12m!$C$2:$D$214,2,FALSE)),"-",(VLOOKUP(CONCATENATE($B44,S$4),Input_12m!$C$2:$D$214,2,FALSE)))</f>
        <v>12.543900000000001</v>
      </c>
      <c r="T44" s="19">
        <f>IF(ISNA(VLOOKUP(CONCATENATE($B44,S$4),Input_24m!$C$2:$D$214,2,FALSE)),"-",(VLOOKUP(CONCATENATE($B44,S$4),Input_24m!$C$2:$D$214,2,FALSE)))</f>
        <v>22.906600000000001</v>
      </c>
      <c r="U44" s="19">
        <f>IF(ISNA(VLOOKUP(CONCATENATE($B44,S$4),Input_36m!$C$2:$D$214,2,FALSE)),"-",(VLOOKUP(CONCATENATE($B44,S$4),Input_36m!$C$2:$D$214,2,FALSE)))</f>
        <v>26.756499999999999</v>
      </c>
      <c r="V44" s="19">
        <f>IF(ISNA(VLOOKUP(CONCATENATE($B44,V$4),Input_12m!$C$2:$D$214,2,FALSE)),"-",(VLOOKUP(CONCATENATE($B44,V$4),Input_12m!$C$2:$D$214,2,FALSE)))</f>
        <v>17.244499999999999</v>
      </c>
      <c r="W44" s="19">
        <f>IF(ISNA(VLOOKUP(CONCATENATE($B44,V$4),Input_24m!$C$2:$D$214,2,FALSE)),"-",(VLOOKUP(CONCATENATE($B44,V$4),Input_24m!$C$2:$D$214,2,FALSE)))</f>
        <v>29.133400000000002</v>
      </c>
      <c r="X44" s="19">
        <f>IF(ISNA(VLOOKUP(CONCATENATE($B44,V$4),Input_36m!$C$2:$D$214,2,FALSE)),"-",(VLOOKUP(CONCATENATE($B44,V$4),Input_36m!$C$2:$D$214,2,FALSE)))</f>
        <v>33.850999999999999</v>
      </c>
      <c r="Y44">
        <f t="shared" si="21"/>
        <v>3.6949999999999998</v>
      </c>
      <c r="Z44">
        <f t="shared" si="0"/>
        <v>6.0697000000000001</v>
      </c>
      <c r="AA44">
        <f t="shared" si="1"/>
        <v>7.3612000000000002</v>
      </c>
      <c r="AB44">
        <f t="shared" si="2"/>
        <v>0.57450000000000001</v>
      </c>
      <c r="AC44">
        <f t="shared" si="3"/>
        <v>0.57450000000000001</v>
      </c>
      <c r="AD44">
        <f t="shared" si="4"/>
        <v>0.57450000000000001</v>
      </c>
      <c r="AE44">
        <f t="shared" si="5"/>
        <v>1.2743</v>
      </c>
      <c r="AF44">
        <f t="shared" si="6"/>
        <v>2.1320999999999999</v>
      </c>
      <c r="AG44">
        <f t="shared" si="7"/>
        <v>2.4346000000000001</v>
      </c>
      <c r="AH44" t="str">
        <f t="shared" si="8"/>
        <v/>
      </c>
      <c r="AI44" t="str">
        <f t="shared" si="9"/>
        <v/>
      </c>
      <c r="AJ44" t="str">
        <f t="shared" si="10"/>
        <v/>
      </c>
      <c r="AK44">
        <f t="shared" si="11"/>
        <v>7.6898</v>
      </c>
      <c r="AL44">
        <f t="shared" si="12"/>
        <v>10.3935</v>
      </c>
      <c r="AM44">
        <f t="shared" si="13"/>
        <v>13.7712</v>
      </c>
      <c r="AN44" t="str">
        <f t="shared" si="14"/>
        <v/>
      </c>
      <c r="AO44">
        <f t="shared" si="15"/>
        <v>12.543900000000001</v>
      </c>
      <c r="AP44">
        <f t="shared" si="16"/>
        <v>22.906600000000001</v>
      </c>
      <c r="AQ44">
        <f t="shared" si="17"/>
        <v>26.756499999999999</v>
      </c>
      <c r="AR44">
        <f t="shared" si="18"/>
        <v>17.244499999999999</v>
      </c>
      <c r="AS44">
        <f t="shared" si="19"/>
        <v>29.133400000000002</v>
      </c>
      <c r="AT44">
        <f t="shared" si="20"/>
        <v>33.850999999999999</v>
      </c>
    </row>
    <row r="45" spans="1:46">
      <c r="A45" t="s">
        <v>12</v>
      </c>
      <c r="B45" s="20" t="s">
        <v>49</v>
      </c>
      <c r="C45" s="19">
        <f>IF(ISNA(VLOOKUP(CONCATENATE($B45,C$4),Input_12m!$C$2:$D$214,2,FALSE)),"-",(VLOOKUP(CONCATENATE($B45,C$4),Input_12m!$C$2:$D$214,2,FALSE)))</f>
        <v>6.0095999999999998</v>
      </c>
      <c r="D45" s="19">
        <f>IF(ISNA(VLOOKUP(CONCATENATE($B45,C$4),Input_24m!$C$2:$D$214,2,FALSE)),"-",(VLOOKUP(CONCATENATE($B45,C$4),Input_24m!$C$2:$D$214,2,FALSE)))</f>
        <v>9.3430999999999997</v>
      </c>
      <c r="E45" s="19">
        <f>IF(ISNA(VLOOKUP(CONCATENATE($B45,C$4),Input_36m!$C$2:$D$214,2,FALSE)),"-",(VLOOKUP(CONCATENATE($B45,C$4),Input_36m!$C$2:$D$214,2,FALSE)))</f>
        <v>11.1784</v>
      </c>
      <c r="F45" s="19">
        <f>IF(ISNA(VLOOKUP(CONCATENATE($B45,F$4),Input_12m!$C$2:$D$214,2,FALSE)),"-",(VLOOKUP(CONCATENATE($B45,F$4),Input_12m!$C$2:$D$214,2,FALSE)))</f>
        <v>2.0057999999999998</v>
      </c>
      <c r="G45" s="19">
        <f>IF(ISNA(VLOOKUP(CONCATENATE($B45,F$4),Input_24m!$C$2:$D$214,2,FALSE)),"-",(VLOOKUP(CONCATENATE($B45,F$4),Input_24m!$C$2:$D$214,2,FALSE)))</f>
        <v>3.6606999999999998</v>
      </c>
      <c r="H45" s="19">
        <f>IF(ISNA(VLOOKUP(CONCATENATE($B45,F$4),Input_36m!$C$2:$D$214,2,FALSE)),"-",(VLOOKUP(CONCATENATE($B45,F$4),Input_36m!$C$2:$D$214,2,FALSE)))</f>
        <v>4.5528000000000004</v>
      </c>
      <c r="I45" s="19" t="str">
        <f>IF(ISNA(VLOOKUP(CONCATENATE($B45,I$4),Input_12m!$C$2:$D$214,2,FALSE)),"-",(VLOOKUP(CONCATENATE($B45,I$4),Input_12m!$C$2:$D$214,2,FALSE)))</f>
        <v>-</v>
      </c>
      <c r="J45" s="19" t="str">
        <f>IF(ISNA(VLOOKUP(CONCATENATE($B45,I$4),Input_24m!$C$2:$D$214,2,FALSE)),"-",(VLOOKUP(CONCATENATE($B45,I$4),Input_24m!$C$2:$D$214,2,FALSE)))</f>
        <v>-</v>
      </c>
      <c r="K45" s="19" t="str">
        <f>IF(ISNA(VLOOKUP(CONCATENATE($B45,I$4),Input_36m!$C$2:$D$214,2,FALSE)),"-",(VLOOKUP(CONCATENATE($B45,I$4),Input_36m!$C$2:$D$214,2,FALSE)))</f>
        <v>-</v>
      </c>
      <c r="L45" s="19" t="str">
        <f>IF(ISNA(VLOOKUP(CONCATENATE($B45,L$4),Input_12m!$C$2:$D$214,2,FALSE)),"-",(VLOOKUP(CONCATENATE($B45,L$4),Input_12m!$C$2:$D$214,2,FALSE)))</f>
        <v>-</v>
      </c>
      <c r="M45" s="19" t="str">
        <f>IF(ISNA(VLOOKUP(CONCATENATE($B45,L$4),Input_24m!$C$2:$D$214,2,FALSE)),"-",(VLOOKUP(CONCATENATE($B45,L$4),Input_24m!$C$2:$D$214,2,FALSE)))</f>
        <v>-</v>
      </c>
      <c r="N45" s="19" t="str">
        <f>IF(ISNA(VLOOKUP(CONCATENATE($B45,L$4),Input_36m!$C$2:$D$214,2,FALSE)),"-",(VLOOKUP(CONCATENATE($B45,L$4),Input_36m!$C$2:$D$214,2,FALSE)))</f>
        <v>-</v>
      </c>
      <c r="O45" s="19">
        <f>IF(ISNA(VLOOKUP(CONCATENATE($B45,O$4),Input_12m!$C$2:$D$214,2,FALSE)),"-",(VLOOKUP(CONCATENATE($B45,O$4),Input_12m!$C$2:$D$214,2,FALSE)))</f>
        <v>8.2658000000000005</v>
      </c>
      <c r="P45" s="19">
        <f>IF(ISNA(VLOOKUP(CONCATENATE($B45,O$4),Input_24m!$C$2:$D$214,2,FALSE)),"-",(VLOOKUP(CONCATENATE($B45,O$4),Input_24m!$C$2:$D$214,2,FALSE)))</f>
        <v>12.6435</v>
      </c>
      <c r="Q45" s="19">
        <f>IF(ISNA(VLOOKUP(CONCATENATE($B45,O$4),Input_36m!$C$2:$D$214,2,FALSE)),"-",(VLOOKUP(CONCATENATE($B45,O$4),Input_36m!$C$2:$D$214,2,FALSE)))</f>
        <v>13.9604</v>
      </c>
      <c r="R45" s="19"/>
      <c r="S45" s="19">
        <f>IF(ISNA(VLOOKUP(CONCATENATE($B45,S$4),Input_12m!$C$2:$D$214,2,FALSE)),"-",(VLOOKUP(CONCATENATE($B45,S$4),Input_12m!$C$2:$D$214,2,FALSE)))</f>
        <v>15.1271</v>
      </c>
      <c r="T45" s="19">
        <f>IF(ISNA(VLOOKUP(CONCATENATE($B45,S$4),Input_24m!$C$2:$D$214,2,FALSE)),"-",(VLOOKUP(CONCATENATE($B45,S$4),Input_24m!$C$2:$D$214,2,FALSE)))</f>
        <v>23.6966</v>
      </c>
      <c r="U45" s="19">
        <f>IF(ISNA(VLOOKUP(CONCATENATE($B45,S$4),Input_36m!$C$2:$D$214,2,FALSE)),"-",(VLOOKUP(CONCATENATE($B45,S$4),Input_36m!$C$2:$D$214,2,FALSE)))</f>
        <v>31.309699999999999</v>
      </c>
      <c r="V45" s="19">
        <f>IF(ISNA(VLOOKUP(CONCATENATE($B45,V$4),Input_12m!$C$2:$D$214,2,FALSE)),"-",(VLOOKUP(CONCATENATE($B45,V$4),Input_12m!$C$2:$D$214,2,FALSE)))</f>
        <v>13.6455</v>
      </c>
      <c r="W45" s="19">
        <f>IF(ISNA(VLOOKUP(CONCATENATE($B45,V$4),Input_24m!$C$2:$D$214,2,FALSE)),"-",(VLOOKUP(CONCATENATE($B45,V$4),Input_24m!$C$2:$D$214,2,FALSE)))</f>
        <v>23.800799999999999</v>
      </c>
      <c r="X45" s="19">
        <f>IF(ISNA(VLOOKUP(CONCATENATE($B45,V$4),Input_36m!$C$2:$D$214,2,FALSE)),"-",(VLOOKUP(CONCATENATE($B45,V$4),Input_36m!$C$2:$D$214,2,FALSE)))</f>
        <v>30.098700000000001</v>
      </c>
      <c r="Y45">
        <f t="shared" si="21"/>
        <v>6.0095999999999998</v>
      </c>
      <c r="Z45">
        <f t="shared" si="0"/>
        <v>9.3430999999999997</v>
      </c>
      <c r="AA45">
        <f t="shared" si="1"/>
        <v>11.1784</v>
      </c>
      <c r="AB45">
        <f t="shared" si="2"/>
        <v>2.0057999999999998</v>
      </c>
      <c r="AC45">
        <f t="shared" si="3"/>
        <v>3.6606999999999998</v>
      </c>
      <c r="AD45">
        <f t="shared" si="4"/>
        <v>4.5528000000000004</v>
      </c>
      <c r="AE45" t="str">
        <f t="shared" si="5"/>
        <v/>
      </c>
      <c r="AF45" t="str">
        <f t="shared" si="6"/>
        <v/>
      </c>
      <c r="AG45" t="str">
        <f t="shared" si="7"/>
        <v/>
      </c>
      <c r="AH45" t="str">
        <f t="shared" si="8"/>
        <v/>
      </c>
      <c r="AI45" t="str">
        <f t="shared" si="9"/>
        <v/>
      </c>
      <c r="AJ45" t="str">
        <f t="shared" si="10"/>
        <v/>
      </c>
      <c r="AK45">
        <f t="shared" si="11"/>
        <v>8.2658000000000005</v>
      </c>
      <c r="AL45">
        <f t="shared" si="12"/>
        <v>12.6435</v>
      </c>
      <c r="AM45">
        <f t="shared" si="13"/>
        <v>13.9604</v>
      </c>
      <c r="AN45" t="str">
        <f t="shared" si="14"/>
        <v/>
      </c>
      <c r="AO45">
        <f t="shared" si="15"/>
        <v>15.1271</v>
      </c>
      <c r="AP45">
        <f t="shared" si="16"/>
        <v>23.6966</v>
      </c>
      <c r="AQ45">
        <f t="shared" si="17"/>
        <v>31.309699999999999</v>
      </c>
      <c r="AR45">
        <f t="shared" si="18"/>
        <v>13.6455</v>
      </c>
      <c r="AS45">
        <f t="shared" si="19"/>
        <v>23.800799999999999</v>
      </c>
      <c r="AT45">
        <f t="shared" si="20"/>
        <v>30.098700000000001</v>
      </c>
    </row>
    <row r="46" spans="1:46">
      <c r="B46" s="5" t="s">
        <v>12</v>
      </c>
      <c r="C46" s="19"/>
      <c r="D46" s="19"/>
      <c r="E46" s="19"/>
      <c r="F46" s="19"/>
      <c r="G46" s="19"/>
      <c r="H46" s="19"/>
      <c r="I46" s="19"/>
      <c r="J46" s="19"/>
      <c r="K46" s="19"/>
      <c r="L46" s="19"/>
      <c r="M46" s="19"/>
      <c r="N46" s="19"/>
      <c r="O46" s="19"/>
      <c r="P46" s="19"/>
      <c r="Q46" s="19"/>
      <c r="R46" s="19"/>
      <c r="S46" s="19"/>
      <c r="T46" s="19"/>
      <c r="U46" s="19"/>
      <c r="V46" s="19"/>
      <c r="W46" s="19"/>
      <c r="X46" s="19"/>
      <c r="Y46" t="str">
        <f t="shared" si="21"/>
        <v/>
      </c>
      <c r="Z46" t="str">
        <f t="shared" si="0"/>
        <v/>
      </c>
      <c r="AA46" t="str">
        <f t="shared" si="1"/>
        <v/>
      </c>
      <c r="AB46" t="str">
        <f t="shared" si="2"/>
        <v/>
      </c>
      <c r="AC46" t="str">
        <f t="shared" si="3"/>
        <v/>
      </c>
      <c r="AD46" t="str">
        <f t="shared" si="4"/>
        <v/>
      </c>
      <c r="AE46" t="str">
        <f t="shared" si="5"/>
        <v/>
      </c>
      <c r="AF46" t="str">
        <f t="shared" si="6"/>
        <v/>
      </c>
      <c r="AG46" t="str">
        <f t="shared" si="7"/>
        <v/>
      </c>
      <c r="AH46" t="str">
        <f t="shared" si="8"/>
        <v/>
      </c>
      <c r="AI46" t="str">
        <f t="shared" si="9"/>
        <v/>
      </c>
      <c r="AJ46" t="str">
        <f t="shared" si="10"/>
        <v/>
      </c>
      <c r="AK46" t="str">
        <f t="shared" si="11"/>
        <v/>
      </c>
      <c r="AL46" t="str">
        <f t="shared" si="12"/>
        <v/>
      </c>
      <c r="AM46" t="str">
        <f t="shared" si="13"/>
        <v/>
      </c>
      <c r="AN46" t="str">
        <f t="shared" si="14"/>
        <v/>
      </c>
      <c r="AO46" t="str">
        <f t="shared" si="15"/>
        <v/>
      </c>
      <c r="AP46" t="str">
        <f t="shared" si="16"/>
        <v/>
      </c>
      <c r="AQ46" t="str">
        <f t="shared" si="17"/>
        <v/>
      </c>
      <c r="AR46" t="str">
        <f t="shared" si="18"/>
        <v/>
      </c>
      <c r="AS46" t="str">
        <f t="shared" si="19"/>
        <v/>
      </c>
      <c r="AT46" t="str">
        <f t="shared" si="20"/>
        <v/>
      </c>
    </row>
    <row r="47" spans="1:46">
      <c r="B47" s="20" t="s">
        <v>11</v>
      </c>
      <c r="C47" s="19">
        <f>IF(ISNA(VLOOKUP(CONCATENATE($B47,C$4),Input_12m!$C$2:$D$214,2,FALSE)),"-",(VLOOKUP(CONCATENATE($B47,C$4),Input_12m!$C$2:$D$214,2,FALSE)))</f>
        <v>5.1383000000000001</v>
      </c>
      <c r="D47" s="19">
        <f>IF(ISNA(VLOOKUP(CONCATENATE($B47,C$4),Input_24m!$C$2:$D$214,2,FALSE)),"-",(VLOOKUP(CONCATENATE($B47,C$4),Input_24m!$C$2:$D$214,2,FALSE)))</f>
        <v>8.3186</v>
      </c>
      <c r="E47" s="19">
        <f>IF(ISNA(VLOOKUP(CONCATENATE($B47,C$4),Input_36m!$C$2:$D$214,2,FALSE)),"-",(VLOOKUP(CONCATENATE($B47,C$4),Input_36m!$C$2:$D$214,2,FALSE)))</f>
        <v>9.8187999999999995</v>
      </c>
      <c r="F47" s="19">
        <f>IF(ISNA(VLOOKUP(CONCATENATE($B47,F$4),Input_12m!$C$2:$D$214,2,FALSE)),"-",(VLOOKUP(CONCATENATE($B47,F$4),Input_12m!$C$2:$D$214,2,FALSE)))</f>
        <v>1.6312</v>
      </c>
      <c r="G47" s="19">
        <f>IF(ISNA(VLOOKUP(CONCATENATE($B47,F$4),Input_24m!$C$2:$D$214,2,FALSE)),"-",(VLOOKUP(CONCATENATE($B47,F$4),Input_24m!$C$2:$D$214,2,FALSE)))</f>
        <v>1.7618</v>
      </c>
      <c r="H47" s="19">
        <f>IF(ISNA(VLOOKUP(CONCATENATE($B47,F$4),Input_36m!$C$2:$D$214,2,FALSE)),"-",(VLOOKUP(CONCATENATE($B47,F$4),Input_36m!$C$2:$D$214,2,FALSE)))</f>
        <v>1.7618</v>
      </c>
      <c r="I47" s="19">
        <f>IF(ISNA(VLOOKUP(CONCATENATE($B47,I$4),Input_12m!$C$2:$D$214,2,FALSE)),"-",(VLOOKUP(CONCATENATE($B47,I$4),Input_12m!$C$2:$D$214,2,FALSE)))</f>
        <v>-4.6029999999999998</v>
      </c>
      <c r="J47" s="19">
        <f>IF(ISNA(VLOOKUP(CONCATENATE($B47,I$4),Input_24m!$C$2:$D$214,2,FALSE)),"-",(VLOOKUP(CONCATENATE($B47,I$4),Input_24m!$C$2:$D$214,2,FALSE)))</f>
        <v>-5.8573000000000004</v>
      </c>
      <c r="K47" s="19">
        <f>IF(ISNA(VLOOKUP(CONCATENATE($B47,I$4),Input_36m!$C$2:$D$214,2,FALSE)),"-",(VLOOKUP(CONCATENATE($B47,I$4),Input_36m!$C$2:$D$214,2,FALSE)))</f>
        <v>-5.8573000000000004</v>
      </c>
      <c r="L47" s="19" t="str">
        <f>IF(ISNA(VLOOKUP(CONCATENATE($B47,L$4),Input_12m!$C$2:$D$214,2,FALSE)),"-",(VLOOKUP(CONCATENATE($B47,L$4),Input_12m!$C$2:$D$214,2,FALSE)))</f>
        <v>-</v>
      </c>
      <c r="M47" s="19" t="str">
        <f>IF(ISNA(VLOOKUP(CONCATENATE($B47,L$4),Input_24m!$C$2:$D$214,2,FALSE)),"-",(VLOOKUP(CONCATENATE($B47,L$4),Input_24m!$C$2:$D$214,2,FALSE)))</f>
        <v>-</v>
      </c>
      <c r="N47" s="19" t="str">
        <f>IF(ISNA(VLOOKUP(CONCATENATE($B47,L$4),Input_36m!$C$2:$D$214,2,FALSE)),"-",(VLOOKUP(CONCATENATE($B47,L$4),Input_36m!$C$2:$D$214,2,FALSE)))</f>
        <v>-</v>
      </c>
      <c r="O47" s="19">
        <f>IF(ISNA(VLOOKUP(CONCATENATE($B47,O$4),Input_12m!$C$2:$D$214,2,FALSE)),"-",(VLOOKUP(CONCATENATE($B47,O$4),Input_12m!$C$2:$D$214,2,FALSE)))</f>
        <v>-5.399</v>
      </c>
      <c r="P47" s="19">
        <f>IF(ISNA(VLOOKUP(CONCATENATE($B47,O$4),Input_24m!$C$2:$D$214,2,FALSE)),"-",(VLOOKUP(CONCATENATE($B47,O$4),Input_24m!$C$2:$D$214,2,FALSE)))</f>
        <v>-5.399</v>
      </c>
      <c r="Q47" s="19">
        <f>IF(ISNA(VLOOKUP(CONCATENATE($B47,O$4),Input_36m!$C$2:$D$214,2,FALSE)),"-",(VLOOKUP(CONCATENATE($B47,O$4),Input_36m!$C$2:$D$214,2,FALSE)))</f>
        <v>-6.9371999999999998</v>
      </c>
      <c r="R47" s="19"/>
      <c r="S47" s="19">
        <f>IF(ISNA(VLOOKUP(CONCATENATE($B47,S$4),Input_12m!$C$2:$D$214,2,FALSE)),"-",(VLOOKUP(CONCATENATE($B47,S$4),Input_12m!$C$2:$D$214,2,FALSE)))</f>
        <v>19.603100000000001</v>
      </c>
      <c r="T47" s="19">
        <f>IF(ISNA(VLOOKUP(CONCATENATE($B47,S$4),Input_24m!$C$2:$D$214,2,FALSE)),"-",(VLOOKUP(CONCATENATE($B47,S$4),Input_24m!$C$2:$D$214,2,FALSE)))</f>
        <v>33.310200000000002</v>
      </c>
      <c r="U47" s="19">
        <f>IF(ISNA(VLOOKUP(CONCATENATE($B47,S$4),Input_36m!$C$2:$D$214,2,FALSE)),"-",(VLOOKUP(CONCATENATE($B47,S$4),Input_36m!$C$2:$D$214,2,FALSE)))</f>
        <v>37.4193</v>
      </c>
      <c r="V47" s="19">
        <f>IF(ISNA(VLOOKUP(CONCATENATE($B47,V$4),Input_12m!$C$2:$D$214,2,FALSE)),"-",(VLOOKUP(CONCATENATE($B47,V$4),Input_12m!$C$2:$D$214,2,FALSE)))</f>
        <v>15.0768</v>
      </c>
      <c r="W47" s="19">
        <f>IF(ISNA(VLOOKUP(CONCATENATE($B47,V$4),Input_24m!$C$2:$D$214,2,FALSE)),"-",(VLOOKUP(CONCATENATE($B47,V$4),Input_24m!$C$2:$D$214,2,FALSE)))</f>
        <v>24.491800000000001</v>
      </c>
      <c r="X47" s="19">
        <f>IF(ISNA(VLOOKUP(CONCATENATE($B47,V$4),Input_36m!$C$2:$D$214,2,FALSE)),"-",(VLOOKUP(CONCATENATE($B47,V$4),Input_36m!$C$2:$D$214,2,FALSE)))</f>
        <v>28.649699999999999</v>
      </c>
      <c r="Y47">
        <f t="shared" si="21"/>
        <v>5.1383000000000001</v>
      </c>
      <c r="Z47">
        <f t="shared" si="0"/>
        <v>8.3186</v>
      </c>
      <c r="AA47">
        <f t="shared" si="1"/>
        <v>9.8187999999999995</v>
      </c>
      <c r="AB47">
        <f t="shared" si="2"/>
        <v>1.6312</v>
      </c>
      <c r="AC47">
        <f t="shared" si="3"/>
        <v>1.7618</v>
      </c>
      <c r="AD47">
        <f t="shared" si="4"/>
        <v>1.7618</v>
      </c>
      <c r="AE47">
        <f t="shared" si="5"/>
        <v>4.6029999999999998</v>
      </c>
      <c r="AF47">
        <f t="shared" si="6"/>
        <v>5.8573000000000004</v>
      </c>
      <c r="AG47">
        <f t="shared" si="7"/>
        <v>5.8573000000000004</v>
      </c>
      <c r="AH47" t="str">
        <f t="shared" si="8"/>
        <v/>
      </c>
      <c r="AI47" t="str">
        <f t="shared" si="9"/>
        <v/>
      </c>
      <c r="AJ47" t="str">
        <f t="shared" si="10"/>
        <v/>
      </c>
      <c r="AK47">
        <f t="shared" si="11"/>
        <v>5.399</v>
      </c>
      <c r="AL47">
        <f t="shared" si="12"/>
        <v>5.399</v>
      </c>
      <c r="AM47">
        <f t="shared" si="13"/>
        <v>6.9371999999999998</v>
      </c>
      <c r="AN47" t="str">
        <f t="shared" si="14"/>
        <v/>
      </c>
      <c r="AO47">
        <f t="shared" si="15"/>
        <v>19.603100000000001</v>
      </c>
      <c r="AP47">
        <f t="shared" si="16"/>
        <v>33.310200000000002</v>
      </c>
      <c r="AQ47">
        <f t="shared" si="17"/>
        <v>37.4193</v>
      </c>
      <c r="AR47">
        <f t="shared" si="18"/>
        <v>15.0768</v>
      </c>
      <c r="AS47">
        <f t="shared" si="19"/>
        <v>24.491800000000001</v>
      </c>
      <c r="AT47">
        <f t="shared" si="20"/>
        <v>28.649699999999999</v>
      </c>
    </row>
    <row r="48" spans="1:46">
      <c r="B48" s="20" t="s">
        <v>13</v>
      </c>
      <c r="C48" s="19">
        <f>IF(ISNA(VLOOKUP(CONCATENATE($B48,C$4),Input_12m!$C$2:$D$214,2,FALSE)),"-",(VLOOKUP(CONCATENATE($B48,C$4),Input_12m!$C$2:$D$214,2,FALSE)))</f>
        <v>4.7915999999999999</v>
      </c>
      <c r="D48" s="19">
        <f>IF(ISNA(VLOOKUP(CONCATENATE($B48,C$4),Input_24m!$C$2:$D$214,2,FALSE)),"-",(VLOOKUP(CONCATENATE($B48,C$4),Input_24m!$C$2:$D$214,2,FALSE)))</f>
        <v>7.6360000000000001</v>
      </c>
      <c r="E48" s="19">
        <f>IF(ISNA(VLOOKUP(CONCATENATE($B48,C$4),Input_36m!$C$2:$D$214,2,FALSE)),"-",(VLOOKUP(CONCATENATE($B48,C$4),Input_36m!$C$2:$D$214,2,FALSE)))</f>
        <v>8.9178999999999995</v>
      </c>
      <c r="F48" s="19" t="str">
        <f>IF(ISNA(VLOOKUP(CONCATENATE($B48,F$4),Input_12m!$C$2:$D$214,2,FALSE)),"-",(VLOOKUP(CONCATENATE($B48,F$4),Input_12m!$C$2:$D$214,2,FALSE)))</f>
        <v>-</v>
      </c>
      <c r="G48" s="19" t="str">
        <f>IF(ISNA(VLOOKUP(CONCATENATE($B48,F$4),Input_24m!$C$2:$D$214,2,FALSE)),"-",(VLOOKUP(CONCATENATE($B48,F$4),Input_24m!$C$2:$D$214,2,FALSE)))</f>
        <v>-</v>
      </c>
      <c r="H48" s="19" t="str">
        <f>IF(ISNA(VLOOKUP(CONCATENATE($B48,F$4),Input_36m!$C$2:$D$214,2,FALSE)),"-",(VLOOKUP(CONCATENATE($B48,F$4),Input_36m!$C$2:$D$214,2,FALSE)))</f>
        <v>-</v>
      </c>
      <c r="I48" s="19">
        <f>IF(ISNA(VLOOKUP(CONCATENATE($B48,I$4),Input_12m!$C$2:$D$214,2,FALSE)),"-",(VLOOKUP(CONCATENATE($B48,I$4),Input_12m!$C$2:$D$214,2,FALSE)))</f>
        <v>4.6635</v>
      </c>
      <c r="J48" s="19">
        <f>IF(ISNA(VLOOKUP(CONCATENATE($B48,I$4),Input_24m!$C$2:$D$214,2,FALSE)),"-",(VLOOKUP(CONCATENATE($B48,I$4),Input_24m!$C$2:$D$214,2,FALSE)))</f>
        <v>5.7659000000000002</v>
      </c>
      <c r="K48" s="19">
        <f>IF(ISNA(VLOOKUP(CONCATENATE($B48,I$4),Input_36m!$C$2:$D$214,2,FALSE)),"-",(VLOOKUP(CONCATENATE($B48,I$4),Input_36m!$C$2:$D$214,2,FALSE)))</f>
        <v>7.6839000000000004</v>
      </c>
      <c r="L48" s="19" t="str">
        <f>IF(ISNA(VLOOKUP(CONCATENATE($B48,L$4),Input_12m!$C$2:$D$214,2,FALSE)),"-",(VLOOKUP(CONCATENATE($B48,L$4),Input_12m!$C$2:$D$214,2,FALSE)))</f>
        <v>-</v>
      </c>
      <c r="M48" s="19" t="str">
        <f>IF(ISNA(VLOOKUP(CONCATENATE($B48,L$4),Input_24m!$C$2:$D$214,2,FALSE)),"-",(VLOOKUP(CONCATENATE($B48,L$4),Input_24m!$C$2:$D$214,2,FALSE)))</f>
        <v>-</v>
      </c>
      <c r="N48" s="19" t="str">
        <f>IF(ISNA(VLOOKUP(CONCATENATE($B48,L$4),Input_36m!$C$2:$D$214,2,FALSE)),"-",(VLOOKUP(CONCATENATE($B48,L$4),Input_36m!$C$2:$D$214,2,FALSE)))</f>
        <v>-</v>
      </c>
      <c r="O48" s="19">
        <f>IF(ISNA(VLOOKUP(CONCATENATE($B48,O$4),Input_12m!$C$2:$D$214,2,FALSE)),"-",(VLOOKUP(CONCATENATE($B48,O$4),Input_12m!$C$2:$D$214,2,FALSE)))</f>
        <v>5.0629999999999997</v>
      </c>
      <c r="P48" s="19">
        <f>IF(ISNA(VLOOKUP(CONCATENATE($B48,O$4),Input_24m!$C$2:$D$214,2,FALSE)),"-",(VLOOKUP(CONCATENATE($B48,O$4),Input_24m!$C$2:$D$214,2,FALSE)))</f>
        <v>7.8235999999999999</v>
      </c>
      <c r="Q48" s="19">
        <f>IF(ISNA(VLOOKUP(CONCATENATE($B48,O$4),Input_36m!$C$2:$D$214,2,FALSE)),"-",(VLOOKUP(CONCATENATE($B48,O$4),Input_36m!$C$2:$D$214,2,FALSE)))</f>
        <v>9.6272000000000002</v>
      </c>
      <c r="R48" s="19"/>
      <c r="S48" s="19">
        <f>IF(ISNA(VLOOKUP(CONCATENATE($B48,S$4),Input_12m!$C$2:$D$214,2,FALSE)),"-",(VLOOKUP(CONCATENATE($B48,S$4),Input_12m!$C$2:$D$214,2,FALSE)))</f>
        <v>16.967099999999999</v>
      </c>
      <c r="T48" s="19">
        <f>IF(ISNA(VLOOKUP(CONCATENATE($B48,S$4),Input_24m!$C$2:$D$214,2,FALSE)),"-",(VLOOKUP(CONCATENATE($B48,S$4),Input_24m!$C$2:$D$214,2,FALSE)))</f>
        <v>22.872299999999999</v>
      </c>
      <c r="U48" s="19">
        <f>IF(ISNA(VLOOKUP(CONCATENATE($B48,S$4),Input_36m!$C$2:$D$214,2,FALSE)),"-",(VLOOKUP(CONCATENATE($B48,S$4),Input_36m!$C$2:$D$214,2,FALSE)))</f>
        <v>26.0457</v>
      </c>
      <c r="V48" s="19">
        <f>IF(ISNA(VLOOKUP(CONCATENATE($B48,V$4),Input_12m!$C$2:$D$214,2,FALSE)),"-",(VLOOKUP(CONCATENATE($B48,V$4),Input_12m!$C$2:$D$214,2,FALSE)))</f>
        <v>15.667899999999999</v>
      </c>
      <c r="W48" s="19">
        <f>IF(ISNA(VLOOKUP(CONCATENATE($B48,V$4),Input_24m!$C$2:$D$214,2,FALSE)),"-",(VLOOKUP(CONCATENATE($B48,V$4),Input_24m!$C$2:$D$214,2,FALSE)))</f>
        <v>23.441299999999998</v>
      </c>
      <c r="X48" s="19">
        <f>IF(ISNA(VLOOKUP(CONCATENATE($B48,V$4),Input_36m!$C$2:$D$214,2,FALSE)),"-",(VLOOKUP(CONCATENATE($B48,V$4),Input_36m!$C$2:$D$214,2,FALSE)))</f>
        <v>26.7239</v>
      </c>
      <c r="Y48">
        <f t="shared" si="21"/>
        <v>4.7915999999999999</v>
      </c>
      <c r="Z48">
        <f t="shared" si="0"/>
        <v>7.6360000000000001</v>
      </c>
      <c r="AA48">
        <f t="shared" si="1"/>
        <v>8.9178999999999995</v>
      </c>
      <c r="AB48" t="str">
        <f t="shared" si="2"/>
        <v/>
      </c>
      <c r="AC48" t="str">
        <f t="shared" si="3"/>
        <v/>
      </c>
      <c r="AD48" t="str">
        <f t="shared" si="4"/>
        <v/>
      </c>
      <c r="AE48">
        <f t="shared" si="5"/>
        <v>4.6635</v>
      </c>
      <c r="AF48">
        <f t="shared" si="6"/>
        <v>5.7659000000000002</v>
      </c>
      <c r="AG48">
        <f t="shared" si="7"/>
        <v>7.6839000000000004</v>
      </c>
      <c r="AH48" t="str">
        <f t="shared" si="8"/>
        <v/>
      </c>
      <c r="AI48" t="str">
        <f t="shared" si="9"/>
        <v/>
      </c>
      <c r="AJ48" t="str">
        <f t="shared" si="10"/>
        <v/>
      </c>
      <c r="AK48">
        <f t="shared" si="11"/>
        <v>5.0629999999999997</v>
      </c>
      <c r="AL48">
        <f t="shared" si="12"/>
        <v>7.8235999999999999</v>
      </c>
      <c r="AM48">
        <f t="shared" si="13"/>
        <v>9.6272000000000002</v>
      </c>
      <c r="AN48" t="str">
        <f t="shared" si="14"/>
        <v/>
      </c>
      <c r="AO48">
        <f t="shared" si="15"/>
        <v>16.967099999999999</v>
      </c>
      <c r="AP48">
        <f t="shared" si="16"/>
        <v>22.872299999999999</v>
      </c>
      <c r="AQ48">
        <f t="shared" si="17"/>
        <v>26.0457</v>
      </c>
      <c r="AR48">
        <f t="shared" si="18"/>
        <v>15.667899999999999</v>
      </c>
      <c r="AS48">
        <f t="shared" si="19"/>
        <v>23.441299999999998</v>
      </c>
      <c r="AT48">
        <f t="shared" si="20"/>
        <v>26.7239</v>
      </c>
    </row>
    <row r="49" spans="2:46">
      <c r="B49" s="20" t="s">
        <v>20</v>
      </c>
      <c r="C49" s="19">
        <f>IF(ISNA(VLOOKUP(CONCATENATE($B49,C$4),Input_12m!$C$2:$D$214,2,FALSE)),"-",(VLOOKUP(CONCATENATE($B49,C$4),Input_12m!$C$2:$D$214,2,FALSE)))</f>
        <v>5.0049999999999999</v>
      </c>
      <c r="D49" s="19">
        <f>IF(ISNA(VLOOKUP(CONCATENATE($B49,C$4),Input_24m!$C$2:$D$214,2,FALSE)),"-",(VLOOKUP(CONCATENATE($B49,C$4),Input_24m!$C$2:$D$214,2,FALSE)))</f>
        <v>7.1382000000000003</v>
      </c>
      <c r="E49" s="19">
        <f>IF(ISNA(VLOOKUP(CONCATENATE($B49,C$4),Input_36m!$C$2:$D$214,2,FALSE)),"-",(VLOOKUP(CONCATENATE($B49,C$4),Input_36m!$C$2:$D$214,2,FALSE)))</f>
        <v>8.2879000000000005</v>
      </c>
      <c r="F49" s="19">
        <f>IF(ISNA(VLOOKUP(CONCATENATE($B49,F$4),Input_12m!$C$2:$D$214,2,FALSE)),"-",(VLOOKUP(CONCATENATE($B49,F$4),Input_12m!$C$2:$D$214,2,FALSE)))</f>
        <v>2.7583000000000002</v>
      </c>
      <c r="G49" s="19">
        <f>IF(ISNA(VLOOKUP(CONCATENATE($B49,F$4),Input_24m!$C$2:$D$214,2,FALSE)),"-",(VLOOKUP(CONCATENATE($B49,F$4),Input_24m!$C$2:$D$214,2,FALSE)))</f>
        <v>4.4066999999999998</v>
      </c>
      <c r="H49" s="19">
        <f>IF(ISNA(VLOOKUP(CONCATENATE($B49,F$4),Input_36m!$C$2:$D$214,2,FALSE)),"-",(VLOOKUP(CONCATENATE($B49,F$4),Input_36m!$C$2:$D$214,2,FALSE)))</f>
        <v>5.3944000000000001</v>
      </c>
      <c r="I49" s="19">
        <f>IF(ISNA(VLOOKUP(CONCATENATE($B49,I$4),Input_12m!$C$2:$D$214,2,FALSE)),"-",(VLOOKUP(CONCATENATE($B49,I$4),Input_12m!$C$2:$D$214,2,FALSE)))</f>
        <v>3.8698000000000001</v>
      </c>
      <c r="J49" s="19">
        <f>IF(ISNA(VLOOKUP(CONCATENATE($B49,I$4),Input_24m!$C$2:$D$214,2,FALSE)),"-",(VLOOKUP(CONCATENATE($B49,I$4),Input_24m!$C$2:$D$214,2,FALSE)))</f>
        <v>5.9203000000000001</v>
      </c>
      <c r="K49" s="19">
        <f>IF(ISNA(VLOOKUP(CONCATENATE($B49,I$4),Input_36m!$C$2:$D$214,2,FALSE)),"-",(VLOOKUP(CONCATENATE($B49,I$4),Input_36m!$C$2:$D$214,2,FALSE)))</f>
        <v>7.0541</v>
      </c>
      <c r="L49" s="19">
        <f>IF(ISNA(VLOOKUP(CONCATENATE($B49,L$4),Input_12m!$C$2:$D$214,2,FALSE)),"-",(VLOOKUP(CONCATENATE($B49,L$4),Input_12m!$C$2:$D$214,2,FALSE)))</f>
        <v>0.19409999999999999</v>
      </c>
      <c r="M49" s="19">
        <f>IF(ISNA(VLOOKUP(CONCATENATE($B49,L$4),Input_24m!$C$2:$D$214,2,FALSE)),"-",(VLOOKUP(CONCATENATE($B49,L$4),Input_24m!$C$2:$D$214,2,FALSE)))</f>
        <v>0.19409999999999999</v>
      </c>
      <c r="N49" s="19">
        <f>IF(ISNA(VLOOKUP(CONCATENATE($B49,L$4),Input_36m!$C$2:$D$214,2,FALSE)),"-",(VLOOKUP(CONCATENATE($B49,L$4),Input_36m!$C$2:$D$214,2,FALSE)))</f>
        <v>0.19409999999999999</v>
      </c>
      <c r="O49" s="19">
        <f>IF(ISNA(VLOOKUP(CONCATENATE($B49,O$4),Input_12m!$C$2:$D$214,2,FALSE)),"-",(VLOOKUP(CONCATENATE($B49,O$4),Input_12m!$C$2:$D$214,2,FALSE)))</f>
        <v>3.6459999999999999</v>
      </c>
      <c r="P49" s="19">
        <f>IF(ISNA(VLOOKUP(CONCATENATE($B49,O$4),Input_24m!$C$2:$D$214,2,FALSE)),"-",(VLOOKUP(CONCATENATE($B49,O$4),Input_24m!$C$2:$D$214,2,FALSE)))</f>
        <v>5.4240000000000004</v>
      </c>
      <c r="Q49" s="19">
        <f>IF(ISNA(VLOOKUP(CONCATENATE($B49,O$4),Input_36m!$C$2:$D$214,2,FALSE)),"-",(VLOOKUP(CONCATENATE($B49,O$4),Input_36m!$C$2:$D$214,2,FALSE)))</f>
        <v>6.3221999999999996</v>
      </c>
      <c r="R49" s="54"/>
      <c r="S49" s="19">
        <f>IF(ISNA(VLOOKUP(CONCATENATE($B49,S$4),Input_12m!$C$2:$D$214,2,FALSE)),"-",(VLOOKUP(CONCATENATE($B49,S$4),Input_12m!$C$2:$D$214,2,FALSE)))</f>
        <v>16.777999999999999</v>
      </c>
      <c r="T49" s="19">
        <f>IF(ISNA(VLOOKUP(CONCATENATE($B49,S$4),Input_24m!$C$2:$D$214,2,FALSE)),"-",(VLOOKUP(CONCATENATE($B49,S$4),Input_24m!$C$2:$D$214,2,FALSE)))</f>
        <v>22.609100000000002</v>
      </c>
      <c r="U49" s="19">
        <f>IF(ISNA(VLOOKUP(CONCATENATE($B49,S$4),Input_36m!$C$2:$D$214,2,FALSE)),"-",(VLOOKUP(CONCATENATE($B49,S$4),Input_36m!$C$2:$D$214,2,FALSE)))</f>
        <v>25.946999999999999</v>
      </c>
      <c r="V49" s="19">
        <f>IF(ISNA(VLOOKUP(CONCATENATE($B49,V$4),Input_12m!$C$2:$D$214,2,FALSE)),"-",(VLOOKUP(CONCATENATE($B49,V$4),Input_12m!$C$2:$D$214,2,FALSE)))</f>
        <v>11.431800000000001</v>
      </c>
      <c r="W49" s="19">
        <f>IF(ISNA(VLOOKUP(CONCATENATE($B49,V$4),Input_24m!$C$2:$D$214,2,FALSE)),"-",(VLOOKUP(CONCATENATE($B49,V$4),Input_24m!$C$2:$D$214,2,FALSE)))</f>
        <v>19.1343</v>
      </c>
      <c r="X49" s="19">
        <f>IF(ISNA(VLOOKUP(CONCATENATE($B49,V$4),Input_36m!$C$2:$D$214,2,FALSE)),"-",(VLOOKUP(CONCATENATE($B49,V$4),Input_36m!$C$2:$D$214,2,FALSE)))</f>
        <v>21.632100000000001</v>
      </c>
      <c r="Y49">
        <f t="shared" si="21"/>
        <v>5.0049999999999999</v>
      </c>
      <c r="Z49">
        <f t="shared" si="0"/>
        <v>7.1382000000000003</v>
      </c>
      <c r="AA49">
        <f t="shared" si="1"/>
        <v>8.2879000000000005</v>
      </c>
      <c r="AB49">
        <f t="shared" si="2"/>
        <v>2.7583000000000002</v>
      </c>
      <c r="AC49">
        <f t="shared" si="3"/>
        <v>4.4066999999999998</v>
      </c>
      <c r="AD49">
        <f t="shared" si="4"/>
        <v>5.3944000000000001</v>
      </c>
      <c r="AE49">
        <f t="shared" si="5"/>
        <v>3.8698000000000001</v>
      </c>
      <c r="AF49">
        <f t="shared" si="6"/>
        <v>5.9203000000000001</v>
      </c>
      <c r="AG49">
        <f t="shared" si="7"/>
        <v>7.0541</v>
      </c>
      <c r="AH49">
        <f t="shared" si="8"/>
        <v>0.19409999999999999</v>
      </c>
      <c r="AI49">
        <f t="shared" si="9"/>
        <v>0.19409999999999999</v>
      </c>
      <c r="AJ49">
        <f t="shared" si="10"/>
        <v>0.19409999999999999</v>
      </c>
      <c r="AK49">
        <f t="shared" si="11"/>
        <v>3.6459999999999999</v>
      </c>
      <c r="AL49">
        <f t="shared" si="12"/>
        <v>5.4240000000000004</v>
      </c>
      <c r="AM49">
        <f t="shared" si="13"/>
        <v>6.3221999999999996</v>
      </c>
      <c r="AN49" t="str">
        <f t="shared" si="14"/>
        <v/>
      </c>
      <c r="AO49">
        <f t="shared" si="15"/>
        <v>16.777999999999999</v>
      </c>
      <c r="AP49">
        <f t="shared" si="16"/>
        <v>22.609100000000002</v>
      </c>
      <c r="AQ49">
        <f t="shared" si="17"/>
        <v>25.946999999999999</v>
      </c>
      <c r="AR49">
        <f t="shared" si="18"/>
        <v>11.431800000000001</v>
      </c>
      <c r="AS49">
        <f t="shared" si="19"/>
        <v>19.1343</v>
      </c>
      <c r="AT49">
        <f t="shared" si="20"/>
        <v>21.632100000000001</v>
      </c>
    </row>
    <row r="50" spans="2:46">
      <c r="B50" s="20" t="s">
        <v>21</v>
      </c>
      <c r="C50" s="19">
        <f>IF(ISNA(VLOOKUP(CONCATENATE($B50,C$4),Input_12m!$C$2:$D$214,2,FALSE)),"-",(VLOOKUP(CONCATENATE($B50,C$4),Input_12m!$C$2:$D$214,2,FALSE)))</f>
        <v>6.9352999999999998</v>
      </c>
      <c r="D50" s="19">
        <f>IF(ISNA(VLOOKUP(CONCATENATE($B50,C$4),Input_24m!$C$2:$D$214,2,FALSE)),"-",(VLOOKUP(CONCATENATE($B50,C$4),Input_24m!$C$2:$D$214,2,FALSE)))</f>
        <v>10.946300000000001</v>
      </c>
      <c r="E50" s="19">
        <f>IF(ISNA(VLOOKUP(CONCATENATE($B50,C$4),Input_36m!$C$2:$D$214,2,FALSE)),"-",(VLOOKUP(CONCATENATE($B50,C$4),Input_36m!$C$2:$D$214,2,FALSE)))</f>
        <v>12.4069</v>
      </c>
      <c r="F50" s="19">
        <f>IF(ISNA(VLOOKUP(CONCATENATE($B50,F$4),Input_12m!$C$2:$D$214,2,FALSE)),"-",(VLOOKUP(CONCATENATE($B50,F$4),Input_12m!$C$2:$D$214,2,FALSE)))</f>
        <v>2.0169000000000001</v>
      </c>
      <c r="G50" s="19">
        <f>IF(ISNA(VLOOKUP(CONCATENATE($B50,F$4),Input_24m!$C$2:$D$214,2,FALSE)),"-",(VLOOKUP(CONCATENATE($B50,F$4),Input_24m!$C$2:$D$214,2,FALSE)))</f>
        <v>3.0228999999999999</v>
      </c>
      <c r="H50" s="19">
        <f>IF(ISNA(VLOOKUP(CONCATENATE($B50,F$4),Input_36m!$C$2:$D$214,2,FALSE)),"-",(VLOOKUP(CONCATENATE($B50,F$4),Input_36m!$C$2:$D$214,2,FALSE)))</f>
        <v>3.0228999999999999</v>
      </c>
      <c r="I50" s="19">
        <f>IF(ISNA(VLOOKUP(CONCATENATE($B50,I$4),Input_12m!$C$2:$D$214,2,FALSE)),"-",(VLOOKUP(CONCATENATE($B50,I$4),Input_12m!$C$2:$D$214,2,FALSE)))</f>
        <v>4.6154000000000002</v>
      </c>
      <c r="J50" s="19">
        <f>IF(ISNA(VLOOKUP(CONCATENATE($B50,I$4),Input_24m!$C$2:$D$214,2,FALSE)),"-",(VLOOKUP(CONCATENATE($B50,I$4),Input_24m!$C$2:$D$214,2,FALSE)))</f>
        <v>5.2794999999999996</v>
      </c>
      <c r="K50" s="19">
        <f>IF(ISNA(VLOOKUP(CONCATENATE($B50,I$4),Input_36m!$C$2:$D$214,2,FALSE)),"-",(VLOOKUP(CONCATENATE($B50,I$4),Input_36m!$C$2:$D$214,2,FALSE)))</f>
        <v>5.9804000000000004</v>
      </c>
      <c r="L50" s="19" t="str">
        <f>IF(ISNA(VLOOKUP(CONCATENATE($B50,L$4),Input_12m!$C$2:$D$214,2,FALSE)),"-",(VLOOKUP(CONCATENATE($B50,L$4),Input_12m!$C$2:$D$214,2,FALSE)))</f>
        <v>-</v>
      </c>
      <c r="M50" s="19" t="str">
        <f>IF(ISNA(VLOOKUP(CONCATENATE($B50,L$4),Input_24m!$C$2:$D$214,2,FALSE)),"-",(VLOOKUP(CONCATENATE($B50,L$4),Input_24m!$C$2:$D$214,2,FALSE)))</f>
        <v>-</v>
      </c>
      <c r="N50" s="19" t="str">
        <f>IF(ISNA(VLOOKUP(CONCATENATE($B50,L$4),Input_36m!$C$2:$D$214,2,FALSE)),"-",(VLOOKUP(CONCATENATE($B50,L$4),Input_36m!$C$2:$D$214,2,FALSE)))</f>
        <v>-</v>
      </c>
      <c r="O50" s="19">
        <f>IF(ISNA(VLOOKUP(CONCATENATE($B50,O$4),Input_12m!$C$2:$D$214,2,FALSE)),"-",(VLOOKUP(CONCATENATE($B50,O$4),Input_12m!$C$2:$D$214,2,FALSE)))</f>
        <v>2.8755999999999999</v>
      </c>
      <c r="P50" s="19">
        <f>IF(ISNA(VLOOKUP(CONCATENATE($B50,O$4),Input_24m!$C$2:$D$214,2,FALSE)),"-",(VLOOKUP(CONCATENATE($B50,O$4),Input_24m!$C$2:$D$214,2,FALSE)))</f>
        <v>3.6516000000000002</v>
      </c>
      <c r="Q50" s="19">
        <f>IF(ISNA(VLOOKUP(CONCATENATE($B50,O$4),Input_36m!$C$2:$D$214,2,FALSE)),"-",(VLOOKUP(CONCATENATE($B50,O$4),Input_36m!$C$2:$D$214,2,FALSE)))</f>
        <v>4.7596999999999996</v>
      </c>
      <c r="R50" s="54"/>
      <c r="S50" s="19">
        <f>IF(ISNA(VLOOKUP(CONCATENATE($B50,S$4),Input_12m!$C$2:$D$214,2,FALSE)),"-",(VLOOKUP(CONCATENATE($B50,S$4),Input_12m!$C$2:$D$214,2,FALSE)))</f>
        <v>18.673999999999999</v>
      </c>
      <c r="T50" s="19">
        <f>IF(ISNA(VLOOKUP(CONCATENATE($B50,S$4),Input_24m!$C$2:$D$214,2,FALSE)),"-",(VLOOKUP(CONCATENATE($B50,S$4),Input_24m!$C$2:$D$214,2,FALSE)))</f>
        <v>25.9</v>
      </c>
      <c r="U50" s="19">
        <f>IF(ISNA(VLOOKUP(CONCATENATE($B50,S$4),Input_36m!$C$2:$D$214,2,FALSE)),"-",(VLOOKUP(CONCATENATE($B50,S$4),Input_36m!$C$2:$D$214,2,FALSE)))</f>
        <v>29.536000000000001</v>
      </c>
      <c r="V50" s="19">
        <f>IF(ISNA(VLOOKUP(CONCATENATE($B50,V$4),Input_12m!$C$2:$D$214,2,FALSE)),"-",(VLOOKUP(CONCATENATE($B50,V$4),Input_12m!$C$2:$D$214,2,FALSE)))</f>
        <v>12.7286</v>
      </c>
      <c r="W50" s="19">
        <f>IF(ISNA(VLOOKUP(CONCATENATE($B50,V$4),Input_24m!$C$2:$D$214,2,FALSE)),"-",(VLOOKUP(CONCATENATE($B50,V$4),Input_24m!$C$2:$D$214,2,FALSE)))</f>
        <v>18.006399999999999</v>
      </c>
      <c r="X50" s="19">
        <f>IF(ISNA(VLOOKUP(CONCATENATE($B50,V$4),Input_36m!$C$2:$D$214,2,FALSE)),"-",(VLOOKUP(CONCATENATE($B50,V$4),Input_36m!$C$2:$D$214,2,FALSE)))</f>
        <v>20.0885</v>
      </c>
      <c r="Y50">
        <f t="shared" si="21"/>
        <v>6.9352999999999998</v>
      </c>
      <c r="Z50">
        <f t="shared" si="0"/>
        <v>10.946300000000001</v>
      </c>
      <c r="AA50">
        <f t="shared" si="1"/>
        <v>12.4069</v>
      </c>
      <c r="AB50">
        <f t="shared" si="2"/>
        <v>2.0169000000000001</v>
      </c>
      <c r="AC50">
        <f t="shared" si="3"/>
        <v>3.0228999999999999</v>
      </c>
      <c r="AD50">
        <f t="shared" si="4"/>
        <v>3.0228999999999999</v>
      </c>
      <c r="AE50">
        <f t="shared" si="5"/>
        <v>4.6154000000000002</v>
      </c>
      <c r="AF50">
        <f t="shared" si="6"/>
        <v>5.2794999999999996</v>
      </c>
      <c r="AG50">
        <f t="shared" si="7"/>
        <v>5.9804000000000004</v>
      </c>
      <c r="AH50" t="str">
        <f t="shared" si="8"/>
        <v/>
      </c>
      <c r="AI50" t="str">
        <f t="shared" si="9"/>
        <v/>
      </c>
      <c r="AJ50" t="str">
        <f t="shared" si="10"/>
        <v/>
      </c>
      <c r="AK50">
        <f t="shared" si="11"/>
        <v>2.8755999999999999</v>
      </c>
      <c r="AL50">
        <f t="shared" si="12"/>
        <v>3.6516000000000002</v>
      </c>
      <c r="AM50">
        <f t="shared" si="13"/>
        <v>4.7596999999999996</v>
      </c>
      <c r="AN50" t="str">
        <f t="shared" si="14"/>
        <v/>
      </c>
      <c r="AO50">
        <f t="shared" si="15"/>
        <v>18.673999999999999</v>
      </c>
      <c r="AP50">
        <f t="shared" si="16"/>
        <v>25.9</v>
      </c>
      <c r="AQ50">
        <f t="shared" si="17"/>
        <v>29.536000000000001</v>
      </c>
      <c r="AR50">
        <f t="shared" si="18"/>
        <v>12.7286</v>
      </c>
      <c r="AS50">
        <f t="shared" si="19"/>
        <v>18.006399999999999</v>
      </c>
      <c r="AT50">
        <f t="shared" si="20"/>
        <v>20.0885</v>
      </c>
    </row>
    <row r="51" spans="2:46">
      <c r="B51" s="20" t="s">
        <v>25</v>
      </c>
      <c r="C51" s="19">
        <f>IF(ISNA(VLOOKUP(CONCATENATE($B51,C$4),Input_12m!$C$2:$D$214,2,FALSE)),"-",(VLOOKUP(CONCATENATE($B51,C$4),Input_12m!$C$2:$D$214,2,FALSE)))</f>
        <v>2.4801000000000002</v>
      </c>
      <c r="D51" s="19">
        <f>IF(ISNA(VLOOKUP(CONCATENATE($B51,C$4),Input_24m!$C$2:$D$214,2,FALSE)),"-",(VLOOKUP(CONCATENATE($B51,C$4),Input_24m!$C$2:$D$214,2,FALSE)))</f>
        <v>3.2311999999999999</v>
      </c>
      <c r="E51" s="19">
        <f>IF(ISNA(VLOOKUP(CONCATENATE($B51,C$4),Input_36m!$C$2:$D$214,2,FALSE)),"-",(VLOOKUP(CONCATENATE($B51,C$4),Input_36m!$C$2:$D$214,2,FALSE)))</f>
        <v>3.9201000000000001</v>
      </c>
      <c r="F51" s="19" t="str">
        <f>IF(ISNA(VLOOKUP(CONCATENATE($B51,F$4),Input_12m!$C$2:$D$214,2,FALSE)),"-",(VLOOKUP(CONCATENATE($B51,F$4),Input_12m!$C$2:$D$214,2,FALSE)))</f>
        <v>-</v>
      </c>
      <c r="G51" s="19" t="str">
        <f>IF(ISNA(VLOOKUP(CONCATENATE($B51,F$4),Input_24m!$C$2:$D$214,2,FALSE)),"-",(VLOOKUP(CONCATENATE($B51,F$4),Input_24m!$C$2:$D$214,2,FALSE)))</f>
        <v>-</v>
      </c>
      <c r="H51" s="19" t="str">
        <f>IF(ISNA(VLOOKUP(CONCATENATE($B51,F$4),Input_36m!$C$2:$D$214,2,FALSE)),"-",(VLOOKUP(CONCATENATE($B51,F$4),Input_36m!$C$2:$D$214,2,FALSE)))</f>
        <v>-</v>
      </c>
      <c r="I51" s="19">
        <f>IF(ISNA(VLOOKUP(CONCATENATE($B51,I$4),Input_12m!$C$2:$D$214,2,FALSE)),"-",(VLOOKUP(CONCATENATE($B51,I$4),Input_12m!$C$2:$D$214,2,FALSE)))</f>
        <v>3.9664000000000001</v>
      </c>
      <c r="J51" s="19">
        <f>IF(ISNA(VLOOKUP(CONCATENATE($B51,I$4),Input_24m!$C$2:$D$214,2,FALSE)),"-",(VLOOKUP(CONCATENATE($B51,I$4),Input_24m!$C$2:$D$214,2,FALSE)))</f>
        <v>4.0686</v>
      </c>
      <c r="K51" s="19">
        <f>IF(ISNA(VLOOKUP(CONCATENATE($B51,I$4),Input_36m!$C$2:$D$214,2,FALSE)),"-",(VLOOKUP(CONCATENATE($B51,I$4),Input_36m!$C$2:$D$214,2,FALSE)))</f>
        <v>4.8212999999999999</v>
      </c>
      <c r="L51" s="19" t="str">
        <f>IF(ISNA(VLOOKUP(CONCATENATE($B51,L$4),Input_12m!$C$2:$D$214,2,FALSE)),"-",(VLOOKUP(CONCATENATE($B51,L$4),Input_12m!$C$2:$D$214,2,FALSE)))</f>
        <v>-</v>
      </c>
      <c r="M51" s="19" t="str">
        <f>IF(ISNA(VLOOKUP(CONCATENATE($B51,L$4),Input_24m!$C$2:$D$214,2,FALSE)),"-",(VLOOKUP(CONCATENATE($B51,L$4),Input_24m!$C$2:$D$214,2,FALSE)))</f>
        <v>-</v>
      </c>
      <c r="N51" s="19" t="str">
        <f>IF(ISNA(VLOOKUP(CONCATENATE($B51,L$4),Input_36m!$C$2:$D$214,2,FALSE)),"-",(VLOOKUP(CONCATENATE($B51,L$4),Input_36m!$C$2:$D$214,2,FALSE)))</f>
        <v>-</v>
      </c>
      <c r="O51" s="19">
        <f>IF(ISNA(VLOOKUP(CONCATENATE($B51,O$4),Input_12m!$C$2:$D$214,2,FALSE)),"-",(VLOOKUP(CONCATENATE($B51,O$4),Input_12m!$C$2:$D$214,2,FALSE)))</f>
        <v>-2.2162999999999999</v>
      </c>
      <c r="P51" s="19">
        <f>IF(ISNA(VLOOKUP(CONCATENATE($B51,O$4),Input_24m!$C$2:$D$214,2,FALSE)),"-",(VLOOKUP(CONCATENATE($B51,O$4),Input_24m!$C$2:$D$214,2,FALSE)))</f>
        <v>-4.9509999999999996</v>
      </c>
      <c r="Q51" s="19">
        <f>IF(ISNA(VLOOKUP(CONCATENATE($B51,O$4),Input_36m!$C$2:$D$214,2,FALSE)),"-",(VLOOKUP(CONCATENATE($B51,O$4),Input_36m!$C$2:$D$214,2,FALSE)))</f>
        <v>-5.0430000000000001</v>
      </c>
      <c r="R51" s="54"/>
      <c r="S51" s="19">
        <f>IF(ISNA(VLOOKUP(CONCATENATE($B51,S$4),Input_12m!$C$2:$D$214,2,FALSE)),"-",(VLOOKUP(CONCATENATE($B51,S$4),Input_12m!$C$2:$D$214,2,FALSE)))</f>
        <v>18.7196</v>
      </c>
      <c r="T51" s="19">
        <f>IF(ISNA(VLOOKUP(CONCATENATE($B51,S$4),Input_24m!$C$2:$D$214,2,FALSE)),"-",(VLOOKUP(CONCATENATE($B51,S$4),Input_24m!$C$2:$D$214,2,FALSE)))</f>
        <v>29.439800000000002</v>
      </c>
      <c r="U51" s="19">
        <f>IF(ISNA(VLOOKUP(CONCATENATE($B51,S$4),Input_36m!$C$2:$D$214,2,FALSE)),"-",(VLOOKUP(CONCATENATE($B51,S$4),Input_36m!$C$2:$D$214,2,FALSE)))</f>
        <v>38.144100000000002</v>
      </c>
      <c r="V51" s="19" t="str">
        <f>IF(ISNA(VLOOKUP(CONCATENATE($B51,V$4),Input_12m!$C$2:$D$214,2,FALSE)),"-",(VLOOKUP(CONCATENATE($B51,V$4),Input_12m!$C$2:$D$214,2,FALSE)))</f>
        <v>-</v>
      </c>
      <c r="W51" s="19" t="str">
        <f>IF(ISNA(VLOOKUP(CONCATENATE($B51,V$4),Input_24m!$C$2:$D$214,2,FALSE)),"-",(VLOOKUP(CONCATENATE($B51,V$4),Input_24m!$C$2:$D$214,2,FALSE)))</f>
        <v>-</v>
      </c>
      <c r="X51" s="19" t="str">
        <f>IF(ISNA(VLOOKUP(CONCATENATE($B51,V$4),Input_36m!$C$2:$D$214,2,FALSE)),"-",(VLOOKUP(CONCATENATE($B51,V$4),Input_36m!$C$2:$D$214,2,FALSE)))</f>
        <v>-</v>
      </c>
      <c r="Y51">
        <f t="shared" si="21"/>
        <v>2.4801000000000002</v>
      </c>
      <c r="Z51">
        <f t="shared" si="0"/>
        <v>3.2311999999999999</v>
      </c>
      <c r="AA51">
        <f t="shared" si="1"/>
        <v>3.9201000000000001</v>
      </c>
      <c r="AB51" t="str">
        <f t="shared" si="2"/>
        <v/>
      </c>
      <c r="AC51" t="str">
        <f t="shared" si="3"/>
        <v/>
      </c>
      <c r="AD51" t="str">
        <f t="shared" si="4"/>
        <v/>
      </c>
      <c r="AE51">
        <f t="shared" si="5"/>
        <v>3.9664000000000001</v>
      </c>
      <c r="AF51">
        <f t="shared" si="6"/>
        <v>4.0686</v>
      </c>
      <c r="AG51">
        <f t="shared" si="7"/>
        <v>4.8212999999999999</v>
      </c>
      <c r="AH51" t="str">
        <f t="shared" si="8"/>
        <v/>
      </c>
      <c r="AI51" t="str">
        <f t="shared" si="9"/>
        <v/>
      </c>
      <c r="AJ51" t="str">
        <f t="shared" si="10"/>
        <v/>
      </c>
      <c r="AK51">
        <f t="shared" si="11"/>
        <v>2.2162999999999999</v>
      </c>
      <c r="AL51">
        <f t="shared" si="12"/>
        <v>4.9509999999999996</v>
      </c>
      <c r="AM51">
        <f t="shared" si="13"/>
        <v>5.0430000000000001</v>
      </c>
      <c r="AN51" t="str">
        <f t="shared" si="14"/>
        <v/>
      </c>
      <c r="AO51">
        <f t="shared" si="15"/>
        <v>18.7196</v>
      </c>
      <c r="AP51">
        <f t="shared" si="16"/>
        <v>29.439800000000002</v>
      </c>
      <c r="AQ51">
        <f t="shared" si="17"/>
        <v>38.144100000000002</v>
      </c>
      <c r="AR51" t="str">
        <f t="shared" si="18"/>
        <v/>
      </c>
      <c r="AS51" t="str">
        <f t="shared" si="19"/>
        <v/>
      </c>
      <c r="AT51" t="str">
        <f t="shared" si="20"/>
        <v/>
      </c>
    </row>
    <row r="52" spans="2:46">
      <c r="B52" s="20" t="s">
        <v>142</v>
      </c>
      <c r="C52" s="19">
        <f>IF(ISNA(VLOOKUP(CONCATENATE($B52,C$4),Input_12m!$C$2:$D$214,2,FALSE)),"-",(VLOOKUP(CONCATENATE($B52,C$4),Input_12m!$C$2:$D$214,2,FALSE)))</f>
        <v>2.7953999999999999</v>
      </c>
      <c r="D52" s="19">
        <f>IF(ISNA(VLOOKUP(CONCATENATE($B52,C$4),Input_24m!$C$2:$D$214,2,FALSE)),"-",(VLOOKUP(CONCATENATE($B52,C$4),Input_24m!$C$2:$D$214,2,FALSE)))</f>
        <v>3.7000999999999999</v>
      </c>
      <c r="E52" s="19">
        <f>IF(ISNA(VLOOKUP(CONCATENATE($B52,C$4),Input_36m!$C$2:$D$214,2,FALSE)),"-",(VLOOKUP(CONCATENATE($B52,C$4),Input_36m!$C$2:$D$214,2,FALSE)))</f>
        <v>4.1970999999999998</v>
      </c>
      <c r="F52" s="19">
        <f>IF(ISNA(VLOOKUP(CONCATENATE($B52,F$4),Input_12m!$C$2:$D$214,2,FALSE)),"-",(VLOOKUP(CONCATENATE($B52,F$4),Input_12m!$C$2:$D$214,2,FALSE)))</f>
        <v>2.6278999999999999</v>
      </c>
      <c r="G52" s="19">
        <f>IF(ISNA(VLOOKUP(CONCATENATE($B52,F$4),Input_24m!$C$2:$D$214,2,FALSE)),"-",(VLOOKUP(CONCATENATE($B52,F$4),Input_24m!$C$2:$D$214,2,FALSE)))</f>
        <v>4.4089999999999998</v>
      </c>
      <c r="H52" s="19">
        <f>IF(ISNA(VLOOKUP(CONCATENATE($B52,F$4),Input_36m!$C$2:$D$214,2,FALSE)),"-",(VLOOKUP(CONCATENATE($B52,F$4),Input_36m!$C$2:$D$214,2,FALSE)))</f>
        <v>5.0487000000000002</v>
      </c>
      <c r="I52" s="19">
        <f>IF(ISNA(VLOOKUP(CONCATENATE($B52,I$4),Input_12m!$C$2:$D$214,2,FALSE)),"-",(VLOOKUP(CONCATENATE($B52,I$4),Input_12m!$C$2:$D$214,2,FALSE)))</f>
        <v>1.6762999999999999</v>
      </c>
      <c r="J52" s="19">
        <f>IF(ISNA(VLOOKUP(CONCATENATE($B52,I$4),Input_24m!$C$2:$D$214,2,FALSE)),"-",(VLOOKUP(CONCATENATE($B52,I$4),Input_24m!$C$2:$D$214,2,FALSE)))</f>
        <v>2.7968000000000002</v>
      </c>
      <c r="K52" s="19">
        <f>IF(ISNA(VLOOKUP(CONCATENATE($B52,I$4),Input_36m!$C$2:$D$214,2,FALSE)),"-",(VLOOKUP(CONCATENATE($B52,I$4),Input_36m!$C$2:$D$214,2,FALSE)))</f>
        <v>3.2479</v>
      </c>
      <c r="L52" s="19" t="str">
        <f>IF(ISNA(VLOOKUP(CONCATENATE($B52,L$4),Input_12m!$C$2:$D$214,2,FALSE)),"-",(VLOOKUP(CONCATENATE($B52,L$4),Input_12m!$C$2:$D$214,2,FALSE)))</f>
        <v>-</v>
      </c>
      <c r="M52" s="19" t="str">
        <f>IF(ISNA(VLOOKUP(CONCATENATE($B52,L$4),Input_24m!$C$2:$D$214,2,FALSE)),"-",(VLOOKUP(CONCATENATE($B52,L$4),Input_24m!$C$2:$D$214,2,FALSE)))</f>
        <v>-</v>
      </c>
      <c r="N52" s="19" t="str">
        <f>IF(ISNA(VLOOKUP(CONCATENATE($B52,L$4),Input_36m!$C$2:$D$214,2,FALSE)),"-",(VLOOKUP(CONCATENATE($B52,L$4),Input_36m!$C$2:$D$214,2,FALSE)))</f>
        <v>-</v>
      </c>
      <c r="O52" s="19">
        <f>IF(ISNA(VLOOKUP(CONCATENATE($B52,O$4),Input_12m!$C$2:$D$214,2,FALSE)),"-",(VLOOKUP(CONCATENATE($B52,O$4),Input_12m!$C$2:$D$214,2,FALSE)))</f>
        <v>1.3967000000000001</v>
      </c>
      <c r="P52" s="19">
        <f>IF(ISNA(VLOOKUP(CONCATENATE($B52,O$4),Input_24m!$C$2:$D$214,2,FALSE)),"-",(VLOOKUP(CONCATENATE($B52,O$4),Input_24m!$C$2:$D$214,2,FALSE)))</f>
        <v>1.8915</v>
      </c>
      <c r="Q52" s="19">
        <f>IF(ISNA(VLOOKUP(CONCATENATE($B52,O$4),Input_36m!$C$2:$D$214,2,FALSE)),"-",(VLOOKUP(CONCATENATE($B52,O$4),Input_36m!$C$2:$D$214,2,FALSE)))</f>
        <v>2.4325000000000001</v>
      </c>
      <c r="R52" s="54"/>
      <c r="S52" s="19">
        <f>IF(ISNA(VLOOKUP(CONCATENATE($B52,S$4),Input_12m!$C$2:$D$214,2,FALSE)),"-",(VLOOKUP(CONCATENATE($B52,S$4),Input_12m!$C$2:$D$214,2,FALSE)))</f>
        <v>9.1577000000000002</v>
      </c>
      <c r="T52" s="19">
        <f>IF(ISNA(VLOOKUP(CONCATENATE($B52,S$4),Input_24m!$C$2:$D$214,2,FALSE)),"-",(VLOOKUP(CONCATENATE($B52,S$4),Input_24m!$C$2:$D$214,2,FALSE)))</f>
        <v>11.865600000000001</v>
      </c>
      <c r="U52" s="19">
        <f>IF(ISNA(VLOOKUP(CONCATENATE($B52,S$4),Input_36m!$C$2:$D$214,2,FALSE)),"-",(VLOOKUP(CONCATENATE($B52,S$4),Input_36m!$C$2:$D$214,2,FALSE)))</f>
        <v>14.158099999999999</v>
      </c>
      <c r="V52" s="19">
        <f>IF(ISNA(VLOOKUP(CONCATENATE($B52,V$4),Input_12m!$C$2:$D$214,2,FALSE)),"-",(VLOOKUP(CONCATENATE($B52,V$4),Input_12m!$C$2:$D$214,2,FALSE)))</f>
        <v>7.7283999999999997</v>
      </c>
      <c r="W52" s="19">
        <f>IF(ISNA(VLOOKUP(CONCATENATE($B52,V$4),Input_24m!$C$2:$D$214,2,FALSE)),"-",(VLOOKUP(CONCATENATE($B52,V$4),Input_24m!$C$2:$D$214,2,FALSE)))</f>
        <v>11.502800000000001</v>
      </c>
      <c r="X52" s="19">
        <f>IF(ISNA(VLOOKUP(CONCATENATE($B52,V$4),Input_36m!$C$2:$D$214,2,FALSE)),"-",(VLOOKUP(CONCATENATE($B52,V$4),Input_36m!$C$2:$D$214,2,FALSE)))</f>
        <v>12.689299999999999</v>
      </c>
      <c r="Y52">
        <f t="shared" si="21"/>
        <v>2.7953999999999999</v>
      </c>
      <c r="Z52">
        <f t="shared" si="0"/>
        <v>3.7000999999999999</v>
      </c>
      <c r="AA52">
        <f t="shared" si="1"/>
        <v>4.1970999999999998</v>
      </c>
      <c r="AB52">
        <f t="shared" si="2"/>
        <v>2.6278999999999999</v>
      </c>
      <c r="AC52">
        <f t="shared" si="3"/>
        <v>4.4089999999999998</v>
      </c>
      <c r="AD52">
        <f t="shared" si="4"/>
        <v>5.0487000000000002</v>
      </c>
      <c r="AE52">
        <f t="shared" si="5"/>
        <v>1.6762999999999999</v>
      </c>
      <c r="AF52">
        <f t="shared" si="6"/>
        <v>2.7968000000000002</v>
      </c>
      <c r="AG52">
        <f t="shared" si="7"/>
        <v>3.2479</v>
      </c>
      <c r="AH52" t="str">
        <f t="shared" si="8"/>
        <v/>
      </c>
      <c r="AI52" t="str">
        <f t="shared" si="9"/>
        <v/>
      </c>
      <c r="AJ52" t="str">
        <f t="shared" si="10"/>
        <v/>
      </c>
      <c r="AK52">
        <f t="shared" si="11"/>
        <v>1.3967000000000001</v>
      </c>
      <c r="AL52">
        <f t="shared" si="12"/>
        <v>1.8915</v>
      </c>
      <c r="AM52">
        <f t="shared" si="13"/>
        <v>2.4325000000000001</v>
      </c>
      <c r="AN52" t="str">
        <f t="shared" si="14"/>
        <v/>
      </c>
      <c r="AO52">
        <f t="shared" si="15"/>
        <v>9.1577000000000002</v>
      </c>
      <c r="AP52">
        <f t="shared" si="16"/>
        <v>11.865600000000001</v>
      </c>
      <c r="AQ52">
        <f t="shared" si="17"/>
        <v>14.158099999999999</v>
      </c>
      <c r="AR52">
        <f t="shared" si="18"/>
        <v>7.7283999999999997</v>
      </c>
      <c r="AS52">
        <f t="shared" si="19"/>
        <v>11.502800000000001</v>
      </c>
      <c r="AT52">
        <f t="shared" si="20"/>
        <v>12.689299999999999</v>
      </c>
    </row>
    <row r="53" spans="2:46" s="13" customFormat="1">
      <c r="B53" s="25" t="s">
        <v>38</v>
      </c>
      <c r="C53" s="19">
        <f>IF(ISNA(VLOOKUP(CONCATENATE($B53,C$4),Input_12m!$C$2:$D$214,2,FALSE)),"-",(VLOOKUP(CONCATENATE($B53,C$4),Input_12m!$C$2:$D$214,2,FALSE)))</f>
        <v>2.7101999999999999</v>
      </c>
      <c r="D53" s="19">
        <f>IF(ISNA(VLOOKUP(CONCATENATE($B53,C$4),Input_24m!$C$2:$D$214,2,FALSE)),"-",(VLOOKUP(CONCATENATE($B53,C$4),Input_24m!$C$2:$D$214,2,FALSE)))</f>
        <v>4.1712999999999996</v>
      </c>
      <c r="E53" s="19">
        <f>IF(ISNA(VLOOKUP(CONCATENATE($B53,C$4),Input_36m!$C$2:$D$214,2,FALSE)),"-",(VLOOKUP(CONCATENATE($B53,C$4),Input_36m!$C$2:$D$214,2,FALSE)))</f>
        <v>5.1966999999999999</v>
      </c>
      <c r="F53" s="19">
        <f>IF(ISNA(VLOOKUP(CONCATENATE($B53,F$4),Input_12m!$C$2:$D$214,2,FALSE)),"-",(VLOOKUP(CONCATENATE($B53,F$4),Input_12m!$C$2:$D$214,2,FALSE)))</f>
        <v>-2.1661000000000001</v>
      </c>
      <c r="G53" s="19">
        <f>IF(ISNA(VLOOKUP(CONCATENATE($B53,F$4),Input_24m!$C$2:$D$214,2,FALSE)),"-",(VLOOKUP(CONCATENATE($B53,F$4),Input_24m!$C$2:$D$214,2,FALSE)))</f>
        <v>-3.6575000000000002</v>
      </c>
      <c r="H53" s="19">
        <f>IF(ISNA(VLOOKUP(CONCATENATE($B53,F$4),Input_36m!$C$2:$D$214,2,FALSE)),"-",(VLOOKUP(CONCATENATE($B53,F$4),Input_36m!$C$2:$D$214,2,FALSE)))</f>
        <v>-4.8029000000000002</v>
      </c>
      <c r="I53" s="19">
        <f>IF(ISNA(VLOOKUP(CONCATENATE($B53,I$4),Input_12m!$C$2:$D$214,2,FALSE)),"-",(VLOOKUP(CONCATENATE($B53,I$4),Input_12m!$C$2:$D$214,2,FALSE)))</f>
        <v>7.9226999999999999</v>
      </c>
      <c r="J53" s="19">
        <f>IF(ISNA(VLOOKUP(CONCATENATE($B53,I$4),Input_24m!$C$2:$D$214,2,FALSE)),"-",(VLOOKUP(CONCATENATE($B53,I$4),Input_24m!$C$2:$D$214,2,FALSE)))</f>
        <v>8.7865000000000002</v>
      </c>
      <c r="K53" s="19">
        <f>IF(ISNA(VLOOKUP(CONCATENATE($B53,I$4),Input_36m!$C$2:$D$214,2,FALSE)),"-",(VLOOKUP(CONCATENATE($B53,I$4),Input_36m!$C$2:$D$214,2,FALSE)))</f>
        <v>9.5225000000000009</v>
      </c>
      <c r="L53" s="19" t="str">
        <f>IF(ISNA(VLOOKUP(CONCATENATE($B53,L$4),Input_12m!$C$2:$D$214,2,FALSE)),"-",(VLOOKUP(CONCATENATE($B53,L$4),Input_12m!$C$2:$D$214,2,FALSE)))</f>
        <v>-</v>
      </c>
      <c r="M53" s="19" t="str">
        <f>IF(ISNA(VLOOKUP(CONCATENATE($B53,L$4),Input_24m!$C$2:$D$214,2,FALSE)),"-",(VLOOKUP(CONCATENATE($B53,L$4),Input_24m!$C$2:$D$214,2,FALSE)))</f>
        <v>-</v>
      </c>
      <c r="N53" s="19" t="str">
        <f>IF(ISNA(VLOOKUP(CONCATENATE($B53,L$4),Input_36m!$C$2:$D$214,2,FALSE)),"-",(VLOOKUP(CONCATENATE($B53,L$4),Input_36m!$C$2:$D$214,2,FALSE)))</f>
        <v>-</v>
      </c>
      <c r="O53" s="19">
        <f>IF(ISNA(VLOOKUP(CONCATENATE($B53,O$4),Input_12m!$C$2:$D$214,2,FALSE)),"-",(VLOOKUP(CONCATENATE($B53,O$4),Input_12m!$C$2:$D$214,2,FALSE)))</f>
        <v>4.2159000000000004</v>
      </c>
      <c r="P53" s="19">
        <f>IF(ISNA(VLOOKUP(CONCATENATE($B53,O$4),Input_24m!$C$2:$D$214,2,FALSE)),"-",(VLOOKUP(CONCATENATE($B53,O$4),Input_24m!$C$2:$D$214,2,FALSE)))</f>
        <v>5.5288000000000004</v>
      </c>
      <c r="Q53" s="19">
        <f>IF(ISNA(VLOOKUP(CONCATENATE($B53,O$4),Input_36m!$C$2:$D$214,2,FALSE)),"-",(VLOOKUP(CONCATENATE($B53,O$4),Input_36m!$C$2:$D$214,2,FALSE)))</f>
        <v>7.3189000000000002</v>
      </c>
      <c r="R53" s="54"/>
      <c r="S53" s="19">
        <f>IF(ISNA(VLOOKUP(CONCATENATE($B53,S$4),Input_12m!$C$2:$D$214,2,FALSE)),"-",(VLOOKUP(CONCATENATE($B53,S$4),Input_12m!$C$2:$D$214,2,FALSE)))</f>
        <v>18.541899999999998</v>
      </c>
      <c r="T53" s="19">
        <f>IF(ISNA(VLOOKUP(CONCATENATE($B53,S$4),Input_24m!$C$2:$D$214,2,FALSE)),"-",(VLOOKUP(CONCATENATE($B53,S$4),Input_24m!$C$2:$D$214,2,FALSE)))</f>
        <v>30.642099999999999</v>
      </c>
      <c r="U53" s="19">
        <f>IF(ISNA(VLOOKUP(CONCATENATE($B53,S$4),Input_36m!$C$2:$D$214,2,FALSE)),"-",(VLOOKUP(CONCATENATE($B53,S$4),Input_36m!$C$2:$D$214,2,FALSE)))</f>
        <v>32.646000000000001</v>
      </c>
      <c r="V53" s="19">
        <f>IF(ISNA(VLOOKUP(CONCATENATE($B53,V$4),Input_12m!$C$2:$D$214,2,FALSE)),"-",(VLOOKUP(CONCATENATE($B53,V$4),Input_12m!$C$2:$D$214,2,FALSE)))</f>
        <v>-10.5633</v>
      </c>
      <c r="W53" s="19">
        <f>IF(ISNA(VLOOKUP(CONCATENATE($B53,V$4),Input_24m!$C$2:$D$214,2,FALSE)),"-",(VLOOKUP(CONCATENATE($B53,V$4),Input_24m!$C$2:$D$214,2,FALSE)))</f>
        <v>-15.571899999999999</v>
      </c>
      <c r="X53" s="19">
        <f>IF(ISNA(VLOOKUP(CONCATENATE($B53,V$4),Input_36m!$C$2:$D$214,2,FALSE)),"-",(VLOOKUP(CONCATENATE($B53,V$4),Input_36m!$C$2:$D$214,2,FALSE)))</f>
        <v>-20.325600000000001</v>
      </c>
      <c r="Y53">
        <f t="shared" si="21"/>
        <v>2.7101999999999999</v>
      </c>
      <c r="Z53">
        <f t="shared" si="0"/>
        <v>4.1712999999999996</v>
      </c>
      <c r="AA53">
        <f t="shared" si="1"/>
        <v>5.1966999999999999</v>
      </c>
      <c r="AB53">
        <f t="shared" si="2"/>
        <v>2.1661000000000001</v>
      </c>
      <c r="AC53">
        <f t="shared" si="3"/>
        <v>3.6575000000000002</v>
      </c>
      <c r="AD53">
        <f t="shared" si="4"/>
        <v>4.8029000000000002</v>
      </c>
      <c r="AE53">
        <f t="shared" si="5"/>
        <v>7.9226999999999999</v>
      </c>
      <c r="AF53">
        <f t="shared" si="6"/>
        <v>8.7865000000000002</v>
      </c>
      <c r="AG53">
        <f t="shared" si="7"/>
        <v>9.5225000000000009</v>
      </c>
      <c r="AH53" t="str">
        <f t="shared" si="8"/>
        <v/>
      </c>
      <c r="AI53" t="str">
        <f t="shared" si="9"/>
        <v/>
      </c>
      <c r="AJ53" t="str">
        <f t="shared" si="10"/>
        <v/>
      </c>
      <c r="AK53">
        <f t="shared" si="11"/>
        <v>4.2159000000000004</v>
      </c>
      <c r="AL53">
        <f t="shared" si="12"/>
        <v>5.5288000000000004</v>
      </c>
      <c r="AM53">
        <f t="shared" si="13"/>
        <v>7.3189000000000002</v>
      </c>
      <c r="AN53" t="str">
        <f t="shared" si="14"/>
        <v/>
      </c>
      <c r="AO53">
        <f t="shared" si="15"/>
        <v>18.541899999999998</v>
      </c>
      <c r="AP53">
        <f t="shared" si="16"/>
        <v>30.642099999999999</v>
      </c>
      <c r="AQ53">
        <f t="shared" si="17"/>
        <v>32.646000000000001</v>
      </c>
      <c r="AR53">
        <f t="shared" si="18"/>
        <v>10.5633</v>
      </c>
      <c r="AS53">
        <f t="shared" si="19"/>
        <v>15.571899999999999</v>
      </c>
      <c r="AT53">
        <f t="shared" si="20"/>
        <v>20.325600000000001</v>
      </c>
    </row>
    <row r="54" spans="2:46">
      <c r="B54" s="24" t="s">
        <v>39</v>
      </c>
      <c r="C54" s="19">
        <f>IF(ISNA(VLOOKUP(CONCATENATE($B54,C$4),Input_12m!$C$2:$D$214,2,FALSE)),"-",(VLOOKUP(CONCATENATE($B54,C$4),Input_12m!$C$2:$D$214,2,FALSE)))</f>
        <v>2.7858999999999998</v>
      </c>
      <c r="D54" s="19">
        <f>IF(ISNA(VLOOKUP(CONCATENATE($B54,C$4),Input_24m!$C$2:$D$214,2,FALSE)),"-",(VLOOKUP(CONCATENATE($B54,C$4),Input_24m!$C$2:$D$214,2,FALSE)))</f>
        <v>3.7241</v>
      </c>
      <c r="E54" s="19">
        <f>IF(ISNA(VLOOKUP(CONCATENATE($B54,C$4),Input_36m!$C$2:$D$214,2,FALSE)),"-",(VLOOKUP(CONCATENATE($B54,C$4),Input_36m!$C$2:$D$214,2,FALSE)))</f>
        <v>4.3155999999999999</v>
      </c>
      <c r="F54" s="19">
        <f>IF(ISNA(VLOOKUP(CONCATENATE($B54,F$4),Input_12m!$C$2:$D$214,2,FALSE)),"-",(VLOOKUP(CONCATENATE($B54,F$4),Input_12m!$C$2:$D$214,2,FALSE)))</f>
        <v>0.2069</v>
      </c>
      <c r="G54" s="19">
        <f>IF(ISNA(VLOOKUP(CONCATENATE($B54,F$4),Input_24m!$C$2:$D$214,2,FALSE)),"-",(VLOOKUP(CONCATENATE($B54,F$4),Input_24m!$C$2:$D$214,2,FALSE)))</f>
        <v>1.1278999999999999</v>
      </c>
      <c r="H54" s="19">
        <f>IF(ISNA(VLOOKUP(CONCATENATE($B54,F$4),Input_36m!$C$2:$D$214,2,FALSE)),"-",(VLOOKUP(CONCATENATE($B54,F$4),Input_36m!$C$2:$D$214,2,FALSE)))</f>
        <v>1.2935000000000001</v>
      </c>
      <c r="I54" s="19">
        <f>IF(ISNA(VLOOKUP(CONCATENATE($B54,I$4),Input_12m!$C$2:$D$214,2,FALSE)),"-",(VLOOKUP(CONCATENATE($B54,I$4),Input_12m!$C$2:$D$214,2,FALSE)))</f>
        <v>0.99209999999999998</v>
      </c>
      <c r="J54" s="19">
        <f>IF(ISNA(VLOOKUP(CONCATENATE($B54,I$4),Input_24m!$C$2:$D$214,2,FALSE)),"-",(VLOOKUP(CONCATENATE($B54,I$4),Input_24m!$C$2:$D$214,2,FALSE)))</f>
        <v>1.4773000000000001</v>
      </c>
      <c r="K54" s="19">
        <f>IF(ISNA(VLOOKUP(CONCATENATE($B54,I$4),Input_36m!$C$2:$D$214,2,FALSE)),"-",(VLOOKUP(CONCATENATE($B54,I$4),Input_36m!$C$2:$D$214,2,FALSE)))</f>
        <v>1.8828</v>
      </c>
      <c r="L54" s="19" t="str">
        <f>IF(ISNA(VLOOKUP(CONCATENATE($B54,L$4),Input_12m!$C$2:$D$214,2,FALSE)),"-",(VLOOKUP(CONCATENATE($B54,L$4),Input_12m!$C$2:$D$214,2,FALSE)))</f>
        <v>-</v>
      </c>
      <c r="M54" s="19" t="str">
        <f>IF(ISNA(VLOOKUP(CONCATENATE($B54,L$4),Input_24m!$C$2:$D$214,2,FALSE)),"-",(VLOOKUP(CONCATENATE($B54,L$4),Input_24m!$C$2:$D$214,2,FALSE)))</f>
        <v>-</v>
      </c>
      <c r="N54" s="19" t="str">
        <f>IF(ISNA(VLOOKUP(CONCATENATE($B54,L$4),Input_36m!$C$2:$D$214,2,FALSE)),"-",(VLOOKUP(CONCATENATE($B54,L$4),Input_36m!$C$2:$D$214,2,FALSE)))</f>
        <v>-</v>
      </c>
      <c r="O54" s="19">
        <f>IF(ISNA(VLOOKUP(CONCATENATE($B54,O$4),Input_12m!$C$2:$D$214,2,FALSE)),"-",(VLOOKUP(CONCATENATE($B54,O$4),Input_12m!$C$2:$D$214,2,FALSE)))</f>
        <v>6.0141999999999998</v>
      </c>
      <c r="P54" s="19">
        <f>IF(ISNA(VLOOKUP(CONCATENATE($B54,O$4),Input_24m!$C$2:$D$214,2,FALSE)),"-",(VLOOKUP(CONCATENATE($B54,O$4),Input_24m!$C$2:$D$214,2,FALSE)))</f>
        <v>7.8611000000000004</v>
      </c>
      <c r="Q54" s="19">
        <f>IF(ISNA(VLOOKUP(CONCATENATE($B54,O$4),Input_36m!$C$2:$D$214,2,FALSE)),"-",(VLOOKUP(CONCATENATE($B54,O$4),Input_36m!$C$2:$D$214,2,FALSE)))</f>
        <v>9.1850000000000005</v>
      </c>
      <c r="R54" s="19"/>
      <c r="S54" s="19">
        <f>IF(ISNA(VLOOKUP(CONCATENATE($B54,S$4),Input_12m!$C$2:$D$214,2,FALSE)),"-",(VLOOKUP(CONCATENATE($B54,S$4),Input_12m!$C$2:$D$214,2,FALSE)))</f>
        <v>16.3184</v>
      </c>
      <c r="T54" s="19">
        <f>IF(ISNA(VLOOKUP(CONCATENATE($B54,S$4),Input_24m!$C$2:$D$214,2,FALSE)),"-",(VLOOKUP(CONCATENATE($B54,S$4),Input_24m!$C$2:$D$214,2,FALSE)))</f>
        <v>22.8308</v>
      </c>
      <c r="U54" s="19">
        <f>IF(ISNA(VLOOKUP(CONCATENATE($B54,S$4),Input_36m!$C$2:$D$214,2,FALSE)),"-",(VLOOKUP(CONCATENATE($B54,S$4),Input_36m!$C$2:$D$214,2,FALSE)))</f>
        <v>26.427099999999999</v>
      </c>
      <c r="V54" s="19">
        <f>IF(ISNA(VLOOKUP(CONCATENATE($B54,V$4),Input_12m!$C$2:$D$214,2,FALSE)),"-",(VLOOKUP(CONCATENATE($B54,V$4),Input_12m!$C$2:$D$214,2,FALSE)))</f>
        <v>14.107200000000001</v>
      </c>
      <c r="W54" s="19">
        <f>IF(ISNA(VLOOKUP(CONCATENATE($B54,V$4),Input_24m!$C$2:$D$214,2,FALSE)),"-",(VLOOKUP(CONCATENATE($B54,V$4),Input_24m!$C$2:$D$214,2,FALSE)))</f>
        <v>19.415700000000001</v>
      </c>
      <c r="X54" s="19">
        <f>IF(ISNA(VLOOKUP(CONCATENATE($B54,V$4),Input_36m!$C$2:$D$214,2,FALSE)),"-",(VLOOKUP(CONCATENATE($B54,V$4),Input_36m!$C$2:$D$214,2,FALSE)))</f>
        <v>21.561399999999999</v>
      </c>
      <c r="Y54">
        <f t="shared" si="21"/>
        <v>2.7858999999999998</v>
      </c>
      <c r="Z54">
        <f t="shared" si="0"/>
        <v>3.7241</v>
      </c>
      <c r="AA54">
        <f t="shared" si="1"/>
        <v>4.3155999999999999</v>
      </c>
      <c r="AB54">
        <f t="shared" si="2"/>
        <v>0.2069</v>
      </c>
      <c r="AC54">
        <f t="shared" si="3"/>
        <v>1.1278999999999999</v>
      </c>
      <c r="AD54">
        <f t="shared" si="4"/>
        <v>1.2935000000000001</v>
      </c>
      <c r="AE54">
        <f t="shared" si="5"/>
        <v>0.99209999999999998</v>
      </c>
      <c r="AF54">
        <f t="shared" si="6"/>
        <v>1.4773000000000001</v>
      </c>
      <c r="AG54">
        <f t="shared" si="7"/>
        <v>1.8828</v>
      </c>
      <c r="AH54" t="str">
        <f t="shared" si="8"/>
        <v/>
      </c>
      <c r="AI54" t="str">
        <f t="shared" si="9"/>
        <v/>
      </c>
      <c r="AJ54" t="str">
        <f t="shared" si="10"/>
        <v/>
      </c>
      <c r="AK54">
        <f t="shared" si="11"/>
        <v>6.0141999999999998</v>
      </c>
      <c r="AL54">
        <f t="shared" si="12"/>
        <v>7.8611000000000004</v>
      </c>
      <c r="AM54">
        <f t="shared" si="13"/>
        <v>9.1850000000000005</v>
      </c>
      <c r="AN54" t="str">
        <f t="shared" si="14"/>
        <v/>
      </c>
      <c r="AO54">
        <f t="shared" si="15"/>
        <v>16.3184</v>
      </c>
      <c r="AP54">
        <f t="shared" si="16"/>
        <v>22.8308</v>
      </c>
      <c r="AQ54">
        <f t="shared" si="17"/>
        <v>26.427099999999999</v>
      </c>
      <c r="AR54">
        <f t="shared" si="18"/>
        <v>14.107200000000001</v>
      </c>
      <c r="AS54">
        <f t="shared" si="19"/>
        <v>19.415700000000001</v>
      </c>
      <c r="AT54">
        <f t="shared" si="20"/>
        <v>21.561399999999999</v>
      </c>
    </row>
    <row r="55" spans="2:46">
      <c r="B55" t="s">
        <v>93</v>
      </c>
      <c r="C55" s="70">
        <f>AVERAGE(Y7:Y54)</f>
        <v>4.5736549999999987</v>
      </c>
      <c r="D55" s="70">
        <f t="shared" ref="D55:Q55" si="22">AVERAGE(Z7:Z54)</f>
        <v>6.8776975000000018</v>
      </c>
      <c r="E55" s="70">
        <f t="shared" si="22"/>
        <v>8.1573375000000006</v>
      </c>
      <c r="F55" s="70">
        <f t="shared" si="22"/>
        <v>1.3542600000000002</v>
      </c>
      <c r="G55" s="70">
        <f t="shared" si="22"/>
        <v>2.2991239999999999</v>
      </c>
      <c r="H55" s="70">
        <f t="shared" si="22"/>
        <v>2.7818599999999991</v>
      </c>
      <c r="I55" s="70">
        <f t="shared" si="22"/>
        <v>2.1057485714285709</v>
      </c>
      <c r="J55" s="70">
        <f t="shared" si="22"/>
        <v>2.9330914285714287</v>
      </c>
      <c r="K55" s="70">
        <f t="shared" si="22"/>
        <v>3.543377142857143</v>
      </c>
      <c r="L55" s="70">
        <f t="shared" si="22"/>
        <v>0.9614272727272728</v>
      </c>
      <c r="M55" s="70">
        <f t="shared" si="22"/>
        <v>1.1824000000000001</v>
      </c>
      <c r="N55" s="70">
        <f t="shared" si="22"/>
        <v>1.6465272727272726</v>
      </c>
      <c r="O55" s="70">
        <f t="shared" si="22"/>
        <v>4.6890074999999989</v>
      </c>
      <c r="P55" s="70">
        <f t="shared" si="22"/>
        <v>7.8032624999999998</v>
      </c>
      <c r="Q55" s="70">
        <f t="shared" si="22"/>
        <v>9.6747750000000003</v>
      </c>
      <c r="R55" s="70"/>
      <c r="S55" s="70">
        <f t="shared" ref="S55:X55" si="23">AVERAGE(AO7:AO54)</f>
        <v>12.751066666666668</v>
      </c>
      <c r="T55" s="70">
        <f t="shared" si="23"/>
        <v>20.494293333333335</v>
      </c>
      <c r="U55" s="70">
        <f t="shared" si="23"/>
        <v>24.214163333333332</v>
      </c>
      <c r="V55" s="70">
        <f t="shared" si="23"/>
        <v>11.568965625000001</v>
      </c>
      <c r="W55" s="70">
        <f t="shared" si="23"/>
        <v>19.087306250000005</v>
      </c>
      <c r="X55" s="70">
        <f t="shared" si="23"/>
        <v>22.763684375000008</v>
      </c>
    </row>
    <row r="56" spans="2:46">
      <c r="B56" t="s">
        <v>94</v>
      </c>
      <c r="C56" s="19">
        <f>MEDIAN(Y7:Y54)</f>
        <v>3.9913499999999997</v>
      </c>
      <c r="D56" s="19">
        <f t="shared" ref="D56:Q56" si="24">MEDIAN(Z7:Z54)</f>
        <v>7.1279500000000002</v>
      </c>
      <c r="E56" s="19">
        <f t="shared" si="24"/>
        <v>8.4043500000000009</v>
      </c>
      <c r="F56" s="19">
        <f t="shared" si="24"/>
        <v>1.3169999999999999</v>
      </c>
      <c r="G56" s="19">
        <f t="shared" si="24"/>
        <v>1.7618</v>
      </c>
      <c r="H56" s="19">
        <f t="shared" si="24"/>
        <v>2.1375999999999999</v>
      </c>
      <c r="I56" s="19">
        <f t="shared" si="24"/>
        <v>1.4015</v>
      </c>
      <c r="J56" s="19">
        <f t="shared" si="24"/>
        <v>2.3576000000000001</v>
      </c>
      <c r="K56" s="19">
        <f t="shared" si="24"/>
        <v>3.2145000000000001</v>
      </c>
      <c r="L56" s="19">
        <f t="shared" si="24"/>
        <v>0.78359999999999996</v>
      </c>
      <c r="M56" s="19">
        <f t="shared" si="24"/>
        <v>1.0615000000000001</v>
      </c>
      <c r="N56" s="19">
        <f t="shared" si="24"/>
        <v>1.0615000000000001</v>
      </c>
      <c r="O56" s="19">
        <f t="shared" si="24"/>
        <v>3.8361999999999998</v>
      </c>
      <c r="P56" s="19">
        <f t="shared" si="24"/>
        <v>6.9107500000000002</v>
      </c>
      <c r="Q56" s="19">
        <f t="shared" si="24"/>
        <v>9.1558500000000009</v>
      </c>
      <c r="R56" s="19"/>
      <c r="S56" s="19">
        <f t="shared" ref="S56:X56" si="25">MEDIAN(AO7:AO54)</f>
        <v>13.25825</v>
      </c>
      <c r="T56" s="19">
        <f t="shared" si="25"/>
        <v>22.2393</v>
      </c>
      <c r="U56" s="19">
        <f t="shared" si="25"/>
        <v>25.491</v>
      </c>
      <c r="V56" s="19">
        <f t="shared" si="25"/>
        <v>11.02285</v>
      </c>
      <c r="W56" s="19">
        <f t="shared" si="25"/>
        <v>19.274999999999999</v>
      </c>
      <c r="X56" s="19">
        <f t="shared" si="25"/>
        <v>21.810099999999998</v>
      </c>
    </row>
    <row r="57" spans="2:46">
      <c r="B57" t="s">
        <v>143</v>
      </c>
      <c r="C57" s="19">
        <f>MIN(Y7:Y54)</f>
        <v>0.92820000000000003</v>
      </c>
      <c r="D57" s="19">
        <f t="shared" ref="D57:Q57" si="26">MIN(Z7:Z54)</f>
        <v>2.3056000000000001</v>
      </c>
      <c r="E57" s="19">
        <f t="shared" si="26"/>
        <v>2.6964999999999999</v>
      </c>
      <c r="F57" s="19">
        <f t="shared" si="26"/>
        <v>1E-4</v>
      </c>
      <c r="G57" s="19">
        <f t="shared" si="26"/>
        <v>1E-4</v>
      </c>
      <c r="H57" s="19">
        <f t="shared" si="26"/>
        <v>0.33650000000000002</v>
      </c>
      <c r="I57" s="19">
        <f t="shared" si="26"/>
        <v>1E-4</v>
      </c>
      <c r="J57" s="19">
        <f t="shared" si="26"/>
        <v>0.21340000000000001</v>
      </c>
      <c r="K57" s="19">
        <f t="shared" si="26"/>
        <v>0.3009</v>
      </c>
      <c r="L57" s="19">
        <f t="shared" si="26"/>
        <v>0</v>
      </c>
      <c r="M57" s="19">
        <f t="shared" si="26"/>
        <v>0</v>
      </c>
      <c r="N57" s="19">
        <f t="shared" si="26"/>
        <v>0</v>
      </c>
      <c r="O57" s="19">
        <f t="shared" si="26"/>
        <v>1.3025</v>
      </c>
      <c r="P57" s="19">
        <f t="shared" si="26"/>
        <v>1.8915</v>
      </c>
      <c r="Q57" s="19">
        <f t="shared" si="26"/>
        <v>2.4325000000000001</v>
      </c>
      <c r="R57" s="19"/>
      <c r="S57" s="19">
        <f t="shared" ref="S57:X57" si="27">MIN(AO7:AO54)</f>
        <v>3.7075</v>
      </c>
      <c r="T57" s="19">
        <f t="shared" si="27"/>
        <v>8.1142000000000003</v>
      </c>
      <c r="U57" s="19">
        <f t="shared" si="27"/>
        <v>9.1165000000000003</v>
      </c>
      <c r="V57" s="19">
        <f t="shared" si="27"/>
        <v>5.4993999999999996</v>
      </c>
      <c r="W57" s="19">
        <f t="shared" si="27"/>
        <v>9.5487000000000002</v>
      </c>
      <c r="X57" s="19">
        <f t="shared" si="27"/>
        <v>12.689299999999999</v>
      </c>
    </row>
    <row r="58" spans="2:46">
      <c r="B58" t="s">
        <v>144</v>
      </c>
      <c r="C58" s="19">
        <f>MAX(Y7:Y54)</f>
        <v>9.8519000000000005</v>
      </c>
      <c r="D58" s="19">
        <f t="shared" ref="D58:Q58" si="28">MAX(Z7:Z54)</f>
        <v>13.0794</v>
      </c>
      <c r="E58" s="19">
        <f t="shared" si="28"/>
        <v>14.629899999999999</v>
      </c>
      <c r="F58" s="19">
        <f t="shared" si="28"/>
        <v>3.6905000000000001</v>
      </c>
      <c r="G58" s="19">
        <f t="shared" si="28"/>
        <v>7.6912000000000003</v>
      </c>
      <c r="H58" s="19">
        <f t="shared" si="28"/>
        <v>7.6912000000000003</v>
      </c>
      <c r="I58" s="19">
        <f t="shared" si="28"/>
        <v>7.9226999999999999</v>
      </c>
      <c r="J58" s="19">
        <f t="shared" si="28"/>
        <v>8.7865000000000002</v>
      </c>
      <c r="K58" s="19">
        <f t="shared" si="28"/>
        <v>9.5225000000000009</v>
      </c>
      <c r="L58" s="19">
        <f t="shared" si="28"/>
        <v>3.3837999999999999</v>
      </c>
      <c r="M58" s="19">
        <f t="shared" si="28"/>
        <v>3.3837999999999999</v>
      </c>
      <c r="N58" s="19">
        <f t="shared" si="28"/>
        <v>4.7953999999999999</v>
      </c>
      <c r="O58" s="19">
        <f t="shared" si="28"/>
        <v>11.905799999999999</v>
      </c>
      <c r="P58" s="19">
        <f t="shared" si="28"/>
        <v>19.1357</v>
      </c>
      <c r="Q58" s="19">
        <f t="shared" si="28"/>
        <v>25.172499999999999</v>
      </c>
      <c r="R58" s="19"/>
      <c r="S58" s="19">
        <f t="shared" ref="S58:X58" si="29">MAX(AO7:AO54)</f>
        <v>21.108899999999998</v>
      </c>
      <c r="T58" s="19">
        <f t="shared" si="29"/>
        <v>33.310200000000002</v>
      </c>
      <c r="U58" s="19">
        <f t="shared" si="29"/>
        <v>38.144100000000002</v>
      </c>
      <c r="V58" s="19">
        <f t="shared" si="29"/>
        <v>21.981200000000001</v>
      </c>
      <c r="W58" s="19">
        <f t="shared" si="29"/>
        <v>31.295400000000001</v>
      </c>
      <c r="X58" s="19">
        <f t="shared" si="29"/>
        <v>37.619500000000002</v>
      </c>
    </row>
    <row r="59" spans="2:46" s="9" customFormat="1"/>
  </sheetData>
  <autoFilter ref="C6:X54"/>
  <mergeCells count="10">
    <mergeCell ref="V4:X4"/>
    <mergeCell ref="B1:X1"/>
    <mergeCell ref="C3:Q3"/>
    <mergeCell ref="S3:X3"/>
    <mergeCell ref="C4:E4"/>
    <mergeCell ref="F4:H4"/>
    <mergeCell ref="I4:K4"/>
    <mergeCell ref="L4:N4"/>
    <mergeCell ref="O4:Q4"/>
    <mergeCell ref="S4:U4"/>
  </mergeCells>
  <conditionalFormatting sqref="C7:X58">
    <cfRule type="cellIs" dxfId="4" priority="1" operator="lessThan">
      <formula>0</formula>
    </cfRule>
  </conditionalFormatting>
  <pageMargins left="0.7" right="0.7" top="0.75" bottom="0.75" header="0.3" footer="0.3"/>
  <pageSetup scale="48"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K62"/>
  <sheetViews>
    <sheetView zoomScaleNormal="100" zoomScaleSheetLayoutView="100" workbookViewId="0">
      <selection activeCell="A62" sqref="A62:K62"/>
    </sheetView>
  </sheetViews>
  <sheetFormatPr defaultColWidth="8.85546875" defaultRowHeight="15"/>
  <cols>
    <col min="1" max="1" width="24.85546875" customWidth="1"/>
    <col min="2" max="2" width="10.140625" customWidth="1"/>
    <col min="3" max="3" width="8.42578125" customWidth="1"/>
    <col min="4" max="4" width="13.7109375" customWidth="1"/>
    <col min="5" max="5" width="12.28515625" customWidth="1"/>
    <col min="6" max="6" width="18.42578125" customWidth="1"/>
    <col min="7" max="7" width="11.85546875" customWidth="1"/>
    <col min="8" max="8" width="17.7109375" customWidth="1"/>
    <col min="9" max="9" width="15.5703125" customWidth="1"/>
    <col min="10" max="10" width="17.7109375" customWidth="1"/>
    <col min="11" max="11" width="15.140625" customWidth="1"/>
  </cols>
  <sheetData>
    <row r="1" spans="1:11" ht="19.5" customHeight="1">
      <c r="A1" s="144" t="s">
        <v>632</v>
      </c>
      <c r="B1" s="17"/>
      <c r="C1" s="17"/>
      <c r="D1" s="17"/>
      <c r="E1" s="17"/>
      <c r="F1" s="17"/>
      <c r="G1" s="13"/>
      <c r="H1" s="13"/>
      <c r="I1" s="13"/>
      <c r="J1" s="13"/>
      <c r="K1" s="13"/>
    </row>
    <row r="2" spans="1:11" s="5" customFormat="1" ht="30.95" customHeight="1">
      <c r="A2" s="221" t="s">
        <v>636</v>
      </c>
      <c r="B2" s="223" t="s">
        <v>633</v>
      </c>
      <c r="C2" s="224"/>
      <c r="D2" s="218" t="s">
        <v>680</v>
      </c>
      <c r="E2" s="219"/>
      <c r="F2" s="147"/>
      <c r="G2" s="147"/>
      <c r="H2" s="147"/>
      <c r="I2" s="218" t="s">
        <v>684</v>
      </c>
      <c r="J2" s="220"/>
      <c r="K2" s="220"/>
    </row>
    <row r="3" spans="1:11" s="110" customFormat="1" ht="74.099999999999994" customHeight="1">
      <c r="A3" s="222"/>
      <c r="B3" s="133" t="s">
        <v>634</v>
      </c>
      <c r="C3" s="133" t="s">
        <v>635</v>
      </c>
      <c r="D3" s="134" t="s">
        <v>683</v>
      </c>
      <c r="E3" s="135" t="s">
        <v>682</v>
      </c>
      <c r="F3" s="133" t="s">
        <v>681</v>
      </c>
      <c r="G3" s="133" t="s">
        <v>678</v>
      </c>
      <c r="H3" s="133" t="s">
        <v>685</v>
      </c>
      <c r="I3" s="134" t="s">
        <v>679</v>
      </c>
      <c r="J3" s="133" t="s">
        <v>677</v>
      </c>
      <c r="K3" s="133" t="s">
        <v>608</v>
      </c>
    </row>
    <row r="4" spans="1:11">
      <c r="A4" s="17" t="s">
        <v>171</v>
      </c>
    </row>
    <row r="5" spans="1:11">
      <c r="A5" s="20" t="s">
        <v>16</v>
      </c>
      <c r="B5" s="54">
        <v>6.4</v>
      </c>
      <c r="C5" s="106">
        <v>4.5</v>
      </c>
      <c r="D5" s="54">
        <v>52.711995000000002</v>
      </c>
      <c r="E5" s="54">
        <v>32.610787999999999</v>
      </c>
      <c r="F5" s="136">
        <v>99.089139165713476</v>
      </c>
      <c r="G5" s="56">
        <v>66.7</v>
      </c>
      <c r="H5" s="56">
        <v>5.0452409999999999</v>
      </c>
      <c r="I5" s="56">
        <v>32.403714000000001</v>
      </c>
      <c r="J5" s="56">
        <v>46.504721000000004</v>
      </c>
      <c r="K5" s="56">
        <v>32.905918</v>
      </c>
    </row>
    <row r="6" spans="1:11">
      <c r="A6" s="20" t="s">
        <v>540</v>
      </c>
      <c r="B6" s="54">
        <v>4.3</v>
      </c>
      <c r="C6" s="106">
        <v>3.8</v>
      </c>
      <c r="D6" s="54">
        <v>47.032912000000003</v>
      </c>
      <c r="E6" s="54">
        <v>19.751318000000001</v>
      </c>
      <c r="F6" s="137" t="s">
        <v>564</v>
      </c>
      <c r="G6" s="56">
        <v>67.7</v>
      </c>
      <c r="H6" s="56">
        <v>7.5423939999999998</v>
      </c>
      <c r="I6" s="56">
        <v>32.344441000000003</v>
      </c>
      <c r="J6" s="56">
        <v>41.625031999999997</v>
      </c>
      <c r="K6" s="56">
        <v>32.768067000000002</v>
      </c>
    </row>
    <row r="7" spans="1:11">
      <c r="A7" s="20" t="s">
        <v>24</v>
      </c>
      <c r="B7" s="54">
        <v>5.4</v>
      </c>
      <c r="C7" s="106">
        <v>4</v>
      </c>
      <c r="D7" s="54">
        <v>39.626607</v>
      </c>
      <c r="E7" s="54">
        <v>42.056398999999999</v>
      </c>
      <c r="F7" s="138" t="s">
        <v>565</v>
      </c>
      <c r="G7" s="56">
        <v>75.099999999999994</v>
      </c>
      <c r="H7" s="56">
        <v>2.2520850000000001</v>
      </c>
      <c r="I7" s="56">
        <v>36.093513000000002</v>
      </c>
      <c r="J7" s="56">
        <v>39.992584999999998</v>
      </c>
      <c r="K7" s="56">
        <v>36.141379999999998</v>
      </c>
    </row>
    <row r="8" spans="1:11">
      <c r="A8" s="20" t="s">
        <v>30</v>
      </c>
      <c r="B8" s="54">
        <v>4.9000000000000004</v>
      </c>
      <c r="C8" s="106">
        <v>3.6</v>
      </c>
      <c r="D8" s="54">
        <v>33.549841000000001</v>
      </c>
      <c r="E8" s="54">
        <v>48.678238</v>
      </c>
      <c r="F8" s="139" t="s">
        <v>566</v>
      </c>
      <c r="G8" s="56">
        <v>70.3</v>
      </c>
      <c r="H8" s="56">
        <v>18.124670999999999</v>
      </c>
      <c r="I8" s="56">
        <v>27.407900999999999</v>
      </c>
      <c r="J8" s="56">
        <v>43.058297000000003</v>
      </c>
      <c r="K8" s="56">
        <v>29.093288999999999</v>
      </c>
    </row>
    <row r="9" spans="1:11">
      <c r="A9" s="20" t="s">
        <v>31</v>
      </c>
      <c r="B9" s="54">
        <v>6</v>
      </c>
      <c r="C9" s="106">
        <v>4.9000000000000004</v>
      </c>
      <c r="D9" s="54">
        <v>43.592449000000002</v>
      </c>
      <c r="E9" s="54">
        <v>40.863498</v>
      </c>
      <c r="F9" s="139" t="s">
        <v>567</v>
      </c>
      <c r="G9" s="56">
        <v>83.1</v>
      </c>
      <c r="H9" s="56">
        <v>17.198430999999999</v>
      </c>
      <c r="I9" s="56">
        <v>30.297574000000001</v>
      </c>
      <c r="J9" s="56">
        <v>55.564208000000001</v>
      </c>
      <c r="K9" s="56">
        <v>31.951532</v>
      </c>
    </row>
    <row r="10" spans="1:11">
      <c r="A10" s="20" t="s">
        <v>35</v>
      </c>
      <c r="B10" s="54">
        <v>5.9</v>
      </c>
      <c r="C10" s="106">
        <v>5.2</v>
      </c>
      <c r="D10" s="54">
        <v>33.732926999999997</v>
      </c>
      <c r="E10" s="54">
        <v>28.372588</v>
      </c>
      <c r="F10" s="136">
        <v>90.670168886304054</v>
      </c>
      <c r="G10" s="56">
        <v>81.599999999999994</v>
      </c>
      <c r="H10" s="56">
        <v>40.360920999999998</v>
      </c>
      <c r="I10" s="56">
        <v>28.493614999999998</v>
      </c>
      <c r="J10" s="56">
        <v>42.426738</v>
      </c>
      <c r="K10" s="56">
        <v>30.726890000000001</v>
      </c>
    </row>
    <row r="11" spans="1:11">
      <c r="A11" s="20" t="s">
        <v>41</v>
      </c>
      <c r="B11" s="54">
        <v>4.5999999999999996</v>
      </c>
      <c r="C11" s="106">
        <v>3.2</v>
      </c>
      <c r="D11" s="54">
        <v>37.793531000000002</v>
      </c>
      <c r="E11" s="54">
        <v>52.884442</v>
      </c>
      <c r="F11" s="136">
        <v>98.310992931764673</v>
      </c>
      <c r="G11" s="56">
        <v>61.3</v>
      </c>
      <c r="H11" s="56">
        <v>8.0043170000000003</v>
      </c>
      <c r="I11" s="56">
        <v>20.800177000000001</v>
      </c>
      <c r="J11" s="56">
        <v>49.110759000000002</v>
      </c>
      <c r="K11" s="56">
        <v>22.863581</v>
      </c>
    </row>
    <row r="12" spans="1:11">
      <c r="A12" s="20" t="s">
        <v>555</v>
      </c>
      <c r="B12" s="54">
        <v>5.7</v>
      </c>
      <c r="C12" s="106">
        <v>4.9000000000000004</v>
      </c>
      <c r="D12" s="54">
        <v>44.442650999999998</v>
      </c>
      <c r="E12" s="54">
        <v>29.543645000000001</v>
      </c>
      <c r="F12" s="139" t="s">
        <v>568</v>
      </c>
      <c r="G12" s="56">
        <v>77.099999999999994</v>
      </c>
      <c r="H12" s="56">
        <v>30.655270999999999</v>
      </c>
      <c r="I12" s="56">
        <v>24.264783000000001</v>
      </c>
      <c r="J12" s="56">
        <v>35.174388999999998</v>
      </c>
      <c r="K12" s="56">
        <v>25.679625999999999</v>
      </c>
    </row>
    <row r="13" spans="1:11">
      <c r="A13" s="20" t="s">
        <v>47</v>
      </c>
      <c r="B13" s="54">
        <v>6.2</v>
      </c>
      <c r="C13" s="106">
        <v>4.7</v>
      </c>
      <c r="D13" s="54">
        <v>41.296858999999998</v>
      </c>
      <c r="E13" s="54">
        <v>42.47175</v>
      </c>
      <c r="F13" s="136">
        <v>94.927247423506273</v>
      </c>
      <c r="G13" s="56">
        <v>75.599999999999994</v>
      </c>
      <c r="H13" s="56">
        <v>20.904615</v>
      </c>
      <c r="I13" s="56">
        <v>34.265773000000003</v>
      </c>
      <c r="J13" s="56">
        <v>39.489992999999998</v>
      </c>
      <c r="K13" s="56">
        <v>34.848948</v>
      </c>
    </row>
    <row r="14" spans="1:11">
      <c r="A14" s="20" t="s">
        <v>556</v>
      </c>
      <c r="B14" s="54">
        <v>4.0999999999999996</v>
      </c>
      <c r="C14" s="106">
        <v>3.5</v>
      </c>
      <c r="D14" s="54">
        <v>40.518295999999999</v>
      </c>
      <c r="E14" s="54">
        <v>40.456761999999998</v>
      </c>
      <c r="F14" s="136">
        <v>88.505371021008514</v>
      </c>
      <c r="G14" s="56">
        <v>76.099999999999994</v>
      </c>
      <c r="H14" s="56">
        <v>15.857307</v>
      </c>
      <c r="I14" s="56">
        <v>14.569195000000001</v>
      </c>
      <c r="J14" s="56">
        <v>33.024002000000003</v>
      </c>
      <c r="K14" s="56">
        <v>16.192343000000001</v>
      </c>
    </row>
    <row r="15" spans="1:11">
      <c r="A15" s="5" t="s">
        <v>172</v>
      </c>
      <c r="B15" s="54"/>
      <c r="C15" s="56"/>
      <c r="D15" s="54"/>
      <c r="E15" s="54"/>
      <c r="F15" s="137"/>
      <c r="G15" s="56"/>
      <c r="H15" s="54"/>
      <c r="I15" s="54"/>
      <c r="J15" s="54"/>
      <c r="K15" s="54"/>
    </row>
    <row r="16" spans="1:11">
      <c r="A16" s="20" t="s">
        <v>557</v>
      </c>
      <c r="B16" s="54">
        <v>4.9000000000000004</v>
      </c>
      <c r="C16" s="106">
        <v>4</v>
      </c>
      <c r="D16" s="54">
        <v>39.994818000000002</v>
      </c>
      <c r="E16" s="54">
        <v>27.541896999999999</v>
      </c>
      <c r="F16" s="136">
        <v>86.221211982043414</v>
      </c>
      <c r="G16" s="56">
        <v>75.900000000000006</v>
      </c>
      <c r="H16" s="56">
        <v>31.295855</v>
      </c>
      <c r="I16" s="56">
        <v>32.560870000000001</v>
      </c>
      <c r="J16" s="56">
        <v>49.602826999999998</v>
      </c>
      <c r="K16" s="56">
        <v>34.545273000000002</v>
      </c>
    </row>
    <row r="17" spans="1:11">
      <c r="A17" s="20" t="s">
        <v>14</v>
      </c>
      <c r="B17" s="54">
        <v>6</v>
      </c>
      <c r="C17" s="106">
        <v>5.4</v>
      </c>
      <c r="D17" s="54">
        <v>53.657038999999997</v>
      </c>
      <c r="E17" s="54">
        <v>23.743776</v>
      </c>
      <c r="F17" s="136">
        <v>95.690092396304536</v>
      </c>
      <c r="G17" s="56">
        <v>82.5</v>
      </c>
      <c r="H17" s="56">
        <v>18.605782000000001</v>
      </c>
      <c r="I17" s="56">
        <v>24.504624</v>
      </c>
      <c r="J17" s="56">
        <v>38.784391999999997</v>
      </c>
      <c r="K17" s="56">
        <v>25.163094999999998</v>
      </c>
    </row>
    <row r="18" spans="1:11">
      <c r="A18" s="20" t="s">
        <v>134</v>
      </c>
      <c r="B18" s="54">
        <v>7.6</v>
      </c>
      <c r="C18" s="106">
        <v>7.4</v>
      </c>
      <c r="D18" s="54">
        <v>56.250377999999998</v>
      </c>
      <c r="E18" s="54">
        <v>8.5208860000000008</v>
      </c>
      <c r="F18" s="136">
        <v>84.117833840982385</v>
      </c>
      <c r="G18" s="56">
        <v>92.1</v>
      </c>
      <c r="H18" s="56">
        <v>3.8102010000000002</v>
      </c>
      <c r="I18" s="56">
        <v>16.012979000000001</v>
      </c>
      <c r="J18" s="56">
        <v>53.498283000000001</v>
      </c>
      <c r="K18" s="56">
        <v>16.196954000000002</v>
      </c>
    </row>
    <row r="19" spans="1:11">
      <c r="A19" s="20" t="s">
        <v>541</v>
      </c>
      <c r="B19" s="54">
        <v>5.5</v>
      </c>
      <c r="C19" s="106">
        <v>5.2</v>
      </c>
      <c r="D19" s="54">
        <v>44.431739999999998</v>
      </c>
      <c r="E19" s="54">
        <v>18.641807</v>
      </c>
      <c r="F19" s="137" t="s">
        <v>569</v>
      </c>
      <c r="G19" s="56">
        <v>77.099999999999994</v>
      </c>
      <c r="H19" s="56">
        <v>24.086392</v>
      </c>
      <c r="I19" s="56">
        <v>16.098638000000001</v>
      </c>
      <c r="J19" s="56">
        <v>27.658055000000001</v>
      </c>
      <c r="K19" s="56">
        <v>17.113358000000002</v>
      </c>
    </row>
    <row r="20" spans="1:11">
      <c r="A20" s="20" t="s">
        <v>558</v>
      </c>
      <c r="B20" s="54">
        <v>5</v>
      </c>
      <c r="C20" s="106">
        <v>4.3</v>
      </c>
      <c r="D20" s="54">
        <v>45.705945999999997</v>
      </c>
      <c r="E20" s="54">
        <v>21.641093000000001</v>
      </c>
      <c r="F20" s="136">
        <v>97.099721763637234</v>
      </c>
      <c r="G20" s="56">
        <v>70.8</v>
      </c>
      <c r="H20" s="56">
        <v>6.1483480000000004</v>
      </c>
      <c r="I20" s="56">
        <v>30.087228</v>
      </c>
      <c r="J20" s="56">
        <v>64.342286999999999</v>
      </c>
      <c r="K20" s="56">
        <v>31.140992000000001</v>
      </c>
    </row>
    <row r="21" spans="1:11">
      <c r="A21" s="28" t="s">
        <v>173</v>
      </c>
      <c r="B21" s="54"/>
      <c r="C21" s="56"/>
      <c r="D21" s="54"/>
      <c r="E21" s="54"/>
      <c r="F21" s="137"/>
      <c r="G21" s="56"/>
      <c r="H21" s="54"/>
      <c r="I21" s="54"/>
      <c r="J21" s="54"/>
      <c r="K21" s="54"/>
    </row>
    <row r="22" spans="1:11">
      <c r="A22" s="20" t="s">
        <v>135</v>
      </c>
      <c r="B22" s="54">
        <v>1.7</v>
      </c>
      <c r="C22" s="106">
        <v>1.6</v>
      </c>
      <c r="D22" s="54">
        <v>24.006141</v>
      </c>
      <c r="E22" s="54">
        <v>57.870215000000002</v>
      </c>
      <c r="F22" s="136">
        <v>99.274057853511422</v>
      </c>
      <c r="G22" s="56">
        <v>67.7</v>
      </c>
      <c r="H22" s="54" t="s">
        <v>576</v>
      </c>
      <c r="I22" s="56">
        <v>13.491056</v>
      </c>
      <c r="J22" s="54" t="s">
        <v>576</v>
      </c>
      <c r="K22" s="54" t="s">
        <v>576</v>
      </c>
    </row>
    <row r="23" spans="1:11">
      <c r="A23" s="20" t="s">
        <v>8</v>
      </c>
      <c r="B23" s="54">
        <v>2</v>
      </c>
      <c r="C23" s="106">
        <v>1.8</v>
      </c>
      <c r="D23" s="54">
        <v>11.593579</v>
      </c>
      <c r="E23" s="54">
        <v>71.702397000000005</v>
      </c>
      <c r="F23" s="136">
        <v>79.454895417974456</v>
      </c>
      <c r="G23" s="56">
        <v>69.099999999999994</v>
      </c>
      <c r="H23" s="54" t="s">
        <v>576</v>
      </c>
      <c r="I23" s="56">
        <v>15.404059999999999</v>
      </c>
      <c r="J23" s="54" t="s">
        <v>576</v>
      </c>
      <c r="K23" s="54" t="s">
        <v>576</v>
      </c>
    </row>
    <row r="24" spans="1:11">
      <c r="A24" s="20" t="s">
        <v>579</v>
      </c>
      <c r="B24" s="54">
        <v>3</v>
      </c>
      <c r="C24" s="106">
        <v>2.4</v>
      </c>
      <c r="D24" s="54">
        <v>20.604583999999999</v>
      </c>
      <c r="E24" s="54">
        <v>62.916348999999997</v>
      </c>
      <c r="F24" s="136">
        <v>76.126652831855949</v>
      </c>
      <c r="G24" s="56">
        <v>69.3</v>
      </c>
      <c r="H24" s="54" t="s">
        <v>168</v>
      </c>
      <c r="I24" s="56">
        <v>11.599876</v>
      </c>
      <c r="J24" s="54" t="s">
        <v>168</v>
      </c>
      <c r="K24" s="54" t="s">
        <v>168</v>
      </c>
    </row>
    <row r="25" spans="1:11">
      <c r="A25" s="20" t="s">
        <v>580</v>
      </c>
      <c r="B25" s="54">
        <v>3.5</v>
      </c>
      <c r="C25" s="106">
        <v>2.5</v>
      </c>
      <c r="D25" s="54">
        <v>25.583190999999999</v>
      </c>
      <c r="E25" s="54">
        <v>52.774349999999998</v>
      </c>
      <c r="F25" s="136">
        <v>99.087557281651556</v>
      </c>
      <c r="G25" s="56">
        <v>57.1</v>
      </c>
      <c r="H25" s="54" t="s">
        <v>168</v>
      </c>
      <c r="I25" s="56">
        <v>11.731767</v>
      </c>
      <c r="J25" s="54" t="s">
        <v>168</v>
      </c>
      <c r="K25" s="54" t="s">
        <v>168</v>
      </c>
    </row>
    <row r="26" spans="1:11">
      <c r="A26" s="20" t="s">
        <v>559</v>
      </c>
      <c r="B26" s="54">
        <v>2.5</v>
      </c>
      <c r="C26" s="106">
        <v>1.8</v>
      </c>
      <c r="D26" s="54">
        <v>25.895126999999999</v>
      </c>
      <c r="E26" s="54">
        <v>53.719183000000001</v>
      </c>
      <c r="F26" s="136">
        <v>67.613419062923981</v>
      </c>
      <c r="G26" s="56">
        <v>57.9</v>
      </c>
      <c r="H26" s="54" t="s">
        <v>577</v>
      </c>
      <c r="I26" s="56">
        <v>11.871392999999999</v>
      </c>
      <c r="J26" s="54" t="s">
        <v>577</v>
      </c>
      <c r="K26" s="54" t="s">
        <v>577</v>
      </c>
    </row>
    <row r="27" spans="1:11">
      <c r="A27" s="20" t="s">
        <v>581</v>
      </c>
      <c r="B27" s="54">
        <v>2.2000000000000002</v>
      </c>
      <c r="C27" s="106">
        <v>1.6</v>
      </c>
      <c r="D27" s="54">
        <v>17.486283</v>
      </c>
      <c r="E27" s="54">
        <v>69.206197000000003</v>
      </c>
      <c r="F27" s="136">
        <v>80.128270880765456</v>
      </c>
      <c r="G27" s="56">
        <v>70.099999999999994</v>
      </c>
      <c r="H27" s="54" t="s">
        <v>168</v>
      </c>
      <c r="I27" s="56">
        <v>9.4998369999999994</v>
      </c>
      <c r="J27" s="54" t="s">
        <v>168</v>
      </c>
      <c r="K27" s="54" t="s">
        <v>168</v>
      </c>
    </row>
    <row r="28" spans="1:11">
      <c r="A28" s="5" t="s">
        <v>174</v>
      </c>
      <c r="B28" s="54"/>
      <c r="C28" s="56"/>
      <c r="D28" s="54"/>
      <c r="E28" s="54"/>
      <c r="F28" s="137"/>
      <c r="G28" s="56"/>
      <c r="H28" s="54"/>
      <c r="I28" s="56"/>
      <c r="J28" s="54"/>
      <c r="K28" s="54"/>
    </row>
    <row r="29" spans="1:11">
      <c r="A29" s="20" t="s">
        <v>29</v>
      </c>
      <c r="B29" s="54">
        <v>2</v>
      </c>
      <c r="C29" s="106">
        <v>1.9</v>
      </c>
      <c r="D29" s="54">
        <v>25.149846</v>
      </c>
      <c r="E29" s="54">
        <v>58.170383999999999</v>
      </c>
      <c r="F29" s="139" t="s">
        <v>570</v>
      </c>
      <c r="G29" s="56">
        <v>74.7</v>
      </c>
      <c r="H29" s="54">
        <v>22.361484000000001</v>
      </c>
      <c r="I29" s="56">
        <v>11.856413</v>
      </c>
      <c r="J29" s="54">
        <v>32.070357999999999</v>
      </c>
      <c r="K29" s="54">
        <v>14.214047000000001</v>
      </c>
    </row>
    <row r="30" spans="1:11">
      <c r="A30" s="20" t="s">
        <v>179</v>
      </c>
      <c r="B30" s="54">
        <v>3.6</v>
      </c>
      <c r="C30" s="106">
        <v>3.4</v>
      </c>
      <c r="D30" s="54">
        <v>46.923943000000001</v>
      </c>
      <c r="E30" s="54">
        <v>26.132847000000002</v>
      </c>
      <c r="F30" s="136">
        <v>97.447357921102835</v>
      </c>
      <c r="G30" s="56">
        <v>72.8</v>
      </c>
      <c r="H30" s="54">
        <v>6.345777</v>
      </c>
      <c r="I30" s="56">
        <v>18.021107000000001</v>
      </c>
      <c r="J30" s="54">
        <v>52.745325000000001</v>
      </c>
      <c r="K30" s="54">
        <v>19.216313</v>
      </c>
    </row>
    <row r="31" spans="1:11">
      <c r="A31" s="20" t="s">
        <v>33</v>
      </c>
      <c r="B31" s="57">
        <v>1.7</v>
      </c>
      <c r="C31" s="106" t="s">
        <v>168</v>
      </c>
      <c r="D31" s="54">
        <v>19.290903</v>
      </c>
      <c r="E31" s="54">
        <v>64.124654000000007</v>
      </c>
      <c r="F31" s="136">
        <v>98.325393008135393</v>
      </c>
      <c r="G31" s="56">
        <v>75</v>
      </c>
      <c r="H31" s="54">
        <v>20.191966000000001</v>
      </c>
      <c r="I31" s="56">
        <v>11.366980999999999</v>
      </c>
      <c r="J31" s="54">
        <v>32.851247999999998</v>
      </c>
      <c r="K31" s="54">
        <v>13.362273</v>
      </c>
    </row>
    <row r="32" spans="1:11">
      <c r="A32" s="20" t="s">
        <v>43</v>
      </c>
      <c r="B32" s="54">
        <v>3.8</v>
      </c>
      <c r="C32" s="106">
        <v>3.3</v>
      </c>
      <c r="D32" s="54">
        <v>32.623994000000003</v>
      </c>
      <c r="E32" s="54">
        <v>44.034587999999999</v>
      </c>
      <c r="F32" s="136">
        <v>80.375023584523831</v>
      </c>
      <c r="G32" s="56">
        <v>72.5</v>
      </c>
      <c r="H32" s="54" t="s">
        <v>576</v>
      </c>
      <c r="I32" s="56">
        <v>22.863439</v>
      </c>
      <c r="J32" s="54" t="s">
        <v>576</v>
      </c>
      <c r="K32" s="54" t="s">
        <v>576</v>
      </c>
    </row>
    <row r="33" spans="1:11">
      <c r="A33" s="20" t="s">
        <v>48</v>
      </c>
      <c r="B33" s="54">
        <v>1.2</v>
      </c>
      <c r="C33" s="106">
        <v>1.1000000000000001</v>
      </c>
      <c r="D33" s="54">
        <v>25.498657000000001</v>
      </c>
      <c r="E33" s="54">
        <v>57.842162999999999</v>
      </c>
      <c r="F33" s="136">
        <v>99.466955044812821</v>
      </c>
      <c r="G33" s="56">
        <v>77.400000000000006</v>
      </c>
      <c r="H33" s="54">
        <v>30.490075999999998</v>
      </c>
      <c r="I33" s="56">
        <v>10.109007</v>
      </c>
      <c r="J33" s="54">
        <v>10.610026</v>
      </c>
      <c r="K33" s="54">
        <v>10.193148000000001</v>
      </c>
    </row>
    <row r="34" spans="1:11">
      <c r="A34" s="5" t="s">
        <v>175</v>
      </c>
      <c r="B34" s="54"/>
      <c r="C34" s="56"/>
      <c r="D34" s="54"/>
      <c r="E34" s="54"/>
      <c r="F34" s="137"/>
      <c r="G34" s="56"/>
      <c r="H34" s="54"/>
      <c r="I34" s="56"/>
      <c r="J34" s="54"/>
      <c r="K34" s="54"/>
    </row>
    <row r="35" spans="1:11">
      <c r="A35" s="20" t="s">
        <v>582</v>
      </c>
      <c r="B35" s="54">
        <v>2.2999999999999998</v>
      </c>
      <c r="C35" s="106">
        <v>1.6</v>
      </c>
      <c r="D35" s="54">
        <v>21.733879999999999</v>
      </c>
      <c r="E35" s="54">
        <v>64.910846000000006</v>
      </c>
      <c r="F35" s="136">
        <v>54.68331236497076</v>
      </c>
      <c r="G35" s="56">
        <v>85.3</v>
      </c>
      <c r="H35" s="54" t="s">
        <v>168</v>
      </c>
      <c r="I35" s="56">
        <v>13.473560000000001</v>
      </c>
      <c r="J35" s="54" t="s">
        <v>168</v>
      </c>
      <c r="K35" s="54" t="s">
        <v>168</v>
      </c>
    </row>
    <row r="36" spans="1:11">
      <c r="A36" s="20" t="s">
        <v>560</v>
      </c>
      <c r="B36" s="54">
        <v>2.7</v>
      </c>
      <c r="C36" s="106">
        <v>1.9</v>
      </c>
      <c r="D36" s="54">
        <v>14.012945</v>
      </c>
      <c r="E36" s="54">
        <v>70.484195</v>
      </c>
      <c r="F36" s="139" t="s">
        <v>571</v>
      </c>
      <c r="G36" s="56">
        <v>79.5</v>
      </c>
      <c r="H36" s="54" t="s">
        <v>576</v>
      </c>
      <c r="I36" s="56">
        <v>13.911820000000001</v>
      </c>
      <c r="J36" s="54" t="s">
        <v>578</v>
      </c>
      <c r="K36" s="54" t="s">
        <v>578</v>
      </c>
    </row>
    <row r="37" spans="1:11">
      <c r="A37" s="20" t="s">
        <v>583</v>
      </c>
      <c r="B37" s="54">
        <v>2.5</v>
      </c>
      <c r="C37" s="106">
        <v>2.2000000000000002</v>
      </c>
      <c r="D37" s="54">
        <v>32.788032000000001</v>
      </c>
      <c r="E37" s="54">
        <v>47.769083000000002</v>
      </c>
      <c r="F37" s="136">
        <v>99.781887942378972</v>
      </c>
      <c r="G37" s="56">
        <v>68.599999999999994</v>
      </c>
      <c r="H37" s="54" t="s">
        <v>168</v>
      </c>
      <c r="I37" s="56">
        <v>28.634093</v>
      </c>
      <c r="J37" s="54" t="s">
        <v>168</v>
      </c>
      <c r="K37" s="54" t="s">
        <v>168</v>
      </c>
    </row>
    <row r="38" spans="1:11">
      <c r="A38" s="20" t="s">
        <v>37</v>
      </c>
      <c r="B38" s="54">
        <v>2.6</v>
      </c>
      <c r="C38" s="106">
        <v>1.8</v>
      </c>
      <c r="D38" s="54">
        <v>16.96152</v>
      </c>
      <c r="E38" s="54">
        <v>72.728003999999999</v>
      </c>
      <c r="F38" s="136">
        <v>59.396997873898819</v>
      </c>
      <c r="G38" s="56">
        <v>78.599999999999994</v>
      </c>
      <c r="H38" s="54" t="s">
        <v>576</v>
      </c>
      <c r="I38" s="56">
        <v>27.543783999999999</v>
      </c>
      <c r="J38" s="54" t="s">
        <v>576</v>
      </c>
      <c r="K38" s="54" t="s">
        <v>576</v>
      </c>
    </row>
    <row r="39" spans="1:11">
      <c r="A39" s="20" t="s">
        <v>584</v>
      </c>
      <c r="B39" s="54">
        <v>3.8</v>
      </c>
      <c r="C39" s="106">
        <v>3</v>
      </c>
      <c r="D39" s="54">
        <v>24.171569999999999</v>
      </c>
      <c r="E39" s="54">
        <v>51.194902999999996</v>
      </c>
      <c r="F39" s="136">
        <v>74.985251040211438</v>
      </c>
      <c r="G39" s="56">
        <v>66.7</v>
      </c>
      <c r="H39" s="54" t="s">
        <v>168</v>
      </c>
      <c r="I39" s="56">
        <v>24.375057999999999</v>
      </c>
      <c r="J39" s="54" t="s">
        <v>168</v>
      </c>
      <c r="K39" s="54" t="s">
        <v>168</v>
      </c>
    </row>
    <row r="40" spans="1:11">
      <c r="A40" s="5" t="s">
        <v>176</v>
      </c>
      <c r="B40" s="54"/>
      <c r="C40" s="56"/>
      <c r="D40" s="54"/>
      <c r="E40" s="54"/>
      <c r="F40" s="137"/>
      <c r="G40" s="56"/>
      <c r="H40" s="54"/>
      <c r="I40" s="56"/>
      <c r="J40" s="54"/>
      <c r="K40" s="54"/>
    </row>
    <row r="41" spans="1:11">
      <c r="A41" s="20" t="s">
        <v>18</v>
      </c>
      <c r="B41" s="54">
        <v>3</v>
      </c>
      <c r="C41" s="106">
        <v>2.6</v>
      </c>
      <c r="D41" s="54">
        <v>30.37688</v>
      </c>
      <c r="E41" s="54">
        <v>56.296396000000001</v>
      </c>
      <c r="F41" s="136">
        <v>90.568144697476043</v>
      </c>
      <c r="G41" s="56">
        <v>69.2</v>
      </c>
      <c r="H41" s="54" t="s">
        <v>576</v>
      </c>
      <c r="I41" s="56">
        <v>16.949287000000002</v>
      </c>
      <c r="J41" s="54" t="s">
        <v>576</v>
      </c>
      <c r="K41" s="54" t="s">
        <v>576</v>
      </c>
    </row>
    <row r="42" spans="1:11">
      <c r="A42" s="20" t="s">
        <v>27</v>
      </c>
      <c r="B42" s="54">
        <v>2.6</v>
      </c>
      <c r="C42" s="106">
        <v>2.2000000000000002</v>
      </c>
      <c r="D42" s="54">
        <v>33.672415000000001</v>
      </c>
      <c r="E42" s="54">
        <v>50.144753000000001</v>
      </c>
      <c r="F42" s="136">
        <v>96.175153984826238</v>
      </c>
      <c r="G42" s="56">
        <v>78.400000000000006</v>
      </c>
      <c r="H42" s="54" t="s">
        <v>576</v>
      </c>
      <c r="I42" s="56">
        <v>11.372783999999999</v>
      </c>
      <c r="J42" s="54" t="s">
        <v>576</v>
      </c>
      <c r="K42" s="54" t="s">
        <v>576</v>
      </c>
    </row>
    <row r="43" spans="1:11">
      <c r="A43" s="20" t="s">
        <v>40</v>
      </c>
      <c r="B43" s="54">
        <v>3.5</v>
      </c>
      <c r="C43" s="106">
        <v>2.5</v>
      </c>
      <c r="D43" s="54">
        <v>24.282931000000001</v>
      </c>
      <c r="E43" s="54">
        <v>61.233677999999998</v>
      </c>
      <c r="F43" s="139" t="s">
        <v>572</v>
      </c>
      <c r="G43" s="56">
        <v>67.8</v>
      </c>
      <c r="H43" s="54">
        <v>2.0533739999999998</v>
      </c>
      <c r="I43" s="56">
        <v>22.506995</v>
      </c>
      <c r="J43" s="54">
        <v>55.808171000000002</v>
      </c>
      <c r="K43" s="54">
        <v>22.893722</v>
      </c>
    </row>
    <row r="44" spans="1:11">
      <c r="A44" s="20" t="s">
        <v>605</v>
      </c>
      <c r="B44" s="54">
        <v>1.9</v>
      </c>
      <c r="C44" s="106">
        <v>1.6</v>
      </c>
      <c r="D44" s="54">
        <v>17.258264</v>
      </c>
      <c r="E44" s="54">
        <v>75.399497999999994</v>
      </c>
      <c r="F44" s="136">
        <v>86.807121023217192</v>
      </c>
      <c r="G44" s="56">
        <v>68</v>
      </c>
      <c r="H44" s="54" t="s">
        <v>577</v>
      </c>
      <c r="I44" s="56">
        <v>6.6314799999999998</v>
      </c>
      <c r="J44" s="54" t="s">
        <v>577</v>
      </c>
      <c r="K44" s="54" t="s">
        <v>577</v>
      </c>
    </row>
    <row r="45" spans="1:11">
      <c r="A45" s="5" t="s">
        <v>12</v>
      </c>
      <c r="B45" s="54"/>
      <c r="C45" s="56"/>
      <c r="D45" s="54"/>
      <c r="E45" s="54"/>
      <c r="F45" s="137"/>
      <c r="G45" s="56"/>
      <c r="H45" s="54"/>
      <c r="I45" s="54"/>
      <c r="J45" s="54"/>
      <c r="K45" s="54"/>
    </row>
    <row r="46" spans="1:11">
      <c r="A46" s="20" t="s">
        <v>11</v>
      </c>
      <c r="B46" s="54">
        <v>4.8</v>
      </c>
      <c r="C46" s="106">
        <v>2.7</v>
      </c>
      <c r="D46" s="54">
        <v>15.839888</v>
      </c>
      <c r="E46" s="54">
        <v>72.233372000000003</v>
      </c>
      <c r="F46" s="140">
        <v>52.5</v>
      </c>
      <c r="G46" s="56">
        <v>69.599999999999994</v>
      </c>
      <c r="H46" s="56">
        <v>8.9684080000000002</v>
      </c>
      <c r="I46" s="56">
        <v>28.887540999999999</v>
      </c>
      <c r="J46" s="56">
        <v>34.398594000000003</v>
      </c>
      <c r="K46" s="56">
        <v>29.174695</v>
      </c>
    </row>
    <row r="47" spans="1:11">
      <c r="A47" s="20" t="s">
        <v>13</v>
      </c>
      <c r="B47" s="54">
        <v>2.5</v>
      </c>
      <c r="C47" s="106">
        <v>1.8</v>
      </c>
      <c r="D47" s="54">
        <v>14.93263</v>
      </c>
      <c r="E47" s="54">
        <v>74.350032999999996</v>
      </c>
      <c r="F47" s="136">
        <v>89.272096699788577</v>
      </c>
      <c r="G47" s="56">
        <v>69.400000000000006</v>
      </c>
      <c r="H47" s="56">
        <v>25.892199999999999</v>
      </c>
      <c r="I47" s="56">
        <v>10.84937</v>
      </c>
      <c r="J47" s="56">
        <v>25.143356000000001</v>
      </c>
      <c r="K47" s="56">
        <v>12.943495</v>
      </c>
    </row>
    <row r="48" spans="1:11">
      <c r="A48" s="20" t="s">
        <v>20</v>
      </c>
      <c r="B48" s="54">
        <v>2.1</v>
      </c>
      <c r="C48" s="106">
        <v>1.6</v>
      </c>
      <c r="D48" s="54">
        <v>17.111512000000001</v>
      </c>
      <c r="E48" s="54">
        <v>70.060368999999994</v>
      </c>
      <c r="F48" s="136">
        <v>96.711261316778575</v>
      </c>
      <c r="G48" s="56">
        <v>68.400000000000006</v>
      </c>
      <c r="H48" s="56">
        <v>44.12424</v>
      </c>
      <c r="I48" s="56">
        <v>8.0228129999999993</v>
      </c>
      <c r="J48" s="56">
        <v>20.066472000000001</v>
      </c>
      <c r="K48" s="56">
        <v>11.440708000000001</v>
      </c>
    </row>
    <row r="49" spans="1:11">
      <c r="A49" s="20" t="s">
        <v>21</v>
      </c>
      <c r="B49" s="54">
        <v>3</v>
      </c>
      <c r="C49" s="106">
        <v>2.2999999999999998</v>
      </c>
      <c r="D49" s="54">
        <v>18.839901999999999</v>
      </c>
      <c r="E49" s="54">
        <v>66.164984000000004</v>
      </c>
      <c r="F49" s="140" t="s">
        <v>573</v>
      </c>
      <c r="G49" s="56">
        <v>76.900000000000006</v>
      </c>
      <c r="H49" s="56">
        <v>25.266017999999999</v>
      </c>
      <c r="I49" s="56">
        <v>12.406846</v>
      </c>
      <c r="J49" s="56">
        <v>30.069275000000001</v>
      </c>
      <c r="K49" s="56">
        <v>14.96637</v>
      </c>
    </row>
    <row r="50" spans="1:11">
      <c r="A50" s="20" t="s">
        <v>561</v>
      </c>
      <c r="B50" s="54">
        <v>5</v>
      </c>
      <c r="C50" s="106">
        <v>4.0999999999999996</v>
      </c>
      <c r="D50" s="54">
        <v>28.506392999999999</v>
      </c>
      <c r="E50" s="54">
        <v>58.362786</v>
      </c>
      <c r="F50" s="140" t="s">
        <v>574</v>
      </c>
      <c r="G50" s="56">
        <v>73.8</v>
      </c>
      <c r="H50" s="56">
        <v>3.7386010000000001</v>
      </c>
      <c r="I50" s="56">
        <v>26.838642</v>
      </c>
      <c r="J50" s="56">
        <v>49.363241000000002</v>
      </c>
      <c r="K50" s="56">
        <v>27.267368000000001</v>
      </c>
    </row>
    <row r="51" spans="1:11">
      <c r="A51" s="20" t="s">
        <v>562</v>
      </c>
      <c r="B51" s="54">
        <v>2.9</v>
      </c>
      <c r="C51" s="106">
        <v>2.2000000000000002</v>
      </c>
      <c r="D51" s="54">
        <v>31.320875000000001</v>
      </c>
      <c r="E51" s="54">
        <v>55.214962</v>
      </c>
      <c r="F51" s="136">
        <v>96.561460062106136</v>
      </c>
      <c r="G51" s="56">
        <v>71.5</v>
      </c>
      <c r="H51" s="56">
        <v>18.469456000000001</v>
      </c>
      <c r="I51" s="56">
        <v>10.697158999999999</v>
      </c>
      <c r="J51" s="56">
        <v>30.070475999999999</v>
      </c>
      <c r="K51" s="56">
        <v>13.113232</v>
      </c>
    </row>
    <row r="52" spans="1:11">
      <c r="A52" s="25" t="s">
        <v>38</v>
      </c>
      <c r="B52" s="54">
        <v>4.7</v>
      </c>
      <c r="C52" s="106">
        <v>4</v>
      </c>
      <c r="D52" s="54">
        <v>32.547100999999998</v>
      </c>
      <c r="E52" s="54">
        <v>43.647951999999997</v>
      </c>
      <c r="F52" s="140" t="s">
        <v>575</v>
      </c>
      <c r="G52" s="56">
        <v>67.099999999999994</v>
      </c>
      <c r="H52" s="56">
        <v>20.3</v>
      </c>
      <c r="I52" s="56">
        <v>17.420065000000001</v>
      </c>
      <c r="J52" s="54" t="s">
        <v>578</v>
      </c>
      <c r="K52" s="54" t="s">
        <v>578</v>
      </c>
    </row>
    <row r="53" spans="1:11">
      <c r="A53" s="24" t="s">
        <v>39</v>
      </c>
      <c r="B53" s="55">
        <v>2.6</v>
      </c>
      <c r="C53" s="188">
        <v>1.8</v>
      </c>
      <c r="D53" s="55">
        <v>24.122993999999998</v>
      </c>
      <c r="E53" s="55">
        <v>62.006664999999998</v>
      </c>
      <c r="F53" s="141">
        <v>96.069392457287989</v>
      </c>
      <c r="G53" s="58">
        <v>67.2</v>
      </c>
      <c r="H53" s="58">
        <v>24.249714000000001</v>
      </c>
      <c r="I53" s="55">
        <v>9.3083919999999996</v>
      </c>
      <c r="J53" s="55">
        <v>20.747696999999999</v>
      </c>
      <c r="K53" s="55">
        <v>11.075452</v>
      </c>
    </row>
    <row r="54" spans="1:11">
      <c r="A54" s="30" t="s">
        <v>167</v>
      </c>
      <c r="B54" s="54"/>
      <c r="C54" s="187"/>
      <c r="D54" s="54"/>
      <c r="E54" s="54"/>
      <c r="F54" s="54"/>
      <c r="G54" s="56"/>
      <c r="H54" s="54"/>
      <c r="I54" s="54"/>
      <c r="J54" s="54"/>
      <c r="K54" s="54"/>
    </row>
    <row r="55" spans="1:11">
      <c r="A55" s="20" t="s">
        <v>161</v>
      </c>
      <c r="B55" s="54">
        <v>4.8</v>
      </c>
      <c r="C55" s="106">
        <v>3.8</v>
      </c>
      <c r="D55" s="54">
        <v>44.078048000000003</v>
      </c>
      <c r="E55" s="54">
        <v>36.972396000000003</v>
      </c>
      <c r="F55" s="95">
        <v>41.89666069854546</v>
      </c>
      <c r="G55" s="56">
        <v>72.900000000000006</v>
      </c>
      <c r="H55" s="56">
        <v>6.8110140000000001</v>
      </c>
      <c r="I55" s="56">
        <v>26.292998000000001</v>
      </c>
      <c r="J55" s="56">
        <v>35.304577000000002</v>
      </c>
      <c r="K55" s="56">
        <v>26.649843000000001</v>
      </c>
    </row>
    <row r="56" spans="1:11">
      <c r="A56" s="20" t="s">
        <v>563</v>
      </c>
      <c r="B56" s="54">
        <v>4.5999999999999996</v>
      </c>
      <c r="C56" s="106">
        <v>3.4</v>
      </c>
      <c r="D56" s="54">
        <v>31.672370000000001</v>
      </c>
      <c r="E56" s="54">
        <v>53.584600000000002</v>
      </c>
      <c r="F56" s="95">
        <v>91.534580433529271</v>
      </c>
      <c r="G56" s="56">
        <v>68.8</v>
      </c>
      <c r="H56" s="56">
        <v>22.359484999999999</v>
      </c>
      <c r="I56" s="56">
        <v>25.634250000000002</v>
      </c>
      <c r="J56" s="56">
        <v>44.706831999999999</v>
      </c>
      <c r="K56" s="56">
        <v>28.257874000000001</v>
      </c>
    </row>
    <row r="57" spans="1:11">
      <c r="A57" s="20" t="s">
        <v>162</v>
      </c>
      <c r="B57" s="54">
        <v>5.7</v>
      </c>
      <c r="C57">
        <v>4.5</v>
      </c>
      <c r="D57" s="54">
        <v>39.276387</v>
      </c>
      <c r="E57" s="54">
        <v>46.865203999999999</v>
      </c>
      <c r="F57" s="95">
        <v>94.634087450259557</v>
      </c>
      <c r="G57" s="56">
        <v>80.3</v>
      </c>
      <c r="H57" s="56">
        <v>16.726600000000001</v>
      </c>
      <c r="I57" s="56">
        <v>26.197586999999999</v>
      </c>
      <c r="J57" s="56">
        <v>44.637734000000002</v>
      </c>
      <c r="K57" s="56">
        <v>27.574691999999999</v>
      </c>
    </row>
    <row r="58" spans="1:11">
      <c r="A58" s="20" t="s">
        <v>163</v>
      </c>
      <c r="B58" s="54">
        <v>5.4</v>
      </c>
      <c r="C58">
        <v>4.7</v>
      </c>
      <c r="D58" s="54">
        <v>46.448045</v>
      </c>
      <c r="E58" s="54">
        <v>29.978812999999999</v>
      </c>
      <c r="F58" s="95">
        <v>95.827069202705331</v>
      </c>
      <c r="G58" s="56">
        <v>74.900000000000006</v>
      </c>
      <c r="H58" s="56">
        <v>33.672991000000003</v>
      </c>
      <c r="I58" s="56">
        <v>22.322109999999999</v>
      </c>
      <c r="J58" s="56">
        <v>35.497729</v>
      </c>
      <c r="K58" s="56">
        <v>24.479163</v>
      </c>
    </row>
    <row r="59" spans="1:11">
      <c r="A59" s="25" t="s">
        <v>164</v>
      </c>
      <c r="B59" s="54">
        <v>3.3</v>
      </c>
      <c r="C59">
        <v>2.4</v>
      </c>
      <c r="D59" s="54">
        <v>24.464335999999999</v>
      </c>
      <c r="E59" s="54">
        <v>62.709893000000001</v>
      </c>
      <c r="F59" s="95">
        <v>90.96285623843707</v>
      </c>
      <c r="G59" s="56">
        <v>66.7</v>
      </c>
      <c r="H59" s="56">
        <v>4.5045169999999999</v>
      </c>
      <c r="I59" s="56">
        <v>22.017935000000001</v>
      </c>
      <c r="J59" s="56">
        <v>47.313532000000002</v>
      </c>
      <c r="K59" s="56">
        <v>22.699717</v>
      </c>
    </row>
    <row r="60" spans="1:11">
      <c r="A60" s="25" t="s">
        <v>165</v>
      </c>
      <c r="B60" s="54">
        <v>3.5</v>
      </c>
      <c r="C60" s="6">
        <v>2</v>
      </c>
      <c r="D60" s="54">
        <v>17.798590999999998</v>
      </c>
      <c r="E60" s="54">
        <v>69.818275999999997</v>
      </c>
      <c r="F60" s="95">
        <v>90.126856183032274</v>
      </c>
      <c r="G60" s="56">
        <v>68.3</v>
      </c>
      <c r="H60" s="56">
        <v>17.315815000000001</v>
      </c>
      <c r="I60" s="56">
        <v>20.129335000000001</v>
      </c>
      <c r="J60" s="56">
        <v>31.208044000000001</v>
      </c>
      <c r="K60" s="56">
        <v>21.27637</v>
      </c>
    </row>
    <row r="61" spans="1:11">
      <c r="A61" s="24" t="s">
        <v>166</v>
      </c>
      <c r="B61" s="55">
        <v>2.4</v>
      </c>
      <c r="C61">
        <v>1.9</v>
      </c>
      <c r="D61" s="55">
        <v>20.556972999999999</v>
      </c>
      <c r="E61" s="55">
        <v>65.676297000000005</v>
      </c>
      <c r="F61" s="96">
        <v>99.413080571087008</v>
      </c>
      <c r="G61" s="58">
        <v>76</v>
      </c>
      <c r="H61" s="58">
        <v>33.241948999999998</v>
      </c>
      <c r="I61" s="58">
        <v>11.147311</v>
      </c>
      <c r="J61" s="58">
        <v>29.594503</v>
      </c>
      <c r="K61" s="58">
        <v>14.883483999999999</v>
      </c>
    </row>
    <row r="62" spans="1:11" ht="115.5" customHeight="1">
      <c r="A62" s="217" t="s">
        <v>686</v>
      </c>
      <c r="B62" s="217"/>
      <c r="C62" s="217"/>
      <c r="D62" s="217"/>
      <c r="E62" s="217"/>
      <c r="F62" s="217"/>
      <c r="G62" s="217"/>
      <c r="H62" s="217"/>
      <c r="I62" s="217"/>
      <c r="J62" s="217"/>
      <c r="K62" s="217"/>
    </row>
  </sheetData>
  <mergeCells count="5">
    <mergeCell ref="A62:K62"/>
    <mergeCell ref="D2:E2"/>
    <mergeCell ref="I2:K2"/>
    <mergeCell ref="A2:A3"/>
    <mergeCell ref="B2:C2"/>
  </mergeCells>
  <pageMargins left="0.5" right="0.5" top="0.5" bottom="0.75" header="0.3" footer="0.3"/>
  <pageSetup scale="59" orientation="portrait" r:id="rId1"/>
  <headerFooter>
    <oddFooter>&amp;L2&amp;RGuttmacher Institute</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dimension ref="A1:K33"/>
  <sheetViews>
    <sheetView view="pageBreakPreview" zoomScale="80" zoomScaleSheetLayoutView="80" workbookViewId="0">
      <selection activeCell="B1" sqref="B1:J1"/>
    </sheetView>
  </sheetViews>
  <sheetFormatPr defaultColWidth="8.85546875" defaultRowHeight="15"/>
  <cols>
    <col min="1" max="1" width="13.28515625" customWidth="1"/>
    <col min="2" max="2" width="12.140625" customWidth="1"/>
    <col min="3" max="9" width="14.28515625" customWidth="1"/>
    <col min="10" max="10" width="12.28515625" customWidth="1"/>
    <col min="11" max="11" width="12.42578125" customWidth="1"/>
  </cols>
  <sheetData>
    <row r="1" spans="1:11">
      <c r="A1" s="9" t="s">
        <v>527</v>
      </c>
      <c r="B1" s="9"/>
      <c r="C1" s="9"/>
      <c r="D1" s="9"/>
      <c r="E1" s="9"/>
      <c r="F1" s="9"/>
      <c r="G1" s="9"/>
      <c r="H1" s="9"/>
      <c r="I1" s="9"/>
    </row>
    <row r="2" spans="1:11">
      <c r="A2" s="4"/>
      <c r="I2" s="35"/>
      <c r="J2" s="36"/>
      <c r="K2" s="37"/>
    </row>
    <row r="3" spans="1:11" ht="31.5" customHeight="1">
      <c r="A3" s="271" t="s">
        <v>85</v>
      </c>
      <c r="B3" s="271" t="s">
        <v>86</v>
      </c>
      <c r="C3" s="52"/>
      <c r="D3" s="52"/>
      <c r="E3" s="53"/>
      <c r="F3" s="52"/>
      <c r="G3" s="52"/>
      <c r="H3" s="52"/>
      <c r="I3" s="52"/>
      <c r="J3" s="273" t="s">
        <v>160</v>
      </c>
      <c r="K3" s="270"/>
    </row>
    <row r="4" spans="1:11" ht="45.75" customHeight="1">
      <c r="A4" s="272"/>
      <c r="B4" s="272"/>
      <c r="C4" s="9" t="s">
        <v>504</v>
      </c>
      <c r="D4" s="9" t="s">
        <v>508</v>
      </c>
      <c r="E4" s="9" t="s">
        <v>509</v>
      </c>
      <c r="F4" s="9" t="s">
        <v>510</v>
      </c>
      <c r="G4" s="9" t="s">
        <v>512</v>
      </c>
      <c r="H4" s="9" t="s">
        <v>513</v>
      </c>
      <c r="I4" s="71" t="s">
        <v>514</v>
      </c>
      <c r="J4" s="38" t="s">
        <v>515</v>
      </c>
      <c r="K4" s="63" t="s">
        <v>516</v>
      </c>
    </row>
    <row r="5" spans="1:11">
      <c r="A5" t="s">
        <v>0</v>
      </c>
      <c r="B5" t="s">
        <v>87</v>
      </c>
      <c r="C5" s="16">
        <f>IF(ISNA(VLOOKUP(CONCATENATE(C$4,$A5),PInput_12m!$E$2:$F$64,2,FALSE)),"-",(VLOOKUP(CONCATENATE(C$4,$A5),PInput_12m!$E$2:$F$64,2,FALSE)))</f>
        <v>3.8719000000000001</v>
      </c>
      <c r="D5" s="16">
        <f>IF(ISNA(VLOOKUP(CONCATENATE(D$4,$A5),PInput_12m!$E$2:$F$64,2,FALSE)),"-",(VLOOKUP(CONCATENATE(D$4,$A5),PInput_12m!$E$2:$F$64,2,FALSE)))</f>
        <v>3.0916000000000001</v>
      </c>
      <c r="E5" s="16">
        <f>IF(ISNA(VLOOKUP(CONCATENATE(E$4,$A5),PInput_12m!$E$2:$F$64,2,FALSE)),"-",(VLOOKUP(CONCATENATE(E$4,$A5),PInput_12m!$E$2:$F$64,2,FALSE)))</f>
        <v>5.28</v>
      </c>
      <c r="F5" s="16">
        <f>IF(ISNA(VLOOKUP(CONCATENATE(F$4,$A5),PInput_12m!$E$2:$F$64,2,FALSE)),"-",(VLOOKUP(CONCATENATE(F$4,$A5),PInput_12m!$E$2:$F$64,2,FALSE)))</f>
        <v>6.4820000000000002</v>
      </c>
      <c r="G5" s="16">
        <f>IF(ISNA(VLOOKUP(CONCATENATE(G$4,$A5),PInput_12m!$E$2:$F$64,2,FALSE)),"-",(VLOOKUP(CONCATENATE(G$4,$A5),PInput_12m!$E$2:$F$64,2,FALSE)))</f>
        <v>3.9367000000000001</v>
      </c>
      <c r="H5" s="16">
        <f>IF(ISNA(VLOOKUP(CONCATENATE(H$4,$A5),PInput_12m!$E$2:$F$64,2,FALSE)),"-",(VLOOKUP(CONCATENATE(H$4,$A5),PInput_12m!$E$2:$F$64,2,FALSE)))</f>
        <v>3.6002999999999998</v>
      </c>
      <c r="I5" s="16">
        <f>IF(ISNA(VLOOKUP(CONCATENATE(I$4,$A5),PInput_12m!$E$2:$F$64,2,FALSE)),"-",(VLOOKUP(CONCATENATE(I$4,$A5),PInput_12m!$E$2:$F$64,2,FALSE)))</f>
        <v>4.2538</v>
      </c>
      <c r="J5" s="72">
        <f>IF(ISNA(VLOOKUP(CONCATENATE(J$4,$A5),PInput_12m!$E$2:$F$64,2,FALSE)),"-",(VLOOKUP(CONCATENATE(J$4,$A5),PInput_12m!$E$2:$F$64,2,FALSE)))</f>
        <v>3.9287999999999998</v>
      </c>
      <c r="K5" s="16">
        <f>IF(ISNA(VLOOKUP(CONCATENATE(K$4,$A5),PInput_12m!$E$2:$F$64,2,FALSE)),"-",(VLOOKUP(CONCATENATE(K$4,$A5),PInput_12m!$E$2:$F$64,2,FALSE)))</f>
        <v>4.7693000000000003</v>
      </c>
    </row>
    <row r="6" spans="1:11">
      <c r="B6" t="s">
        <v>81</v>
      </c>
      <c r="C6" s="16">
        <f>IF(ISNA(VLOOKUP(CONCATENATE(C$4,$A5),PInput_24m!$E$2:$F$64,2,FALSE)),"-",(VLOOKUP(CONCATENATE(C$4,$A5),PInput_24m!$E$2:$F$64,2,FALSE)))</f>
        <v>6.9657999999999998</v>
      </c>
      <c r="D6" s="16">
        <f>IF(ISNA(VLOOKUP(CONCATENATE(D$4,$A5),PInput_24m!$E$2:$F$64,2,FALSE)),"-",(VLOOKUP(CONCATENATE(D$4,$A5),PInput_24m!$E$2:$F$64,2,FALSE)))</f>
        <v>4.5589000000000004</v>
      </c>
      <c r="E6" s="16">
        <f>IF(ISNA(VLOOKUP(CONCATENATE(E$4,$A5),PInput_24m!$E$2:$F$64,2,FALSE)),"-",(VLOOKUP(CONCATENATE(E$4,$A5),PInput_24m!$E$2:$F$64,2,FALSE)))</f>
        <v>8.8851999999999993</v>
      </c>
      <c r="F6" s="16">
        <f>IF(ISNA(VLOOKUP(CONCATENATE(F$4,$A5),PInput_24m!$E$2:$F$64,2,FALSE)),"-",(VLOOKUP(CONCATENATE(F$4,$A5),PInput_24m!$E$2:$F$64,2,FALSE)))</f>
        <v>9.0561000000000007</v>
      </c>
      <c r="G6" s="16">
        <f>IF(ISNA(VLOOKUP(CONCATENATE(G$4,$A5),PInput_24m!$E$2:$F$64,2,FALSE)),"-",(VLOOKUP(CONCATENATE(G$4,$A5),PInput_24m!$E$2:$F$64,2,FALSE)))</f>
        <v>6.3155000000000001</v>
      </c>
      <c r="H6" s="16">
        <f>IF(ISNA(VLOOKUP(CONCATENATE(H$4,$A5),PInput_24m!$E$2:$F$64,2,FALSE)),"-",(VLOOKUP(CONCATENATE(H$4,$A5),PInput_24m!$E$2:$F$64,2,FALSE)))</f>
        <v>5.6548999999999996</v>
      </c>
      <c r="I6" s="16">
        <f>IF(ISNA(VLOOKUP(CONCATENATE(I$4,$A5),PInput_24m!$E$2:$F$64,2,FALSE)),"-",(VLOOKUP(CONCATENATE(I$4,$A5),PInput_24m!$E$2:$F$64,2,FALSE)))</f>
        <v>6.4310999999999998</v>
      </c>
      <c r="J6" s="73">
        <f>IF(ISNA(VLOOKUP(CONCATENATE(J$4,$A5),PInput_24m!$E$2:$F$64,2,FALSE)),"-",(VLOOKUP(CONCATENATE(J$4,$A5),PInput_24m!$E$2:$F$64,2,FALSE)))</f>
        <v>6.4062000000000001</v>
      </c>
      <c r="K6" s="16">
        <f>IF(ISNA(VLOOKUP(CONCATENATE(K$4,$A5),PInput_24m!$E$2:$F$64,2,FALSE)),"-",(VLOOKUP(CONCATENATE(K$4,$A5),PInput_24m!$E$2:$F$64,2,FALSE)))</f>
        <v>7.5342000000000002</v>
      </c>
    </row>
    <row r="7" spans="1:11">
      <c r="B7" t="s">
        <v>82</v>
      </c>
      <c r="C7" s="16">
        <f>IF(ISNA(VLOOKUP(CONCATENATE(C$4,$A5),PInput_36m!$E$2:$F$64,2,FALSE)),"-",(VLOOKUP(CONCATENATE(C$4,$A5),PInput_36m!$E$2:$F$64,2,FALSE)))</f>
        <v>8.7543000000000006</v>
      </c>
      <c r="D7" s="16">
        <f>IF(ISNA(VLOOKUP(CONCATENATE(D$4,$A5),PInput_36m!$E$2:$F$64,2,FALSE)),"-",(VLOOKUP(CONCATENATE(D$4,$A5),PInput_36m!$E$2:$F$64,2,FALSE)))</f>
        <v>5.3277999999999999</v>
      </c>
      <c r="E7" s="16">
        <f>IF(ISNA(VLOOKUP(CONCATENATE(E$4,$A5),PInput_36m!$E$2:$F$64,2,FALSE)),"-",(VLOOKUP(CONCATENATE(E$4,$A5),PInput_36m!$E$2:$F$64,2,FALSE)))</f>
        <v>10.522500000000001</v>
      </c>
      <c r="F7" s="16">
        <f>IF(ISNA(VLOOKUP(CONCATENATE(F$4,$A5),PInput_36m!$E$2:$F$64,2,FALSE)),"-",(VLOOKUP(CONCATENATE(F$4,$A5),PInput_36m!$E$2:$F$64,2,FALSE)))</f>
        <v>9.8644999999999996</v>
      </c>
      <c r="G7" s="16">
        <f>IF(ISNA(VLOOKUP(CONCATENATE(G$4,$A5),PInput_36m!$E$2:$F$64,2,FALSE)),"-",(VLOOKUP(CONCATENATE(G$4,$A5),PInput_36m!$E$2:$F$64,2,FALSE)))</f>
        <v>8.3620000000000001</v>
      </c>
      <c r="H7" s="16">
        <f>IF(ISNA(VLOOKUP(CONCATENATE(H$4,$A5),PInput_36m!$E$2:$F$64,2,FALSE)),"-",(VLOOKUP(CONCATENATE(H$4,$A5),PInput_36m!$E$2:$F$64,2,FALSE)))</f>
        <v>7.0518000000000001</v>
      </c>
      <c r="I7" s="16">
        <f>IF(ISNA(VLOOKUP(CONCATENATE(I$4,$A5),PInput_36m!$E$2:$F$64,2,FALSE)),"-",(VLOOKUP(CONCATENATE(I$4,$A5),PInput_36m!$E$2:$F$64,2,FALSE)))</f>
        <v>7.4762000000000004</v>
      </c>
      <c r="J7" s="73">
        <f>IF(ISNA(VLOOKUP(CONCATENATE(J$4,$A5),PInput_36m!$E$2:$F$64,2,FALSE)),"-",(VLOOKUP(CONCATENATE(J$4,$A5),PInput_36m!$E$2:$F$64,2,FALSE)))</f>
        <v>7.9706999999999999</v>
      </c>
      <c r="K7" s="16">
        <f>IF(ISNA(VLOOKUP(CONCATENATE(K$4,$A5),PInput_36m!$E$2:$F$64,2,FALSE)),"-",(VLOOKUP(CONCATENATE(K$4,$A5),PInput_36m!$E$2:$F$64,2,FALSE)))</f>
        <v>8.8256999999999994</v>
      </c>
    </row>
    <row r="8" spans="1:11">
      <c r="A8" t="s">
        <v>1</v>
      </c>
      <c r="B8" t="s">
        <v>87</v>
      </c>
      <c r="C8" s="16">
        <f>IF(ISNA(VLOOKUP(CONCATENATE(C$4,$A8),PInput_12m!$E$2:$F$64,2,FALSE)),"-",(VLOOKUP(CONCATENATE(C$4,$A8),PInput_12m!$E$2:$F$64,2,FALSE)))</f>
        <v>1.1173999999999999</v>
      </c>
      <c r="D8" s="16">
        <f>IF(ISNA(VLOOKUP(CONCATENATE(D$4,$A8),PInput_12m!$E$2:$F$64,2,FALSE)),"-",(VLOOKUP(CONCATENATE(D$4,$A8),PInput_12m!$E$2:$F$64,2,FALSE)))</f>
        <v>-0.62549999999999994</v>
      </c>
      <c r="E8" s="16">
        <f>IF(ISNA(VLOOKUP(CONCATENATE(E$4,$A8),PInput_12m!$E$2:$F$64,2,FALSE)),"-",(VLOOKUP(CONCATENATE(E$4,$A8),PInput_12m!$E$2:$F$64,2,FALSE)))</f>
        <v>1.1798999999999999</v>
      </c>
      <c r="F8" s="16">
        <f>IF(ISNA(VLOOKUP(CONCATENATE(F$4,$A8),PInput_12m!$E$2:$F$64,2,FALSE)),"-",(VLOOKUP(CONCATENATE(F$4,$A8),PInput_12m!$E$2:$F$64,2,FALSE)))</f>
        <v>1.5076000000000001</v>
      </c>
      <c r="G8" s="16">
        <f>IF(ISNA(VLOOKUP(CONCATENATE(G$4,$A8),PInput_12m!$E$2:$F$64,2,FALSE)),"-",(VLOOKUP(CONCATENATE(G$4,$A8),PInput_12m!$E$2:$F$64,2,FALSE)))</f>
        <v>1.0259</v>
      </c>
      <c r="H8" s="16">
        <f>IF(ISNA(VLOOKUP(CONCATENATE(H$4,$A8),PInput_12m!$E$2:$F$64,2,FALSE)),"-",(VLOOKUP(CONCATENATE(H$4,$A8),PInput_12m!$E$2:$F$64,2,FALSE)))</f>
        <v>1.6972</v>
      </c>
      <c r="I8" s="16">
        <f>IF(ISNA(VLOOKUP(CONCATENATE(I$4,$A8),PInput_12m!$E$2:$F$64,2,FALSE)),"-",(VLOOKUP(CONCATENATE(I$4,$A8),PInput_12m!$E$2:$F$64,2,FALSE)))</f>
        <v>1.9829000000000001</v>
      </c>
      <c r="J8" s="73">
        <f>IF(ISNA(VLOOKUP(CONCATENATE(J$4,$A8),PInput_12m!$E$2:$F$64,2,FALSE)),"-",(VLOOKUP(CONCATENATE(J$4,$A8),PInput_12m!$E$2:$F$64,2,FALSE)))</f>
        <v>1.1431</v>
      </c>
      <c r="K8" s="16">
        <f>IF(ISNA(VLOOKUP(CONCATENATE(K$4,$A8),PInput_12m!$E$2:$F$64,2,FALSE)),"-",(VLOOKUP(CONCATENATE(K$4,$A8),PInput_12m!$E$2:$F$64,2,FALSE)))</f>
        <v>1.7025999999999999</v>
      </c>
    </row>
    <row r="9" spans="1:11">
      <c r="B9" t="s">
        <v>81</v>
      </c>
      <c r="C9" s="16">
        <f>IF(ISNA(VLOOKUP(CONCATENATE(C$4,$A8),PInput_24m!$E$2:$F$64,2,FALSE)),"-",(VLOOKUP(CONCATENATE(C$4,$A8),PInput_24m!$E$2:$F$64,2,FALSE)))</f>
        <v>3.6103999999999998</v>
      </c>
      <c r="D9" s="16">
        <f>IF(ISNA(VLOOKUP(CONCATENATE(D$4,$A8),PInput_24m!$E$2:$F$64,2,FALSE)),"-",(VLOOKUP(CONCATENATE(D$4,$A8),PInput_24m!$E$2:$F$64,2,FALSE)))</f>
        <v>-2.2829999999999999</v>
      </c>
      <c r="E9" s="16">
        <f>IF(ISNA(VLOOKUP(CONCATENATE(E$4,$A8),PInput_24m!$E$2:$F$64,2,FALSE)),"-",(VLOOKUP(CONCATENATE(E$4,$A8),PInput_24m!$E$2:$F$64,2,FALSE)))</f>
        <v>2.1278999999999999</v>
      </c>
      <c r="F9" s="16">
        <f>IF(ISNA(VLOOKUP(CONCATENATE(F$4,$A8),PInput_24m!$E$2:$F$64,2,FALSE)),"-",(VLOOKUP(CONCATENATE(F$4,$A8),PInput_24m!$E$2:$F$64,2,FALSE)))</f>
        <v>2.8801000000000001</v>
      </c>
      <c r="G9" s="16">
        <f>IF(ISNA(VLOOKUP(CONCATENATE(G$4,$A8),PInput_24m!$E$2:$F$64,2,FALSE)),"-",(VLOOKUP(CONCATENATE(G$4,$A8),PInput_24m!$E$2:$F$64,2,FALSE)))</f>
        <v>1.3453999999999999</v>
      </c>
      <c r="H9" s="16">
        <f>IF(ISNA(VLOOKUP(CONCATENATE(H$4,$A8),PInput_24m!$E$2:$F$64,2,FALSE)),"-",(VLOOKUP(CONCATENATE(H$4,$A8),PInput_24m!$E$2:$F$64,2,FALSE)))</f>
        <v>3.0821999999999998</v>
      </c>
      <c r="I9" s="16">
        <f>IF(ISNA(VLOOKUP(CONCATENATE(I$4,$A8),PInput_24m!$E$2:$F$64,2,FALSE)),"-",(VLOOKUP(CONCATENATE(I$4,$A8),PInput_24m!$E$2:$F$64,2,FALSE)))</f>
        <v>3.6467999999999998</v>
      </c>
      <c r="J9" s="73">
        <f>IF(ISNA(VLOOKUP(CONCATENATE(J$4,$A8),PInput_24m!$E$2:$F$64,2,FALSE)),"-",(VLOOKUP(CONCATENATE(J$4,$A8),PInput_24m!$E$2:$F$64,2,FALSE)))</f>
        <v>2.3206000000000002</v>
      </c>
      <c r="K9" s="16">
        <f>IF(ISNA(VLOOKUP(CONCATENATE(K$4,$A8),PInput_24m!$E$2:$F$64,2,FALSE)),"-",(VLOOKUP(CONCATENATE(K$4,$A8),PInput_24m!$E$2:$F$64,2,FALSE)))</f>
        <v>2.9773000000000001</v>
      </c>
    </row>
    <row r="10" spans="1:11">
      <c r="B10" t="s">
        <v>82</v>
      </c>
      <c r="C10" s="16">
        <f>IF(ISNA(VLOOKUP(CONCATENATE(C$4,$A8),PInput_36m!$E$2:$F$64,2,FALSE)),"-",(VLOOKUP(CONCATENATE(C$4,$A8),PInput_36m!$E$2:$F$64,2,FALSE)))</f>
        <v>5.9522000000000004</v>
      </c>
      <c r="D10" s="16">
        <f>IF(ISNA(VLOOKUP(CONCATENATE(D$4,$A8),PInput_36m!$E$2:$F$64,2,FALSE)),"-",(VLOOKUP(CONCATENATE(D$4,$A8),PInput_36m!$E$2:$F$64,2,FALSE)))</f>
        <v>-4.0453999999999999</v>
      </c>
      <c r="E10" s="16">
        <f>IF(ISNA(VLOOKUP(CONCATENATE(E$4,$A8),PInput_36m!$E$2:$F$64,2,FALSE)),"-",(VLOOKUP(CONCATENATE(E$4,$A8),PInput_36m!$E$2:$F$64,2,FALSE)))</f>
        <v>2.6621999999999999</v>
      </c>
      <c r="F10" s="16">
        <f>IF(ISNA(VLOOKUP(CONCATENATE(F$4,$A8),PInput_36m!$E$2:$F$64,2,FALSE)),"-",(VLOOKUP(CONCATENATE(F$4,$A8),PInput_36m!$E$2:$F$64,2,FALSE)))</f>
        <v>3.5044</v>
      </c>
      <c r="G10" s="16">
        <f>IF(ISNA(VLOOKUP(CONCATENATE(G$4,$A8),PInput_36m!$E$2:$F$64,2,FALSE)),"-",(VLOOKUP(CONCATENATE(G$4,$A8),PInput_36m!$E$2:$F$64,2,FALSE)))</f>
        <v>2.2837000000000001</v>
      </c>
      <c r="H10" s="16">
        <f>IF(ISNA(VLOOKUP(CONCATENATE(H$4,$A8),PInput_36m!$E$2:$F$64,2,FALSE)),"-",(VLOOKUP(CONCATENATE(H$4,$A8),PInput_36m!$E$2:$F$64,2,FALSE)))</f>
        <v>3.8706999999999998</v>
      </c>
      <c r="I10" s="16">
        <f>IF(ISNA(VLOOKUP(CONCATENATE(I$4,$A8),PInput_36m!$E$2:$F$64,2,FALSE)),"-",(VLOOKUP(CONCATENATE(I$4,$A8),PInput_36m!$E$2:$F$64,2,FALSE)))</f>
        <v>4.2450999999999999</v>
      </c>
      <c r="J10" s="73">
        <f>IF(ISNA(VLOOKUP(CONCATENATE(J$4,$A8),PInput_36m!$E$2:$F$64,2,FALSE)),"-",(VLOOKUP(CONCATENATE(J$4,$A8),PInput_36m!$E$2:$F$64,2,FALSE)))</f>
        <v>3.1194000000000002</v>
      </c>
      <c r="K10" s="16">
        <f>IF(ISNA(VLOOKUP(CONCATENATE(K$4,$A8),PInput_36m!$E$2:$F$64,2,FALSE)),"-",(VLOOKUP(CONCATENATE(K$4,$A8),PInput_36m!$E$2:$F$64,2,FALSE)))</f>
        <v>3.5133999999999999</v>
      </c>
    </row>
    <row r="11" spans="1:11">
      <c r="A11" t="s">
        <v>74</v>
      </c>
      <c r="B11" t="s">
        <v>87</v>
      </c>
      <c r="C11" s="16">
        <f>IF(ISNA(VLOOKUP(CONCATENATE(C$4,$A11),PInput_12m!$E$2:$F$64,2,FALSE)),"-",(VLOOKUP(CONCATENATE(C$4,$A11),PInput_12m!$E$2:$F$64,2,FALSE)))</f>
        <v>0.41310000000000002</v>
      </c>
      <c r="D11" s="16">
        <f>IF(ISNA(VLOOKUP(CONCATENATE(D$4,$A11),PInput_12m!$E$2:$F$64,2,FALSE)),"-",(VLOOKUP(CONCATENATE(D$4,$A11),PInput_12m!$E$2:$F$64,2,FALSE)))</f>
        <v>1.1073999999999999</v>
      </c>
      <c r="E11" s="16">
        <f>IF(ISNA(VLOOKUP(CONCATENATE(E$4,$A11),PInput_12m!$E$2:$F$64,2,FALSE)),"-",(VLOOKUP(CONCATENATE(E$4,$A11),PInput_12m!$E$2:$F$64,2,FALSE)))</f>
        <v>-1.1171</v>
      </c>
      <c r="F11" s="16" t="str">
        <f>IF(ISNA(VLOOKUP(CONCATENATE(F$4,$A11),PInput_12m!$E$2:$F$64,2,FALSE)),"-",(VLOOKUP(CONCATENATE(F$4,$A11),PInput_12m!$E$2:$F$64,2,FALSE)))</f>
        <v xml:space="preserve">           </v>
      </c>
      <c r="G11" s="16">
        <f>IF(ISNA(VLOOKUP(CONCATENATE(G$4,$A11),PInput_12m!$E$2:$F$64,2,FALSE)),"-",(VLOOKUP(CONCATENATE(G$4,$A11),PInput_12m!$E$2:$F$64,2,FALSE)))</f>
        <v>0.43269999999999997</v>
      </c>
      <c r="H11" s="16">
        <f>IF(ISNA(VLOOKUP(CONCATENATE(H$4,$A11),PInput_12m!$E$2:$F$64,2,FALSE)),"-",(VLOOKUP(CONCATENATE(H$4,$A11),PInput_12m!$E$2:$F$64,2,FALSE)))</f>
        <v>0.68559999999999999</v>
      </c>
      <c r="I11" s="16">
        <f>IF(ISNA(VLOOKUP(CONCATENATE(I$4,$A11),PInput_12m!$E$2:$F$64,2,FALSE)),"-",(VLOOKUP(CONCATENATE(I$4,$A11),PInput_12m!$E$2:$F$64,2,FALSE)))</f>
        <v>0.14710000000000001</v>
      </c>
      <c r="J11" s="73">
        <f>IF(ISNA(VLOOKUP(CONCATENATE(J$4,$A11),PInput_12m!$E$2:$F$64,2,FALSE)),"-",(VLOOKUP(CONCATENATE(J$4,$A11),PInput_12m!$E$2:$F$64,2,FALSE)))</f>
        <v>0.73060000000000003</v>
      </c>
      <c r="K11" s="16">
        <f>IF(ISNA(VLOOKUP(CONCATENATE(K$4,$A11),PInput_12m!$E$2:$F$64,2,FALSE)),"-",(VLOOKUP(CONCATENATE(K$4,$A11),PInput_12m!$E$2:$F$64,2,FALSE)))</f>
        <v>0.1124</v>
      </c>
    </row>
    <row r="12" spans="1:11">
      <c r="B12" t="s">
        <v>81</v>
      </c>
      <c r="C12" s="16">
        <f>IF(ISNA(VLOOKUP(CONCATENATE(C$4,$A11),PInput_24m!$E$2:$F$64,2,FALSE)),"-",(VLOOKUP(CONCATENATE(C$4,$A11),PInput_24m!$E$2:$F$64,2,FALSE)))</f>
        <v>0.46939999999999998</v>
      </c>
      <c r="D12" s="16">
        <f>IF(ISNA(VLOOKUP(CONCATENATE(D$4,$A11),PInput_24m!$E$2:$F$64,2,FALSE)),"-",(VLOOKUP(CONCATENATE(D$4,$A11),PInput_24m!$E$2:$F$64,2,FALSE)))</f>
        <v>1.2908999999999999</v>
      </c>
      <c r="E12" s="16">
        <f>IF(ISNA(VLOOKUP(CONCATENATE(E$4,$A11),PInput_24m!$E$2:$F$64,2,FALSE)),"-",(VLOOKUP(CONCATENATE(E$4,$A11),PInput_24m!$E$2:$F$64,2,FALSE)))</f>
        <v>-1.7132000000000001</v>
      </c>
      <c r="F12" s="16" t="str">
        <f>IF(ISNA(VLOOKUP(CONCATENATE(F$4,$A11),PInput_24m!$E$2:$F$64,2,FALSE)),"-",(VLOOKUP(CONCATENATE(F$4,$A11),PInput_24m!$E$2:$F$64,2,FALSE)))</f>
        <v xml:space="preserve">           </v>
      </c>
      <c r="G12" s="16">
        <f>IF(ISNA(VLOOKUP(CONCATENATE(G$4,$A11),PInput_24m!$E$2:$F$64,2,FALSE)),"-",(VLOOKUP(CONCATENATE(G$4,$A11),PInput_24m!$E$2:$F$64,2,FALSE)))</f>
        <v>0.45219999999999999</v>
      </c>
      <c r="H12" s="16">
        <f>IF(ISNA(VLOOKUP(CONCATENATE(H$4,$A11),PInput_24m!$E$2:$F$64,2,FALSE)),"-",(VLOOKUP(CONCATENATE(H$4,$A11),PInput_24m!$E$2:$F$64,2,FALSE)))</f>
        <v>1.2253000000000001</v>
      </c>
      <c r="I12" s="16">
        <f>IF(ISNA(VLOOKUP(CONCATENATE(I$4,$A11),PInput_24m!$E$2:$F$64,2,FALSE)),"-",(VLOOKUP(CONCATENATE(I$4,$A11),PInput_24m!$E$2:$F$64,2,FALSE)))</f>
        <v>0.14710000000000001</v>
      </c>
      <c r="J12" s="73">
        <f>IF(ISNA(VLOOKUP(CONCATENATE(J$4,$A11),PInput_24m!$E$2:$F$64,2,FALSE)),"-",(VLOOKUP(CONCATENATE(J$4,$A11),PInput_24m!$E$2:$F$64,2,FALSE)))</f>
        <v>0.92510000000000003</v>
      </c>
      <c r="K12" s="16">
        <f>IF(ISNA(VLOOKUP(CONCATENATE(K$4,$A11),PInput_24m!$E$2:$F$64,2,FALSE)),"-",(VLOOKUP(CONCATENATE(K$4,$A11),PInput_24m!$E$2:$F$64,2,FALSE)))</f>
        <v>0.1124</v>
      </c>
    </row>
    <row r="13" spans="1:11">
      <c r="B13" t="s">
        <v>82</v>
      </c>
      <c r="C13" s="16">
        <f>IF(ISNA(VLOOKUP(CONCATENATE(C$4,$A11),PInput_36m!$E$2:$F$64,2,FALSE)),"-",(VLOOKUP(CONCATENATE(C$4,$A11),PInput_36m!$E$2:$F$64,2,FALSE)))</f>
        <v>0.96679999999999999</v>
      </c>
      <c r="D13" s="16">
        <f>IF(ISNA(VLOOKUP(CONCATENATE(D$4,$A11),PInput_36m!$E$2:$F$64,2,FALSE)),"-",(VLOOKUP(CONCATENATE(D$4,$A11),PInput_36m!$E$2:$F$64,2,FALSE)))</f>
        <v>1.4436</v>
      </c>
      <c r="E13" s="16">
        <f>IF(ISNA(VLOOKUP(CONCATENATE(E$4,$A11),PInput_36m!$E$2:$F$64,2,FALSE)),"-",(VLOOKUP(CONCATENATE(E$4,$A11),PInput_36m!$E$2:$F$64,2,FALSE)))</f>
        <v>-1.7132000000000001</v>
      </c>
      <c r="F13" s="16" t="str">
        <f>IF(ISNA(VLOOKUP(CONCATENATE(F$4,$A11),PInput_36m!$E$2:$F$64,2,FALSE)),"-",(VLOOKUP(CONCATENATE(F$4,$A11),PInput_36m!$E$2:$F$64,2,FALSE)))</f>
        <v xml:space="preserve">           </v>
      </c>
      <c r="G13" s="16">
        <f>IF(ISNA(VLOOKUP(CONCATENATE(G$4,$A11),PInput_36m!$E$2:$F$64,2,FALSE)),"-",(VLOOKUP(CONCATENATE(G$4,$A11),PInput_36m!$E$2:$F$64,2,FALSE)))</f>
        <v>0.45219999999999999</v>
      </c>
      <c r="H13" s="16">
        <f>IF(ISNA(VLOOKUP(CONCATENATE(H$4,$A11),PInput_36m!$E$2:$F$64,2,FALSE)),"-",(VLOOKUP(CONCATENATE(H$4,$A11),PInput_36m!$E$2:$F$64,2,FALSE)))</f>
        <v>1.4038999999999999</v>
      </c>
      <c r="I13" s="16">
        <f>IF(ISNA(VLOOKUP(CONCATENATE(I$4,$A11),PInput_36m!$E$2:$F$64,2,FALSE)),"-",(VLOOKUP(CONCATENATE(I$4,$A11),PInput_36m!$E$2:$F$64,2,FALSE)))</f>
        <v>0.14710000000000001</v>
      </c>
      <c r="J13" s="73">
        <f>IF(ISNA(VLOOKUP(CONCATENATE(J$4,$A11),PInput_36m!$E$2:$F$64,2,FALSE)),"-",(VLOOKUP(CONCATENATE(J$4,$A11),PInput_36m!$E$2:$F$64,2,FALSE)))</f>
        <v>1.1862999999999999</v>
      </c>
      <c r="K13" s="16">
        <f>IF(ISNA(VLOOKUP(CONCATENATE(K$4,$A11),PInput_36m!$E$2:$F$64,2,FALSE)),"-",(VLOOKUP(CONCATENATE(K$4,$A11),PInput_36m!$E$2:$F$64,2,FALSE)))</f>
        <v>0.1124</v>
      </c>
    </row>
    <row r="14" spans="1:11">
      <c r="A14" t="s">
        <v>505</v>
      </c>
      <c r="B14" t="s">
        <v>87</v>
      </c>
      <c r="C14" s="16">
        <f>IF(ISNA(VLOOKUP(CONCATENATE(C$4,$A14),PInput_12m!$E$2:$F$64,2,FALSE)),"-",(VLOOKUP(CONCATENATE(C$4,$A14),PInput_12m!$E$2:$F$64,2,FALSE)))</f>
        <v>1.5649999999999999</v>
      </c>
      <c r="D14" s="16">
        <f>IF(ISNA(VLOOKUP(CONCATENATE(D$4,$A14),PInput_12m!$E$2:$F$64,2,FALSE)),"-",(VLOOKUP(CONCATENATE(D$4,$A14),PInput_12m!$E$2:$F$64,2,FALSE)))</f>
        <v>1.7095</v>
      </c>
      <c r="E14" s="16">
        <f>IF(ISNA(VLOOKUP(CONCATENATE(E$4,$A14),PInput_12m!$E$2:$F$64,2,FALSE)),"-",(VLOOKUP(CONCATENATE(E$4,$A14),PInput_12m!$E$2:$F$64,2,FALSE)))</f>
        <v>1.3877999999999999</v>
      </c>
      <c r="F14" s="16">
        <f>IF(ISNA(VLOOKUP(CONCATENATE(F$4,$A14),PInput_12m!$E$2:$F$64,2,FALSE)),"-",(VLOOKUP(CONCATENATE(F$4,$A14),PInput_12m!$E$2:$F$64,2,FALSE)))</f>
        <v>1.9302999999999999</v>
      </c>
      <c r="G14" s="16">
        <f>IF(ISNA(VLOOKUP(CONCATENATE(G$4,$A14),PInput_12m!$E$2:$F$64,2,FALSE)),"-",(VLOOKUP(CONCATENATE(G$4,$A14),PInput_12m!$E$2:$F$64,2,FALSE)))</f>
        <v>1.0570999999999999</v>
      </c>
      <c r="H14" s="16">
        <f>IF(ISNA(VLOOKUP(CONCATENATE(H$4,$A14),PInput_12m!$E$2:$F$64,2,FALSE)),"-",(VLOOKUP(CONCATENATE(H$4,$A14),PInput_12m!$E$2:$F$64,2,FALSE)))</f>
        <v>0.76200000000000001</v>
      </c>
      <c r="I14" s="16">
        <f>IF(ISNA(VLOOKUP(CONCATENATE(I$4,$A14),PInput_12m!$E$2:$F$64,2,FALSE)),"-",(VLOOKUP(CONCATENATE(I$4,$A14),PInput_12m!$E$2:$F$64,2,FALSE)))</f>
        <v>3.1103000000000001</v>
      </c>
      <c r="J14" s="73">
        <f>IF(ISNA(VLOOKUP(CONCATENATE(J$4,$A14),PInput_12m!$E$2:$F$64,2,FALSE)),"-",(VLOOKUP(CONCATENATE(J$4,$A14),PInput_12m!$E$2:$F$64,2,FALSE)))</f>
        <v>1.419</v>
      </c>
      <c r="K14" s="16">
        <f>IF(ISNA(VLOOKUP(CONCATENATE(K$4,$A14),PInput_12m!$E$2:$F$64,2,FALSE)),"-",(VLOOKUP(CONCATENATE(K$4,$A14),PInput_12m!$E$2:$F$64,2,FALSE)))</f>
        <v>3.3687999999999998</v>
      </c>
    </row>
    <row r="15" spans="1:11">
      <c r="B15" t="s">
        <v>81</v>
      </c>
      <c r="C15" s="16">
        <f>IF(ISNA(VLOOKUP(CONCATENATE(C$4,$A14),PInput_24m!$E$2:$F$64,2,FALSE)),"-",(VLOOKUP(CONCATENATE(C$4,$A14),PInput_24m!$E$2:$F$64,2,FALSE)))</f>
        <v>2.7012</v>
      </c>
      <c r="D15" s="16">
        <f>IF(ISNA(VLOOKUP(CONCATENATE(D$4,$A14),PInput_24m!$E$2:$F$64,2,FALSE)),"-",(VLOOKUP(CONCATENATE(D$4,$A14),PInput_24m!$E$2:$F$64,2,FALSE)))</f>
        <v>2.1916000000000002</v>
      </c>
      <c r="E15" s="16">
        <f>IF(ISNA(VLOOKUP(CONCATENATE(E$4,$A14),PInput_24m!$E$2:$F$64,2,FALSE)),"-",(VLOOKUP(CONCATENATE(E$4,$A14),PInput_24m!$E$2:$F$64,2,FALSE)))</f>
        <v>1.9079999999999999</v>
      </c>
      <c r="F15" s="16">
        <f>IF(ISNA(VLOOKUP(CONCATENATE(F$4,$A14),PInput_24m!$E$2:$F$64,2,FALSE)),"-",(VLOOKUP(CONCATENATE(F$4,$A14),PInput_24m!$E$2:$F$64,2,FALSE)))</f>
        <v>2.0366</v>
      </c>
      <c r="G15" s="16">
        <f>IF(ISNA(VLOOKUP(CONCATENATE(G$4,$A14),PInput_24m!$E$2:$F$64,2,FALSE)),"-",(VLOOKUP(CONCATENATE(G$4,$A14),PInput_24m!$E$2:$F$64,2,FALSE)))</f>
        <v>1.8483000000000001</v>
      </c>
      <c r="H15" s="16">
        <f>IF(ISNA(VLOOKUP(CONCATENATE(H$4,$A14),PInput_24m!$E$2:$F$64,2,FALSE)),"-",(VLOOKUP(CONCATENATE(H$4,$A14),PInput_24m!$E$2:$F$64,2,FALSE)))</f>
        <v>1.4326000000000001</v>
      </c>
      <c r="I15" s="16">
        <f>IF(ISNA(VLOOKUP(CONCATENATE(I$4,$A14),PInput_24m!$E$2:$F$64,2,FALSE)),"-",(VLOOKUP(CONCATENATE(I$4,$A14),PInput_24m!$E$2:$F$64,2,FALSE)))</f>
        <v>4.0906000000000002</v>
      </c>
      <c r="J15" s="73">
        <f>IF(ISNA(VLOOKUP(CONCATENATE(J$4,$A14),PInput_24m!$E$2:$F$64,2,FALSE)),"-",(VLOOKUP(CONCATENATE(J$4,$A14),PInput_24m!$E$2:$F$64,2,FALSE)))</f>
        <v>2.3515999999999999</v>
      </c>
      <c r="K15" s="16">
        <f>IF(ISNA(VLOOKUP(CONCATENATE(K$4,$A14),PInput_24m!$E$2:$F$64,2,FALSE)),"-",(VLOOKUP(CONCATENATE(K$4,$A14),PInput_24m!$E$2:$F$64,2,FALSE)))</f>
        <v>4.2422000000000004</v>
      </c>
    </row>
    <row r="16" spans="1:11">
      <c r="B16" t="s">
        <v>82</v>
      </c>
      <c r="C16" s="16">
        <f>IF(ISNA(VLOOKUP(CONCATENATE(C$4,$A14),PInput_36m!$E$2:$F$64,2,FALSE)),"-",(VLOOKUP(CONCATENATE(C$4,$A14),PInput_36m!$E$2:$F$64,2,FALSE)))</f>
        <v>3.5230999999999999</v>
      </c>
      <c r="D16" s="16">
        <f>IF(ISNA(VLOOKUP(CONCATENATE(D$4,$A14),PInput_36m!$E$2:$F$64,2,FALSE)),"-",(VLOOKUP(CONCATENATE(D$4,$A14),PInput_36m!$E$2:$F$64,2,FALSE)))</f>
        <v>2.2799</v>
      </c>
      <c r="E16" s="16">
        <f>IF(ISNA(VLOOKUP(CONCATENATE(E$4,$A14),PInput_36m!$E$2:$F$64,2,FALSE)),"-",(VLOOKUP(CONCATENATE(E$4,$A14),PInput_36m!$E$2:$F$64,2,FALSE)))</f>
        <v>2.2486999999999999</v>
      </c>
      <c r="F16" s="16">
        <f>IF(ISNA(VLOOKUP(CONCATENATE(F$4,$A14),PInput_36m!$E$2:$F$64,2,FALSE)),"-",(VLOOKUP(CONCATENATE(F$4,$A14),PInput_36m!$E$2:$F$64,2,FALSE)))</f>
        <v>4.2530000000000001</v>
      </c>
      <c r="G16" s="16">
        <f>IF(ISNA(VLOOKUP(CONCATENATE(G$4,$A14),PInput_36m!$E$2:$F$64,2,FALSE)),"-",(VLOOKUP(CONCATENATE(G$4,$A14),PInput_36m!$E$2:$F$64,2,FALSE)))</f>
        <v>2.2688999999999999</v>
      </c>
      <c r="H16" s="16">
        <f>IF(ISNA(VLOOKUP(CONCATENATE(H$4,$A14),PInput_36m!$E$2:$F$64,2,FALSE)),"-",(VLOOKUP(CONCATENATE(H$4,$A14),PInput_36m!$E$2:$F$64,2,FALSE)))</f>
        <v>2.1724999999999999</v>
      </c>
      <c r="I16" s="16">
        <f>IF(ISNA(VLOOKUP(CONCATENATE(I$4,$A14),PInput_36m!$E$2:$F$64,2,FALSE)),"-",(VLOOKUP(CONCATENATE(I$4,$A14),PInput_36m!$E$2:$F$64,2,FALSE)))</f>
        <v>4.7297000000000002</v>
      </c>
      <c r="J16" s="73">
        <f>IF(ISNA(VLOOKUP(CONCATENATE(J$4,$A14),PInput_36m!$E$2:$F$64,2,FALSE)),"-",(VLOOKUP(CONCATENATE(J$4,$A14),PInput_36m!$E$2:$F$64,2,FALSE)))</f>
        <v>2.9988000000000001</v>
      </c>
      <c r="K16" s="16">
        <f>IF(ISNA(VLOOKUP(CONCATENATE(K$4,$A14),PInput_36m!$E$2:$F$64,2,FALSE)),"-",(VLOOKUP(CONCATENATE(K$4,$A14),PInput_36m!$E$2:$F$64,2,FALSE)))</f>
        <v>4.9298000000000002</v>
      </c>
    </row>
    <row r="17" spans="1:11">
      <c r="A17" t="s">
        <v>65</v>
      </c>
      <c r="B17" t="s">
        <v>87</v>
      </c>
      <c r="C17" s="16">
        <f>IF(ISNA(VLOOKUP(CONCATENATE(C$4,$A17),PInput_12m!$E$2:$F$64,2,FALSE)),"-",(VLOOKUP(CONCATENATE(C$4,$A17),PInput_12m!$E$2:$F$64,2,FALSE)))</f>
        <v>2.7277</v>
      </c>
      <c r="D17" s="16">
        <f>IF(ISNA(VLOOKUP(CONCATENATE(D$4,$A17),PInput_12m!$E$2:$F$64,2,FALSE)),"-",(VLOOKUP(CONCATENATE(D$4,$A17),PInput_12m!$E$2:$F$64,2,FALSE)))</f>
        <v>2.1126</v>
      </c>
      <c r="E17" s="16">
        <f>IF(ISNA(VLOOKUP(CONCATENATE(E$4,$A17),PInput_12m!$E$2:$F$64,2,FALSE)),"-",(VLOOKUP(CONCATENATE(E$4,$A17),PInput_12m!$E$2:$F$64,2,FALSE)))</f>
        <v>7.1917</v>
      </c>
      <c r="F17" s="16">
        <f>IF(ISNA(VLOOKUP(CONCATENATE(F$4,$A17),PInput_12m!$E$2:$F$64,2,FALSE)),"-",(VLOOKUP(CONCATENATE(F$4,$A17),PInput_12m!$E$2:$F$64,2,FALSE)))</f>
        <v>6.117</v>
      </c>
      <c r="G17" s="16">
        <f>IF(ISNA(VLOOKUP(CONCATENATE(G$4,$A17),PInput_12m!$E$2:$F$64,2,FALSE)),"-",(VLOOKUP(CONCATENATE(G$4,$A17),PInput_12m!$E$2:$F$64,2,FALSE)))</f>
        <v>5.5785999999999998</v>
      </c>
      <c r="H17" s="16">
        <f>IF(ISNA(VLOOKUP(CONCATENATE(H$4,$A17),PInput_12m!$E$2:$F$64,2,FALSE)),"-",(VLOOKUP(CONCATENATE(H$4,$A17),PInput_12m!$E$2:$F$64,2,FALSE)))</f>
        <v>6.8304</v>
      </c>
      <c r="I17" s="16">
        <f>IF(ISNA(VLOOKUP(CONCATENATE(I$4,$A17),PInput_12m!$E$2:$F$64,2,FALSE)),"-",(VLOOKUP(CONCATENATE(I$4,$A17),PInput_12m!$E$2:$F$64,2,FALSE)))</f>
        <v>4.0282999999999998</v>
      </c>
      <c r="J17" s="73">
        <f>IF(ISNA(VLOOKUP(CONCATENATE(J$4,$A17),PInput_12m!$E$2:$F$64,2,FALSE)),"-",(VLOOKUP(CONCATENATE(J$4,$A17),PInput_12m!$E$2:$F$64,2,FALSE)))</f>
        <v>4.7718999999999996</v>
      </c>
      <c r="K17" s="16">
        <f>IF(ISNA(VLOOKUP(CONCATENATE(K$4,$A17),PInput_12m!$E$2:$F$64,2,FALSE)),"-",(VLOOKUP(CONCATENATE(K$4,$A17),PInput_12m!$E$2:$F$64,2,FALSE)))</f>
        <v>5.3586</v>
      </c>
    </row>
    <row r="18" spans="1:11">
      <c r="B18" t="s">
        <v>81</v>
      </c>
      <c r="C18" s="16">
        <f>IF(ISNA(VLOOKUP(CONCATENATE(C$4,$A17),PInput_24m!$E$2:$F$64,2,FALSE)),"-",(VLOOKUP(CONCATENATE(C$4,$A17),PInput_24m!$E$2:$F$64,2,FALSE)))</f>
        <v>5.5589000000000004</v>
      </c>
      <c r="D18" s="16">
        <f>IF(ISNA(VLOOKUP(CONCATENATE(D$4,$A17),PInput_24m!$E$2:$F$64,2,FALSE)),"-",(VLOOKUP(CONCATENATE(D$4,$A17),PInput_24m!$E$2:$F$64,2,FALSE)))</f>
        <v>3.5566</v>
      </c>
      <c r="E18" s="16">
        <f>IF(ISNA(VLOOKUP(CONCATENATE(E$4,$A17),PInput_24m!$E$2:$F$64,2,FALSE)),"-",(VLOOKUP(CONCATENATE(E$4,$A17),PInput_24m!$E$2:$F$64,2,FALSE)))</f>
        <v>11.9184</v>
      </c>
      <c r="F18" s="16">
        <f>IF(ISNA(VLOOKUP(CONCATENATE(F$4,$A17),PInput_24m!$E$2:$F$64,2,FALSE)),"-",(VLOOKUP(CONCATENATE(F$4,$A17),PInput_24m!$E$2:$F$64,2,FALSE)))</f>
        <v>9.5717999999999996</v>
      </c>
      <c r="G18" s="16">
        <f>IF(ISNA(VLOOKUP(CONCATENATE(G$4,$A17),PInput_24m!$E$2:$F$64,2,FALSE)),"-",(VLOOKUP(CONCATENATE(G$4,$A17),PInput_24m!$E$2:$F$64,2,FALSE)))</f>
        <v>8.9353999999999996</v>
      </c>
      <c r="H18" s="16">
        <f>IF(ISNA(VLOOKUP(CONCATENATE(H$4,$A17),PInput_24m!$E$2:$F$64,2,FALSE)),"-",(VLOOKUP(CONCATENATE(H$4,$A17),PInput_24m!$E$2:$F$64,2,FALSE)))</f>
        <v>10.925599999999999</v>
      </c>
      <c r="I18" s="16">
        <f>IF(ISNA(VLOOKUP(CONCATENATE(I$4,$A17),PInput_24m!$E$2:$F$64,2,FALSE)),"-",(VLOOKUP(CONCATENATE(I$4,$A17),PInput_24m!$E$2:$F$64,2,FALSE)))</f>
        <v>5.6246999999999998</v>
      </c>
      <c r="J18" s="73">
        <f>IF(ISNA(VLOOKUP(CONCATENATE(J$4,$A17),PInput_24m!$E$2:$F$64,2,FALSE)),"-",(VLOOKUP(CONCATENATE(J$4,$A17),PInput_24m!$E$2:$F$64,2,FALSE)))</f>
        <v>7.9078999999999997</v>
      </c>
      <c r="K18" s="16">
        <f>IF(ISNA(VLOOKUP(CONCATENATE(K$4,$A17),PInput_24m!$E$2:$F$64,2,FALSE)),"-",(VLOOKUP(CONCATENATE(K$4,$A17),PInput_24m!$E$2:$F$64,2,FALSE)))</f>
        <v>8.2653999999999996</v>
      </c>
    </row>
    <row r="19" spans="1:11">
      <c r="B19" t="s">
        <v>82</v>
      </c>
      <c r="C19" s="16">
        <f>IF(ISNA(VLOOKUP(CONCATENATE(C$4,$A17),PInput_36m!$E$2:$F$64,2,FALSE)),"-",(VLOOKUP(CONCATENATE(C$4,$A17),PInput_36m!$E$2:$F$64,2,FALSE)))</f>
        <v>7.0399000000000003</v>
      </c>
      <c r="D19" s="16">
        <f>IF(ISNA(VLOOKUP(CONCATENATE(D$4,$A17),PInput_36m!$E$2:$F$64,2,FALSE)),"-",(VLOOKUP(CONCATENATE(D$4,$A17),PInput_36m!$E$2:$F$64,2,FALSE)))</f>
        <v>4.258</v>
      </c>
      <c r="E19" s="16">
        <f>IF(ISNA(VLOOKUP(CONCATENATE(E$4,$A17),PInput_36m!$E$2:$F$64,2,FALSE)),"-",(VLOOKUP(CONCATENATE(E$4,$A17),PInput_36m!$E$2:$F$64,2,FALSE)))</f>
        <v>15.598800000000001</v>
      </c>
      <c r="F19" s="16">
        <f>IF(ISNA(VLOOKUP(CONCATENATE(F$4,$A17),PInput_36m!$E$2:$F$64,2,FALSE)),"-",(VLOOKUP(CONCATENATE(F$4,$A17),PInput_36m!$E$2:$F$64,2,FALSE)))</f>
        <v>11.992100000000001</v>
      </c>
      <c r="G19" s="16">
        <f>IF(ISNA(VLOOKUP(CONCATENATE(G$4,$A17),PInput_36m!$E$2:$F$64,2,FALSE)),"-",(VLOOKUP(CONCATENATE(G$4,$A17),PInput_36m!$E$2:$F$64,2,FALSE)))</f>
        <v>10.8614</v>
      </c>
      <c r="H19" s="16">
        <f>IF(ISNA(VLOOKUP(CONCATENATE(H$4,$A17),PInput_36m!$E$2:$F$64,2,FALSE)),"-",(VLOOKUP(CONCATENATE(H$4,$A17),PInput_36m!$E$2:$F$64,2,FALSE)))</f>
        <v>12.7622</v>
      </c>
      <c r="I19" s="16">
        <f>IF(ISNA(VLOOKUP(CONCATENATE(I$4,$A17),PInput_36m!$E$2:$F$64,2,FALSE)),"-",(VLOOKUP(CONCATENATE(I$4,$A17),PInput_36m!$E$2:$F$64,2,FALSE)))</f>
        <v>6.7146999999999997</v>
      </c>
      <c r="J19" s="73">
        <f>IF(ISNA(VLOOKUP(CONCATENATE(J$4,$A17),PInput_36m!$E$2:$F$64,2,FALSE)),"-",(VLOOKUP(CONCATENATE(J$4,$A17),PInput_36m!$E$2:$F$64,2,FALSE)))</f>
        <v>9.5356000000000005</v>
      </c>
      <c r="K19" s="16">
        <f>IF(ISNA(VLOOKUP(CONCATENATE(K$4,$A17),PInput_36m!$E$2:$F$64,2,FALSE)),"-",(VLOOKUP(CONCATENATE(K$4,$A17),PInput_36m!$E$2:$F$64,2,FALSE)))</f>
        <v>10.4961</v>
      </c>
    </row>
    <row r="20" spans="1:11">
      <c r="A20" t="s">
        <v>506</v>
      </c>
      <c r="B20" t="s">
        <v>87</v>
      </c>
      <c r="C20" s="16">
        <f>IF(ISNA(VLOOKUP(CONCATENATE(C$4,$A20),PInput_12m!$E$2:$F$64,2,FALSE)),"-",(VLOOKUP(CONCATENATE(C$4,$A20),PInput_12m!$E$2:$F$64,2,FALSE)))</f>
        <v>12.0672</v>
      </c>
      <c r="D20" s="16">
        <f>IF(ISNA(VLOOKUP(CONCATENATE(D$4,$A20),PInput_12m!$E$2:$F$64,2,FALSE)),"-",(VLOOKUP(CONCATENATE(D$4,$A20),PInput_12m!$E$2:$F$64,2,FALSE)))</f>
        <v>7.5170000000000003</v>
      </c>
      <c r="E20" s="16">
        <f>IF(ISNA(VLOOKUP(CONCATENATE(E$4,$A20),PInput_12m!$E$2:$F$64,2,FALSE)),"-",(VLOOKUP(CONCATENATE(E$4,$A20),PInput_12m!$E$2:$F$64,2,FALSE)))</f>
        <v>17.815999999999999</v>
      </c>
      <c r="F20" s="16">
        <f>IF(ISNA(VLOOKUP(CONCATENATE(F$4,$A20),PInput_12m!$E$2:$F$64,2,FALSE)),"-",(VLOOKUP(CONCATENATE(F$4,$A20),PInput_12m!$E$2:$F$64,2,FALSE)))</f>
        <v>14.2659</v>
      </c>
      <c r="G20" s="16">
        <f>IF(ISNA(VLOOKUP(CONCATENATE(G$4,$A20),PInput_12m!$E$2:$F$64,2,FALSE)),"-",(VLOOKUP(CONCATENATE(G$4,$A20),PInput_12m!$E$2:$F$64,2,FALSE)))</f>
        <v>5.4683000000000002</v>
      </c>
      <c r="H20" s="16">
        <f>IF(ISNA(VLOOKUP(CONCATENATE(H$4,$A20),PInput_12m!$E$2:$F$64,2,FALSE)),"-",(VLOOKUP(CONCATENATE(H$4,$A20),PInput_12m!$E$2:$F$64,2,FALSE)))</f>
        <v>12.1724</v>
      </c>
      <c r="I20" s="16">
        <f>IF(ISNA(VLOOKUP(CONCATENATE(I$4,$A20),PInput_12m!$E$2:$F$64,2,FALSE)),"-",(VLOOKUP(CONCATENATE(I$4,$A20),PInput_12m!$E$2:$F$64,2,FALSE)))</f>
        <v>17.638200000000001</v>
      </c>
      <c r="J20" s="73">
        <f>IF(ISNA(VLOOKUP(CONCATENATE(J$4,$A20),PInput_12m!$E$2:$F$64,2,FALSE)),"-",(VLOOKUP(CONCATENATE(J$4,$A20),PInput_12m!$E$2:$F$64,2,FALSE)))</f>
        <v>12.845700000000001</v>
      </c>
      <c r="K20" s="16">
        <f>IF(ISNA(VLOOKUP(CONCATENATE(K$4,$A20),PInput_12m!$E$2:$F$64,2,FALSE)),"-",(VLOOKUP(CONCATENATE(K$4,$A20),PInput_12m!$E$2:$F$64,2,FALSE)))</f>
        <v>16.372699999999998</v>
      </c>
    </row>
    <row r="21" spans="1:11">
      <c r="B21" t="s">
        <v>81</v>
      </c>
      <c r="C21" s="16">
        <f>IF(ISNA(VLOOKUP(CONCATENATE(C$4,$A20),PInput_24m!$E$2:$F$64,2,FALSE)),"-",(VLOOKUP(CONCATENATE(C$4,$A20),PInput_24m!$E$2:$F$64,2,FALSE)))</f>
        <v>22.665800000000001</v>
      </c>
      <c r="D21" s="16">
        <f>IF(ISNA(VLOOKUP(CONCATENATE(D$4,$A20),PInput_24m!$E$2:$F$64,2,FALSE)),"-",(VLOOKUP(CONCATENATE(D$4,$A20),PInput_24m!$E$2:$F$64,2,FALSE)))</f>
        <v>11.3187</v>
      </c>
      <c r="E21" s="16">
        <f>IF(ISNA(VLOOKUP(CONCATENATE(E$4,$A20),PInput_24m!$E$2:$F$64,2,FALSE)),"-",(VLOOKUP(CONCATENATE(E$4,$A20),PInput_24m!$E$2:$F$64,2,FALSE)))</f>
        <v>26.483799999999999</v>
      </c>
      <c r="F21" s="16">
        <f>IF(ISNA(VLOOKUP(CONCATENATE(F$4,$A20),PInput_24m!$E$2:$F$64,2,FALSE)),"-",(VLOOKUP(CONCATENATE(F$4,$A20),PInput_24m!$E$2:$F$64,2,FALSE)))</f>
        <v>20.6448</v>
      </c>
      <c r="G21" s="16">
        <f>IF(ISNA(VLOOKUP(CONCATENATE(G$4,$A20),PInput_24m!$E$2:$F$64,2,FALSE)),"-",(VLOOKUP(CONCATENATE(G$4,$A20),PInput_24m!$E$2:$F$64,2,FALSE)))</f>
        <v>11.268599999999999</v>
      </c>
      <c r="H21" s="16">
        <f>IF(ISNA(VLOOKUP(CONCATENATE(H$4,$A20),PInput_24m!$E$2:$F$64,2,FALSE)),"-",(VLOOKUP(CONCATENATE(H$4,$A20),PInput_24m!$E$2:$F$64,2,FALSE)))</f>
        <v>20.9055</v>
      </c>
      <c r="I21" s="16">
        <f>IF(ISNA(VLOOKUP(CONCATENATE(I$4,$A20),PInput_24m!$E$2:$F$64,2,FALSE)),"-",(VLOOKUP(CONCATENATE(I$4,$A20),PInput_24m!$E$2:$F$64,2,FALSE)))</f>
        <v>27.2941</v>
      </c>
      <c r="J21" s="73">
        <f>IF(ISNA(VLOOKUP(CONCATENATE(J$4,$A20),PInput_24m!$E$2:$F$64,2,FALSE)),"-",(VLOOKUP(CONCATENATE(J$4,$A20),PInput_24m!$E$2:$F$64,2,FALSE)))</f>
        <v>22.3062</v>
      </c>
      <c r="K21" s="16">
        <f>IF(ISNA(VLOOKUP(CONCATENATE(K$4,$A20),PInput_24m!$E$2:$F$64,2,FALSE)),"-",(VLOOKUP(CONCATENATE(K$4,$A20),PInput_24m!$E$2:$F$64,2,FALSE)))</f>
        <v>24.1676</v>
      </c>
    </row>
    <row r="22" spans="1:11">
      <c r="B22" t="s">
        <v>82</v>
      </c>
      <c r="C22" s="16">
        <f>IF(ISNA(VLOOKUP(CONCATENATE(C$4,$A20),PInput_36m!$E$2:$F$64,2,FALSE)),"-",(VLOOKUP(CONCATENATE(C$4,$A20),PInput_36m!$E$2:$F$64,2,FALSE)))</f>
        <v>27.567499999999999</v>
      </c>
      <c r="D22" s="16">
        <f>IF(ISNA(VLOOKUP(CONCATENATE(D$4,$A20),PInput_36m!$E$2:$F$64,2,FALSE)),"-",(VLOOKUP(CONCATENATE(D$4,$A20),PInput_36m!$E$2:$F$64,2,FALSE)))</f>
        <v>13.6424</v>
      </c>
      <c r="E22" s="16">
        <f>IF(ISNA(VLOOKUP(CONCATENATE(E$4,$A20),PInput_36m!$E$2:$F$64,2,FALSE)),"-",(VLOOKUP(CONCATENATE(E$4,$A20),PInput_36m!$E$2:$F$64,2,FALSE)))</f>
        <v>30.4786</v>
      </c>
      <c r="F22" s="16">
        <f>IF(ISNA(VLOOKUP(CONCATENATE(F$4,$A20),PInput_36m!$E$2:$F$64,2,FALSE)),"-",(VLOOKUP(CONCATENATE(F$4,$A20),PInput_36m!$E$2:$F$64,2,FALSE)))</f>
        <v>23.776900000000001</v>
      </c>
      <c r="G22" s="16">
        <f>IF(ISNA(VLOOKUP(CONCATENATE(G$4,$A20),PInput_36m!$E$2:$F$64,2,FALSE)),"-",(VLOOKUP(CONCATENATE(G$4,$A20),PInput_36m!$E$2:$F$64,2,FALSE)))</f>
        <v>14.139099999999999</v>
      </c>
      <c r="H22" s="16">
        <f>IF(ISNA(VLOOKUP(CONCATENATE(H$4,$A20),PInput_36m!$E$2:$F$64,2,FALSE)),"-",(VLOOKUP(CONCATENATE(H$4,$A20),PInput_36m!$E$2:$F$64,2,FALSE)))</f>
        <v>27.2135</v>
      </c>
      <c r="I22" s="16">
        <f>IF(ISNA(VLOOKUP(CONCATENATE(I$4,$A20),PInput_36m!$E$2:$F$64,2,FALSE)),"-",(VLOOKUP(CONCATENATE(I$4,$A20),PInput_36m!$E$2:$F$64,2,FALSE)))</f>
        <v>31.2196</v>
      </c>
      <c r="J22" s="73">
        <f>IF(ISNA(VLOOKUP(CONCATENATE(J$4,$A20),PInput_36m!$E$2:$F$64,2,FALSE)),"-",(VLOOKUP(CONCATENATE(J$4,$A20),PInput_36m!$E$2:$F$64,2,FALSE)))</f>
        <v>26.704899999999999</v>
      </c>
      <c r="K22" s="16">
        <f>IF(ISNA(VLOOKUP(CONCATENATE(K$4,$A20),PInput_36m!$E$2:$F$64,2,FALSE)),"-",(VLOOKUP(CONCATENATE(K$4,$A20),PInput_36m!$E$2:$F$64,2,FALSE)))</f>
        <v>27.8718</v>
      </c>
    </row>
    <row r="23" spans="1:11">
      <c r="A23" t="s">
        <v>507</v>
      </c>
      <c r="B23" t="s">
        <v>87</v>
      </c>
      <c r="C23" s="16">
        <f>IF(ISNA(VLOOKUP(CONCATENATE(C$4,$A23),PInput_12m!$E$2:$F$64,2,FALSE)),"-",(VLOOKUP(CONCATENATE(C$4,$A23),PInput_12m!$E$2:$F$64,2,FALSE)))</f>
        <v>13.4679</v>
      </c>
      <c r="D23" s="16">
        <f>IF(ISNA(VLOOKUP(CONCATENATE(D$4,$A23),PInput_12m!$E$2:$F$64,2,FALSE)),"-",(VLOOKUP(CONCATENATE(D$4,$A23),PInput_12m!$E$2:$F$64,2,FALSE)))</f>
        <v>-6.4976000000000003</v>
      </c>
      <c r="E23" s="16">
        <f>IF(ISNA(VLOOKUP(CONCATENATE(E$4,$A23),PInput_12m!$E$2:$F$64,2,FALSE)),"-",(VLOOKUP(CONCATENATE(E$4,$A23),PInput_12m!$E$2:$F$64,2,FALSE)))</f>
        <v>14.082100000000001</v>
      </c>
      <c r="F23" s="16">
        <f>IF(ISNA(VLOOKUP(CONCATENATE(F$4,$A23),PInput_12m!$E$2:$F$64,2,FALSE)),"-",(VLOOKUP(CONCATENATE(F$4,$A23),PInput_12m!$E$2:$F$64,2,FALSE)))</f>
        <v>11.620699999999999</v>
      </c>
      <c r="G23" s="16">
        <f>IF(ISNA(VLOOKUP(CONCATENATE(G$4,$A23),PInput_12m!$E$2:$F$64,2,FALSE)),"-",(VLOOKUP(CONCATENATE(G$4,$A23),PInput_12m!$E$2:$F$64,2,FALSE)))</f>
        <v>7.6261999999999999</v>
      </c>
      <c r="H23" s="16">
        <f>IF(ISNA(VLOOKUP(CONCATENATE(H$4,$A23),PInput_12m!$E$2:$F$64,2,FALSE)),"-",(VLOOKUP(CONCATENATE(H$4,$A23),PInput_12m!$E$2:$F$64,2,FALSE)))</f>
        <v>12.855399999999999</v>
      </c>
      <c r="I23" s="16">
        <f>IF(ISNA(VLOOKUP(CONCATENATE(I$4,$A23),PInput_12m!$E$2:$F$64,2,FALSE)),"-",(VLOOKUP(CONCATENATE(I$4,$A23),PInput_12m!$E$2:$F$64,2,FALSE)))</f>
        <v>12.105399999999999</v>
      </c>
      <c r="J23" s="73">
        <f>IF(ISNA(VLOOKUP(CONCATENATE(J$4,$A23),PInput_12m!$E$2:$F$64,2,FALSE)),"-",(VLOOKUP(CONCATENATE(J$4,$A23),PInput_12m!$E$2:$F$64,2,FALSE)))</f>
        <v>10.8637</v>
      </c>
      <c r="K23" s="16">
        <f>IF(ISNA(VLOOKUP(CONCATENATE(K$4,$A23),PInput_12m!$E$2:$F$64,2,FALSE)),"-",(VLOOKUP(CONCATENATE(K$4,$A23),PInput_12m!$E$2:$F$64,2,FALSE)))</f>
        <v>13.4039</v>
      </c>
    </row>
    <row r="24" spans="1:11">
      <c r="B24" t="s">
        <v>81</v>
      </c>
      <c r="C24" s="16">
        <f>IF(ISNA(VLOOKUP(CONCATENATE(C$4,$A23),PInput_24m!$E$2:$F$64,2,FALSE)),"-",(VLOOKUP(CONCATENATE(C$4,$A23),PInput_24m!$E$2:$F$64,2,FALSE)))</f>
        <v>24.238</v>
      </c>
      <c r="D24" s="16">
        <f>IF(ISNA(VLOOKUP(CONCATENATE(D$4,$A23),PInput_24m!$E$2:$F$64,2,FALSE)),"-",(VLOOKUP(CONCATENATE(D$4,$A23),PInput_24m!$E$2:$F$64,2,FALSE)))</f>
        <v>-11.4962</v>
      </c>
      <c r="E24" s="16">
        <f>IF(ISNA(VLOOKUP(CONCATENATE(E$4,$A23),PInput_24m!$E$2:$F$64,2,FALSE)),"-",(VLOOKUP(CONCATENATE(E$4,$A23),PInput_24m!$E$2:$F$64,2,FALSE)))</f>
        <v>23.244</v>
      </c>
      <c r="F24" s="16">
        <f>IF(ISNA(VLOOKUP(CONCATENATE(F$4,$A23),PInput_24m!$E$2:$F$64,2,FALSE)),"-",(VLOOKUP(CONCATENATE(F$4,$A23),PInput_24m!$E$2:$F$64,2,FALSE)))</f>
        <v>19.087299999999999</v>
      </c>
      <c r="G24" s="16">
        <f>IF(ISNA(VLOOKUP(CONCATENATE(G$4,$A23),PInput_24m!$E$2:$F$64,2,FALSE)),"-",(VLOOKUP(CONCATENATE(G$4,$A23),PInput_24m!$E$2:$F$64,2,FALSE)))</f>
        <v>12.119899999999999</v>
      </c>
      <c r="H24" s="16">
        <f>IF(ISNA(VLOOKUP(CONCATENATE(H$4,$A23),PInput_24m!$E$2:$F$64,2,FALSE)),"-",(VLOOKUP(CONCATENATE(H$4,$A23),PInput_24m!$E$2:$F$64,2,FALSE)))</f>
        <v>22.642499999999998</v>
      </c>
      <c r="I24" s="16">
        <f>IF(ISNA(VLOOKUP(CONCATENATE(I$4,$A23),PInput_24m!$E$2:$F$64,2,FALSE)),"-",(VLOOKUP(CONCATENATE(I$4,$A23),PInput_24m!$E$2:$F$64,2,FALSE)))</f>
        <v>17.6188</v>
      </c>
      <c r="J24" s="73">
        <f>IF(ISNA(VLOOKUP(CONCATENATE(J$4,$A23),PInput_24m!$E$2:$F$64,2,FALSE)),"-",(VLOOKUP(CONCATENATE(J$4,$A23),PInput_24m!$E$2:$F$64,2,FALSE)))</f>
        <v>18.628</v>
      </c>
      <c r="K24" s="16">
        <f>IF(ISNA(VLOOKUP(CONCATENATE(K$4,$A23),PInput_24m!$E$2:$F$64,2,FALSE)),"-",(VLOOKUP(CONCATENATE(K$4,$A23),PInput_24m!$E$2:$F$64,2,FALSE)))</f>
        <v>21.5304</v>
      </c>
    </row>
    <row r="25" spans="1:11">
      <c r="A25" s="9"/>
      <c r="B25" s="9" t="s">
        <v>82</v>
      </c>
      <c r="C25" s="42">
        <f>IF(ISNA(VLOOKUP(CONCATENATE(C$4,$A23),PInput_36m!$E$2:$F$64,2,FALSE)),"-",(VLOOKUP(CONCATENATE(C$4,$A23),PInput_36m!$E$2:$F$64,2,FALSE)))</f>
        <v>27.564599999999999</v>
      </c>
      <c r="D25" s="42">
        <f>IF(ISNA(VLOOKUP(CONCATENATE(D$4,$A23),PInput_36m!$E$2:$F$64,2,FALSE)),"-",(VLOOKUP(CONCATENATE(D$4,$A23),PInput_36m!$E$2:$F$64,2,FALSE)))</f>
        <v>-11.792899999999999</v>
      </c>
      <c r="E25" s="42">
        <f>IF(ISNA(VLOOKUP(CONCATENATE(E$4,$A23),PInput_36m!$E$2:$F$64,2,FALSE)),"-",(VLOOKUP(CONCATENATE(E$4,$A23),PInput_36m!$E$2:$F$64,2,FALSE)))</f>
        <v>27.94</v>
      </c>
      <c r="F25" s="42">
        <f>IF(ISNA(VLOOKUP(CONCATENATE(F$4,$A23),PInput_36m!$E$2:$F$64,2,FALSE)),"-",(VLOOKUP(CONCATENATE(F$4,$A23),PInput_36m!$E$2:$F$64,2,FALSE)))</f>
        <v>23.2057</v>
      </c>
      <c r="G25" s="42">
        <f>IF(ISNA(VLOOKUP(CONCATENATE(G$4,$A23),PInput_36m!$E$2:$F$64,2,FALSE)),"-",(VLOOKUP(CONCATENATE(G$4,$A23),PInput_36m!$E$2:$F$64,2,FALSE)))</f>
        <v>15.433299999999999</v>
      </c>
      <c r="H25" s="42">
        <f>IF(ISNA(VLOOKUP(CONCATENATE(H$4,$A23),PInput_36m!$E$2:$F$64,2,FALSE)),"-",(VLOOKUP(CONCATENATE(H$4,$A23),PInput_36m!$E$2:$F$64,2,FALSE)))</f>
        <v>28.004000000000001</v>
      </c>
      <c r="I25" s="42">
        <f>IF(ISNA(VLOOKUP(CONCATENATE(I$4,$A23),PInput_36m!$E$2:$F$64,2,FALSE)),"-",(VLOOKUP(CONCATENATE(I$4,$A23),PInput_36m!$E$2:$F$64,2,FALSE)))</f>
        <v>20.241199999999999</v>
      </c>
      <c r="J25" s="74">
        <f>IF(ISNA(VLOOKUP(CONCATENATE(J$4,$A23),PInput_36m!$E$2:$F$64,2,FALSE)),"-",(VLOOKUP(CONCATENATE(J$4,$A23),PInput_36m!$E$2:$F$64,2,FALSE)))</f>
        <v>22.45</v>
      </c>
      <c r="K25" s="42">
        <f>IF(ISNA(VLOOKUP(CONCATENATE(K$4,$A23),PInput_36m!$E$2:$F$64,2,FALSE)),"-",(VLOOKUP(CONCATENATE(K$4,$A23),PInput_36m!$E$2:$F$64,2,FALSE)))</f>
        <v>25.7636</v>
      </c>
    </row>
    <row r="27" spans="1:11" ht="17.25">
      <c r="A27" t="s">
        <v>145</v>
      </c>
    </row>
    <row r="28" spans="1:11">
      <c r="A28" t="s">
        <v>150</v>
      </c>
    </row>
    <row r="29" spans="1:11">
      <c r="A29" t="s">
        <v>526</v>
      </c>
    </row>
    <row r="30" spans="1:11">
      <c r="A30" t="s">
        <v>146</v>
      </c>
    </row>
    <row r="31" spans="1:11">
      <c r="A31" t="s">
        <v>148</v>
      </c>
    </row>
    <row r="32" spans="1:11">
      <c r="A32" t="s">
        <v>147</v>
      </c>
    </row>
    <row r="33" spans="1:1">
      <c r="A33" t="s">
        <v>149</v>
      </c>
    </row>
  </sheetData>
  <mergeCells count="3">
    <mergeCell ref="A3:A4"/>
    <mergeCell ref="B3:B4"/>
    <mergeCell ref="J3:K3"/>
  </mergeCells>
  <conditionalFormatting sqref="C5:K25">
    <cfRule type="cellIs" dxfId="3" priority="1" operator="lessThan">
      <formula>0</formula>
    </cfRule>
  </conditionalFormatting>
  <pageMargins left="0.7" right="0.7" top="0.75" bottom="0.75" header="0.3" footer="0.3"/>
  <pageSetup scale="60"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dimension ref="A1:BS214"/>
  <sheetViews>
    <sheetView zoomScale="80" zoomScaleNormal="80" zoomScalePageLayoutView="80" workbookViewId="0">
      <selection activeCell="B1" sqref="B1:J1"/>
    </sheetView>
  </sheetViews>
  <sheetFormatPr defaultColWidth="8.85546875" defaultRowHeight="15"/>
  <cols>
    <col min="1" max="1" width="26.28515625" bestFit="1" customWidth="1"/>
    <col min="2" max="2" width="20.85546875" bestFit="1" customWidth="1"/>
    <col min="3" max="3" width="46.42578125" bestFit="1" customWidth="1"/>
    <col min="4" max="71" width="20.7109375" customWidth="1"/>
  </cols>
  <sheetData>
    <row r="1" spans="1:71" s="5" customFormat="1">
      <c r="A1" s="68" t="s">
        <v>289</v>
      </c>
      <c r="B1" s="68" t="s">
        <v>85</v>
      </c>
      <c r="C1" s="68" t="str">
        <f>CONCATENATE(A1,B1)</f>
        <v>CountryMethod</v>
      </c>
      <c r="D1" s="68" t="s">
        <v>77</v>
      </c>
      <c r="E1" s="68" t="s">
        <v>193</v>
      </c>
      <c r="F1" s="68" t="s">
        <v>194</v>
      </c>
      <c r="G1" s="68" t="s">
        <v>195</v>
      </c>
      <c r="H1" s="68" t="s">
        <v>196</v>
      </c>
      <c r="I1" s="68" t="s">
        <v>197</v>
      </c>
      <c r="J1" s="68" t="s">
        <v>138</v>
      </c>
      <c r="K1" s="68" t="s">
        <v>139</v>
      </c>
      <c r="L1" s="68" t="s">
        <v>152</v>
      </c>
      <c r="M1" s="68" t="s">
        <v>153</v>
      </c>
      <c r="N1" s="68" t="s">
        <v>151</v>
      </c>
      <c r="O1" s="68" t="s">
        <v>198</v>
      </c>
      <c r="P1" s="68" t="s">
        <v>199</v>
      </c>
      <c r="Q1" s="68" t="s">
        <v>200</v>
      </c>
      <c r="R1" s="68" t="s">
        <v>190</v>
      </c>
      <c r="S1" s="68" t="s">
        <v>88</v>
      </c>
      <c r="T1" s="68" t="s">
        <v>140</v>
      </c>
      <c r="U1" s="68" t="s">
        <v>89</v>
      </c>
      <c r="V1" s="68" t="s">
        <v>90</v>
      </c>
      <c r="W1" s="68" t="s">
        <v>201</v>
      </c>
      <c r="X1" s="68" t="s">
        <v>92</v>
      </c>
      <c r="Y1" s="68" t="s">
        <v>91</v>
      </c>
      <c r="Z1" s="68" t="s">
        <v>202</v>
      </c>
      <c r="AA1" s="68" t="s">
        <v>203</v>
      </c>
      <c r="AB1" s="68" t="s">
        <v>204</v>
      </c>
      <c r="AC1" s="68" t="s">
        <v>205</v>
      </c>
      <c r="AD1" s="68" t="s">
        <v>206</v>
      </c>
      <c r="AE1" s="68" t="s">
        <v>207</v>
      </c>
      <c r="AF1" s="68" t="s">
        <v>208</v>
      </c>
      <c r="AG1" s="68" t="s">
        <v>209</v>
      </c>
      <c r="AH1" s="68" t="s">
        <v>210</v>
      </c>
      <c r="AI1" s="68" t="s">
        <v>211</v>
      </c>
      <c r="AJ1" s="68" t="s">
        <v>212</v>
      </c>
      <c r="AK1" s="68" t="s">
        <v>213</v>
      </c>
      <c r="AL1" s="68" t="s">
        <v>214</v>
      </c>
      <c r="AM1" s="68" t="s">
        <v>215</v>
      </c>
      <c r="AN1" s="68" t="s">
        <v>216</v>
      </c>
      <c r="AO1" s="68" t="s">
        <v>217</v>
      </c>
      <c r="AP1" s="68" t="s">
        <v>218</v>
      </c>
      <c r="AQ1" s="68" t="s">
        <v>219</v>
      </c>
      <c r="AR1" s="68" t="s">
        <v>220</v>
      </c>
      <c r="AS1" s="68" t="s">
        <v>221</v>
      </c>
      <c r="AT1" s="68" t="s">
        <v>222</v>
      </c>
      <c r="AU1" s="68" t="s">
        <v>223</v>
      </c>
      <c r="AV1" s="68" t="s">
        <v>224</v>
      </c>
      <c r="AW1" s="68" t="s">
        <v>225</v>
      </c>
      <c r="AX1" s="68" t="s">
        <v>226</v>
      </c>
      <c r="AY1" s="68" t="s">
        <v>227</v>
      </c>
      <c r="AZ1" s="68" t="s">
        <v>228</v>
      </c>
      <c r="BA1" s="68" t="s">
        <v>229</v>
      </c>
      <c r="BB1" s="68" t="s">
        <v>230</v>
      </c>
      <c r="BC1" s="68" t="s">
        <v>231</v>
      </c>
      <c r="BD1" s="68" t="s">
        <v>232</v>
      </c>
      <c r="BE1" s="68" t="s">
        <v>233</v>
      </c>
      <c r="BF1" s="68" t="s">
        <v>234</v>
      </c>
      <c r="BG1" s="68" t="s">
        <v>235</v>
      </c>
      <c r="BH1" s="68" t="s">
        <v>236</v>
      </c>
      <c r="BI1" s="68" t="s">
        <v>237</v>
      </c>
      <c r="BJ1" s="68" t="s">
        <v>238</v>
      </c>
      <c r="BK1" s="68" t="s">
        <v>239</v>
      </c>
      <c r="BL1" s="68" t="s">
        <v>240</v>
      </c>
      <c r="BM1" s="68" t="s">
        <v>241</v>
      </c>
      <c r="BN1" s="68" t="s">
        <v>242</v>
      </c>
      <c r="BO1" s="68" t="s">
        <v>243</v>
      </c>
      <c r="BP1" s="68" t="s">
        <v>244</v>
      </c>
      <c r="BQ1" s="68" t="s">
        <v>245</v>
      </c>
      <c r="BR1" s="68" t="s">
        <v>246</v>
      </c>
      <c r="BS1" s="68" t="s">
        <v>247</v>
      </c>
    </row>
    <row r="2" spans="1:71">
      <c r="A2" t="s">
        <v>135</v>
      </c>
      <c r="B2" t="s">
        <v>1</v>
      </c>
      <c r="C2" s="69" t="str">
        <f>CONCATENATE(A2,B2)</f>
        <v>Armenia 2010IUD</v>
      </c>
      <c r="D2" s="16">
        <v>-1E-4</v>
      </c>
      <c r="E2" s="16" t="s">
        <v>189</v>
      </c>
      <c r="F2" s="16" t="s">
        <v>189</v>
      </c>
      <c r="G2" s="16" t="s">
        <v>189</v>
      </c>
      <c r="H2" s="16" t="s">
        <v>189</v>
      </c>
      <c r="I2" s="16">
        <v>-1E-4</v>
      </c>
      <c r="J2" s="16" t="s">
        <v>189</v>
      </c>
      <c r="K2" s="16">
        <v>-1E-4</v>
      </c>
      <c r="L2" s="16" t="s">
        <v>189</v>
      </c>
      <c r="M2" s="16">
        <v>-1E-4</v>
      </c>
      <c r="N2" s="16" t="s">
        <v>189</v>
      </c>
      <c r="O2" s="16">
        <v>-1E-4</v>
      </c>
      <c r="P2" s="16" t="s">
        <v>189</v>
      </c>
      <c r="Q2" s="16" t="s">
        <v>189</v>
      </c>
      <c r="R2" s="16" t="s">
        <v>189</v>
      </c>
      <c r="S2" s="16" t="s">
        <v>189</v>
      </c>
      <c r="T2" s="16" t="s">
        <v>189</v>
      </c>
      <c r="U2" s="16">
        <v>-1E-4</v>
      </c>
      <c r="V2" s="16" t="s">
        <v>189</v>
      </c>
      <c r="W2" s="16" t="s">
        <v>189</v>
      </c>
      <c r="X2" s="16" t="s">
        <v>189</v>
      </c>
      <c r="Y2" s="16">
        <v>-1E-4</v>
      </c>
      <c r="Z2" s="16" t="s">
        <v>189</v>
      </c>
      <c r="AA2" s="16">
        <v>-1E-4</v>
      </c>
      <c r="AB2" s="16" t="s">
        <v>189</v>
      </c>
      <c r="AC2" s="16" t="s">
        <v>189</v>
      </c>
      <c r="AD2" s="16" t="s">
        <v>189</v>
      </c>
      <c r="AE2" s="16" t="s">
        <v>189</v>
      </c>
      <c r="AF2" s="16" t="s">
        <v>189</v>
      </c>
      <c r="AG2" s="16" t="s">
        <v>189</v>
      </c>
      <c r="AH2" s="16" t="s">
        <v>189</v>
      </c>
      <c r="AI2" s="16" t="s">
        <v>189</v>
      </c>
      <c r="AJ2" s="16" t="s">
        <v>189</v>
      </c>
      <c r="AK2" s="16" t="s">
        <v>189</v>
      </c>
      <c r="AL2" s="16" t="s">
        <v>189</v>
      </c>
      <c r="AM2" s="16" t="s">
        <v>189</v>
      </c>
      <c r="AN2" s="16" t="s">
        <v>189</v>
      </c>
      <c r="AO2" s="16" t="s">
        <v>189</v>
      </c>
      <c r="AP2" s="16" t="s">
        <v>189</v>
      </c>
      <c r="AQ2" s="16" t="s">
        <v>189</v>
      </c>
      <c r="AR2" s="16" t="s">
        <v>189</v>
      </c>
      <c r="AS2" s="16" t="s">
        <v>189</v>
      </c>
      <c r="AT2" s="16" t="s">
        <v>189</v>
      </c>
      <c r="AU2" s="16" t="s">
        <v>189</v>
      </c>
      <c r="AV2" s="16" t="s">
        <v>189</v>
      </c>
      <c r="AW2" s="16" t="s">
        <v>189</v>
      </c>
      <c r="AX2" s="16" t="s">
        <v>189</v>
      </c>
      <c r="AY2" s="16" t="s">
        <v>189</v>
      </c>
      <c r="AZ2" s="16" t="s">
        <v>189</v>
      </c>
      <c r="BA2" s="16">
        <v>-1E-4</v>
      </c>
      <c r="BB2" s="16" t="s">
        <v>189</v>
      </c>
      <c r="BC2" s="16" t="s">
        <v>189</v>
      </c>
      <c r="BD2" s="16" t="s">
        <v>189</v>
      </c>
      <c r="BE2" s="16">
        <v>-1E-4</v>
      </c>
      <c r="BF2" s="16" t="s">
        <v>189</v>
      </c>
      <c r="BG2" s="16">
        <v>-1E-4</v>
      </c>
      <c r="BH2" s="16" t="s">
        <v>189</v>
      </c>
      <c r="BI2" s="16" t="s">
        <v>189</v>
      </c>
      <c r="BJ2" s="16" t="s">
        <v>189</v>
      </c>
      <c r="BK2" s="16" t="s">
        <v>189</v>
      </c>
      <c r="BL2" s="16" t="s">
        <v>189</v>
      </c>
      <c r="BM2" s="16" t="s">
        <v>189</v>
      </c>
      <c r="BN2" s="16" t="s">
        <v>189</v>
      </c>
      <c r="BO2" s="16" t="s">
        <v>189</v>
      </c>
      <c r="BP2" s="16" t="s">
        <v>189</v>
      </c>
      <c r="BQ2" s="16" t="s">
        <v>189</v>
      </c>
      <c r="BR2" s="16" t="s">
        <v>189</v>
      </c>
      <c r="BS2" s="16" t="s">
        <v>189</v>
      </c>
    </row>
    <row r="3" spans="1:71">
      <c r="A3" t="s">
        <v>135</v>
      </c>
      <c r="B3" t="s">
        <v>2</v>
      </c>
      <c r="C3" s="69" t="str">
        <f t="shared" ref="C3:C66" si="0">CONCATENATE(A3,B3)</f>
        <v>Armenia 2010Male condom</v>
      </c>
      <c r="D3" s="16">
        <v>3.0043000000000002</v>
      </c>
      <c r="E3" s="16" t="s">
        <v>189</v>
      </c>
      <c r="F3" s="16" t="s">
        <v>189</v>
      </c>
      <c r="G3" s="16">
        <v>-2.089</v>
      </c>
      <c r="H3" s="16" t="s">
        <v>189</v>
      </c>
      <c r="I3" s="16">
        <v>2.3984999999999999</v>
      </c>
      <c r="J3" s="16" t="s">
        <v>189</v>
      </c>
      <c r="K3" s="16">
        <v>3.0066000000000002</v>
      </c>
      <c r="L3" s="16">
        <v>-3.1919</v>
      </c>
      <c r="M3" s="16">
        <v>2.9971000000000001</v>
      </c>
      <c r="N3" s="16" t="s">
        <v>189</v>
      </c>
      <c r="O3" s="16">
        <v>3.3748</v>
      </c>
      <c r="P3" s="16" t="s">
        <v>189</v>
      </c>
      <c r="Q3" s="16">
        <v>2.492</v>
      </c>
      <c r="R3" s="16">
        <v>-3.7568000000000001</v>
      </c>
      <c r="S3" s="16">
        <v>-3.49</v>
      </c>
      <c r="T3" s="16">
        <v>-2.5920000000000001</v>
      </c>
      <c r="U3" s="16">
        <v>2.3010000000000002</v>
      </c>
      <c r="V3" s="16" t="s">
        <v>189</v>
      </c>
      <c r="W3" s="16" t="s">
        <v>189</v>
      </c>
      <c r="X3" s="16" t="s">
        <v>189</v>
      </c>
      <c r="Y3" s="16">
        <v>3.0043000000000002</v>
      </c>
      <c r="Z3" s="16" t="s">
        <v>189</v>
      </c>
      <c r="AA3" s="16">
        <v>3.0043000000000002</v>
      </c>
      <c r="AB3" s="16" t="s">
        <v>189</v>
      </c>
      <c r="AC3" s="16">
        <v>-3.49</v>
      </c>
      <c r="AD3" s="16" t="s">
        <v>189</v>
      </c>
      <c r="AE3" s="16">
        <v>-2.948</v>
      </c>
      <c r="AF3" s="16">
        <v>-4.8583999999999996</v>
      </c>
      <c r="AG3" s="16" t="s">
        <v>189</v>
      </c>
      <c r="AH3" s="16" t="s">
        <v>189</v>
      </c>
      <c r="AI3" s="16">
        <v>-2.5920000000000001</v>
      </c>
      <c r="AJ3" s="16" t="s">
        <v>189</v>
      </c>
      <c r="AK3" s="16">
        <v>-2.0013000000000001</v>
      </c>
      <c r="AL3" s="16" t="s">
        <v>189</v>
      </c>
      <c r="AM3" s="16" t="s">
        <v>189</v>
      </c>
      <c r="AN3" s="16" t="s">
        <v>189</v>
      </c>
      <c r="AO3" s="16">
        <v>-1.6892</v>
      </c>
      <c r="AP3" s="16">
        <v>-1.3207</v>
      </c>
      <c r="AQ3" s="16" t="s">
        <v>189</v>
      </c>
      <c r="AR3" s="16" t="s">
        <v>189</v>
      </c>
      <c r="AS3" s="16" t="s">
        <v>189</v>
      </c>
      <c r="AT3" s="16" t="s">
        <v>189</v>
      </c>
      <c r="AU3" s="16" t="s">
        <v>189</v>
      </c>
      <c r="AV3" s="16" t="s">
        <v>189</v>
      </c>
      <c r="AW3" s="16" t="s">
        <v>189</v>
      </c>
      <c r="AX3" s="16" t="s">
        <v>189</v>
      </c>
      <c r="AY3" s="16" t="s">
        <v>189</v>
      </c>
      <c r="AZ3" s="16" t="s">
        <v>189</v>
      </c>
      <c r="BA3" s="16">
        <v>2.3984999999999999</v>
      </c>
      <c r="BB3" s="16">
        <v>2.492</v>
      </c>
      <c r="BC3" s="16">
        <v>-3.7568000000000001</v>
      </c>
      <c r="BD3" s="16" t="s">
        <v>189</v>
      </c>
      <c r="BE3" s="16">
        <v>3.3748</v>
      </c>
      <c r="BF3" s="16" t="s">
        <v>189</v>
      </c>
      <c r="BG3" s="16">
        <v>-2.7187999999999999</v>
      </c>
      <c r="BH3" s="16">
        <v>-2.3548</v>
      </c>
      <c r="BI3" s="16" t="s">
        <v>189</v>
      </c>
      <c r="BJ3" s="16" t="s">
        <v>189</v>
      </c>
      <c r="BK3" s="16" t="s">
        <v>189</v>
      </c>
      <c r="BL3" s="16" t="s">
        <v>189</v>
      </c>
      <c r="BM3" s="16" t="s">
        <v>189</v>
      </c>
      <c r="BN3" s="16" t="s">
        <v>189</v>
      </c>
      <c r="BO3" s="16" t="s">
        <v>189</v>
      </c>
      <c r="BP3" s="16" t="s">
        <v>189</v>
      </c>
      <c r="BQ3" s="16">
        <v>-2.3315000000000001</v>
      </c>
      <c r="BR3" s="16" t="s">
        <v>189</v>
      </c>
      <c r="BS3" s="16">
        <v>-2.4697</v>
      </c>
    </row>
    <row r="4" spans="1:71">
      <c r="A4" t="s">
        <v>135</v>
      </c>
      <c r="B4" t="s">
        <v>4</v>
      </c>
      <c r="C4" s="69" t="str">
        <f t="shared" si="0"/>
        <v>Armenia 2010Withdrawal</v>
      </c>
      <c r="D4" s="16">
        <v>13.952199999999999</v>
      </c>
      <c r="E4" s="16">
        <v>-27.564800000000002</v>
      </c>
      <c r="F4" s="16">
        <v>15.5626</v>
      </c>
      <c r="G4" s="16">
        <v>5.3250999999999999</v>
      </c>
      <c r="H4" s="16">
        <v>-27.564800000000002</v>
      </c>
      <c r="I4" s="16">
        <v>9.1676000000000002</v>
      </c>
      <c r="J4" s="16" t="s">
        <v>189</v>
      </c>
      <c r="K4" s="16">
        <v>13.978</v>
      </c>
      <c r="L4" s="16">
        <v>-19.830400000000001</v>
      </c>
      <c r="M4" s="16">
        <v>12.440899999999999</v>
      </c>
      <c r="N4" s="16" t="s">
        <v>189</v>
      </c>
      <c r="O4" s="16">
        <v>16.010999999999999</v>
      </c>
      <c r="P4" s="16">
        <v>-8.0924999999999994</v>
      </c>
      <c r="Q4" s="16">
        <v>15.7852</v>
      </c>
      <c r="R4" s="16">
        <v>11.8307</v>
      </c>
      <c r="S4" s="16">
        <v>14.395200000000001</v>
      </c>
      <c r="T4" s="16">
        <v>13.1107</v>
      </c>
      <c r="U4" s="16">
        <v>15.4955</v>
      </c>
      <c r="V4" s="16">
        <v>12.1814</v>
      </c>
      <c r="W4" s="16" t="s">
        <v>189</v>
      </c>
      <c r="X4" s="16" t="s">
        <v>189</v>
      </c>
      <c r="Y4" s="16">
        <v>13.952199999999999</v>
      </c>
      <c r="Z4" s="16" t="s">
        <v>189</v>
      </c>
      <c r="AA4" s="16">
        <v>13.952199999999999</v>
      </c>
      <c r="AB4" s="16" t="s">
        <v>189</v>
      </c>
      <c r="AC4" s="16">
        <v>14.395200000000001</v>
      </c>
      <c r="AD4" s="16">
        <v>-25.312999999999999</v>
      </c>
      <c r="AE4" s="16">
        <v>10.341799999999999</v>
      </c>
      <c r="AF4" s="16">
        <v>15.504099999999999</v>
      </c>
      <c r="AG4" s="16">
        <v>13.3329</v>
      </c>
      <c r="AH4" s="16" t="s">
        <v>189</v>
      </c>
      <c r="AI4" s="16">
        <v>13.1107</v>
      </c>
      <c r="AJ4" s="16" t="s">
        <v>189</v>
      </c>
      <c r="AK4" s="16">
        <v>-7.0293000000000001</v>
      </c>
      <c r="AL4" s="16">
        <v>-16.2393</v>
      </c>
      <c r="AM4" s="16" t="s">
        <v>189</v>
      </c>
      <c r="AN4" s="16">
        <v>-36.892899999999997</v>
      </c>
      <c r="AO4" s="16">
        <v>8.8452000000000002</v>
      </c>
      <c r="AP4" s="16">
        <v>17.944900000000001</v>
      </c>
      <c r="AQ4" s="16">
        <v>-11.640599999999999</v>
      </c>
      <c r="AR4" s="16" t="s">
        <v>189</v>
      </c>
      <c r="AS4" s="16">
        <v>-9.5945999999999998</v>
      </c>
      <c r="AT4" s="16">
        <v>-12.349500000000001</v>
      </c>
      <c r="AU4" s="16">
        <v>-12.0137</v>
      </c>
      <c r="AV4" s="16" t="s">
        <v>189</v>
      </c>
      <c r="AW4" s="16" t="s">
        <v>189</v>
      </c>
      <c r="AX4" s="16" t="s">
        <v>189</v>
      </c>
      <c r="AY4" s="16" t="s">
        <v>189</v>
      </c>
      <c r="AZ4" s="16">
        <v>-27.564800000000002</v>
      </c>
      <c r="BA4" s="16">
        <v>9.1676000000000002</v>
      </c>
      <c r="BB4" s="16">
        <v>15.7852</v>
      </c>
      <c r="BC4" s="16">
        <v>11.8307</v>
      </c>
      <c r="BD4" s="16" t="s">
        <v>189</v>
      </c>
      <c r="BE4" s="16">
        <v>16.010999999999999</v>
      </c>
      <c r="BF4" s="16">
        <v>-27.311499999999999</v>
      </c>
      <c r="BG4" s="16">
        <v>10.0298</v>
      </c>
      <c r="BH4" s="16">
        <v>16.6372</v>
      </c>
      <c r="BI4" s="16">
        <v>-14.7462</v>
      </c>
      <c r="BJ4" s="16" t="s">
        <v>189</v>
      </c>
      <c r="BK4" s="16">
        <v>-8.0924999999999994</v>
      </c>
      <c r="BL4" s="16" t="s">
        <v>189</v>
      </c>
      <c r="BM4" s="16">
        <v>-7.5202999999999998</v>
      </c>
      <c r="BN4" s="16" t="s">
        <v>189</v>
      </c>
      <c r="BO4" s="16">
        <v>-8.7406000000000006</v>
      </c>
      <c r="BP4" s="16">
        <v>-21.992799999999999</v>
      </c>
      <c r="BQ4" s="16">
        <v>11.8935</v>
      </c>
      <c r="BR4" s="16" t="s">
        <v>189</v>
      </c>
      <c r="BS4" s="16">
        <v>6.9617000000000004</v>
      </c>
    </row>
    <row r="5" spans="1:71">
      <c r="A5" t="s">
        <v>8</v>
      </c>
      <c r="B5" t="s">
        <v>1</v>
      </c>
      <c r="C5" s="69" t="str">
        <f t="shared" si="0"/>
        <v>Azerbaijan 2006IUD</v>
      </c>
      <c r="D5" s="16">
        <v>0.88070000000000004</v>
      </c>
      <c r="E5" s="16" t="s">
        <v>189</v>
      </c>
      <c r="F5" s="16" t="s">
        <v>189</v>
      </c>
      <c r="G5" s="16">
        <v>-0.1983</v>
      </c>
      <c r="H5" s="16" t="s">
        <v>189</v>
      </c>
      <c r="I5" s="16">
        <v>0.67220000000000002</v>
      </c>
      <c r="J5" s="16" t="s">
        <v>189</v>
      </c>
      <c r="K5" s="16">
        <v>0.88070000000000004</v>
      </c>
      <c r="L5" s="16" t="s">
        <v>189</v>
      </c>
      <c r="M5" s="16">
        <v>1.153</v>
      </c>
      <c r="N5" s="16" t="s">
        <v>189</v>
      </c>
      <c r="O5" s="16">
        <v>-1.2133</v>
      </c>
      <c r="P5" s="16">
        <v>-0.3458</v>
      </c>
      <c r="Q5" s="16" t="s">
        <v>189</v>
      </c>
      <c r="R5" s="16">
        <v>-0.60609999999999997</v>
      </c>
      <c r="S5" s="16">
        <v>-1.2972999999999999</v>
      </c>
      <c r="T5" s="16">
        <v>-0.51939999999999997</v>
      </c>
      <c r="U5" s="16">
        <v>-0.42830000000000001</v>
      </c>
      <c r="V5" s="16">
        <v>-1.7356</v>
      </c>
      <c r="W5" s="16" t="s">
        <v>189</v>
      </c>
      <c r="X5" s="16" t="s">
        <v>189</v>
      </c>
      <c r="Y5" s="16">
        <v>0.88829999999999998</v>
      </c>
      <c r="Z5" s="16" t="s">
        <v>189</v>
      </c>
      <c r="AA5" s="16">
        <v>0.88829999999999998</v>
      </c>
      <c r="AB5" s="16" t="s">
        <v>189</v>
      </c>
      <c r="AC5" s="16">
        <v>-1.3219000000000001</v>
      </c>
      <c r="AD5" s="16" t="s">
        <v>189</v>
      </c>
      <c r="AE5" s="16">
        <v>-0.78010000000000002</v>
      </c>
      <c r="AF5" s="16" t="s">
        <v>189</v>
      </c>
      <c r="AG5" s="16">
        <v>-0.80089999999999995</v>
      </c>
      <c r="AH5" s="16" t="s">
        <v>189</v>
      </c>
      <c r="AI5" s="16">
        <v>-0.51939999999999997</v>
      </c>
      <c r="AJ5" s="16" t="s">
        <v>189</v>
      </c>
      <c r="AK5" s="16">
        <v>-0.59130000000000005</v>
      </c>
      <c r="AL5" s="16" t="s">
        <v>189</v>
      </c>
      <c r="AM5" s="16" t="s">
        <v>189</v>
      </c>
      <c r="AN5" s="16" t="s">
        <v>189</v>
      </c>
      <c r="AO5" s="16">
        <v>-0.48809999999999998</v>
      </c>
      <c r="AP5" s="16" t="s">
        <v>189</v>
      </c>
      <c r="AQ5" s="16">
        <v>-0.29609999999999997</v>
      </c>
      <c r="AR5" s="16" t="s">
        <v>189</v>
      </c>
      <c r="AS5" s="16" t="s">
        <v>189</v>
      </c>
      <c r="AT5" s="16" t="s">
        <v>189</v>
      </c>
      <c r="AU5" s="16" t="s">
        <v>189</v>
      </c>
      <c r="AV5" s="16" t="s">
        <v>189</v>
      </c>
      <c r="AW5" s="16" t="s">
        <v>189</v>
      </c>
      <c r="AX5" s="16" t="s">
        <v>189</v>
      </c>
      <c r="AY5" s="16" t="s">
        <v>189</v>
      </c>
      <c r="AZ5" s="16" t="s">
        <v>189</v>
      </c>
      <c r="BA5" s="16">
        <v>0.67830000000000001</v>
      </c>
      <c r="BB5" s="16" t="s">
        <v>189</v>
      </c>
      <c r="BC5" s="16">
        <v>-0.61439999999999995</v>
      </c>
      <c r="BD5" s="16" t="s">
        <v>189</v>
      </c>
      <c r="BE5" s="16">
        <v>-1.214</v>
      </c>
      <c r="BF5" s="16" t="s">
        <v>189</v>
      </c>
      <c r="BG5" s="16">
        <v>-0.89490000000000003</v>
      </c>
      <c r="BH5" s="16" t="s">
        <v>189</v>
      </c>
      <c r="BI5" s="16" t="s">
        <v>189</v>
      </c>
      <c r="BJ5" s="16" t="s">
        <v>189</v>
      </c>
      <c r="BK5" s="16">
        <v>-0.35339999999999999</v>
      </c>
      <c r="BL5" s="16" t="s">
        <v>189</v>
      </c>
      <c r="BM5" s="16">
        <v>-0.35639999999999999</v>
      </c>
      <c r="BN5" s="16" t="s">
        <v>189</v>
      </c>
      <c r="BO5" s="16" t="s">
        <v>189</v>
      </c>
      <c r="BP5" s="16" t="s">
        <v>189</v>
      </c>
      <c r="BQ5" s="16" t="s">
        <v>189</v>
      </c>
      <c r="BR5" s="16" t="s">
        <v>189</v>
      </c>
      <c r="BS5" s="16">
        <v>-0.1951</v>
      </c>
    </row>
    <row r="6" spans="1:71">
      <c r="A6" t="s">
        <v>8</v>
      </c>
      <c r="B6" t="s">
        <v>2</v>
      </c>
      <c r="C6" s="69" t="str">
        <f t="shared" si="0"/>
        <v>Azerbaijan 2006Male condom</v>
      </c>
      <c r="D6" s="16">
        <v>-9.6767000000000003</v>
      </c>
      <c r="E6" s="16" t="s">
        <v>189</v>
      </c>
      <c r="F6" s="16" t="s">
        <v>189</v>
      </c>
      <c r="G6" s="16" t="s">
        <v>189</v>
      </c>
      <c r="H6" s="16" t="s">
        <v>189</v>
      </c>
      <c r="I6" s="16">
        <v>-7.0164999999999997</v>
      </c>
      <c r="J6" s="16" t="s">
        <v>189</v>
      </c>
      <c r="K6" s="16">
        <v>-9.7566000000000006</v>
      </c>
      <c r="L6" s="16" t="s">
        <v>189</v>
      </c>
      <c r="M6" s="16" t="s">
        <v>189</v>
      </c>
      <c r="N6" s="16" t="s">
        <v>189</v>
      </c>
      <c r="O6" s="16">
        <v>-10.728899999999999</v>
      </c>
      <c r="P6" s="16" t="s">
        <v>189</v>
      </c>
      <c r="Q6" s="16" t="s">
        <v>189</v>
      </c>
      <c r="R6" s="16" t="s">
        <v>189</v>
      </c>
      <c r="S6" s="16" t="s">
        <v>189</v>
      </c>
      <c r="T6" s="16" t="s">
        <v>189</v>
      </c>
      <c r="U6" s="16">
        <v>-9.0373000000000001</v>
      </c>
      <c r="V6" s="16" t="s">
        <v>189</v>
      </c>
      <c r="W6" s="16" t="s">
        <v>189</v>
      </c>
      <c r="X6" s="16" t="s">
        <v>189</v>
      </c>
      <c r="Y6" s="16">
        <v>-9.6767000000000003</v>
      </c>
      <c r="Z6" s="16" t="s">
        <v>189</v>
      </c>
      <c r="AA6" s="16">
        <v>-9.6767000000000003</v>
      </c>
      <c r="AB6" s="16" t="s">
        <v>189</v>
      </c>
      <c r="AC6" s="16" t="s">
        <v>189</v>
      </c>
      <c r="AD6" s="16" t="s">
        <v>189</v>
      </c>
      <c r="AE6" s="16" t="s">
        <v>189</v>
      </c>
      <c r="AF6" s="16" t="s">
        <v>189</v>
      </c>
      <c r="AG6" s="16" t="s">
        <v>189</v>
      </c>
      <c r="AH6" s="16" t="s">
        <v>189</v>
      </c>
      <c r="AI6" s="16" t="s">
        <v>189</v>
      </c>
      <c r="AJ6" s="16" t="s">
        <v>189</v>
      </c>
      <c r="AK6" s="16" t="s">
        <v>189</v>
      </c>
      <c r="AL6" s="16" t="s">
        <v>189</v>
      </c>
      <c r="AM6" s="16" t="s">
        <v>189</v>
      </c>
      <c r="AN6" s="16" t="s">
        <v>189</v>
      </c>
      <c r="AO6" s="16" t="s">
        <v>189</v>
      </c>
      <c r="AP6" s="16" t="s">
        <v>189</v>
      </c>
      <c r="AQ6" s="16" t="s">
        <v>189</v>
      </c>
      <c r="AR6" s="16" t="s">
        <v>189</v>
      </c>
      <c r="AS6" s="16" t="s">
        <v>189</v>
      </c>
      <c r="AT6" s="16" t="s">
        <v>189</v>
      </c>
      <c r="AU6" s="16" t="s">
        <v>189</v>
      </c>
      <c r="AV6" s="16" t="s">
        <v>189</v>
      </c>
      <c r="AW6" s="16" t="s">
        <v>189</v>
      </c>
      <c r="AX6" s="16" t="s">
        <v>189</v>
      </c>
      <c r="AY6" s="16" t="s">
        <v>189</v>
      </c>
      <c r="AZ6" s="16" t="s">
        <v>189</v>
      </c>
      <c r="BA6" s="16">
        <v>-7.0164999999999997</v>
      </c>
      <c r="BB6" s="16" t="s">
        <v>189</v>
      </c>
      <c r="BC6" s="16" t="s">
        <v>189</v>
      </c>
      <c r="BD6" s="16" t="s">
        <v>189</v>
      </c>
      <c r="BE6" s="16">
        <v>-10.728899999999999</v>
      </c>
      <c r="BF6" s="16" t="s">
        <v>189</v>
      </c>
      <c r="BG6" s="16" t="s">
        <v>189</v>
      </c>
      <c r="BH6" s="16" t="s">
        <v>189</v>
      </c>
      <c r="BI6" s="16" t="s">
        <v>189</v>
      </c>
      <c r="BJ6" s="16" t="s">
        <v>189</v>
      </c>
      <c r="BK6" s="16" t="s">
        <v>189</v>
      </c>
      <c r="BL6" s="16" t="s">
        <v>189</v>
      </c>
      <c r="BM6" s="16" t="s">
        <v>189</v>
      </c>
      <c r="BN6" s="16" t="s">
        <v>189</v>
      </c>
      <c r="BO6" s="16" t="s">
        <v>189</v>
      </c>
      <c r="BP6" s="16" t="s">
        <v>189</v>
      </c>
      <c r="BQ6" s="16" t="s">
        <v>189</v>
      </c>
      <c r="BR6" s="16" t="s">
        <v>189</v>
      </c>
      <c r="BS6" s="16" t="s">
        <v>189</v>
      </c>
    </row>
    <row r="7" spans="1:71">
      <c r="A7" t="s">
        <v>8</v>
      </c>
      <c r="B7" t="s">
        <v>67</v>
      </c>
      <c r="C7" s="69" t="str">
        <f t="shared" si="0"/>
        <v>Azerbaijan 2006Periodic abstinence</v>
      </c>
      <c r="D7" s="16">
        <v>-13.8452</v>
      </c>
      <c r="E7" s="16" t="s">
        <v>189</v>
      </c>
      <c r="F7" s="16" t="s">
        <v>189</v>
      </c>
      <c r="G7" s="16" t="s">
        <v>189</v>
      </c>
      <c r="H7" s="16" t="s">
        <v>189</v>
      </c>
      <c r="I7" s="16">
        <v>-14.231</v>
      </c>
      <c r="J7" s="16" t="s">
        <v>189</v>
      </c>
      <c r="K7" s="16">
        <v>-13.8452</v>
      </c>
      <c r="L7" s="16" t="s">
        <v>189</v>
      </c>
      <c r="M7" s="16" t="s">
        <v>189</v>
      </c>
      <c r="N7" s="16" t="s">
        <v>189</v>
      </c>
      <c r="O7" s="16" t="s">
        <v>189</v>
      </c>
      <c r="P7" s="16" t="s">
        <v>189</v>
      </c>
      <c r="Q7" s="16" t="s">
        <v>189</v>
      </c>
      <c r="R7" s="16" t="s">
        <v>189</v>
      </c>
      <c r="S7" s="16" t="s">
        <v>189</v>
      </c>
      <c r="T7" s="16" t="s">
        <v>189</v>
      </c>
      <c r="U7" s="16">
        <v>-12.9215</v>
      </c>
      <c r="V7" s="16" t="s">
        <v>189</v>
      </c>
      <c r="W7" s="16" t="s">
        <v>189</v>
      </c>
      <c r="X7" s="16" t="s">
        <v>189</v>
      </c>
      <c r="Y7" s="16">
        <v>-13.2888</v>
      </c>
      <c r="Z7" s="16" t="s">
        <v>189</v>
      </c>
      <c r="AA7" s="16">
        <v>-13.2888</v>
      </c>
      <c r="AB7" s="16" t="s">
        <v>189</v>
      </c>
      <c r="AC7" s="16" t="s">
        <v>189</v>
      </c>
      <c r="AD7" s="16" t="s">
        <v>189</v>
      </c>
      <c r="AE7" s="16" t="s">
        <v>189</v>
      </c>
      <c r="AF7" s="16" t="s">
        <v>189</v>
      </c>
      <c r="AG7" s="16" t="s">
        <v>189</v>
      </c>
      <c r="AH7" s="16" t="s">
        <v>189</v>
      </c>
      <c r="AI7" s="16" t="s">
        <v>189</v>
      </c>
      <c r="AJ7" s="16" t="s">
        <v>189</v>
      </c>
      <c r="AK7" s="16" t="s">
        <v>189</v>
      </c>
      <c r="AL7" s="16" t="s">
        <v>189</v>
      </c>
      <c r="AM7" s="16" t="s">
        <v>189</v>
      </c>
      <c r="AN7" s="16" t="s">
        <v>189</v>
      </c>
      <c r="AO7" s="16">
        <v>-13.4673</v>
      </c>
      <c r="AP7" s="16" t="s">
        <v>189</v>
      </c>
      <c r="AQ7" s="16" t="s">
        <v>189</v>
      </c>
      <c r="AR7" s="16" t="s">
        <v>189</v>
      </c>
      <c r="AS7" s="16" t="s">
        <v>189</v>
      </c>
      <c r="AT7" s="16" t="s">
        <v>189</v>
      </c>
      <c r="AU7" s="16" t="s">
        <v>189</v>
      </c>
      <c r="AV7" s="16" t="s">
        <v>189</v>
      </c>
      <c r="AW7" s="16" t="s">
        <v>189</v>
      </c>
      <c r="AX7" s="16" t="s">
        <v>189</v>
      </c>
      <c r="AY7" s="16" t="s">
        <v>189</v>
      </c>
      <c r="AZ7" s="16" t="s">
        <v>189</v>
      </c>
      <c r="BA7" s="16">
        <v>-13.626799999999999</v>
      </c>
      <c r="BB7" s="16" t="s">
        <v>189</v>
      </c>
      <c r="BC7" s="16" t="s">
        <v>189</v>
      </c>
      <c r="BD7" s="16" t="s">
        <v>189</v>
      </c>
      <c r="BE7" s="16" t="s">
        <v>189</v>
      </c>
      <c r="BF7" s="16" t="s">
        <v>189</v>
      </c>
      <c r="BG7" s="16" t="s">
        <v>189</v>
      </c>
      <c r="BH7" s="16" t="s">
        <v>189</v>
      </c>
      <c r="BI7" s="16" t="s">
        <v>189</v>
      </c>
      <c r="BJ7" s="16" t="s">
        <v>189</v>
      </c>
      <c r="BK7" s="16" t="s">
        <v>189</v>
      </c>
      <c r="BL7" s="16" t="s">
        <v>189</v>
      </c>
      <c r="BM7" s="16" t="s">
        <v>189</v>
      </c>
      <c r="BN7" s="16" t="s">
        <v>189</v>
      </c>
      <c r="BO7" s="16" t="s">
        <v>189</v>
      </c>
      <c r="BP7" s="16" t="s">
        <v>189</v>
      </c>
      <c r="BQ7" s="16" t="s">
        <v>189</v>
      </c>
      <c r="BR7" s="16" t="s">
        <v>189</v>
      </c>
      <c r="BS7" s="16" t="s">
        <v>189</v>
      </c>
    </row>
    <row r="8" spans="1:71">
      <c r="A8" t="s">
        <v>8</v>
      </c>
      <c r="B8" t="s">
        <v>4</v>
      </c>
      <c r="C8" s="69" t="str">
        <f t="shared" si="0"/>
        <v>Azerbaijan 2006Withdrawal</v>
      </c>
      <c r="D8" s="16">
        <v>18.607800000000001</v>
      </c>
      <c r="E8" s="16">
        <v>24.735900000000001</v>
      </c>
      <c r="F8" s="16">
        <v>23.005600000000001</v>
      </c>
      <c r="G8" s="16">
        <v>13.995200000000001</v>
      </c>
      <c r="H8" s="16">
        <v>24.735900000000001</v>
      </c>
      <c r="I8" s="16">
        <v>16.975899999999999</v>
      </c>
      <c r="J8" s="16" t="s">
        <v>189</v>
      </c>
      <c r="K8" s="16">
        <v>18.624700000000001</v>
      </c>
      <c r="L8" s="16">
        <v>22.209</v>
      </c>
      <c r="M8" s="16">
        <v>17.267700000000001</v>
      </c>
      <c r="N8" s="16">
        <v>-19.3337</v>
      </c>
      <c r="O8" s="16">
        <v>19.119</v>
      </c>
      <c r="P8" s="16">
        <v>17.6737</v>
      </c>
      <c r="Q8" s="16">
        <v>20.145800000000001</v>
      </c>
      <c r="R8" s="16">
        <v>17.541899999999998</v>
      </c>
      <c r="S8" s="16">
        <v>19.760400000000001</v>
      </c>
      <c r="T8" s="16">
        <v>16.305299999999999</v>
      </c>
      <c r="U8" s="16">
        <v>18.0535</v>
      </c>
      <c r="V8" s="16">
        <v>19.1509</v>
      </c>
      <c r="W8" s="16" t="s">
        <v>189</v>
      </c>
      <c r="X8" s="16" t="s">
        <v>189</v>
      </c>
      <c r="Y8" s="16">
        <v>18.7913</v>
      </c>
      <c r="Z8" s="16" t="s">
        <v>189</v>
      </c>
      <c r="AA8" s="16">
        <v>18.7913</v>
      </c>
      <c r="AB8" s="16" t="s">
        <v>189</v>
      </c>
      <c r="AC8" s="16">
        <v>19.9651</v>
      </c>
      <c r="AD8" s="16">
        <v>27.6431</v>
      </c>
      <c r="AE8" s="16">
        <v>17.693899999999999</v>
      </c>
      <c r="AF8" s="16">
        <v>22.216799999999999</v>
      </c>
      <c r="AG8" s="16">
        <v>18.3813</v>
      </c>
      <c r="AH8" s="16" t="s">
        <v>189</v>
      </c>
      <c r="AI8" s="16">
        <v>16.486599999999999</v>
      </c>
      <c r="AJ8" s="16" t="s">
        <v>189</v>
      </c>
      <c r="AK8" s="16">
        <v>15.555099999999999</v>
      </c>
      <c r="AL8" s="16">
        <v>-17.1343</v>
      </c>
      <c r="AM8" s="16">
        <v>15.474399999999999</v>
      </c>
      <c r="AN8" s="16">
        <v>-21.145199999999999</v>
      </c>
      <c r="AO8" s="16">
        <v>17.334399999999999</v>
      </c>
      <c r="AP8" s="16">
        <v>19.355599999999999</v>
      </c>
      <c r="AQ8" s="16">
        <v>16.9343</v>
      </c>
      <c r="AR8" s="16">
        <v>-27.8504</v>
      </c>
      <c r="AS8" s="16">
        <v>16.653700000000001</v>
      </c>
      <c r="AT8" s="16">
        <v>21.1739</v>
      </c>
      <c r="AU8" s="16">
        <v>18.038399999999999</v>
      </c>
      <c r="AV8" s="16" t="s">
        <v>189</v>
      </c>
      <c r="AW8" s="16" t="s">
        <v>189</v>
      </c>
      <c r="AX8" s="16" t="s">
        <v>189</v>
      </c>
      <c r="AY8" s="16" t="s">
        <v>189</v>
      </c>
      <c r="AZ8" s="16">
        <v>25.224299999999999</v>
      </c>
      <c r="BA8" s="16">
        <v>17.134499999999999</v>
      </c>
      <c r="BB8" s="16">
        <v>20.257400000000001</v>
      </c>
      <c r="BC8" s="16">
        <v>17.754899999999999</v>
      </c>
      <c r="BD8" s="16" t="s">
        <v>189</v>
      </c>
      <c r="BE8" s="16">
        <v>19.355899999999998</v>
      </c>
      <c r="BF8" s="16">
        <v>23.069299999999998</v>
      </c>
      <c r="BG8" s="16">
        <v>17.4011</v>
      </c>
      <c r="BH8" s="16">
        <v>21.984000000000002</v>
      </c>
      <c r="BI8" s="16">
        <v>15.7597</v>
      </c>
      <c r="BJ8" s="16" t="s">
        <v>189</v>
      </c>
      <c r="BK8" s="16">
        <v>17.7637</v>
      </c>
      <c r="BL8" s="16" t="s">
        <v>189</v>
      </c>
      <c r="BM8" s="16">
        <v>16.401900000000001</v>
      </c>
      <c r="BN8" s="16" t="s">
        <v>189</v>
      </c>
      <c r="BO8" s="16">
        <v>19.281099999999999</v>
      </c>
      <c r="BP8" s="16">
        <v>-25.017499999999998</v>
      </c>
      <c r="BQ8" s="16">
        <v>17.524699999999999</v>
      </c>
      <c r="BR8" s="16">
        <v>-24.0185</v>
      </c>
      <c r="BS8" s="16">
        <v>16.704000000000001</v>
      </c>
    </row>
    <row r="9" spans="1:71">
      <c r="A9" t="s">
        <v>10</v>
      </c>
      <c r="B9" t="s">
        <v>0</v>
      </c>
      <c r="C9" s="69" t="str">
        <f t="shared" si="0"/>
        <v>Bangladesh 2011Pill</v>
      </c>
      <c r="D9" s="16">
        <v>4.2526000000000002</v>
      </c>
      <c r="E9" s="16">
        <v>5.4676</v>
      </c>
      <c r="F9" s="16">
        <v>3.4554</v>
      </c>
      <c r="G9" s="16">
        <v>2.0844999999999998</v>
      </c>
      <c r="H9" s="16">
        <v>5.4676</v>
      </c>
      <c r="I9" s="16">
        <v>2.7562000000000002</v>
      </c>
      <c r="J9" s="16" t="s">
        <v>189</v>
      </c>
      <c r="K9" s="16">
        <v>4.1952999999999996</v>
      </c>
      <c r="L9" s="16">
        <v>5.3784999999999998</v>
      </c>
      <c r="M9" s="16">
        <v>3.6013000000000002</v>
      </c>
      <c r="N9" s="16">
        <v>2.6823000000000001</v>
      </c>
      <c r="O9" s="16">
        <v>4.7996999999999996</v>
      </c>
      <c r="P9" s="16">
        <v>2.9430000000000001</v>
      </c>
      <c r="Q9" s="16">
        <v>5.5114000000000001</v>
      </c>
      <c r="R9" s="16">
        <v>3.1938</v>
      </c>
      <c r="S9" s="16">
        <v>4.8857999999999997</v>
      </c>
      <c r="T9" s="16">
        <v>3.4222000000000001</v>
      </c>
      <c r="U9" s="16">
        <v>3.8107000000000002</v>
      </c>
      <c r="V9" s="16">
        <v>4.4103000000000003</v>
      </c>
      <c r="W9" s="16">
        <v>4.1111000000000004</v>
      </c>
      <c r="X9" s="16">
        <v>4.4234999999999998</v>
      </c>
      <c r="Y9" s="16">
        <v>4.2976000000000001</v>
      </c>
      <c r="Z9" s="16">
        <v>4.1984000000000004</v>
      </c>
      <c r="AA9" s="16">
        <v>4.2976000000000001</v>
      </c>
      <c r="AB9" s="16">
        <v>4.4710999999999999</v>
      </c>
      <c r="AC9" s="16">
        <v>5.4565999999999999</v>
      </c>
      <c r="AD9" s="16">
        <v>6.5557999999999996</v>
      </c>
      <c r="AE9" s="16">
        <v>2.6190000000000002</v>
      </c>
      <c r="AF9" s="16">
        <v>6.7659000000000002</v>
      </c>
      <c r="AG9" s="16">
        <v>3.4786999999999999</v>
      </c>
      <c r="AH9" s="16">
        <v>3.3927</v>
      </c>
      <c r="AI9" s="16">
        <v>3.4308999999999998</v>
      </c>
      <c r="AJ9" s="16">
        <v>3.8815</v>
      </c>
      <c r="AK9" s="16">
        <v>2.9176000000000002</v>
      </c>
      <c r="AL9" s="16">
        <v>4.0854999999999997</v>
      </c>
      <c r="AM9" s="16">
        <v>2.7746</v>
      </c>
      <c r="AN9" s="16">
        <v>3.8414000000000001</v>
      </c>
      <c r="AO9" s="16">
        <v>3.7673000000000001</v>
      </c>
      <c r="AP9" s="16">
        <v>4.4001999999999999</v>
      </c>
      <c r="AQ9" s="16">
        <v>3.2467000000000001</v>
      </c>
      <c r="AR9" s="16">
        <v>6.0542999999999996</v>
      </c>
      <c r="AS9" s="16">
        <v>2.4055</v>
      </c>
      <c r="AT9" s="16">
        <v>5.9387999999999996</v>
      </c>
      <c r="AU9" s="16">
        <v>3.1789000000000001</v>
      </c>
      <c r="AV9" s="16">
        <v>5.7685000000000004</v>
      </c>
      <c r="AW9" s="16">
        <v>2.9674999999999998</v>
      </c>
      <c r="AX9" s="16">
        <v>6.2765000000000004</v>
      </c>
      <c r="AY9" s="16">
        <v>3.3294000000000001</v>
      </c>
      <c r="AZ9" s="16">
        <v>5.3122999999999996</v>
      </c>
      <c r="BA9" s="16">
        <v>2.5049999999999999</v>
      </c>
      <c r="BB9" s="16">
        <v>5.2134</v>
      </c>
      <c r="BC9" s="16">
        <v>3.0179</v>
      </c>
      <c r="BD9" s="16">
        <v>5.3612000000000002</v>
      </c>
      <c r="BE9" s="16">
        <v>4.5251999999999999</v>
      </c>
      <c r="BF9" s="16">
        <v>5.4523999999999999</v>
      </c>
      <c r="BG9" s="16">
        <v>3.0125000000000002</v>
      </c>
      <c r="BH9" s="16">
        <v>5.5697999999999999</v>
      </c>
      <c r="BI9" s="16">
        <v>3.4618000000000002</v>
      </c>
      <c r="BJ9" s="16">
        <v>2.8801000000000001</v>
      </c>
      <c r="BK9" s="16">
        <v>3.0939999999999999</v>
      </c>
      <c r="BL9" s="16">
        <v>-5.7359</v>
      </c>
      <c r="BM9" s="16">
        <v>2.5716000000000001</v>
      </c>
      <c r="BN9" s="16" t="s">
        <v>189</v>
      </c>
      <c r="BO9" s="16">
        <v>2.9527999999999999</v>
      </c>
      <c r="BP9" s="16">
        <v>5.6627000000000001</v>
      </c>
      <c r="BQ9" s="16">
        <v>4.3231999999999999</v>
      </c>
      <c r="BR9" s="16">
        <v>4.9297000000000004</v>
      </c>
      <c r="BS9" s="16">
        <v>2.5335000000000001</v>
      </c>
    </row>
    <row r="10" spans="1:71">
      <c r="A10" t="s">
        <v>10</v>
      </c>
      <c r="B10" t="s">
        <v>1</v>
      </c>
      <c r="C10" s="69" t="str">
        <f t="shared" si="0"/>
        <v>Bangladesh 2011IUD</v>
      </c>
      <c r="D10" s="16">
        <v>-1.6215999999999999</v>
      </c>
      <c r="E10" s="16" t="s">
        <v>189</v>
      </c>
      <c r="F10" s="16" t="s">
        <v>189</v>
      </c>
      <c r="G10" s="16" t="s">
        <v>189</v>
      </c>
      <c r="H10" s="16" t="s">
        <v>189</v>
      </c>
      <c r="I10" s="16" t="s">
        <v>189</v>
      </c>
      <c r="J10" s="16" t="s">
        <v>189</v>
      </c>
      <c r="K10" s="16">
        <v>-1.6215999999999999</v>
      </c>
      <c r="L10" s="16" t="s">
        <v>189</v>
      </c>
      <c r="M10" s="16" t="s">
        <v>189</v>
      </c>
      <c r="N10" s="16" t="s">
        <v>189</v>
      </c>
      <c r="O10" s="16" t="s">
        <v>189</v>
      </c>
      <c r="P10" s="16" t="s">
        <v>189</v>
      </c>
      <c r="Q10" s="16" t="s">
        <v>189</v>
      </c>
      <c r="R10" s="16" t="s">
        <v>189</v>
      </c>
      <c r="S10" s="16" t="s">
        <v>189</v>
      </c>
      <c r="T10" s="16" t="s">
        <v>189</v>
      </c>
      <c r="U10" s="16" t="s">
        <v>189</v>
      </c>
      <c r="V10" s="16" t="s">
        <v>189</v>
      </c>
      <c r="W10" s="16" t="s">
        <v>189</v>
      </c>
      <c r="X10" s="16" t="s">
        <v>189</v>
      </c>
      <c r="Y10" s="16" t="s">
        <v>189</v>
      </c>
      <c r="Z10" s="16" t="s">
        <v>189</v>
      </c>
      <c r="AA10" s="16" t="s">
        <v>189</v>
      </c>
      <c r="AB10" s="16" t="s">
        <v>189</v>
      </c>
      <c r="AC10" s="16" t="s">
        <v>189</v>
      </c>
      <c r="AD10" s="16" t="s">
        <v>189</v>
      </c>
      <c r="AE10" s="16" t="s">
        <v>189</v>
      </c>
      <c r="AF10" s="16" t="s">
        <v>189</v>
      </c>
      <c r="AG10" s="16" t="s">
        <v>189</v>
      </c>
      <c r="AH10" s="16" t="s">
        <v>189</v>
      </c>
      <c r="AI10" s="16" t="s">
        <v>189</v>
      </c>
      <c r="AJ10" s="16" t="s">
        <v>189</v>
      </c>
      <c r="AK10" s="16" t="s">
        <v>189</v>
      </c>
      <c r="AL10" s="16" t="s">
        <v>189</v>
      </c>
      <c r="AM10" s="16" t="s">
        <v>189</v>
      </c>
      <c r="AN10" s="16" t="s">
        <v>189</v>
      </c>
      <c r="AO10" s="16" t="s">
        <v>189</v>
      </c>
      <c r="AP10" s="16" t="s">
        <v>189</v>
      </c>
      <c r="AQ10" s="16" t="s">
        <v>189</v>
      </c>
      <c r="AR10" s="16" t="s">
        <v>189</v>
      </c>
      <c r="AS10" s="16" t="s">
        <v>189</v>
      </c>
      <c r="AT10" s="16" t="s">
        <v>189</v>
      </c>
      <c r="AU10" s="16" t="s">
        <v>189</v>
      </c>
      <c r="AV10" s="16" t="s">
        <v>189</v>
      </c>
      <c r="AW10" s="16" t="s">
        <v>189</v>
      </c>
      <c r="AX10" s="16" t="s">
        <v>189</v>
      </c>
      <c r="AY10" s="16" t="s">
        <v>189</v>
      </c>
      <c r="AZ10" s="16" t="s">
        <v>189</v>
      </c>
      <c r="BA10" s="16" t="s">
        <v>189</v>
      </c>
      <c r="BB10" s="16" t="s">
        <v>189</v>
      </c>
      <c r="BC10" s="16" t="s">
        <v>189</v>
      </c>
      <c r="BD10" s="16" t="s">
        <v>189</v>
      </c>
      <c r="BE10" s="16" t="s">
        <v>189</v>
      </c>
      <c r="BF10" s="16" t="s">
        <v>189</v>
      </c>
      <c r="BG10" s="16" t="s">
        <v>189</v>
      </c>
      <c r="BH10" s="16" t="s">
        <v>189</v>
      </c>
      <c r="BI10" s="16" t="s">
        <v>189</v>
      </c>
      <c r="BJ10" s="16" t="s">
        <v>189</v>
      </c>
      <c r="BK10" s="16" t="s">
        <v>189</v>
      </c>
      <c r="BL10" s="16" t="s">
        <v>189</v>
      </c>
      <c r="BM10" s="16" t="s">
        <v>189</v>
      </c>
      <c r="BN10" s="16" t="s">
        <v>189</v>
      </c>
      <c r="BO10" s="16" t="s">
        <v>189</v>
      </c>
      <c r="BP10" s="16" t="s">
        <v>189</v>
      </c>
      <c r="BQ10" s="16" t="s">
        <v>189</v>
      </c>
      <c r="BR10" s="16" t="s">
        <v>189</v>
      </c>
      <c r="BS10" s="16" t="s">
        <v>189</v>
      </c>
    </row>
    <row r="11" spans="1:71">
      <c r="A11" t="s">
        <v>10</v>
      </c>
      <c r="B11" t="s">
        <v>75</v>
      </c>
      <c r="C11" s="69" t="str">
        <f t="shared" si="0"/>
        <v>Bangladesh 2011Injectables</v>
      </c>
      <c r="D11" s="16">
        <v>1.2307999999999999</v>
      </c>
      <c r="E11" s="16">
        <v>1.4132</v>
      </c>
      <c r="F11" s="16">
        <v>1.3341000000000001</v>
      </c>
      <c r="G11" s="16">
        <v>0.91569999999999996</v>
      </c>
      <c r="H11" s="16">
        <v>1.4132</v>
      </c>
      <c r="I11" s="16">
        <v>1.105</v>
      </c>
      <c r="J11" s="16" t="s">
        <v>189</v>
      </c>
      <c r="K11" s="16">
        <v>1.2312000000000001</v>
      </c>
      <c r="L11" s="16">
        <v>0.97470000000000001</v>
      </c>
      <c r="M11" s="16">
        <v>1.4255</v>
      </c>
      <c r="N11" s="16">
        <v>1.0781000000000001</v>
      </c>
      <c r="O11" s="16">
        <v>1.1874</v>
      </c>
      <c r="P11" s="16">
        <v>1.2867</v>
      </c>
      <c r="Q11" s="16">
        <v>1.3576999999999999</v>
      </c>
      <c r="R11" s="16">
        <v>1.1846000000000001</v>
      </c>
      <c r="S11" s="16">
        <v>1.5572999999999999</v>
      </c>
      <c r="T11" s="16">
        <v>0.49759999999999999</v>
      </c>
      <c r="U11" s="16">
        <v>1.3196000000000001</v>
      </c>
      <c r="V11" s="16">
        <v>1.2045999999999999</v>
      </c>
      <c r="W11" s="16">
        <v>1.4556</v>
      </c>
      <c r="X11" s="16">
        <v>0.627</v>
      </c>
      <c r="Y11" s="16">
        <v>1.1404000000000001</v>
      </c>
      <c r="Z11" s="16">
        <v>1.2791999999999999</v>
      </c>
      <c r="AA11" s="16">
        <v>1.1404000000000001</v>
      </c>
      <c r="AB11" s="16">
        <v>1.5584</v>
      </c>
      <c r="AC11" s="16">
        <v>1.5541</v>
      </c>
      <c r="AD11" s="16">
        <v>1.8716999999999999</v>
      </c>
      <c r="AE11" s="16">
        <v>1.3325</v>
      </c>
      <c r="AF11" s="16">
        <v>1.9956</v>
      </c>
      <c r="AG11" s="16">
        <v>1.3956</v>
      </c>
      <c r="AH11" s="16">
        <v>0.2681</v>
      </c>
      <c r="AI11" s="16">
        <v>0.67610000000000003</v>
      </c>
      <c r="AJ11" s="16">
        <v>0.33600000000000002</v>
      </c>
      <c r="AK11" s="16">
        <v>0.60509999999999997</v>
      </c>
      <c r="AL11" s="16">
        <v>-1E-4</v>
      </c>
      <c r="AM11" s="16">
        <v>0.69469999999999998</v>
      </c>
      <c r="AN11" s="16">
        <v>1.204</v>
      </c>
      <c r="AO11" s="16">
        <v>1.4137999999999999</v>
      </c>
      <c r="AP11" s="16">
        <v>0</v>
      </c>
      <c r="AQ11" s="16">
        <v>1.9634</v>
      </c>
      <c r="AR11" s="16">
        <v>1.4831000000000001</v>
      </c>
      <c r="AS11" s="16">
        <v>1.0246</v>
      </c>
      <c r="AT11" s="16">
        <v>1.8646</v>
      </c>
      <c r="AU11" s="16">
        <v>0.9768</v>
      </c>
      <c r="AV11" s="16">
        <v>1.4564999999999999</v>
      </c>
      <c r="AW11" s="16">
        <v>1.1857</v>
      </c>
      <c r="AX11" s="16">
        <v>1.8517999999999999</v>
      </c>
      <c r="AY11" s="16">
        <v>1.1323000000000001</v>
      </c>
      <c r="AZ11" s="16">
        <v>1.3474999999999999</v>
      </c>
      <c r="BA11" s="16">
        <v>0.89690000000000003</v>
      </c>
      <c r="BB11" s="16">
        <v>0.90069999999999995</v>
      </c>
      <c r="BC11" s="16">
        <v>1.2965</v>
      </c>
      <c r="BD11" s="16">
        <v>1.2910999999999999</v>
      </c>
      <c r="BE11" s="16">
        <v>1.0760000000000001</v>
      </c>
      <c r="BF11" s="16">
        <v>1.2916000000000001</v>
      </c>
      <c r="BG11" s="16">
        <v>0.98729999999999996</v>
      </c>
      <c r="BH11" s="16">
        <v>1.1297999999999999</v>
      </c>
      <c r="BI11" s="16">
        <v>1.2403999999999999</v>
      </c>
      <c r="BJ11" s="16">
        <v>1.27</v>
      </c>
      <c r="BK11" s="16">
        <v>-1.3498000000000001</v>
      </c>
      <c r="BL11" s="16" t="s">
        <v>189</v>
      </c>
      <c r="BM11" s="16">
        <v>1.1617999999999999</v>
      </c>
      <c r="BN11" s="16" t="s">
        <v>189</v>
      </c>
      <c r="BO11" s="16">
        <v>1.1460999999999999</v>
      </c>
      <c r="BP11" s="16">
        <v>0.79690000000000005</v>
      </c>
      <c r="BQ11" s="16" t="s">
        <v>189</v>
      </c>
      <c r="BR11" s="16">
        <v>2.1959</v>
      </c>
      <c r="BS11" s="16">
        <v>0.84650000000000003</v>
      </c>
    </row>
    <row r="12" spans="1:71">
      <c r="A12" t="s">
        <v>10</v>
      </c>
      <c r="B12" t="s">
        <v>64</v>
      </c>
      <c r="C12" s="69" t="str">
        <f t="shared" si="0"/>
        <v>Bangladesh 2011Implants</v>
      </c>
      <c r="D12" s="16">
        <v>-1.1052999999999999</v>
      </c>
      <c r="E12" s="16" t="s">
        <v>189</v>
      </c>
      <c r="F12" s="16" t="s">
        <v>189</v>
      </c>
      <c r="G12" s="16" t="s">
        <v>189</v>
      </c>
      <c r="H12" s="16" t="s">
        <v>189</v>
      </c>
      <c r="I12" s="16" t="s">
        <v>189</v>
      </c>
      <c r="J12" s="16" t="s">
        <v>189</v>
      </c>
      <c r="K12" s="16">
        <v>-1.1052999999999999</v>
      </c>
      <c r="L12" s="16" t="s">
        <v>189</v>
      </c>
      <c r="M12" s="16" t="s">
        <v>189</v>
      </c>
      <c r="N12" s="16" t="s">
        <v>189</v>
      </c>
      <c r="O12" s="16" t="s">
        <v>189</v>
      </c>
      <c r="P12" s="16" t="s">
        <v>189</v>
      </c>
      <c r="Q12" s="16" t="s">
        <v>189</v>
      </c>
      <c r="R12" s="16">
        <v>-1.3960999999999999</v>
      </c>
      <c r="S12" s="16">
        <v>-1.5074000000000001</v>
      </c>
      <c r="T12" s="16" t="s">
        <v>189</v>
      </c>
      <c r="U12" s="16" t="s">
        <v>189</v>
      </c>
      <c r="V12" s="16">
        <v>-1.3752</v>
      </c>
      <c r="W12" s="16" t="s">
        <v>189</v>
      </c>
      <c r="X12" s="16" t="s">
        <v>189</v>
      </c>
      <c r="Y12" s="16" t="s">
        <v>189</v>
      </c>
      <c r="Z12" s="16" t="s">
        <v>189</v>
      </c>
      <c r="AA12" s="16" t="s">
        <v>189</v>
      </c>
      <c r="AB12" s="16" t="s">
        <v>189</v>
      </c>
      <c r="AC12" s="16" t="s">
        <v>189</v>
      </c>
      <c r="AD12" s="16" t="s">
        <v>189</v>
      </c>
      <c r="AE12" s="16" t="s">
        <v>189</v>
      </c>
      <c r="AF12" s="16" t="s">
        <v>189</v>
      </c>
      <c r="AG12" s="16" t="s">
        <v>189</v>
      </c>
      <c r="AH12" s="16" t="s">
        <v>189</v>
      </c>
      <c r="AI12" s="16" t="s">
        <v>189</v>
      </c>
      <c r="AJ12" s="16" t="s">
        <v>189</v>
      </c>
      <c r="AK12" s="16" t="s">
        <v>189</v>
      </c>
      <c r="AL12" s="16" t="s">
        <v>189</v>
      </c>
      <c r="AM12" s="16" t="s">
        <v>189</v>
      </c>
      <c r="AN12" s="16" t="s">
        <v>189</v>
      </c>
      <c r="AO12" s="16" t="s">
        <v>189</v>
      </c>
      <c r="AP12" s="16" t="s">
        <v>189</v>
      </c>
      <c r="AQ12" s="16" t="s">
        <v>189</v>
      </c>
      <c r="AR12" s="16" t="s">
        <v>189</v>
      </c>
      <c r="AS12" s="16" t="s">
        <v>189</v>
      </c>
      <c r="AT12" s="16" t="s">
        <v>189</v>
      </c>
      <c r="AU12" s="16" t="s">
        <v>189</v>
      </c>
      <c r="AV12" s="16" t="s">
        <v>189</v>
      </c>
      <c r="AW12" s="16" t="s">
        <v>189</v>
      </c>
      <c r="AX12" s="16" t="s">
        <v>189</v>
      </c>
      <c r="AY12" s="16" t="s">
        <v>189</v>
      </c>
      <c r="AZ12" s="16" t="s">
        <v>189</v>
      </c>
      <c r="BA12" s="16" t="s">
        <v>189</v>
      </c>
      <c r="BB12" s="16" t="s">
        <v>189</v>
      </c>
      <c r="BC12" s="16" t="s">
        <v>189</v>
      </c>
      <c r="BD12" s="16" t="s">
        <v>189</v>
      </c>
      <c r="BE12" s="16" t="s">
        <v>189</v>
      </c>
      <c r="BF12" s="16" t="s">
        <v>189</v>
      </c>
      <c r="BG12" s="16" t="s">
        <v>189</v>
      </c>
      <c r="BH12" s="16" t="s">
        <v>189</v>
      </c>
      <c r="BI12" s="16" t="s">
        <v>189</v>
      </c>
      <c r="BJ12" s="16" t="s">
        <v>189</v>
      </c>
      <c r="BK12" s="16" t="s">
        <v>189</v>
      </c>
      <c r="BL12" s="16" t="s">
        <v>189</v>
      </c>
      <c r="BM12" s="16" t="s">
        <v>189</v>
      </c>
      <c r="BN12" s="16" t="s">
        <v>189</v>
      </c>
      <c r="BO12" s="16" t="s">
        <v>189</v>
      </c>
      <c r="BP12" s="16" t="s">
        <v>189</v>
      </c>
      <c r="BQ12" s="16" t="s">
        <v>189</v>
      </c>
      <c r="BR12" s="16" t="s">
        <v>189</v>
      </c>
      <c r="BS12" s="16" t="s">
        <v>189</v>
      </c>
    </row>
    <row r="13" spans="1:71">
      <c r="A13" t="s">
        <v>10</v>
      </c>
      <c r="B13" t="s">
        <v>2</v>
      </c>
      <c r="C13" s="69" t="str">
        <f t="shared" si="0"/>
        <v>Bangladesh 2011Male condom</v>
      </c>
      <c r="D13" s="16">
        <v>7.8129</v>
      </c>
      <c r="E13" s="16">
        <v>11.343400000000001</v>
      </c>
      <c r="F13" s="16">
        <v>6.7240000000000002</v>
      </c>
      <c r="G13" s="16">
        <v>2.2073</v>
      </c>
      <c r="H13" s="16">
        <v>11.343400000000001</v>
      </c>
      <c r="I13" s="16">
        <v>4.2538999999999998</v>
      </c>
      <c r="J13" s="16" t="s">
        <v>189</v>
      </c>
      <c r="K13" s="16">
        <v>7.5106999999999999</v>
      </c>
      <c r="L13" s="16">
        <v>10.1464</v>
      </c>
      <c r="M13" s="16">
        <v>5.6322000000000001</v>
      </c>
      <c r="N13" s="16">
        <v>-2.7164000000000001</v>
      </c>
      <c r="O13" s="16">
        <v>8.4305000000000003</v>
      </c>
      <c r="P13" s="16">
        <v>5.5128000000000004</v>
      </c>
      <c r="Q13" s="16">
        <v>10.7592</v>
      </c>
      <c r="R13" s="16">
        <v>4.7549999999999999</v>
      </c>
      <c r="S13" s="16">
        <v>8.48</v>
      </c>
      <c r="T13" s="16">
        <v>7.5754000000000001</v>
      </c>
      <c r="U13" s="16">
        <v>6.9474999999999998</v>
      </c>
      <c r="V13" s="16">
        <v>8.5830000000000002</v>
      </c>
      <c r="W13" s="16">
        <v>-6.4263000000000003</v>
      </c>
      <c r="X13" s="16" t="s">
        <v>189</v>
      </c>
      <c r="Y13" s="16">
        <v>8.0963999999999992</v>
      </c>
      <c r="Z13" s="16">
        <v>6.7340999999999998</v>
      </c>
      <c r="AA13" s="16">
        <v>8.0963999999999992</v>
      </c>
      <c r="AB13" s="16">
        <v>-5.3505000000000003</v>
      </c>
      <c r="AC13" s="16">
        <v>-11.0784</v>
      </c>
      <c r="AD13" s="16">
        <v>-11.0604</v>
      </c>
      <c r="AE13" s="16">
        <v>-5.7637</v>
      </c>
      <c r="AF13" s="16">
        <v>-11.8368</v>
      </c>
      <c r="AG13" s="16">
        <v>-6.1283000000000003</v>
      </c>
      <c r="AH13" s="16">
        <v>-8.7415000000000003</v>
      </c>
      <c r="AI13" s="16">
        <v>7.4082999999999997</v>
      </c>
      <c r="AJ13" s="16">
        <v>11.4762</v>
      </c>
      <c r="AK13" s="16">
        <v>3.7496</v>
      </c>
      <c r="AL13" s="16">
        <v>10.4575</v>
      </c>
      <c r="AM13" s="16">
        <v>4.1466000000000003</v>
      </c>
      <c r="AN13" s="16">
        <v>12.055199999999999</v>
      </c>
      <c r="AO13" s="16">
        <v>2.5891000000000002</v>
      </c>
      <c r="AP13" s="16">
        <v>10.932600000000001</v>
      </c>
      <c r="AQ13" s="16">
        <v>2.4883999999999999</v>
      </c>
      <c r="AR13" s="16">
        <v>10.842499999999999</v>
      </c>
      <c r="AS13" s="16">
        <v>5.9537000000000004</v>
      </c>
      <c r="AT13" s="16">
        <v>10.6577</v>
      </c>
      <c r="AU13" s="16">
        <v>6.5678999999999998</v>
      </c>
      <c r="AV13" s="16" t="s">
        <v>189</v>
      </c>
      <c r="AW13" s="16">
        <v>-6.0551000000000004</v>
      </c>
      <c r="AX13" s="16" t="s">
        <v>189</v>
      </c>
      <c r="AY13" s="16">
        <v>6.4386999999999999</v>
      </c>
      <c r="AZ13" s="16">
        <v>11.853199999999999</v>
      </c>
      <c r="BA13" s="16">
        <v>3.5316000000000001</v>
      </c>
      <c r="BB13" s="16">
        <v>11.0412</v>
      </c>
      <c r="BC13" s="16">
        <v>3.8944999999999999</v>
      </c>
      <c r="BD13" s="16">
        <v>-7.4512</v>
      </c>
      <c r="BE13" s="16">
        <v>8.5731000000000002</v>
      </c>
      <c r="BF13" s="16">
        <v>11.395300000000001</v>
      </c>
      <c r="BG13" s="16">
        <v>3.4702999999999999</v>
      </c>
      <c r="BH13" s="16">
        <v>10.901300000000001</v>
      </c>
      <c r="BI13" s="16">
        <v>4.1269999999999998</v>
      </c>
      <c r="BJ13" s="16">
        <v>-6.0529999999999999</v>
      </c>
      <c r="BK13" s="16">
        <v>-5.008</v>
      </c>
      <c r="BL13" s="16" t="s">
        <v>189</v>
      </c>
      <c r="BM13" s="16">
        <v>5.4177999999999997</v>
      </c>
      <c r="BN13" s="16" t="s">
        <v>189</v>
      </c>
      <c r="BO13" s="16">
        <v>5.6931000000000003</v>
      </c>
      <c r="BP13" s="16">
        <v>12.686400000000001</v>
      </c>
      <c r="BQ13" s="16">
        <v>-3.9649000000000001</v>
      </c>
      <c r="BR13" s="16">
        <v>-6.3647999999999998</v>
      </c>
      <c r="BS13" s="16">
        <v>4.3224999999999998</v>
      </c>
    </row>
    <row r="14" spans="1:71">
      <c r="A14" t="s">
        <v>10</v>
      </c>
      <c r="B14" t="s">
        <v>67</v>
      </c>
      <c r="C14" s="69" t="str">
        <f t="shared" si="0"/>
        <v>Bangladesh 2011Periodic abstinence</v>
      </c>
      <c r="D14" s="16">
        <v>5.3169000000000004</v>
      </c>
      <c r="E14" s="16">
        <v>8.5100999999999996</v>
      </c>
      <c r="F14" s="16">
        <v>-9.6555999999999997</v>
      </c>
      <c r="G14" s="16">
        <v>1.1917</v>
      </c>
      <c r="H14" s="16">
        <v>8.5100999999999996</v>
      </c>
      <c r="I14" s="16">
        <v>3.6989000000000001</v>
      </c>
      <c r="J14" s="16" t="s">
        <v>189</v>
      </c>
      <c r="K14" s="16">
        <v>5.3845999999999998</v>
      </c>
      <c r="L14" s="16">
        <v>7.0336999999999996</v>
      </c>
      <c r="M14" s="16">
        <v>5.7488000000000001</v>
      </c>
      <c r="N14" s="16">
        <v>3.0377999999999998</v>
      </c>
      <c r="O14" s="16">
        <v>6.0106999999999999</v>
      </c>
      <c r="P14" s="16">
        <v>4.5365000000000002</v>
      </c>
      <c r="Q14" s="16">
        <v>6.8478000000000003</v>
      </c>
      <c r="R14" s="16">
        <v>4.6429999999999998</v>
      </c>
      <c r="S14" s="16">
        <v>6.2485999999999997</v>
      </c>
      <c r="T14" s="16">
        <v>3.6688000000000001</v>
      </c>
      <c r="U14" s="16">
        <v>4.4783999999999997</v>
      </c>
      <c r="V14" s="16">
        <v>5.6188000000000002</v>
      </c>
      <c r="W14" s="16">
        <v>4.5682999999999998</v>
      </c>
      <c r="X14" s="16">
        <v>-4.6159999999999997</v>
      </c>
      <c r="Y14" s="16">
        <v>6.4870000000000001</v>
      </c>
      <c r="Z14" s="16">
        <v>4.5831</v>
      </c>
      <c r="AA14" s="16">
        <v>6.4870000000000001</v>
      </c>
      <c r="AB14" s="16">
        <v>4.9207999999999998</v>
      </c>
      <c r="AC14" s="16">
        <v>-10.041499999999999</v>
      </c>
      <c r="AD14" s="16">
        <v>-8.4885999999999999</v>
      </c>
      <c r="AE14" s="16">
        <v>4.8710000000000004</v>
      </c>
      <c r="AF14" s="16">
        <v>-6.5473999999999997</v>
      </c>
      <c r="AG14" s="16">
        <v>6.1170999999999998</v>
      </c>
      <c r="AH14" s="16">
        <v>-3.4613</v>
      </c>
      <c r="AI14" s="16">
        <v>3.8273999999999999</v>
      </c>
      <c r="AJ14" s="16" t="s">
        <v>189</v>
      </c>
      <c r="AK14" s="16">
        <v>1.9614</v>
      </c>
      <c r="AL14" s="16">
        <v>-7.3150000000000004</v>
      </c>
      <c r="AM14" s="16">
        <v>1.9912000000000001</v>
      </c>
      <c r="AN14" s="16" t="s">
        <v>189</v>
      </c>
      <c r="AO14" s="16">
        <v>3.9670000000000001</v>
      </c>
      <c r="AP14" s="16" t="s">
        <v>189</v>
      </c>
      <c r="AQ14" s="16">
        <v>3.8492999999999999</v>
      </c>
      <c r="AR14" s="16">
        <v>9.1945999999999994</v>
      </c>
      <c r="AS14" s="16">
        <v>3.5880000000000001</v>
      </c>
      <c r="AT14" s="16">
        <v>-7.1338999999999997</v>
      </c>
      <c r="AU14" s="16">
        <v>4.9241999999999999</v>
      </c>
      <c r="AV14" s="16">
        <v>-7.8872999999999998</v>
      </c>
      <c r="AW14" s="16">
        <v>3.3073999999999999</v>
      </c>
      <c r="AX14" s="16">
        <v>-5.1810999999999998</v>
      </c>
      <c r="AY14" s="16">
        <v>4.4352999999999998</v>
      </c>
      <c r="AZ14" s="16">
        <v>-9.1028000000000002</v>
      </c>
      <c r="BA14" s="16">
        <v>4.4115000000000002</v>
      </c>
      <c r="BB14" s="16">
        <v>-8.0260999999999996</v>
      </c>
      <c r="BC14" s="16">
        <v>-5.1414999999999997</v>
      </c>
      <c r="BD14" s="16">
        <v>-5.8982000000000001</v>
      </c>
      <c r="BE14" s="16">
        <v>6.1332000000000004</v>
      </c>
      <c r="BF14" s="16">
        <v>8.2027000000000001</v>
      </c>
      <c r="BG14" s="16">
        <v>3.0004</v>
      </c>
      <c r="BH14" s="16">
        <v>7.0937999999999999</v>
      </c>
      <c r="BI14" s="16">
        <v>4.6430999999999996</v>
      </c>
      <c r="BJ14" s="16">
        <v>3.7951999999999999</v>
      </c>
      <c r="BK14" s="16" t="s">
        <v>189</v>
      </c>
      <c r="BL14" s="16" t="s">
        <v>189</v>
      </c>
      <c r="BM14" s="16">
        <v>4.0396000000000001</v>
      </c>
      <c r="BN14" s="16" t="s">
        <v>189</v>
      </c>
      <c r="BO14" s="16">
        <v>4.6382000000000003</v>
      </c>
      <c r="BP14" s="16">
        <v>6.9156000000000004</v>
      </c>
      <c r="BQ14" s="16" t="s">
        <v>189</v>
      </c>
      <c r="BR14" s="16" t="s">
        <v>189</v>
      </c>
      <c r="BS14" s="16">
        <v>3.3496999999999999</v>
      </c>
    </row>
    <row r="15" spans="1:71">
      <c r="A15" t="s">
        <v>10</v>
      </c>
      <c r="B15" t="s">
        <v>4</v>
      </c>
      <c r="C15" s="69" t="str">
        <f t="shared" si="0"/>
        <v>Bangladesh 2011Withdrawal</v>
      </c>
      <c r="D15" s="16">
        <v>8.0365000000000002</v>
      </c>
      <c r="E15" s="16" t="s">
        <v>189</v>
      </c>
      <c r="F15" s="16" t="s">
        <v>189</v>
      </c>
      <c r="G15" s="16">
        <v>-3.0857999999999999</v>
      </c>
      <c r="H15" s="16" t="s">
        <v>189</v>
      </c>
      <c r="I15" s="16">
        <v>-5.1266999999999996</v>
      </c>
      <c r="J15" s="16" t="s">
        <v>189</v>
      </c>
      <c r="K15" s="16">
        <v>7.6893000000000002</v>
      </c>
      <c r="L15" s="16">
        <v>-8.4894999999999996</v>
      </c>
      <c r="M15" s="16">
        <v>-9.2972000000000001</v>
      </c>
      <c r="N15" s="16" t="s">
        <v>189</v>
      </c>
      <c r="O15" s="16">
        <v>-10.685600000000001</v>
      </c>
      <c r="P15" s="16">
        <v>-4.3315000000000001</v>
      </c>
      <c r="Q15" s="16">
        <v>-11.502700000000001</v>
      </c>
      <c r="R15" s="16">
        <v>-6.0990000000000002</v>
      </c>
      <c r="S15" s="16">
        <v>-9.1912000000000003</v>
      </c>
      <c r="T15" s="16">
        <v>-7.0251999999999999</v>
      </c>
      <c r="U15" s="16">
        <v>-6.7339000000000002</v>
      </c>
      <c r="V15" s="16">
        <v>-8.5129000000000001</v>
      </c>
      <c r="W15" s="16" t="s">
        <v>189</v>
      </c>
      <c r="X15" s="16" t="s">
        <v>189</v>
      </c>
      <c r="Y15" s="16">
        <v>-7.6917999999999997</v>
      </c>
      <c r="Z15" s="16">
        <v>-8.5272000000000006</v>
      </c>
      <c r="AA15" s="16">
        <v>-7.6917999999999997</v>
      </c>
      <c r="AB15" s="16" t="s">
        <v>189</v>
      </c>
      <c r="AC15" s="16" t="s">
        <v>189</v>
      </c>
      <c r="AD15" s="16" t="s">
        <v>189</v>
      </c>
      <c r="AE15" s="16" t="s">
        <v>189</v>
      </c>
      <c r="AF15" s="16" t="s">
        <v>189</v>
      </c>
      <c r="AG15" s="16" t="s">
        <v>189</v>
      </c>
      <c r="AH15" s="16" t="s">
        <v>189</v>
      </c>
      <c r="AI15" s="16">
        <v>-6.5410000000000004</v>
      </c>
      <c r="AJ15" s="16" t="s">
        <v>189</v>
      </c>
      <c r="AK15" s="16">
        <v>-3.9914000000000001</v>
      </c>
      <c r="AL15" s="16" t="s">
        <v>189</v>
      </c>
      <c r="AM15" s="16" t="s">
        <v>189</v>
      </c>
      <c r="AN15" s="16" t="s">
        <v>189</v>
      </c>
      <c r="AO15" s="16" t="s">
        <v>189</v>
      </c>
      <c r="AP15" s="16" t="s">
        <v>189</v>
      </c>
      <c r="AQ15" s="16" t="s">
        <v>189</v>
      </c>
      <c r="AR15" s="16" t="s">
        <v>189</v>
      </c>
      <c r="AS15" s="16">
        <v>-4.6924000000000001</v>
      </c>
      <c r="AT15" s="16" t="s">
        <v>189</v>
      </c>
      <c r="AU15" s="16">
        <v>-5.8010999999999999</v>
      </c>
      <c r="AV15" s="16" t="s">
        <v>189</v>
      </c>
      <c r="AW15" s="16" t="s">
        <v>189</v>
      </c>
      <c r="AX15" s="16" t="s">
        <v>189</v>
      </c>
      <c r="AY15" s="16" t="s">
        <v>189</v>
      </c>
      <c r="AZ15" s="16" t="s">
        <v>189</v>
      </c>
      <c r="BA15" s="16" t="s">
        <v>189</v>
      </c>
      <c r="BB15" s="16" t="s">
        <v>189</v>
      </c>
      <c r="BC15" s="16" t="s">
        <v>189</v>
      </c>
      <c r="BD15" s="16" t="s">
        <v>189</v>
      </c>
      <c r="BE15" s="16">
        <v>-8.9642999999999997</v>
      </c>
      <c r="BF15" s="16" t="s">
        <v>189</v>
      </c>
      <c r="BG15" s="16" t="s">
        <v>189</v>
      </c>
      <c r="BH15" s="16">
        <v>-11.795400000000001</v>
      </c>
      <c r="BI15" s="16" t="s">
        <v>189</v>
      </c>
      <c r="BJ15" s="16" t="s">
        <v>189</v>
      </c>
      <c r="BK15" s="16" t="s">
        <v>189</v>
      </c>
      <c r="BL15" s="16" t="s">
        <v>189</v>
      </c>
      <c r="BM15" s="16">
        <v>-4.3670999999999998</v>
      </c>
      <c r="BN15" s="16" t="s">
        <v>189</v>
      </c>
      <c r="BO15" s="16">
        <v>-4.4260999999999999</v>
      </c>
      <c r="BP15" s="16" t="s">
        <v>189</v>
      </c>
      <c r="BQ15" s="16" t="s">
        <v>189</v>
      </c>
      <c r="BR15" s="16" t="s">
        <v>189</v>
      </c>
      <c r="BS15" s="16">
        <v>-5.3045999999999998</v>
      </c>
    </row>
    <row r="16" spans="1:71">
      <c r="A16" t="s">
        <v>181</v>
      </c>
      <c r="B16" t="s">
        <v>0</v>
      </c>
      <c r="C16" s="69" t="str">
        <f t="shared" si="0"/>
        <v>Benin 2011-12Pill</v>
      </c>
      <c r="D16" s="16">
        <v>3.6013000000000002</v>
      </c>
      <c r="E16" s="16" t="s">
        <v>189</v>
      </c>
      <c r="F16" s="16" t="s">
        <v>189</v>
      </c>
      <c r="G16" s="16">
        <v>-1.0845</v>
      </c>
      <c r="H16" s="16" t="s">
        <v>189</v>
      </c>
      <c r="I16" s="16">
        <v>3.661</v>
      </c>
      <c r="J16" s="16" t="s">
        <v>189</v>
      </c>
      <c r="K16" s="16">
        <v>4.5407000000000002</v>
      </c>
      <c r="L16" s="16">
        <v>-1.6418999999999999</v>
      </c>
      <c r="M16" s="16">
        <v>-4.2691999999999997</v>
      </c>
      <c r="N16" s="16" t="s">
        <v>189</v>
      </c>
      <c r="O16" s="16">
        <v>-3.5339</v>
      </c>
      <c r="P16" s="16">
        <v>-3.6970999999999998</v>
      </c>
      <c r="Q16" s="16">
        <v>3.1499000000000001</v>
      </c>
      <c r="R16" s="16">
        <v>-4.5644999999999998</v>
      </c>
      <c r="S16" s="16">
        <v>-5.7214999999999998</v>
      </c>
      <c r="T16" s="16">
        <v>-2.5234000000000001</v>
      </c>
      <c r="U16" s="16">
        <v>-2.6472000000000002</v>
      </c>
      <c r="V16" s="16">
        <v>-4.9897</v>
      </c>
      <c r="W16" s="16">
        <v>-3.7120000000000002</v>
      </c>
      <c r="X16" s="16" t="s">
        <v>189</v>
      </c>
      <c r="Y16" s="16">
        <v>-3.4315000000000002</v>
      </c>
      <c r="Z16" s="16">
        <v>3.7263000000000002</v>
      </c>
      <c r="AA16" s="16">
        <v>-3.4315000000000002</v>
      </c>
      <c r="AB16" s="16">
        <v>-6.5488999999999997</v>
      </c>
      <c r="AC16" s="16" t="s">
        <v>189</v>
      </c>
      <c r="AD16" s="16" t="s">
        <v>189</v>
      </c>
      <c r="AE16" s="16" t="s">
        <v>189</v>
      </c>
      <c r="AF16" s="16" t="s">
        <v>189</v>
      </c>
      <c r="AG16" s="16" t="s">
        <v>189</v>
      </c>
      <c r="AH16" s="16">
        <v>-1.3424</v>
      </c>
      <c r="AI16" s="16" t="s">
        <v>189</v>
      </c>
      <c r="AJ16" s="16" t="s">
        <v>189</v>
      </c>
      <c r="AK16" s="16">
        <v>-1.8804000000000001</v>
      </c>
      <c r="AL16" s="16">
        <v>-3.0859000000000001</v>
      </c>
      <c r="AM16" s="16" t="s">
        <v>189</v>
      </c>
      <c r="AN16" s="16" t="s">
        <v>189</v>
      </c>
      <c r="AO16" s="16">
        <v>-3.0038</v>
      </c>
      <c r="AP16" s="16">
        <v>-2.6019999999999999</v>
      </c>
      <c r="AQ16" s="16" t="s">
        <v>189</v>
      </c>
      <c r="AR16" s="16" t="s">
        <v>189</v>
      </c>
      <c r="AS16" s="16" t="s">
        <v>189</v>
      </c>
      <c r="AT16" s="16" t="s">
        <v>189</v>
      </c>
      <c r="AU16" s="16" t="s">
        <v>189</v>
      </c>
      <c r="AV16" s="16" t="s">
        <v>189</v>
      </c>
      <c r="AW16" s="16">
        <v>-3.3868999999999998</v>
      </c>
      <c r="AX16" s="16">
        <v>-2.9794</v>
      </c>
      <c r="AY16" s="16" t="s">
        <v>189</v>
      </c>
      <c r="AZ16" s="16" t="s">
        <v>189</v>
      </c>
      <c r="BA16" s="16" t="s">
        <v>189</v>
      </c>
      <c r="BB16" s="16" t="s">
        <v>189</v>
      </c>
      <c r="BC16" s="16" t="s">
        <v>189</v>
      </c>
      <c r="BD16" s="16" t="s">
        <v>189</v>
      </c>
      <c r="BE16" s="16" t="s">
        <v>189</v>
      </c>
      <c r="BF16" s="16" t="s">
        <v>189</v>
      </c>
      <c r="BG16" s="16" t="s">
        <v>189</v>
      </c>
      <c r="BH16" s="16">
        <v>-3.6147</v>
      </c>
      <c r="BI16" s="16" t="s">
        <v>189</v>
      </c>
      <c r="BJ16" s="16">
        <v>-4.4958999999999998</v>
      </c>
      <c r="BK16" s="16" t="s">
        <v>189</v>
      </c>
      <c r="BL16" s="16" t="s">
        <v>189</v>
      </c>
      <c r="BM16" s="16">
        <v>-3.4123999999999999</v>
      </c>
      <c r="BN16" s="16" t="s">
        <v>189</v>
      </c>
      <c r="BO16" s="16" t="s">
        <v>189</v>
      </c>
      <c r="BP16" s="16" t="s">
        <v>189</v>
      </c>
      <c r="BQ16" s="16">
        <v>-3.4769999999999999</v>
      </c>
      <c r="BR16" s="16" t="s">
        <v>189</v>
      </c>
      <c r="BS16" s="16" t="s">
        <v>189</v>
      </c>
    </row>
    <row r="17" spans="1:71">
      <c r="A17" t="s">
        <v>181</v>
      </c>
      <c r="B17" t="s">
        <v>75</v>
      </c>
      <c r="C17" s="69" t="str">
        <f t="shared" si="0"/>
        <v>Benin 2011-12Injectables</v>
      </c>
      <c r="D17" s="16">
        <v>1.9815</v>
      </c>
      <c r="E17" s="16" t="s">
        <v>189</v>
      </c>
      <c r="F17" s="16" t="s">
        <v>189</v>
      </c>
      <c r="G17" s="16">
        <v>-1.736</v>
      </c>
      <c r="H17" s="16" t="s">
        <v>189</v>
      </c>
      <c r="I17" s="16">
        <v>2.6299000000000001</v>
      </c>
      <c r="J17" s="16" t="s">
        <v>189</v>
      </c>
      <c r="K17" s="16">
        <v>2.2494000000000001</v>
      </c>
      <c r="L17" s="16" t="s">
        <v>189</v>
      </c>
      <c r="M17" s="16">
        <v>-1E-4</v>
      </c>
      <c r="N17" s="16">
        <v>-1.7972999999999999</v>
      </c>
      <c r="O17" s="16">
        <v>-3.1718000000000002</v>
      </c>
      <c r="P17" s="16">
        <v>1.2192000000000001</v>
      </c>
      <c r="Q17" s="16">
        <v>2.0194999999999999</v>
      </c>
      <c r="R17" s="16">
        <v>-1.8927</v>
      </c>
      <c r="S17" s="16">
        <v>-1.5539000000000001</v>
      </c>
      <c r="T17" s="16">
        <v>-2.2585999999999999</v>
      </c>
      <c r="U17" s="16">
        <v>-2.2412999999999998</v>
      </c>
      <c r="V17" s="16">
        <v>-1.601</v>
      </c>
      <c r="W17" s="16">
        <v>1.1494</v>
      </c>
      <c r="X17" s="16" t="s">
        <v>189</v>
      </c>
      <c r="Y17" s="16" t="s">
        <v>189</v>
      </c>
      <c r="Z17" s="16">
        <v>1.0752999999999999</v>
      </c>
      <c r="AA17" s="16" t="s">
        <v>189</v>
      </c>
      <c r="AB17" s="16">
        <v>-1.7525999999999999</v>
      </c>
      <c r="AC17" s="16" t="s">
        <v>189</v>
      </c>
      <c r="AD17" s="16" t="s">
        <v>189</v>
      </c>
      <c r="AE17" s="16">
        <v>-2.0556999999999999</v>
      </c>
      <c r="AF17" s="16" t="s">
        <v>189</v>
      </c>
      <c r="AG17" s="16" t="s">
        <v>189</v>
      </c>
      <c r="AH17" s="16">
        <v>-0.43980000000000002</v>
      </c>
      <c r="AI17" s="16" t="s">
        <v>189</v>
      </c>
      <c r="AJ17" s="16" t="s">
        <v>189</v>
      </c>
      <c r="AK17" s="16">
        <v>-2.9752000000000001</v>
      </c>
      <c r="AL17" s="16">
        <v>-2.9115000000000002</v>
      </c>
      <c r="AM17" s="16" t="s">
        <v>189</v>
      </c>
      <c r="AN17" s="16" t="s">
        <v>189</v>
      </c>
      <c r="AO17" s="16">
        <v>-2.9224999999999999</v>
      </c>
      <c r="AP17" s="16">
        <v>-2.5743</v>
      </c>
      <c r="AQ17" s="16" t="s">
        <v>189</v>
      </c>
      <c r="AR17" s="16" t="s">
        <v>189</v>
      </c>
      <c r="AS17" s="16">
        <v>-2.2084999999999999</v>
      </c>
      <c r="AT17" s="16" t="s">
        <v>189</v>
      </c>
      <c r="AU17" s="16" t="s">
        <v>189</v>
      </c>
      <c r="AV17" s="16" t="s">
        <v>189</v>
      </c>
      <c r="AW17" s="16">
        <v>1.335</v>
      </c>
      <c r="AX17" s="16">
        <v>-0.21890000000000001</v>
      </c>
      <c r="AY17" s="16" t="s">
        <v>189</v>
      </c>
      <c r="AZ17" s="16" t="s">
        <v>189</v>
      </c>
      <c r="BA17" s="16" t="s">
        <v>189</v>
      </c>
      <c r="BB17" s="16" t="s">
        <v>189</v>
      </c>
      <c r="BC17" s="16" t="s">
        <v>189</v>
      </c>
      <c r="BD17" s="16" t="s">
        <v>189</v>
      </c>
      <c r="BE17" s="16" t="s">
        <v>189</v>
      </c>
      <c r="BF17" s="16" t="s">
        <v>189</v>
      </c>
      <c r="BG17" s="16" t="s">
        <v>189</v>
      </c>
      <c r="BH17" s="16">
        <v>-3.5468999999999999</v>
      </c>
      <c r="BI17" s="16" t="s">
        <v>189</v>
      </c>
      <c r="BJ17" s="16">
        <v>-1.4411</v>
      </c>
      <c r="BK17" s="16" t="s">
        <v>189</v>
      </c>
      <c r="BL17" s="16" t="s">
        <v>189</v>
      </c>
      <c r="BM17" s="16">
        <v>-1.3164</v>
      </c>
      <c r="BN17" s="16">
        <v>-0.30020000000000002</v>
      </c>
      <c r="BO17" s="16">
        <v>-2.1474000000000002</v>
      </c>
      <c r="BP17" s="16" t="s">
        <v>189</v>
      </c>
      <c r="BQ17" s="16">
        <v>-3.1375999999999999</v>
      </c>
      <c r="BR17" s="16" t="s">
        <v>189</v>
      </c>
      <c r="BS17" s="16">
        <v>-2.0074999999999998</v>
      </c>
    </row>
    <row r="18" spans="1:71">
      <c r="A18" t="s">
        <v>181</v>
      </c>
      <c r="B18" t="s">
        <v>64</v>
      </c>
      <c r="C18" s="69" t="str">
        <f t="shared" si="0"/>
        <v>Benin 2011-12Implants</v>
      </c>
      <c r="D18" s="16">
        <v>-3.3837999999999999</v>
      </c>
      <c r="E18" s="16" t="s">
        <v>189</v>
      </c>
      <c r="F18" s="16" t="s">
        <v>189</v>
      </c>
      <c r="G18" s="16" t="s">
        <v>189</v>
      </c>
      <c r="H18" s="16" t="s">
        <v>189</v>
      </c>
      <c r="I18" s="16" t="s">
        <v>189</v>
      </c>
      <c r="J18" s="16" t="s">
        <v>189</v>
      </c>
      <c r="K18" s="16">
        <v>-2.7326000000000001</v>
      </c>
      <c r="L18" s="16" t="s">
        <v>189</v>
      </c>
      <c r="M18" s="16" t="s">
        <v>189</v>
      </c>
      <c r="N18" s="16" t="s">
        <v>189</v>
      </c>
      <c r="O18" s="16" t="s">
        <v>189</v>
      </c>
      <c r="P18" s="16" t="s">
        <v>189</v>
      </c>
      <c r="Q18" s="16" t="s">
        <v>189</v>
      </c>
      <c r="R18" s="16" t="s">
        <v>189</v>
      </c>
      <c r="S18" s="16" t="s">
        <v>189</v>
      </c>
      <c r="T18" s="16" t="s">
        <v>189</v>
      </c>
      <c r="U18" s="16" t="s">
        <v>189</v>
      </c>
      <c r="V18" s="16" t="s">
        <v>189</v>
      </c>
      <c r="W18" s="16" t="s">
        <v>189</v>
      </c>
      <c r="X18" s="16" t="s">
        <v>189</v>
      </c>
      <c r="Y18" s="16" t="s">
        <v>189</v>
      </c>
      <c r="Z18" s="16" t="s">
        <v>189</v>
      </c>
      <c r="AA18" s="16" t="s">
        <v>189</v>
      </c>
      <c r="AB18" s="16" t="s">
        <v>189</v>
      </c>
      <c r="AC18" s="16" t="s">
        <v>189</v>
      </c>
      <c r="AD18" s="16" t="s">
        <v>189</v>
      </c>
      <c r="AE18" s="16" t="s">
        <v>189</v>
      </c>
      <c r="AF18" s="16" t="s">
        <v>189</v>
      </c>
      <c r="AG18" s="16" t="s">
        <v>189</v>
      </c>
      <c r="AH18" s="16" t="s">
        <v>189</v>
      </c>
      <c r="AI18" s="16" t="s">
        <v>189</v>
      </c>
      <c r="AJ18" s="16" t="s">
        <v>189</v>
      </c>
      <c r="AK18" s="16" t="s">
        <v>189</v>
      </c>
      <c r="AL18" s="16" t="s">
        <v>189</v>
      </c>
      <c r="AM18" s="16" t="s">
        <v>189</v>
      </c>
      <c r="AN18" s="16" t="s">
        <v>189</v>
      </c>
      <c r="AO18" s="16" t="s">
        <v>189</v>
      </c>
      <c r="AP18" s="16" t="s">
        <v>189</v>
      </c>
      <c r="AQ18" s="16" t="s">
        <v>189</v>
      </c>
      <c r="AR18" s="16" t="s">
        <v>189</v>
      </c>
      <c r="AS18" s="16" t="s">
        <v>189</v>
      </c>
      <c r="AT18" s="16" t="s">
        <v>189</v>
      </c>
      <c r="AU18" s="16" t="s">
        <v>189</v>
      </c>
      <c r="AV18" s="16" t="s">
        <v>189</v>
      </c>
      <c r="AW18" s="16" t="s">
        <v>189</v>
      </c>
      <c r="AX18" s="16" t="s">
        <v>189</v>
      </c>
      <c r="AY18" s="16" t="s">
        <v>189</v>
      </c>
      <c r="AZ18" s="16" t="s">
        <v>189</v>
      </c>
      <c r="BA18" s="16" t="s">
        <v>189</v>
      </c>
      <c r="BB18" s="16" t="s">
        <v>189</v>
      </c>
      <c r="BC18" s="16" t="s">
        <v>189</v>
      </c>
      <c r="BD18" s="16" t="s">
        <v>189</v>
      </c>
      <c r="BE18" s="16" t="s">
        <v>189</v>
      </c>
      <c r="BF18" s="16" t="s">
        <v>189</v>
      </c>
      <c r="BG18" s="16" t="s">
        <v>189</v>
      </c>
      <c r="BH18" s="16" t="s">
        <v>189</v>
      </c>
      <c r="BI18" s="16" t="s">
        <v>189</v>
      </c>
      <c r="BJ18" s="16" t="s">
        <v>189</v>
      </c>
      <c r="BK18" s="16" t="s">
        <v>189</v>
      </c>
      <c r="BL18" s="16" t="s">
        <v>189</v>
      </c>
      <c r="BM18" s="16" t="s">
        <v>189</v>
      </c>
      <c r="BN18" s="16" t="s">
        <v>189</v>
      </c>
      <c r="BO18" s="16" t="s">
        <v>189</v>
      </c>
      <c r="BP18" s="16" t="s">
        <v>189</v>
      </c>
      <c r="BQ18" s="16" t="s">
        <v>189</v>
      </c>
      <c r="BR18" s="16" t="s">
        <v>189</v>
      </c>
      <c r="BS18" s="16" t="s">
        <v>189</v>
      </c>
    </row>
    <row r="19" spans="1:71">
      <c r="A19" t="s">
        <v>181</v>
      </c>
      <c r="B19" t="s">
        <v>2</v>
      </c>
      <c r="C19" s="69" t="str">
        <f t="shared" si="0"/>
        <v>Benin 2011-12Male condom</v>
      </c>
      <c r="D19" s="16">
        <v>1.7739</v>
      </c>
      <c r="E19" s="16">
        <v>1.1263000000000001</v>
      </c>
      <c r="F19" s="16" t="s">
        <v>189</v>
      </c>
      <c r="G19" s="16" t="s">
        <v>189</v>
      </c>
      <c r="H19" s="16">
        <v>1.1263000000000001</v>
      </c>
      <c r="I19" s="16">
        <v>-2.8123</v>
      </c>
      <c r="J19" s="16">
        <v>0.59609999999999996</v>
      </c>
      <c r="K19" s="16">
        <v>3.2784</v>
      </c>
      <c r="L19" s="16">
        <v>1.6532</v>
      </c>
      <c r="M19" s="16">
        <v>-2.3206000000000002</v>
      </c>
      <c r="N19" s="16" t="s">
        <v>189</v>
      </c>
      <c r="O19" s="16">
        <v>1.8653999999999999</v>
      </c>
      <c r="P19" s="16">
        <v>-1.3660000000000001</v>
      </c>
      <c r="Q19" s="16">
        <v>1.4968999999999999</v>
      </c>
      <c r="R19" s="16" t="s">
        <v>189</v>
      </c>
      <c r="S19" s="16">
        <v>0.60219999999999996</v>
      </c>
      <c r="T19" s="16">
        <v>2.5192999999999999</v>
      </c>
      <c r="U19" s="16">
        <v>2.2174999999999998</v>
      </c>
      <c r="V19" s="16">
        <v>0.99929999999999997</v>
      </c>
      <c r="W19" s="16">
        <v>0.23250000000000001</v>
      </c>
      <c r="X19" s="16" t="s">
        <v>189</v>
      </c>
      <c r="Y19" s="16">
        <v>3.2757999999999998</v>
      </c>
      <c r="Z19" s="16">
        <v>0.20749999999999999</v>
      </c>
      <c r="AA19" s="16">
        <v>3.2757999999999998</v>
      </c>
      <c r="AB19" s="16">
        <v>-0.37119999999999997</v>
      </c>
      <c r="AC19" s="16" t="s">
        <v>189</v>
      </c>
      <c r="AD19" s="16">
        <v>-0.56869999999999998</v>
      </c>
      <c r="AE19" s="16" t="s">
        <v>189</v>
      </c>
      <c r="AF19" s="16">
        <v>0.39179999999999998</v>
      </c>
      <c r="AG19" s="16" t="s">
        <v>189</v>
      </c>
      <c r="AH19" s="16" t="s">
        <v>189</v>
      </c>
      <c r="AI19" s="16">
        <v>-3.9474</v>
      </c>
      <c r="AJ19" s="16">
        <v>-1.4484999999999999</v>
      </c>
      <c r="AK19" s="16" t="s">
        <v>189</v>
      </c>
      <c r="AL19" s="16">
        <v>2.1846000000000001</v>
      </c>
      <c r="AM19" s="16" t="s">
        <v>189</v>
      </c>
      <c r="AN19" s="16">
        <v>-1.8267</v>
      </c>
      <c r="AO19" s="16" t="s">
        <v>189</v>
      </c>
      <c r="AP19" s="16">
        <v>2.4076</v>
      </c>
      <c r="AQ19" s="16" t="s">
        <v>189</v>
      </c>
      <c r="AR19" s="16">
        <v>-1E-4</v>
      </c>
      <c r="AS19" s="16" t="s">
        <v>189</v>
      </c>
      <c r="AT19" s="16">
        <v>-1E-4</v>
      </c>
      <c r="AU19" s="16" t="s">
        <v>189</v>
      </c>
      <c r="AV19" s="16">
        <v>-1E-4</v>
      </c>
      <c r="AW19" s="16">
        <v>-0.39179999999999998</v>
      </c>
      <c r="AX19" s="16">
        <v>0</v>
      </c>
      <c r="AY19" s="16" t="s">
        <v>189</v>
      </c>
      <c r="AZ19" s="16">
        <v>-1.7807999999999999</v>
      </c>
      <c r="BA19" s="16" t="s">
        <v>189</v>
      </c>
      <c r="BB19" s="16">
        <v>2.7534000000000001</v>
      </c>
      <c r="BC19" s="16" t="s">
        <v>189</v>
      </c>
      <c r="BD19" s="16">
        <v>-0.32169999999999999</v>
      </c>
      <c r="BE19" s="16">
        <v>2.8757000000000001</v>
      </c>
      <c r="BF19" s="16">
        <v>1.1540999999999999</v>
      </c>
      <c r="BG19" s="16" t="s">
        <v>189</v>
      </c>
      <c r="BH19" s="16">
        <v>1.7841</v>
      </c>
      <c r="BI19" s="16" t="s">
        <v>189</v>
      </c>
      <c r="BJ19" s="16" t="s">
        <v>189</v>
      </c>
      <c r="BK19" s="16" t="s">
        <v>189</v>
      </c>
      <c r="BL19" s="16" t="s">
        <v>189</v>
      </c>
      <c r="BM19" s="16">
        <v>-1.4520999999999999</v>
      </c>
      <c r="BN19" s="16" t="s">
        <v>189</v>
      </c>
      <c r="BO19" s="16" t="s">
        <v>189</v>
      </c>
      <c r="BP19" s="16">
        <v>1.135</v>
      </c>
      <c r="BQ19" s="16">
        <v>-2.2635999999999998</v>
      </c>
      <c r="BR19" s="16" t="s">
        <v>189</v>
      </c>
      <c r="BS19" s="16" t="s">
        <v>189</v>
      </c>
    </row>
    <row r="20" spans="1:71">
      <c r="A20" t="s">
        <v>181</v>
      </c>
      <c r="B20" t="s">
        <v>67</v>
      </c>
      <c r="C20" s="69" t="str">
        <f t="shared" si="0"/>
        <v>Benin 2011-12Periodic abstinence</v>
      </c>
      <c r="D20" s="16">
        <v>5.1771000000000003</v>
      </c>
      <c r="E20" s="16">
        <v>-3.7784</v>
      </c>
      <c r="F20" s="16" t="s">
        <v>189</v>
      </c>
      <c r="G20" s="16">
        <v>-4.92</v>
      </c>
      <c r="H20" s="16">
        <v>-3.7784</v>
      </c>
      <c r="I20" s="16">
        <v>6.1997</v>
      </c>
      <c r="J20" s="16">
        <v>-1E-4</v>
      </c>
      <c r="K20" s="16">
        <v>7.0217000000000001</v>
      </c>
      <c r="L20" s="16">
        <v>-2.6320000000000001</v>
      </c>
      <c r="M20" s="16">
        <v>-7.2442000000000002</v>
      </c>
      <c r="N20" s="16" t="s">
        <v>189</v>
      </c>
      <c r="O20" s="16">
        <v>2.6877</v>
      </c>
      <c r="P20" s="16">
        <v>-9.1064000000000007</v>
      </c>
      <c r="Q20" s="16">
        <v>5.5035999999999996</v>
      </c>
      <c r="R20" s="16" t="s">
        <v>189</v>
      </c>
      <c r="S20" s="16">
        <v>-6.3554000000000004</v>
      </c>
      <c r="T20" s="16">
        <v>4.3634000000000004</v>
      </c>
      <c r="U20" s="16">
        <v>4.1188000000000002</v>
      </c>
      <c r="V20" s="16">
        <v>-6.5118</v>
      </c>
      <c r="W20" s="16">
        <v>8.0021000000000004</v>
      </c>
      <c r="X20" s="16" t="s">
        <v>189</v>
      </c>
      <c r="Y20" s="16">
        <v>-0.61860000000000004</v>
      </c>
      <c r="Z20" s="16">
        <v>7.1615000000000002</v>
      </c>
      <c r="AA20" s="16">
        <v>-0.61860000000000004</v>
      </c>
      <c r="AB20" s="16">
        <v>-7.2899000000000003</v>
      </c>
      <c r="AC20" s="16" t="s">
        <v>189</v>
      </c>
      <c r="AD20" s="16" t="s">
        <v>189</v>
      </c>
      <c r="AE20" s="16">
        <v>-7.7013999999999996</v>
      </c>
      <c r="AF20" s="16">
        <v>-6.1737000000000002</v>
      </c>
      <c r="AG20" s="16" t="s">
        <v>189</v>
      </c>
      <c r="AH20" s="16">
        <v>-6.9980000000000002</v>
      </c>
      <c r="AI20" s="16" t="s">
        <v>189</v>
      </c>
      <c r="AJ20" s="16" t="s">
        <v>189</v>
      </c>
      <c r="AK20" s="16">
        <v>-4.9324000000000003</v>
      </c>
      <c r="AL20" s="16">
        <v>-5.0570000000000004</v>
      </c>
      <c r="AM20" s="16" t="s">
        <v>189</v>
      </c>
      <c r="AN20" s="16" t="s">
        <v>189</v>
      </c>
      <c r="AO20" s="16">
        <v>-4.7626999999999997</v>
      </c>
      <c r="AP20" s="16">
        <v>-4.9175000000000004</v>
      </c>
      <c r="AQ20" s="16" t="s">
        <v>189</v>
      </c>
      <c r="AR20" s="16" t="s">
        <v>189</v>
      </c>
      <c r="AS20" s="16">
        <v>-7.8487999999999998</v>
      </c>
      <c r="AT20" s="16">
        <v>-6.1551</v>
      </c>
      <c r="AU20" s="16" t="s">
        <v>189</v>
      </c>
      <c r="AV20" s="16" t="s">
        <v>189</v>
      </c>
      <c r="AW20" s="16">
        <v>-7.3292999999999999</v>
      </c>
      <c r="AX20" s="16">
        <v>7.7539999999999996</v>
      </c>
      <c r="AY20" s="16" t="s">
        <v>189</v>
      </c>
      <c r="AZ20" s="16" t="s">
        <v>189</v>
      </c>
      <c r="BA20" s="16" t="s">
        <v>189</v>
      </c>
      <c r="BB20" s="16" t="s">
        <v>189</v>
      </c>
      <c r="BC20" s="16" t="s">
        <v>189</v>
      </c>
      <c r="BD20" s="16">
        <v>-4.4414999999999996</v>
      </c>
      <c r="BE20" s="16" t="s">
        <v>189</v>
      </c>
      <c r="BF20" s="16">
        <v>-3.5226999999999999</v>
      </c>
      <c r="BG20" s="16" t="s">
        <v>189</v>
      </c>
      <c r="BH20" s="16">
        <v>2.4104000000000001</v>
      </c>
      <c r="BI20" s="16" t="s">
        <v>189</v>
      </c>
      <c r="BJ20" s="16">
        <v>-10.2584</v>
      </c>
      <c r="BK20" s="16" t="s">
        <v>189</v>
      </c>
      <c r="BL20" s="16" t="s">
        <v>189</v>
      </c>
      <c r="BM20" s="16">
        <v>-9.1811000000000007</v>
      </c>
      <c r="BN20" s="16" t="s">
        <v>189</v>
      </c>
      <c r="BO20" s="16" t="s">
        <v>189</v>
      </c>
      <c r="BP20" s="16">
        <v>-3.9662999999999999</v>
      </c>
      <c r="BQ20" s="16">
        <v>-7.1539999999999999</v>
      </c>
      <c r="BR20" s="16" t="s">
        <v>189</v>
      </c>
      <c r="BS20" s="16" t="s">
        <v>189</v>
      </c>
    </row>
    <row r="21" spans="1:71">
      <c r="A21" t="s">
        <v>181</v>
      </c>
      <c r="B21" t="s">
        <v>4</v>
      </c>
      <c r="C21" s="69" t="str">
        <f t="shared" si="0"/>
        <v>Benin 2011-12Withdrawal</v>
      </c>
      <c r="D21" s="16">
        <v>-8.7873999999999999</v>
      </c>
      <c r="E21" s="16" t="s">
        <v>189</v>
      </c>
      <c r="F21" s="16" t="s">
        <v>189</v>
      </c>
      <c r="G21" s="16" t="s">
        <v>189</v>
      </c>
      <c r="H21" s="16" t="s">
        <v>189</v>
      </c>
      <c r="I21" s="16" t="s">
        <v>189</v>
      </c>
      <c r="J21" s="16" t="s">
        <v>189</v>
      </c>
      <c r="K21" s="16">
        <v>-11.033099999999999</v>
      </c>
      <c r="L21" s="16" t="s">
        <v>189</v>
      </c>
      <c r="M21" s="16" t="s">
        <v>189</v>
      </c>
      <c r="N21" s="16" t="s">
        <v>189</v>
      </c>
      <c r="O21" s="16" t="s">
        <v>189</v>
      </c>
      <c r="P21" s="16" t="s">
        <v>189</v>
      </c>
      <c r="Q21" s="16">
        <v>-8.8366000000000007</v>
      </c>
      <c r="R21" s="16" t="s">
        <v>189</v>
      </c>
      <c r="S21" s="16" t="s">
        <v>189</v>
      </c>
      <c r="T21" s="16" t="s">
        <v>189</v>
      </c>
      <c r="U21" s="16" t="s">
        <v>189</v>
      </c>
      <c r="V21" s="16" t="s">
        <v>189</v>
      </c>
      <c r="W21" s="16">
        <v>-9.4709000000000003</v>
      </c>
      <c r="X21" s="16" t="s">
        <v>189</v>
      </c>
      <c r="Y21" s="16" t="s">
        <v>189</v>
      </c>
      <c r="Z21" s="16">
        <v>-9.3440999999999992</v>
      </c>
      <c r="AA21" s="16" t="s">
        <v>189</v>
      </c>
      <c r="AB21" s="16" t="s">
        <v>189</v>
      </c>
      <c r="AC21" s="16" t="s">
        <v>189</v>
      </c>
      <c r="AD21" s="16" t="s">
        <v>189</v>
      </c>
      <c r="AE21" s="16" t="s">
        <v>189</v>
      </c>
      <c r="AF21" s="16" t="s">
        <v>189</v>
      </c>
      <c r="AG21" s="16" t="s">
        <v>189</v>
      </c>
      <c r="AH21" s="16" t="s">
        <v>189</v>
      </c>
      <c r="AI21" s="16" t="s">
        <v>189</v>
      </c>
      <c r="AJ21" s="16" t="s">
        <v>189</v>
      </c>
      <c r="AK21" s="16" t="s">
        <v>189</v>
      </c>
      <c r="AL21" s="16" t="s">
        <v>189</v>
      </c>
      <c r="AM21" s="16" t="s">
        <v>189</v>
      </c>
      <c r="AN21" s="16" t="s">
        <v>189</v>
      </c>
      <c r="AO21" s="16" t="s">
        <v>189</v>
      </c>
      <c r="AP21" s="16" t="s">
        <v>189</v>
      </c>
      <c r="AQ21" s="16" t="s">
        <v>189</v>
      </c>
      <c r="AR21" s="16" t="s">
        <v>189</v>
      </c>
      <c r="AS21" s="16" t="s">
        <v>189</v>
      </c>
      <c r="AT21" s="16" t="s">
        <v>189</v>
      </c>
      <c r="AU21" s="16" t="s">
        <v>189</v>
      </c>
      <c r="AV21" s="16" t="s">
        <v>189</v>
      </c>
      <c r="AW21" s="16" t="s">
        <v>189</v>
      </c>
      <c r="AX21" s="16" t="s">
        <v>189</v>
      </c>
      <c r="AY21" s="16" t="s">
        <v>189</v>
      </c>
      <c r="AZ21" s="16" t="s">
        <v>189</v>
      </c>
      <c r="BA21" s="16" t="s">
        <v>189</v>
      </c>
      <c r="BB21" s="16" t="s">
        <v>189</v>
      </c>
      <c r="BC21" s="16" t="s">
        <v>189</v>
      </c>
      <c r="BD21" s="16" t="s">
        <v>189</v>
      </c>
      <c r="BE21" s="16" t="s">
        <v>189</v>
      </c>
      <c r="BF21" s="16" t="s">
        <v>189</v>
      </c>
      <c r="BG21" s="16" t="s">
        <v>189</v>
      </c>
      <c r="BH21" s="16" t="s">
        <v>189</v>
      </c>
      <c r="BI21" s="16" t="s">
        <v>189</v>
      </c>
      <c r="BJ21" s="16" t="s">
        <v>189</v>
      </c>
      <c r="BK21" s="16" t="s">
        <v>189</v>
      </c>
      <c r="BL21" s="16" t="s">
        <v>189</v>
      </c>
      <c r="BM21" s="16" t="s">
        <v>189</v>
      </c>
      <c r="BN21" s="16" t="s">
        <v>189</v>
      </c>
      <c r="BO21" s="16" t="s">
        <v>189</v>
      </c>
      <c r="BP21" s="16" t="s">
        <v>189</v>
      </c>
      <c r="BQ21" s="16" t="s">
        <v>189</v>
      </c>
      <c r="BR21" s="16" t="s">
        <v>189</v>
      </c>
      <c r="BS21" s="16" t="s">
        <v>189</v>
      </c>
    </row>
    <row r="22" spans="1:71">
      <c r="A22" t="s">
        <v>11</v>
      </c>
      <c r="B22" t="s">
        <v>0</v>
      </c>
      <c r="C22" s="69" t="str">
        <f t="shared" si="0"/>
        <v>Bolivia 1994Pill</v>
      </c>
      <c r="D22" s="16">
        <v>5.1383000000000001</v>
      </c>
      <c r="E22" s="16">
        <v>-7.7678000000000003</v>
      </c>
      <c r="F22" s="16">
        <v>-5.1425000000000001</v>
      </c>
      <c r="G22" s="16">
        <v>-2.6049000000000002</v>
      </c>
      <c r="H22" s="16">
        <v>-7.7678000000000003</v>
      </c>
      <c r="I22" s="16">
        <v>3.7551999999999999</v>
      </c>
      <c r="J22" s="16" t="s">
        <v>189</v>
      </c>
      <c r="K22" s="16">
        <v>5.3726000000000003</v>
      </c>
      <c r="L22" s="16">
        <v>-5.7290000000000001</v>
      </c>
      <c r="M22" s="16">
        <v>-5.1929999999999996</v>
      </c>
      <c r="N22" s="16">
        <v>-4.4638999999999998</v>
      </c>
      <c r="O22" s="16">
        <v>5.2942999999999998</v>
      </c>
      <c r="P22" s="16">
        <v>4.9478</v>
      </c>
      <c r="Q22" s="16">
        <v>4.3712</v>
      </c>
      <c r="R22" s="16">
        <v>-6.0510000000000002</v>
      </c>
      <c r="S22" s="16">
        <v>-10.539099999999999</v>
      </c>
      <c r="T22" s="16">
        <v>2.9581</v>
      </c>
      <c r="U22" s="16">
        <v>4.7222999999999997</v>
      </c>
      <c r="V22" s="16" t="s">
        <v>189</v>
      </c>
      <c r="W22" s="16" t="s">
        <v>189</v>
      </c>
      <c r="X22" s="16" t="s">
        <v>189</v>
      </c>
      <c r="Y22" s="16">
        <v>4.9649000000000001</v>
      </c>
      <c r="Z22" s="16">
        <v>-5.5369999999999999</v>
      </c>
      <c r="AA22" s="16">
        <v>4.9649000000000001</v>
      </c>
      <c r="AB22" s="16" t="s">
        <v>189</v>
      </c>
      <c r="AC22" s="16" t="s">
        <v>189</v>
      </c>
      <c r="AD22" s="16" t="s">
        <v>189</v>
      </c>
      <c r="AE22" s="16" t="s">
        <v>189</v>
      </c>
      <c r="AF22" s="16" t="s">
        <v>189</v>
      </c>
      <c r="AG22" s="16" t="s">
        <v>189</v>
      </c>
      <c r="AH22" s="16" t="s">
        <v>189</v>
      </c>
      <c r="AI22" s="16">
        <v>2.8073999999999999</v>
      </c>
      <c r="AJ22" s="16" t="s">
        <v>189</v>
      </c>
      <c r="AK22" s="16">
        <v>1.3533999999999999</v>
      </c>
      <c r="AL22" s="16">
        <v>-1.68</v>
      </c>
      <c r="AM22" s="16">
        <v>-4.4778000000000002</v>
      </c>
      <c r="AN22" s="16">
        <v>-7.6319999999999997</v>
      </c>
      <c r="AO22" s="16">
        <v>3.1591</v>
      </c>
      <c r="AP22" s="16">
        <v>4.1401000000000003</v>
      </c>
      <c r="AQ22" s="16">
        <v>-5.4634</v>
      </c>
      <c r="AR22" s="16" t="s">
        <v>189</v>
      </c>
      <c r="AS22" s="16" t="s">
        <v>189</v>
      </c>
      <c r="AT22" s="16" t="s">
        <v>189</v>
      </c>
      <c r="AU22" s="16" t="s">
        <v>189</v>
      </c>
      <c r="AV22" s="16" t="s">
        <v>189</v>
      </c>
      <c r="AW22" s="16" t="s">
        <v>189</v>
      </c>
      <c r="AX22" s="16" t="s">
        <v>189</v>
      </c>
      <c r="AY22" s="16" t="s">
        <v>189</v>
      </c>
      <c r="AZ22" s="16">
        <v>-8.1051000000000002</v>
      </c>
      <c r="BA22" s="16">
        <v>-2.9887000000000001</v>
      </c>
      <c r="BB22" s="16">
        <v>-4.6901000000000002</v>
      </c>
      <c r="BC22" s="16">
        <v>-5.3383000000000003</v>
      </c>
      <c r="BD22" s="16" t="s">
        <v>189</v>
      </c>
      <c r="BE22" s="16">
        <v>-5.3166000000000002</v>
      </c>
      <c r="BF22" s="16">
        <v>-8.3285</v>
      </c>
      <c r="BG22" s="16">
        <v>-2.2081</v>
      </c>
      <c r="BH22" s="16">
        <v>-5.3103999999999996</v>
      </c>
      <c r="BI22" s="16" t="s">
        <v>189</v>
      </c>
      <c r="BJ22" s="16" t="s">
        <v>189</v>
      </c>
      <c r="BK22" s="16">
        <v>-4.3250999999999999</v>
      </c>
      <c r="BL22" s="16" t="s">
        <v>189</v>
      </c>
      <c r="BM22" s="16">
        <v>-4.8371000000000004</v>
      </c>
      <c r="BN22" s="16" t="s">
        <v>189</v>
      </c>
      <c r="BO22" s="16">
        <v>-6.4432</v>
      </c>
      <c r="BP22" s="16">
        <v>-6.1494</v>
      </c>
      <c r="BQ22" s="16">
        <v>-2.8734999999999999</v>
      </c>
      <c r="BR22" s="16" t="s">
        <v>189</v>
      </c>
      <c r="BS22" s="16">
        <v>-4.4687000000000001</v>
      </c>
    </row>
    <row r="23" spans="1:71">
      <c r="A23" t="s">
        <v>11</v>
      </c>
      <c r="B23" t="s">
        <v>1</v>
      </c>
      <c r="C23" s="69" t="str">
        <f t="shared" si="0"/>
        <v>Bolivia 1994IUD</v>
      </c>
      <c r="D23" s="16">
        <v>1.6312</v>
      </c>
      <c r="E23" s="16" t="s">
        <v>189</v>
      </c>
      <c r="F23" s="16">
        <v>-1.8727</v>
      </c>
      <c r="G23" s="16">
        <v>-0.70850000000000002</v>
      </c>
      <c r="H23" s="16" t="s">
        <v>189</v>
      </c>
      <c r="I23" s="16">
        <v>1.1788000000000001</v>
      </c>
      <c r="J23" s="16" t="s">
        <v>189</v>
      </c>
      <c r="K23" s="16">
        <v>1.6594</v>
      </c>
      <c r="L23" s="16" t="s">
        <v>189</v>
      </c>
      <c r="M23" s="16">
        <v>-1.9886999999999999</v>
      </c>
      <c r="N23" s="16" t="s">
        <v>189</v>
      </c>
      <c r="O23" s="16">
        <v>-1.29</v>
      </c>
      <c r="P23" s="16">
        <v>-2.0253000000000001</v>
      </c>
      <c r="Q23" s="16">
        <v>-1.4476</v>
      </c>
      <c r="R23" s="16">
        <v>-1.7912999999999999</v>
      </c>
      <c r="S23" s="16" t="s">
        <v>189</v>
      </c>
      <c r="T23" s="16">
        <v>2.0973000000000002</v>
      </c>
      <c r="U23" s="16">
        <v>1.8648</v>
      </c>
      <c r="V23" s="16" t="s">
        <v>189</v>
      </c>
      <c r="W23" s="16" t="s">
        <v>189</v>
      </c>
      <c r="X23" s="16" t="s">
        <v>189</v>
      </c>
      <c r="Y23" s="16">
        <v>2.0716000000000001</v>
      </c>
      <c r="Z23" s="16" t="s">
        <v>189</v>
      </c>
      <c r="AA23" s="16">
        <v>2.0716000000000001</v>
      </c>
      <c r="AB23" s="16" t="s">
        <v>189</v>
      </c>
      <c r="AC23" s="16" t="s">
        <v>189</v>
      </c>
      <c r="AD23" s="16" t="s">
        <v>189</v>
      </c>
      <c r="AE23" s="16" t="s">
        <v>189</v>
      </c>
      <c r="AF23" s="16" t="s">
        <v>189</v>
      </c>
      <c r="AG23" s="16" t="s">
        <v>189</v>
      </c>
      <c r="AH23" s="16" t="s">
        <v>189</v>
      </c>
      <c r="AI23" s="16">
        <v>2.3437000000000001</v>
      </c>
      <c r="AJ23" s="16" t="s">
        <v>189</v>
      </c>
      <c r="AK23" s="16">
        <v>1.5192000000000001</v>
      </c>
      <c r="AL23" s="16">
        <v>-1.7077</v>
      </c>
      <c r="AM23" s="16">
        <v>-2.4883000000000002</v>
      </c>
      <c r="AN23" s="16" t="s">
        <v>189</v>
      </c>
      <c r="AO23" s="16">
        <v>1.3642000000000001</v>
      </c>
      <c r="AP23" s="16">
        <v>-1.56</v>
      </c>
      <c r="AQ23" s="16">
        <v>-2.169</v>
      </c>
      <c r="AR23" s="16" t="s">
        <v>189</v>
      </c>
      <c r="AS23" s="16" t="s">
        <v>189</v>
      </c>
      <c r="AT23" s="16" t="s">
        <v>189</v>
      </c>
      <c r="AU23" s="16" t="s">
        <v>189</v>
      </c>
      <c r="AV23" s="16" t="s">
        <v>189</v>
      </c>
      <c r="AW23" s="16" t="s">
        <v>189</v>
      </c>
      <c r="AX23" s="16" t="s">
        <v>189</v>
      </c>
      <c r="AY23" s="16" t="s">
        <v>189</v>
      </c>
      <c r="AZ23" s="16" t="s">
        <v>189</v>
      </c>
      <c r="BA23" s="16">
        <v>1.5374000000000001</v>
      </c>
      <c r="BB23" s="16">
        <v>-1.6879999999999999</v>
      </c>
      <c r="BC23" s="16">
        <v>-2.4670999999999998</v>
      </c>
      <c r="BD23" s="16" t="s">
        <v>189</v>
      </c>
      <c r="BE23" s="16">
        <v>-1.4077</v>
      </c>
      <c r="BF23" s="16" t="s">
        <v>189</v>
      </c>
      <c r="BG23" s="16">
        <v>-1E-4</v>
      </c>
      <c r="BH23" s="16">
        <v>-1.9051</v>
      </c>
      <c r="BI23" s="16" t="s">
        <v>189</v>
      </c>
      <c r="BJ23" s="16" t="s">
        <v>189</v>
      </c>
      <c r="BK23" s="16">
        <v>-3.1804000000000001</v>
      </c>
      <c r="BL23" s="16" t="s">
        <v>189</v>
      </c>
      <c r="BM23" s="16">
        <v>-2.1086</v>
      </c>
      <c r="BN23" s="16" t="s">
        <v>189</v>
      </c>
      <c r="BO23" s="16">
        <v>-2.7107000000000001</v>
      </c>
      <c r="BP23" s="16" t="s">
        <v>189</v>
      </c>
      <c r="BQ23" s="16">
        <v>-1E-4</v>
      </c>
      <c r="BR23" s="16" t="s">
        <v>189</v>
      </c>
      <c r="BS23" s="16">
        <v>-1.9858</v>
      </c>
    </row>
    <row r="24" spans="1:71">
      <c r="A24" t="s">
        <v>11</v>
      </c>
      <c r="B24" t="s">
        <v>75</v>
      </c>
      <c r="C24" s="69" t="str">
        <f t="shared" si="0"/>
        <v>Bolivia 1994Injectables</v>
      </c>
      <c r="D24" s="16">
        <v>-4.6029999999999998</v>
      </c>
      <c r="E24" s="16" t="s">
        <v>189</v>
      </c>
      <c r="F24" s="16" t="s">
        <v>189</v>
      </c>
      <c r="G24" s="16" t="s">
        <v>189</v>
      </c>
      <c r="H24" s="16" t="s">
        <v>189</v>
      </c>
      <c r="I24" s="16" t="s">
        <v>189</v>
      </c>
      <c r="J24" s="16" t="s">
        <v>189</v>
      </c>
      <c r="K24" s="16">
        <v>-4.7812999999999999</v>
      </c>
      <c r="L24" s="16" t="s">
        <v>189</v>
      </c>
      <c r="M24" s="16" t="s">
        <v>189</v>
      </c>
      <c r="N24" s="16" t="s">
        <v>189</v>
      </c>
      <c r="O24" s="16" t="s">
        <v>189</v>
      </c>
      <c r="P24" s="16" t="s">
        <v>189</v>
      </c>
      <c r="Q24" s="16" t="s">
        <v>189</v>
      </c>
      <c r="R24" s="16" t="s">
        <v>189</v>
      </c>
      <c r="S24" s="16" t="s">
        <v>189</v>
      </c>
      <c r="T24" s="16">
        <v>-6.8773</v>
      </c>
      <c r="U24" s="16">
        <v>-5.6260000000000003</v>
      </c>
      <c r="V24" s="16" t="s">
        <v>189</v>
      </c>
      <c r="W24" s="16" t="s">
        <v>189</v>
      </c>
      <c r="X24" s="16" t="s">
        <v>189</v>
      </c>
      <c r="Y24" s="16">
        <v>-5.74</v>
      </c>
      <c r="Z24" s="16" t="s">
        <v>189</v>
      </c>
      <c r="AA24" s="16">
        <v>-5.74</v>
      </c>
      <c r="AB24" s="16" t="s">
        <v>189</v>
      </c>
      <c r="AC24" s="16" t="s">
        <v>189</v>
      </c>
      <c r="AD24" s="16" t="s">
        <v>189</v>
      </c>
      <c r="AE24" s="16" t="s">
        <v>189</v>
      </c>
      <c r="AF24" s="16" t="s">
        <v>189</v>
      </c>
      <c r="AG24" s="16" t="s">
        <v>189</v>
      </c>
      <c r="AH24" s="16" t="s">
        <v>189</v>
      </c>
      <c r="AI24" s="16" t="s">
        <v>189</v>
      </c>
      <c r="AJ24" s="16" t="s">
        <v>189</v>
      </c>
      <c r="AK24" s="16" t="s">
        <v>189</v>
      </c>
      <c r="AL24" s="16" t="s">
        <v>189</v>
      </c>
      <c r="AM24" s="16" t="s">
        <v>189</v>
      </c>
      <c r="AN24" s="16" t="s">
        <v>189</v>
      </c>
      <c r="AO24" s="16" t="s">
        <v>189</v>
      </c>
      <c r="AP24" s="16" t="s">
        <v>189</v>
      </c>
      <c r="AQ24" s="16" t="s">
        <v>189</v>
      </c>
      <c r="AR24" s="16" t="s">
        <v>189</v>
      </c>
      <c r="AS24" s="16" t="s">
        <v>189</v>
      </c>
      <c r="AT24" s="16" t="s">
        <v>189</v>
      </c>
      <c r="AU24" s="16" t="s">
        <v>189</v>
      </c>
      <c r="AV24" s="16" t="s">
        <v>189</v>
      </c>
      <c r="AW24" s="16" t="s">
        <v>189</v>
      </c>
      <c r="AX24" s="16" t="s">
        <v>189</v>
      </c>
      <c r="AY24" s="16" t="s">
        <v>189</v>
      </c>
      <c r="AZ24" s="16" t="s">
        <v>189</v>
      </c>
      <c r="BA24" s="16" t="s">
        <v>189</v>
      </c>
      <c r="BB24" s="16" t="s">
        <v>189</v>
      </c>
      <c r="BC24" s="16" t="s">
        <v>189</v>
      </c>
      <c r="BD24" s="16" t="s">
        <v>189</v>
      </c>
      <c r="BE24" s="16" t="s">
        <v>189</v>
      </c>
      <c r="BF24" s="16" t="s">
        <v>189</v>
      </c>
      <c r="BG24" s="16" t="s">
        <v>189</v>
      </c>
      <c r="BH24" s="16" t="s">
        <v>189</v>
      </c>
      <c r="BI24" s="16" t="s">
        <v>189</v>
      </c>
      <c r="BJ24" s="16" t="s">
        <v>189</v>
      </c>
      <c r="BK24" s="16" t="s">
        <v>189</v>
      </c>
      <c r="BL24" s="16" t="s">
        <v>189</v>
      </c>
      <c r="BM24" s="16" t="s">
        <v>189</v>
      </c>
      <c r="BN24" s="16" t="s">
        <v>189</v>
      </c>
      <c r="BO24" s="16" t="s">
        <v>189</v>
      </c>
      <c r="BP24" s="16" t="s">
        <v>189</v>
      </c>
      <c r="BQ24" s="16" t="s">
        <v>189</v>
      </c>
      <c r="BR24" s="16" t="s">
        <v>189</v>
      </c>
      <c r="BS24" s="16" t="s">
        <v>189</v>
      </c>
    </row>
    <row r="25" spans="1:71">
      <c r="A25" t="s">
        <v>11</v>
      </c>
      <c r="B25" t="s">
        <v>2</v>
      </c>
      <c r="C25" s="69" t="str">
        <f t="shared" si="0"/>
        <v>Bolivia 1994Male condom</v>
      </c>
      <c r="D25" s="16">
        <v>-5.399</v>
      </c>
      <c r="E25" s="16" t="s">
        <v>189</v>
      </c>
      <c r="F25" s="16" t="s">
        <v>189</v>
      </c>
      <c r="G25" s="16" t="s">
        <v>189</v>
      </c>
      <c r="H25" s="16" t="s">
        <v>189</v>
      </c>
      <c r="I25" s="16">
        <v>-6.2370999999999999</v>
      </c>
      <c r="J25" s="16" t="s">
        <v>189</v>
      </c>
      <c r="K25" s="16">
        <v>-5.1924999999999999</v>
      </c>
      <c r="L25" s="16" t="s">
        <v>189</v>
      </c>
      <c r="M25" s="16" t="s">
        <v>189</v>
      </c>
      <c r="N25" s="16" t="s">
        <v>189</v>
      </c>
      <c r="O25" s="16">
        <v>-7.1795999999999998</v>
      </c>
      <c r="P25" s="16" t="s">
        <v>189</v>
      </c>
      <c r="Q25" s="16" t="s">
        <v>189</v>
      </c>
      <c r="R25" s="16" t="s">
        <v>189</v>
      </c>
      <c r="S25" s="16" t="s">
        <v>189</v>
      </c>
      <c r="T25" s="16">
        <v>-5.2058999999999997</v>
      </c>
      <c r="U25" s="16">
        <v>-5.4428000000000001</v>
      </c>
      <c r="V25" s="16" t="s">
        <v>189</v>
      </c>
      <c r="W25" s="16" t="s">
        <v>189</v>
      </c>
      <c r="X25" s="16" t="s">
        <v>189</v>
      </c>
      <c r="Y25" s="16">
        <v>-5.0666000000000002</v>
      </c>
      <c r="Z25" s="16" t="s">
        <v>189</v>
      </c>
      <c r="AA25" s="16">
        <v>-5.0666000000000002</v>
      </c>
      <c r="AB25" s="16" t="s">
        <v>189</v>
      </c>
      <c r="AC25" s="16" t="s">
        <v>189</v>
      </c>
      <c r="AD25" s="16" t="s">
        <v>189</v>
      </c>
      <c r="AE25" s="16" t="s">
        <v>189</v>
      </c>
      <c r="AF25" s="16" t="s">
        <v>189</v>
      </c>
      <c r="AG25" s="16" t="s">
        <v>189</v>
      </c>
      <c r="AH25" s="16" t="s">
        <v>189</v>
      </c>
      <c r="AI25" s="16">
        <v>-5.7784000000000004</v>
      </c>
      <c r="AJ25" s="16" t="s">
        <v>189</v>
      </c>
      <c r="AK25" s="16" t="s">
        <v>189</v>
      </c>
      <c r="AL25" s="16" t="s">
        <v>189</v>
      </c>
      <c r="AM25" s="16" t="s">
        <v>189</v>
      </c>
      <c r="AN25" s="16" t="s">
        <v>189</v>
      </c>
      <c r="AO25" s="16" t="s">
        <v>189</v>
      </c>
      <c r="AP25" s="16" t="s">
        <v>189</v>
      </c>
      <c r="AQ25" s="16" t="s">
        <v>189</v>
      </c>
      <c r="AR25" s="16" t="s">
        <v>189</v>
      </c>
      <c r="AS25" s="16" t="s">
        <v>189</v>
      </c>
      <c r="AT25" s="16" t="s">
        <v>189</v>
      </c>
      <c r="AU25" s="16" t="s">
        <v>189</v>
      </c>
      <c r="AV25" s="16" t="s">
        <v>189</v>
      </c>
      <c r="AW25" s="16" t="s">
        <v>189</v>
      </c>
      <c r="AX25" s="16" t="s">
        <v>189</v>
      </c>
      <c r="AY25" s="16" t="s">
        <v>189</v>
      </c>
      <c r="AZ25" s="16" t="s">
        <v>189</v>
      </c>
      <c r="BA25" s="16" t="s">
        <v>189</v>
      </c>
      <c r="BB25" s="16" t="s">
        <v>189</v>
      </c>
      <c r="BC25" s="16" t="s">
        <v>189</v>
      </c>
      <c r="BD25" s="16" t="s">
        <v>189</v>
      </c>
      <c r="BE25" s="16" t="s">
        <v>189</v>
      </c>
      <c r="BF25" s="16" t="s">
        <v>189</v>
      </c>
      <c r="BG25" s="16" t="s">
        <v>189</v>
      </c>
      <c r="BH25" s="16" t="s">
        <v>189</v>
      </c>
      <c r="BI25" s="16" t="s">
        <v>189</v>
      </c>
      <c r="BJ25" s="16" t="s">
        <v>189</v>
      </c>
      <c r="BK25" s="16" t="s">
        <v>189</v>
      </c>
      <c r="BL25" s="16" t="s">
        <v>189</v>
      </c>
      <c r="BM25" s="16" t="s">
        <v>189</v>
      </c>
      <c r="BN25" s="16" t="s">
        <v>189</v>
      </c>
      <c r="BO25" s="16" t="s">
        <v>189</v>
      </c>
      <c r="BP25" s="16" t="s">
        <v>189</v>
      </c>
      <c r="BQ25" s="16" t="s">
        <v>189</v>
      </c>
      <c r="BR25" s="16" t="s">
        <v>189</v>
      </c>
      <c r="BS25" s="16" t="s">
        <v>189</v>
      </c>
    </row>
    <row r="26" spans="1:71">
      <c r="A26" t="s">
        <v>11</v>
      </c>
      <c r="B26" t="s">
        <v>67</v>
      </c>
      <c r="C26" s="69" t="str">
        <f t="shared" si="0"/>
        <v>Bolivia 1994Periodic abstinence</v>
      </c>
      <c r="D26" s="16">
        <v>19.603100000000001</v>
      </c>
      <c r="E26" s="16">
        <v>28.607600000000001</v>
      </c>
      <c r="F26" s="16">
        <v>18.89</v>
      </c>
      <c r="G26" s="16">
        <v>12.133599999999999</v>
      </c>
      <c r="H26" s="16">
        <v>28.607600000000001</v>
      </c>
      <c r="I26" s="16">
        <v>14.66</v>
      </c>
      <c r="J26" s="16">
        <v>-17.5641</v>
      </c>
      <c r="K26" s="16">
        <v>19.803799999999999</v>
      </c>
      <c r="L26" s="16">
        <v>22.177600000000002</v>
      </c>
      <c r="M26" s="16">
        <v>18.3247</v>
      </c>
      <c r="N26" s="16">
        <v>18.295200000000001</v>
      </c>
      <c r="O26" s="16">
        <v>21.420200000000001</v>
      </c>
      <c r="P26" s="16">
        <v>17.564599999999999</v>
      </c>
      <c r="Q26" s="16">
        <v>20.5746</v>
      </c>
      <c r="R26" s="16">
        <v>18.709099999999999</v>
      </c>
      <c r="S26" s="16">
        <v>24.156500000000001</v>
      </c>
      <c r="T26" s="16">
        <v>14.715999999999999</v>
      </c>
      <c r="U26" s="16">
        <v>17.382400000000001</v>
      </c>
      <c r="V26" s="16">
        <v>24.682400000000001</v>
      </c>
      <c r="W26" s="16">
        <v>20.691700000000001</v>
      </c>
      <c r="X26" s="16">
        <v>22.274699999999999</v>
      </c>
      <c r="Y26" s="16">
        <v>18.313099999999999</v>
      </c>
      <c r="Z26" s="16">
        <v>21.1249</v>
      </c>
      <c r="AA26" s="16">
        <v>18.313099999999999</v>
      </c>
      <c r="AB26" s="16">
        <v>23.601800000000001</v>
      </c>
      <c r="AC26" s="16">
        <v>25.343499999999999</v>
      </c>
      <c r="AD26" s="16">
        <v>34.460099999999997</v>
      </c>
      <c r="AE26" s="16">
        <v>18.554500000000001</v>
      </c>
      <c r="AF26" s="16">
        <v>26.1587</v>
      </c>
      <c r="AG26" s="16">
        <v>22.8873</v>
      </c>
      <c r="AH26" s="16">
        <v>-12.871499999999999</v>
      </c>
      <c r="AI26" s="16">
        <v>15.2323</v>
      </c>
      <c r="AJ26" s="16">
        <v>22.386500000000002</v>
      </c>
      <c r="AK26" s="16">
        <v>10.4551</v>
      </c>
      <c r="AL26" s="16">
        <v>16.5702</v>
      </c>
      <c r="AM26" s="16">
        <v>12.208399999999999</v>
      </c>
      <c r="AN26" s="16">
        <v>25.732500000000002</v>
      </c>
      <c r="AO26" s="16">
        <v>12.7948</v>
      </c>
      <c r="AP26" s="16">
        <v>18.392299999999999</v>
      </c>
      <c r="AQ26" s="16">
        <v>16.274699999999999</v>
      </c>
      <c r="AR26" s="16">
        <v>-35.252099999999999</v>
      </c>
      <c r="AS26" s="16">
        <v>18.9495</v>
      </c>
      <c r="AT26" s="16">
        <v>27.473099999999999</v>
      </c>
      <c r="AU26" s="16">
        <v>23.007899999999999</v>
      </c>
      <c r="AV26" s="16">
        <v>34.878999999999998</v>
      </c>
      <c r="AW26" s="16">
        <v>16.555099999999999</v>
      </c>
      <c r="AX26" s="16">
        <v>23.378900000000002</v>
      </c>
      <c r="AY26" s="16">
        <v>20.039400000000001</v>
      </c>
      <c r="AZ26" s="16">
        <v>25.622800000000002</v>
      </c>
      <c r="BA26" s="16">
        <v>12.490399999999999</v>
      </c>
      <c r="BB26" s="16">
        <v>19.327999999999999</v>
      </c>
      <c r="BC26" s="16">
        <v>16.748200000000001</v>
      </c>
      <c r="BD26" s="16">
        <v>27.737400000000001</v>
      </c>
      <c r="BE26" s="16">
        <v>19.1068</v>
      </c>
      <c r="BF26" s="16">
        <v>28.300599999999999</v>
      </c>
      <c r="BG26" s="16">
        <v>11.5806</v>
      </c>
      <c r="BH26" s="16">
        <v>21.500499999999999</v>
      </c>
      <c r="BI26" s="16">
        <v>21.200399999999998</v>
      </c>
      <c r="BJ26" s="16">
        <v>18.163900000000002</v>
      </c>
      <c r="BK26" s="16">
        <v>16.3538</v>
      </c>
      <c r="BL26" s="16" t="s">
        <v>189</v>
      </c>
      <c r="BM26" s="16">
        <v>16.217700000000001</v>
      </c>
      <c r="BN26" s="16">
        <v>-16.36</v>
      </c>
      <c r="BO26" s="16">
        <v>17.824300000000001</v>
      </c>
      <c r="BP26" s="16">
        <v>26.375499999999999</v>
      </c>
      <c r="BQ26" s="16">
        <v>13.28</v>
      </c>
      <c r="BR26" s="16">
        <v>-35.349400000000003</v>
      </c>
      <c r="BS26" s="16">
        <v>15.3157</v>
      </c>
    </row>
    <row r="27" spans="1:71">
      <c r="A27" t="s">
        <v>11</v>
      </c>
      <c r="B27" t="s">
        <v>4</v>
      </c>
      <c r="C27" s="69" t="str">
        <f t="shared" si="0"/>
        <v>Bolivia 1994Withdrawal</v>
      </c>
      <c r="D27" s="16">
        <v>15.0768</v>
      </c>
      <c r="E27" s="16" t="s">
        <v>189</v>
      </c>
      <c r="F27" s="16" t="s">
        <v>189</v>
      </c>
      <c r="G27" s="16" t="s">
        <v>189</v>
      </c>
      <c r="H27" s="16" t="s">
        <v>189</v>
      </c>
      <c r="I27" s="16">
        <v>-12.294499999999999</v>
      </c>
      <c r="J27" s="16" t="s">
        <v>189</v>
      </c>
      <c r="K27" s="16">
        <v>-14.2766</v>
      </c>
      <c r="L27" s="16" t="s">
        <v>189</v>
      </c>
      <c r="M27" s="16" t="s">
        <v>189</v>
      </c>
      <c r="N27" s="16" t="s">
        <v>189</v>
      </c>
      <c r="O27" s="16">
        <v>-15.8222</v>
      </c>
      <c r="P27" s="16">
        <v>-14.2803</v>
      </c>
      <c r="Q27" s="16">
        <v>-17.257200000000001</v>
      </c>
      <c r="R27" s="16">
        <v>-12.967499999999999</v>
      </c>
      <c r="S27" s="16" t="s">
        <v>189</v>
      </c>
      <c r="T27" s="16">
        <v>-12.450100000000001</v>
      </c>
      <c r="U27" s="16">
        <v>-13.5625</v>
      </c>
      <c r="V27" s="16" t="s">
        <v>189</v>
      </c>
      <c r="W27" s="16" t="s">
        <v>189</v>
      </c>
      <c r="X27" s="16" t="s">
        <v>189</v>
      </c>
      <c r="Y27" s="16">
        <v>-12.094799999999999</v>
      </c>
      <c r="Z27" s="16" t="s">
        <v>189</v>
      </c>
      <c r="AA27" s="16">
        <v>-12.094799999999999</v>
      </c>
      <c r="AB27" s="16" t="s">
        <v>189</v>
      </c>
      <c r="AC27" s="16" t="s">
        <v>189</v>
      </c>
      <c r="AD27" s="16" t="s">
        <v>189</v>
      </c>
      <c r="AE27" s="16" t="s">
        <v>189</v>
      </c>
      <c r="AF27" s="16" t="s">
        <v>189</v>
      </c>
      <c r="AG27" s="16" t="s">
        <v>189</v>
      </c>
      <c r="AH27" s="16" t="s">
        <v>189</v>
      </c>
      <c r="AI27" s="16" t="s">
        <v>189</v>
      </c>
      <c r="AJ27" s="16" t="s">
        <v>189</v>
      </c>
      <c r="AK27" s="16" t="s">
        <v>189</v>
      </c>
      <c r="AL27" s="16" t="s">
        <v>189</v>
      </c>
      <c r="AM27" s="16" t="s">
        <v>189</v>
      </c>
      <c r="AN27" s="16" t="s">
        <v>189</v>
      </c>
      <c r="AO27" s="16" t="s">
        <v>189</v>
      </c>
      <c r="AP27" s="16" t="s">
        <v>189</v>
      </c>
      <c r="AQ27" s="16" t="s">
        <v>189</v>
      </c>
      <c r="AR27" s="16" t="s">
        <v>189</v>
      </c>
      <c r="AS27" s="16" t="s">
        <v>189</v>
      </c>
      <c r="AT27" s="16" t="s">
        <v>189</v>
      </c>
      <c r="AU27" s="16" t="s">
        <v>189</v>
      </c>
      <c r="AV27" s="16" t="s">
        <v>189</v>
      </c>
      <c r="AW27" s="16" t="s">
        <v>189</v>
      </c>
      <c r="AX27" s="16" t="s">
        <v>189</v>
      </c>
      <c r="AY27" s="16" t="s">
        <v>189</v>
      </c>
      <c r="AZ27" s="16" t="s">
        <v>189</v>
      </c>
      <c r="BA27" s="16" t="s">
        <v>189</v>
      </c>
      <c r="BB27" s="16" t="s">
        <v>189</v>
      </c>
      <c r="BC27" s="16" t="s">
        <v>189</v>
      </c>
      <c r="BD27" s="16" t="s">
        <v>189</v>
      </c>
      <c r="BE27" s="16" t="s">
        <v>189</v>
      </c>
      <c r="BF27" s="16" t="s">
        <v>189</v>
      </c>
      <c r="BG27" s="16" t="s">
        <v>189</v>
      </c>
      <c r="BH27" s="16" t="s">
        <v>189</v>
      </c>
      <c r="BI27" s="16" t="s">
        <v>189</v>
      </c>
      <c r="BJ27" s="16" t="s">
        <v>189</v>
      </c>
      <c r="BK27" s="16" t="s">
        <v>189</v>
      </c>
      <c r="BL27" s="16" t="s">
        <v>189</v>
      </c>
      <c r="BM27" s="16" t="s">
        <v>189</v>
      </c>
      <c r="BN27" s="16" t="s">
        <v>189</v>
      </c>
      <c r="BO27" s="16" t="s">
        <v>189</v>
      </c>
      <c r="BP27" s="16" t="s">
        <v>189</v>
      </c>
      <c r="BQ27" s="16" t="s">
        <v>189</v>
      </c>
      <c r="BR27" s="16" t="s">
        <v>189</v>
      </c>
      <c r="BS27" s="16" t="s">
        <v>189</v>
      </c>
    </row>
    <row r="28" spans="1:71">
      <c r="A28" t="s">
        <v>13</v>
      </c>
      <c r="B28" t="s">
        <v>0</v>
      </c>
      <c r="C28" s="69" t="str">
        <f t="shared" si="0"/>
        <v>Brazil 1996Pill</v>
      </c>
      <c r="D28" s="16">
        <v>4.7915999999999999</v>
      </c>
      <c r="E28" s="16">
        <v>6.6691000000000003</v>
      </c>
      <c r="F28" s="16">
        <v>4.3651</v>
      </c>
      <c r="G28" s="16">
        <v>2.0213999999999999</v>
      </c>
      <c r="H28" s="16">
        <v>6.6691000000000003</v>
      </c>
      <c r="I28" s="16">
        <v>3.1221999999999999</v>
      </c>
      <c r="J28" s="16">
        <v>4.7981999999999996</v>
      </c>
      <c r="K28" s="16">
        <v>4.7831000000000001</v>
      </c>
      <c r="L28" s="16">
        <v>4.2366999999999999</v>
      </c>
      <c r="M28" s="16">
        <v>5.5446999999999997</v>
      </c>
      <c r="N28" s="16">
        <v>6.4238999999999997</v>
      </c>
      <c r="O28" s="16">
        <v>4.3101000000000003</v>
      </c>
      <c r="P28" s="16">
        <v>7.4526000000000003</v>
      </c>
      <c r="Q28" s="16">
        <v>4.3324999999999996</v>
      </c>
      <c r="R28" s="16">
        <v>5.5583999999999998</v>
      </c>
      <c r="S28" s="16">
        <v>6.4199000000000002</v>
      </c>
      <c r="T28" s="16">
        <v>2.5718000000000001</v>
      </c>
      <c r="U28" s="16">
        <v>4.7603</v>
      </c>
      <c r="V28" s="16">
        <v>4.9379999999999997</v>
      </c>
      <c r="W28" s="16">
        <v>7.5088999999999997</v>
      </c>
      <c r="X28" s="16">
        <v>4.5484999999999998</v>
      </c>
      <c r="Y28" s="16">
        <v>4.1867999999999999</v>
      </c>
      <c r="Z28" s="16">
        <v>5.9348999999999998</v>
      </c>
      <c r="AA28" s="16">
        <v>4.1867999999999999</v>
      </c>
      <c r="AB28" s="16">
        <v>6.0928000000000004</v>
      </c>
      <c r="AC28" s="16">
        <v>6.7195</v>
      </c>
      <c r="AD28" s="16">
        <v>8.3999000000000006</v>
      </c>
      <c r="AE28" s="16">
        <v>4.4341999999999997</v>
      </c>
      <c r="AF28" s="16">
        <v>5.7877000000000001</v>
      </c>
      <c r="AG28" s="16">
        <v>7.3221999999999996</v>
      </c>
      <c r="AH28" s="16">
        <v>-5.1361999999999997</v>
      </c>
      <c r="AI28" s="16">
        <v>2.0617999999999999</v>
      </c>
      <c r="AJ28" s="16">
        <v>3.9058000000000002</v>
      </c>
      <c r="AK28" s="16">
        <v>1.5651999999999999</v>
      </c>
      <c r="AL28" s="16">
        <v>2.6255000000000002</v>
      </c>
      <c r="AM28" s="16">
        <v>2.4449000000000001</v>
      </c>
      <c r="AN28" s="16">
        <v>6.6260000000000003</v>
      </c>
      <c r="AO28" s="16">
        <v>3.1598000000000002</v>
      </c>
      <c r="AP28" s="16">
        <v>4.3414999999999999</v>
      </c>
      <c r="AQ28" s="16">
        <v>5.4466000000000001</v>
      </c>
      <c r="AR28" s="16">
        <v>6.8353999999999999</v>
      </c>
      <c r="AS28" s="16">
        <v>2.9236</v>
      </c>
      <c r="AT28" s="16">
        <v>4.2858000000000001</v>
      </c>
      <c r="AU28" s="16">
        <v>6.0769000000000002</v>
      </c>
      <c r="AV28" s="16">
        <v>8.7809000000000008</v>
      </c>
      <c r="AW28" s="16">
        <v>3.8597999999999999</v>
      </c>
      <c r="AX28" s="16">
        <v>4.4367000000000001</v>
      </c>
      <c r="AY28" s="16">
        <v>7.5446999999999997</v>
      </c>
      <c r="AZ28" s="16">
        <v>5.71</v>
      </c>
      <c r="BA28" s="16">
        <v>2.6776</v>
      </c>
      <c r="BB28" s="16">
        <v>4.2908999999999997</v>
      </c>
      <c r="BC28" s="16">
        <v>3.9708000000000001</v>
      </c>
      <c r="BD28" s="16">
        <v>4.9387999999999996</v>
      </c>
      <c r="BE28" s="16">
        <v>4.0449999999999999</v>
      </c>
      <c r="BF28" s="16">
        <v>6.26</v>
      </c>
      <c r="BG28" s="16">
        <v>2.0785999999999998</v>
      </c>
      <c r="BH28" s="16">
        <v>4.2281000000000004</v>
      </c>
      <c r="BI28" s="16">
        <v>4.5162000000000004</v>
      </c>
      <c r="BJ28" s="16">
        <v>8.4733999999999998</v>
      </c>
      <c r="BK28" s="16">
        <v>-5.7012999999999998</v>
      </c>
      <c r="BL28" s="16" t="s">
        <v>189</v>
      </c>
      <c r="BM28" s="16">
        <v>6.1872999999999996</v>
      </c>
      <c r="BN28" s="16" t="s">
        <v>189</v>
      </c>
      <c r="BO28" s="16">
        <v>7.4076000000000004</v>
      </c>
      <c r="BP28" s="16">
        <v>5.7173999999999996</v>
      </c>
      <c r="BQ28" s="16">
        <v>2.355</v>
      </c>
      <c r="BR28" s="16">
        <v>10.0261</v>
      </c>
      <c r="BS28" s="16">
        <v>3.8612000000000002</v>
      </c>
    </row>
    <row r="29" spans="1:71">
      <c r="A29" t="s">
        <v>13</v>
      </c>
      <c r="B29" t="s">
        <v>75</v>
      </c>
      <c r="C29" s="69" t="str">
        <f t="shared" si="0"/>
        <v>Brazil 1996Injectables</v>
      </c>
      <c r="D29" s="16">
        <v>4.6635</v>
      </c>
      <c r="E29" s="16">
        <v>-4.3273999999999999</v>
      </c>
      <c r="F29" s="16" t="s">
        <v>189</v>
      </c>
      <c r="G29" s="16" t="s">
        <v>189</v>
      </c>
      <c r="H29" s="16">
        <v>-4.3273999999999999</v>
      </c>
      <c r="I29" s="16">
        <v>-5.1464999999999996</v>
      </c>
      <c r="J29" s="16" t="s">
        <v>189</v>
      </c>
      <c r="K29" s="16">
        <v>5.2026000000000003</v>
      </c>
      <c r="L29" s="16">
        <v>3.9607000000000001</v>
      </c>
      <c r="M29" s="16" t="s">
        <v>189</v>
      </c>
      <c r="N29" s="16" t="s">
        <v>189</v>
      </c>
      <c r="O29" s="16">
        <v>4.7434000000000003</v>
      </c>
      <c r="P29" s="16" t="s">
        <v>189</v>
      </c>
      <c r="Q29" s="16">
        <v>-4.2666000000000004</v>
      </c>
      <c r="R29" s="16">
        <v>-5.4690000000000003</v>
      </c>
      <c r="S29" s="16">
        <v>5.6433999999999997</v>
      </c>
      <c r="T29" s="16">
        <v>-3.5667</v>
      </c>
      <c r="U29" s="16">
        <v>4.6923000000000004</v>
      </c>
      <c r="V29" s="16" t="s">
        <v>189</v>
      </c>
      <c r="W29" s="16" t="s">
        <v>189</v>
      </c>
      <c r="X29" s="16" t="s">
        <v>189</v>
      </c>
      <c r="Y29" s="16">
        <v>5.9851000000000001</v>
      </c>
      <c r="Z29" s="16" t="s">
        <v>189</v>
      </c>
      <c r="AA29" s="16">
        <v>5.9851000000000001</v>
      </c>
      <c r="AB29" s="16" t="s">
        <v>189</v>
      </c>
      <c r="AC29" s="16">
        <v>-9.0609000000000002</v>
      </c>
      <c r="AD29" s="16">
        <v>-6.67</v>
      </c>
      <c r="AE29" s="16" t="s">
        <v>189</v>
      </c>
      <c r="AF29" s="16">
        <v>-5.0670999999999999</v>
      </c>
      <c r="AG29" s="16" t="s">
        <v>189</v>
      </c>
      <c r="AH29" s="16" t="s">
        <v>189</v>
      </c>
      <c r="AI29" s="16">
        <v>-3.81</v>
      </c>
      <c r="AJ29" s="16" t="s">
        <v>189</v>
      </c>
      <c r="AK29" s="16" t="s">
        <v>189</v>
      </c>
      <c r="AL29" s="16" t="s">
        <v>189</v>
      </c>
      <c r="AM29" s="16" t="s">
        <v>189</v>
      </c>
      <c r="AN29" s="16">
        <v>-4.0448000000000004</v>
      </c>
      <c r="AO29" s="16">
        <v>-5.6494</v>
      </c>
      <c r="AP29" s="16">
        <v>-4.0198</v>
      </c>
      <c r="AQ29" s="16">
        <v>-6.0970000000000004</v>
      </c>
      <c r="AR29" s="16" t="s">
        <v>189</v>
      </c>
      <c r="AS29" s="16" t="s">
        <v>189</v>
      </c>
      <c r="AT29" s="16" t="s">
        <v>189</v>
      </c>
      <c r="AU29" s="16" t="s">
        <v>189</v>
      </c>
      <c r="AV29" s="16" t="s">
        <v>189</v>
      </c>
      <c r="AW29" s="16" t="s">
        <v>189</v>
      </c>
      <c r="AX29" s="16" t="s">
        <v>189</v>
      </c>
      <c r="AY29" s="16" t="s">
        <v>189</v>
      </c>
      <c r="AZ29" s="16">
        <v>-5.2112999999999996</v>
      </c>
      <c r="BA29" s="16" t="s">
        <v>189</v>
      </c>
      <c r="BB29" s="16">
        <v>-4.8456999999999999</v>
      </c>
      <c r="BC29" s="16" t="s">
        <v>189</v>
      </c>
      <c r="BD29" s="16" t="s">
        <v>189</v>
      </c>
      <c r="BE29" s="16">
        <v>5.6265000000000001</v>
      </c>
      <c r="BF29" s="16">
        <v>-4.3772000000000002</v>
      </c>
      <c r="BG29" s="16" t="s">
        <v>189</v>
      </c>
      <c r="BH29" s="16">
        <v>-3.5895000000000001</v>
      </c>
      <c r="BI29" s="16" t="s">
        <v>189</v>
      </c>
      <c r="BJ29" s="16" t="s">
        <v>189</v>
      </c>
      <c r="BK29" s="16" t="s">
        <v>189</v>
      </c>
      <c r="BL29" s="16" t="s">
        <v>189</v>
      </c>
      <c r="BM29" s="16" t="s">
        <v>189</v>
      </c>
      <c r="BN29" s="16" t="s">
        <v>189</v>
      </c>
      <c r="BO29" s="16" t="s">
        <v>189</v>
      </c>
      <c r="BP29" s="16">
        <v>-3.1591</v>
      </c>
      <c r="BQ29" s="16" t="s">
        <v>189</v>
      </c>
      <c r="BR29" s="16" t="s">
        <v>189</v>
      </c>
      <c r="BS29" s="16" t="s">
        <v>189</v>
      </c>
    </row>
    <row r="30" spans="1:71">
      <c r="A30" t="s">
        <v>13</v>
      </c>
      <c r="B30" t="s">
        <v>2</v>
      </c>
      <c r="C30" s="69" t="str">
        <f t="shared" si="0"/>
        <v>Brazil 1996Male condom</v>
      </c>
      <c r="D30" s="16">
        <v>5.0629999999999997</v>
      </c>
      <c r="E30" s="16">
        <v>5.7832999999999997</v>
      </c>
      <c r="F30" s="16">
        <v>-5.1383999999999999</v>
      </c>
      <c r="G30" s="16">
        <v>3.5964999999999998</v>
      </c>
      <c r="H30" s="16">
        <v>5.7832999999999997</v>
      </c>
      <c r="I30" s="16">
        <v>4.2788000000000004</v>
      </c>
      <c r="J30" s="16">
        <v>5.0416999999999996</v>
      </c>
      <c r="K30" s="16">
        <v>5.0766999999999998</v>
      </c>
      <c r="L30" s="16">
        <v>5.0303000000000004</v>
      </c>
      <c r="M30" s="16">
        <v>4.5103999999999997</v>
      </c>
      <c r="N30" s="16" t="s">
        <v>189</v>
      </c>
      <c r="O30" s="16">
        <v>4.9981999999999998</v>
      </c>
      <c r="P30" s="16">
        <v>-5.4707999999999997</v>
      </c>
      <c r="Q30" s="16">
        <v>5.3159999999999998</v>
      </c>
      <c r="R30" s="16">
        <v>4.4720000000000004</v>
      </c>
      <c r="S30" s="16">
        <v>7.4019000000000004</v>
      </c>
      <c r="T30" s="16">
        <v>3.1785999999999999</v>
      </c>
      <c r="U30" s="16">
        <v>4.8857999999999997</v>
      </c>
      <c r="V30" s="16" t="s">
        <v>189</v>
      </c>
      <c r="W30" s="16">
        <v>-7.3569000000000004</v>
      </c>
      <c r="X30" s="16">
        <v>-9.0257000000000005</v>
      </c>
      <c r="Y30" s="16">
        <v>4.2202999999999999</v>
      </c>
      <c r="Z30" s="16">
        <v>8.2414000000000005</v>
      </c>
      <c r="AA30" s="16">
        <v>4.2202999999999999</v>
      </c>
      <c r="AB30" s="16">
        <v>-9.1837</v>
      </c>
      <c r="AC30" s="16">
        <v>6.4442000000000004</v>
      </c>
      <c r="AD30" s="16">
        <v>8.2125000000000004</v>
      </c>
      <c r="AE30" s="16">
        <v>6.2171000000000003</v>
      </c>
      <c r="AF30" s="16">
        <v>8.0558999999999994</v>
      </c>
      <c r="AG30" s="16">
        <v>-6.1673</v>
      </c>
      <c r="AH30" s="16" t="s">
        <v>189</v>
      </c>
      <c r="AI30" s="16">
        <v>2.9161000000000001</v>
      </c>
      <c r="AJ30" s="16">
        <v>3.2890999999999999</v>
      </c>
      <c r="AK30" s="16">
        <v>3.0943000000000001</v>
      </c>
      <c r="AL30" s="16">
        <v>3.3656000000000001</v>
      </c>
      <c r="AM30" s="16">
        <v>-2.6194000000000002</v>
      </c>
      <c r="AN30" s="16">
        <v>5.8197000000000001</v>
      </c>
      <c r="AO30" s="16">
        <v>3.8681999999999999</v>
      </c>
      <c r="AP30" s="16">
        <v>5.31</v>
      </c>
      <c r="AQ30" s="16">
        <v>3.8048000000000002</v>
      </c>
      <c r="AR30" s="16" t="s">
        <v>189</v>
      </c>
      <c r="AS30" s="16" t="s">
        <v>189</v>
      </c>
      <c r="AT30" s="16" t="s">
        <v>189</v>
      </c>
      <c r="AU30" s="16" t="s">
        <v>189</v>
      </c>
      <c r="AV30" s="16">
        <v>-8.0015000000000001</v>
      </c>
      <c r="AW30" s="16">
        <v>-8.4807000000000006</v>
      </c>
      <c r="AX30" s="16">
        <v>-9.3780999999999999</v>
      </c>
      <c r="AY30" s="16">
        <v>-7.0419</v>
      </c>
      <c r="AZ30" s="16">
        <v>5.2721999999999998</v>
      </c>
      <c r="BA30" s="16">
        <v>2.9944000000000002</v>
      </c>
      <c r="BB30" s="16">
        <v>4.5785</v>
      </c>
      <c r="BC30" s="16">
        <v>-3.1362999999999999</v>
      </c>
      <c r="BD30" s="16">
        <v>-8.0414999999999992</v>
      </c>
      <c r="BE30" s="16">
        <v>4.3705999999999996</v>
      </c>
      <c r="BF30" s="16">
        <v>5.4333</v>
      </c>
      <c r="BG30" s="16">
        <v>4.4086999999999996</v>
      </c>
      <c r="BH30" s="16">
        <v>5.2259000000000002</v>
      </c>
      <c r="BI30" s="16">
        <v>-4.1666999999999996</v>
      </c>
      <c r="BJ30" s="16" t="s">
        <v>189</v>
      </c>
      <c r="BK30" s="16" t="s">
        <v>189</v>
      </c>
      <c r="BL30" s="16" t="s">
        <v>189</v>
      </c>
      <c r="BM30" s="16" t="s">
        <v>189</v>
      </c>
      <c r="BN30" s="16" t="s">
        <v>189</v>
      </c>
      <c r="BO30" s="16">
        <v>-4.9686000000000003</v>
      </c>
      <c r="BP30" s="16">
        <v>5.8788999999999998</v>
      </c>
      <c r="BQ30" s="16">
        <v>4.3109999999999999</v>
      </c>
      <c r="BR30" s="16" t="s">
        <v>189</v>
      </c>
      <c r="BS30" s="16">
        <v>-4.1901000000000002</v>
      </c>
    </row>
    <row r="31" spans="1:71">
      <c r="A31" t="s">
        <v>13</v>
      </c>
      <c r="B31" t="s">
        <v>67</v>
      </c>
      <c r="C31" s="69" t="str">
        <f t="shared" si="0"/>
        <v>Brazil 1996Periodic abstinence</v>
      </c>
      <c r="D31" s="16">
        <v>16.967099999999999</v>
      </c>
      <c r="E31" s="16">
        <v>-26.9788</v>
      </c>
      <c r="F31" s="16">
        <v>-16.350000000000001</v>
      </c>
      <c r="G31" s="16">
        <v>-10.126099999999999</v>
      </c>
      <c r="H31" s="16">
        <v>-26.9788</v>
      </c>
      <c r="I31" s="16">
        <v>12.936</v>
      </c>
      <c r="J31" s="16" t="s">
        <v>189</v>
      </c>
      <c r="K31" s="16">
        <v>16.245899999999999</v>
      </c>
      <c r="L31" s="16">
        <v>18.100899999999999</v>
      </c>
      <c r="M31" s="16">
        <v>-14.0975</v>
      </c>
      <c r="N31" s="16" t="s">
        <v>189</v>
      </c>
      <c r="O31" s="16">
        <v>17.7624</v>
      </c>
      <c r="P31" s="16" t="s">
        <v>189</v>
      </c>
      <c r="Q31" s="16">
        <v>18.436699999999998</v>
      </c>
      <c r="R31" s="16">
        <v>-13.532299999999999</v>
      </c>
      <c r="S31" s="16">
        <v>18.521999999999998</v>
      </c>
      <c r="T31" s="16">
        <v>15.8414</v>
      </c>
      <c r="U31" s="16">
        <v>16.6646</v>
      </c>
      <c r="V31" s="16" t="s">
        <v>189</v>
      </c>
      <c r="W31" s="16" t="s">
        <v>189</v>
      </c>
      <c r="X31" s="16" t="s">
        <v>189</v>
      </c>
      <c r="Y31" s="16">
        <v>17.391400000000001</v>
      </c>
      <c r="Z31" s="16">
        <v>-15.8123</v>
      </c>
      <c r="AA31" s="16">
        <v>17.391400000000001</v>
      </c>
      <c r="AB31" s="16">
        <v>-15.5562</v>
      </c>
      <c r="AC31" s="16">
        <v>-22.030799999999999</v>
      </c>
      <c r="AD31" s="16" t="s">
        <v>189</v>
      </c>
      <c r="AE31" s="16">
        <v>-13.356400000000001</v>
      </c>
      <c r="AF31" s="16">
        <v>-20.161799999999999</v>
      </c>
      <c r="AG31" s="16" t="s">
        <v>189</v>
      </c>
      <c r="AH31" s="16" t="s">
        <v>189</v>
      </c>
      <c r="AI31" s="16">
        <v>15.749499999999999</v>
      </c>
      <c r="AJ31" s="16" t="s">
        <v>189</v>
      </c>
      <c r="AK31" s="16">
        <v>-12.594099999999999</v>
      </c>
      <c r="AL31" s="16">
        <v>-17.380700000000001</v>
      </c>
      <c r="AM31" s="16" t="s">
        <v>189</v>
      </c>
      <c r="AN31" s="16">
        <v>-26.2441</v>
      </c>
      <c r="AO31" s="16">
        <v>12.796799999999999</v>
      </c>
      <c r="AP31" s="16">
        <v>17.544599999999999</v>
      </c>
      <c r="AQ31" s="16">
        <v>-14.5191</v>
      </c>
      <c r="AR31" s="16" t="s">
        <v>189</v>
      </c>
      <c r="AS31" s="16" t="s">
        <v>189</v>
      </c>
      <c r="AT31" s="16" t="s">
        <v>189</v>
      </c>
      <c r="AU31" s="16" t="s">
        <v>189</v>
      </c>
      <c r="AV31" s="16" t="s">
        <v>189</v>
      </c>
      <c r="AW31" s="16">
        <v>-12.5398</v>
      </c>
      <c r="AX31" s="16" t="s">
        <v>189</v>
      </c>
      <c r="AY31" s="16" t="s">
        <v>189</v>
      </c>
      <c r="AZ31" s="16">
        <v>-26.381499999999999</v>
      </c>
      <c r="BA31" s="16">
        <v>13.1487</v>
      </c>
      <c r="BB31" s="16">
        <v>18.836200000000002</v>
      </c>
      <c r="BC31" s="16" t="s">
        <v>189</v>
      </c>
      <c r="BD31" s="16" t="s">
        <v>189</v>
      </c>
      <c r="BE31" s="16">
        <v>17.571899999999999</v>
      </c>
      <c r="BF31" s="16">
        <v>-27.529399999999999</v>
      </c>
      <c r="BG31" s="16">
        <v>13.1471</v>
      </c>
      <c r="BH31" s="16">
        <v>18.403600000000001</v>
      </c>
      <c r="BI31" s="16" t="s">
        <v>189</v>
      </c>
      <c r="BJ31" s="16" t="s">
        <v>189</v>
      </c>
      <c r="BK31" s="16" t="s">
        <v>189</v>
      </c>
      <c r="BL31" s="16" t="s">
        <v>189</v>
      </c>
      <c r="BM31" s="16" t="s">
        <v>189</v>
      </c>
      <c r="BN31" s="16" t="s">
        <v>189</v>
      </c>
      <c r="BO31" s="16" t="s">
        <v>189</v>
      </c>
      <c r="BP31" s="16">
        <v>-27.964500000000001</v>
      </c>
      <c r="BQ31" s="16">
        <v>13.3828</v>
      </c>
      <c r="BR31" s="16" t="s">
        <v>189</v>
      </c>
      <c r="BS31" s="16">
        <v>-12.055</v>
      </c>
    </row>
    <row r="32" spans="1:71">
      <c r="A32" t="s">
        <v>13</v>
      </c>
      <c r="B32" t="s">
        <v>4</v>
      </c>
      <c r="C32" s="69" t="str">
        <f t="shared" si="0"/>
        <v>Brazil 1996Withdrawal</v>
      </c>
      <c r="D32" s="16">
        <v>15.667899999999999</v>
      </c>
      <c r="E32" s="16">
        <v>18.550999999999998</v>
      </c>
      <c r="F32" s="16">
        <v>-12.6067</v>
      </c>
      <c r="G32" s="16">
        <v>-13.772</v>
      </c>
      <c r="H32" s="16">
        <v>18.550999999999998</v>
      </c>
      <c r="I32" s="16">
        <v>13.2104</v>
      </c>
      <c r="J32" s="16">
        <v>-13.065</v>
      </c>
      <c r="K32" s="16">
        <v>16.574100000000001</v>
      </c>
      <c r="L32" s="16">
        <v>15.0829</v>
      </c>
      <c r="M32" s="16">
        <v>-15.2241</v>
      </c>
      <c r="N32" s="16" t="s">
        <v>189</v>
      </c>
      <c r="O32" s="16">
        <v>14.066599999999999</v>
      </c>
      <c r="P32" s="16">
        <v>-21.7349</v>
      </c>
      <c r="Q32" s="16">
        <v>15.4268</v>
      </c>
      <c r="R32" s="16">
        <v>-16.018899999999999</v>
      </c>
      <c r="S32" s="16">
        <v>17.433</v>
      </c>
      <c r="T32" s="16">
        <v>-13.202999999999999</v>
      </c>
      <c r="U32" s="16">
        <v>16.064399999999999</v>
      </c>
      <c r="V32" s="16">
        <v>-14.7418</v>
      </c>
      <c r="W32" s="16">
        <v>-17.175999999999998</v>
      </c>
      <c r="X32" s="16">
        <v>-13.154199999999999</v>
      </c>
      <c r="Y32" s="16">
        <v>15.850199999999999</v>
      </c>
      <c r="Z32" s="16">
        <v>15.485799999999999</v>
      </c>
      <c r="AA32" s="16">
        <v>15.850199999999999</v>
      </c>
      <c r="AB32" s="16">
        <v>-15.725099999999999</v>
      </c>
      <c r="AC32" s="16">
        <v>-19.777999999999999</v>
      </c>
      <c r="AD32" s="16">
        <v>-24.591799999999999</v>
      </c>
      <c r="AE32" s="16">
        <v>-11.801399999999999</v>
      </c>
      <c r="AF32" s="16">
        <v>-19.633700000000001</v>
      </c>
      <c r="AG32" s="16">
        <v>-14.8504</v>
      </c>
      <c r="AH32" s="16" t="s">
        <v>189</v>
      </c>
      <c r="AI32" s="16">
        <v>-12.6959</v>
      </c>
      <c r="AJ32" s="16" t="s">
        <v>189</v>
      </c>
      <c r="AK32" s="16" t="s">
        <v>189</v>
      </c>
      <c r="AL32" s="16">
        <v>-11.494199999999999</v>
      </c>
      <c r="AM32" s="16" t="s">
        <v>189</v>
      </c>
      <c r="AN32" s="16">
        <v>-18.514700000000001</v>
      </c>
      <c r="AO32" s="16">
        <v>-13.9443</v>
      </c>
      <c r="AP32" s="16">
        <v>14.997</v>
      </c>
      <c r="AQ32" s="16">
        <v>-17.998000000000001</v>
      </c>
      <c r="AR32" s="16" t="s">
        <v>189</v>
      </c>
      <c r="AS32" s="16" t="s">
        <v>189</v>
      </c>
      <c r="AT32" s="16" t="s">
        <v>189</v>
      </c>
      <c r="AU32" s="16" t="s">
        <v>189</v>
      </c>
      <c r="AV32" s="16" t="s">
        <v>189</v>
      </c>
      <c r="AW32" s="16">
        <v>-13.4003</v>
      </c>
      <c r="AX32" s="16">
        <v>-14.4215</v>
      </c>
      <c r="AY32" s="16">
        <v>-16.811499999999999</v>
      </c>
      <c r="AZ32" s="16">
        <v>-18.5473</v>
      </c>
      <c r="BA32" s="16">
        <v>-13.051299999999999</v>
      </c>
      <c r="BB32" s="16">
        <v>-16.126899999999999</v>
      </c>
      <c r="BC32" s="16" t="s">
        <v>189</v>
      </c>
      <c r="BD32" s="16">
        <v>-12.991099999999999</v>
      </c>
      <c r="BE32" s="16">
        <v>14.722300000000001</v>
      </c>
      <c r="BF32" s="16">
        <v>16.651</v>
      </c>
      <c r="BG32" s="16">
        <v>-10.939</v>
      </c>
      <c r="BH32" s="16">
        <v>15.05</v>
      </c>
      <c r="BI32" s="16">
        <v>-10.751300000000001</v>
      </c>
      <c r="BJ32" s="16" t="s">
        <v>189</v>
      </c>
      <c r="BK32" s="16" t="s">
        <v>189</v>
      </c>
      <c r="BL32" s="16" t="s">
        <v>189</v>
      </c>
      <c r="BM32" s="16">
        <v>-17.556699999999999</v>
      </c>
      <c r="BN32" s="16" t="s">
        <v>189</v>
      </c>
      <c r="BO32" s="16" t="s">
        <v>189</v>
      </c>
      <c r="BP32" s="16">
        <v>-17.360600000000002</v>
      </c>
      <c r="BQ32" s="16">
        <v>-12.805199999999999</v>
      </c>
      <c r="BR32" s="16" t="s">
        <v>189</v>
      </c>
      <c r="BS32" s="16">
        <v>-13.585900000000001</v>
      </c>
    </row>
    <row r="33" spans="1:71">
      <c r="A33" t="s">
        <v>14</v>
      </c>
      <c r="B33" t="s">
        <v>0</v>
      </c>
      <c r="C33" s="69" t="str">
        <f t="shared" si="0"/>
        <v>Burkina Faso 2010Pill</v>
      </c>
      <c r="D33" s="16">
        <v>1.92</v>
      </c>
      <c r="E33" s="16">
        <v>-2.5762</v>
      </c>
      <c r="F33" s="16">
        <v>-1.9053</v>
      </c>
      <c r="G33" s="16">
        <v>1.4404999999999999</v>
      </c>
      <c r="H33" s="16">
        <v>-2.5762</v>
      </c>
      <c r="I33" s="16">
        <v>1.6419999999999999</v>
      </c>
      <c r="J33" s="16" t="s">
        <v>189</v>
      </c>
      <c r="K33" s="16">
        <v>1.7287999999999999</v>
      </c>
      <c r="L33" s="16">
        <v>-2.5644</v>
      </c>
      <c r="M33" s="16">
        <v>1.2588999999999999</v>
      </c>
      <c r="N33" s="16">
        <v>2.1154999999999999</v>
      </c>
      <c r="O33" s="16">
        <v>1.8617999999999999</v>
      </c>
      <c r="P33" s="16">
        <v>1.9578</v>
      </c>
      <c r="Q33" s="16">
        <v>1.9093</v>
      </c>
      <c r="R33" s="16">
        <v>-1.9126000000000001</v>
      </c>
      <c r="S33" s="16">
        <v>-3.1173999999999999</v>
      </c>
      <c r="T33" s="16">
        <v>1.5419</v>
      </c>
      <c r="U33" s="16">
        <v>0.52559999999999996</v>
      </c>
      <c r="V33" s="16">
        <v>3.8161</v>
      </c>
      <c r="W33" s="16">
        <v>2.2444999999999999</v>
      </c>
      <c r="X33" s="16" t="s">
        <v>189</v>
      </c>
      <c r="Y33" s="16">
        <v>-1.3495999999999999</v>
      </c>
      <c r="Z33" s="16">
        <v>2.0941999999999998</v>
      </c>
      <c r="AA33" s="16">
        <v>-1.3495999999999999</v>
      </c>
      <c r="AB33" s="16">
        <v>-3.0497999999999998</v>
      </c>
      <c r="AC33" s="16" t="s">
        <v>189</v>
      </c>
      <c r="AD33" s="16" t="s">
        <v>189</v>
      </c>
      <c r="AE33" s="16">
        <v>-2.9540999999999999</v>
      </c>
      <c r="AF33" s="16">
        <v>-4.2732000000000001</v>
      </c>
      <c r="AG33" s="16" t="s">
        <v>189</v>
      </c>
      <c r="AH33" s="16">
        <v>1.6952</v>
      </c>
      <c r="AI33" s="16">
        <v>-1.1890000000000001</v>
      </c>
      <c r="AJ33" s="16">
        <v>-2.3043999999999998</v>
      </c>
      <c r="AK33" s="16">
        <v>1.2116</v>
      </c>
      <c r="AL33" s="16">
        <v>1.2134</v>
      </c>
      <c r="AM33" s="16" t="s">
        <v>189</v>
      </c>
      <c r="AN33" s="16">
        <v>-0.98460000000000003</v>
      </c>
      <c r="AO33" s="16">
        <v>0.30559999999999998</v>
      </c>
      <c r="AP33" s="16">
        <v>0.65900000000000003</v>
      </c>
      <c r="AQ33" s="16" t="s">
        <v>189</v>
      </c>
      <c r="AR33" s="16" t="s">
        <v>189</v>
      </c>
      <c r="AS33" s="16">
        <v>-3.3714</v>
      </c>
      <c r="AT33" s="16">
        <v>-3.7052</v>
      </c>
      <c r="AU33" s="16" t="s">
        <v>189</v>
      </c>
      <c r="AV33" s="16">
        <v>-2.8003</v>
      </c>
      <c r="AW33" s="16">
        <v>1.7941</v>
      </c>
      <c r="AX33" s="16">
        <v>2.0034999999999998</v>
      </c>
      <c r="AY33" s="16">
        <v>-2.3062999999999998</v>
      </c>
      <c r="AZ33" s="16" t="s">
        <v>189</v>
      </c>
      <c r="BA33" s="16" t="s">
        <v>189</v>
      </c>
      <c r="BB33" s="16">
        <v>-1.6209</v>
      </c>
      <c r="BC33" s="16" t="s">
        <v>189</v>
      </c>
      <c r="BD33" s="16">
        <v>1.9962</v>
      </c>
      <c r="BE33" s="16">
        <v>-1.6011</v>
      </c>
      <c r="BF33" s="16">
        <v>-2.8329</v>
      </c>
      <c r="BG33" s="16">
        <v>-0.60829999999999995</v>
      </c>
      <c r="BH33" s="16">
        <v>1.8975</v>
      </c>
      <c r="BI33" s="16" t="s">
        <v>189</v>
      </c>
      <c r="BJ33" s="16">
        <v>2.1457999999999999</v>
      </c>
      <c r="BK33" s="16" t="s">
        <v>189</v>
      </c>
      <c r="BL33" s="16" t="s">
        <v>189</v>
      </c>
      <c r="BM33" s="16">
        <v>2.0611999999999999</v>
      </c>
      <c r="BN33" s="16">
        <v>-1.8906000000000001</v>
      </c>
      <c r="BO33" s="16">
        <v>-1.9903999999999999</v>
      </c>
      <c r="BP33" s="16">
        <v>-2.6118999999999999</v>
      </c>
      <c r="BQ33" s="16">
        <v>1.4737</v>
      </c>
      <c r="BR33" s="16" t="s">
        <v>189</v>
      </c>
      <c r="BS33" s="16">
        <v>-1.9464999999999999</v>
      </c>
    </row>
    <row r="34" spans="1:71">
      <c r="A34" t="s">
        <v>14</v>
      </c>
      <c r="B34" t="s">
        <v>75</v>
      </c>
      <c r="C34" s="69" t="str">
        <f t="shared" si="0"/>
        <v>Burkina Faso 2010Injectables</v>
      </c>
      <c r="D34" s="16">
        <v>0.27079999999999999</v>
      </c>
      <c r="E34" s="16">
        <v>0.83630000000000004</v>
      </c>
      <c r="F34" s="16">
        <v>0</v>
      </c>
      <c r="G34" s="16">
        <v>0.1153</v>
      </c>
      <c r="H34" s="16">
        <v>0.83630000000000004</v>
      </c>
      <c r="I34" s="16">
        <v>7.4300000000000005E-2</v>
      </c>
      <c r="J34" s="16" t="s">
        <v>189</v>
      </c>
      <c r="K34" s="16">
        <v>0.27389999999999998</v>
      </c>
      <c r="L34" s="16">
        <v>-0.48630000000000001</v>
      </c>
      <c r="M34" s="16">
        <v>0.41299999999999998</v>
      </c>
      <c r="N34" s="16">
        <v>0.10929999999999999</v>
      </c>
      <c r="O34" s="16">
        <v>0.30780000000000002</v>
      </c>
      <c r="P34" s="16">
        <v>0.25130000000000002</v>
      </c>
      <c r="Q34" s="16">
        <v>0.29559999999999997</v>
      </c>
      <c r="R34" s="16">
        <v>0.2059</v>
      </c>
      <c r="S34" s="16">
        <v>0</v>
      </c>
      <c r="T34" s="16">
        <v>0.50609999999999999</v>
      </c>
      <c r="U34" s="16">
        <v>0.40329999999999999</v>
      </c>
      <c r="V34" s="16">
        <v>0.2248</v>
      </c>
      <c r="W34" s="16">
        <v>0.31240000000000001</v>
      </c>
      <c r="X34" s="16" t="s">
        <v>189</v>
      </c>
      <c r="Y34" s="16">
        <v>-1E-4</v>
      </c>
      <c r="Z34" s="16">
        <v>0.30020000000000002</v>
      </c>
      <c r="AA34" s="16">
        <v>-1E-4</v>
      </c>
      <c r="AB34" s="16">
        <v>0</v>
      </c>
      <c r="AC34" s="16" t="s">
        <v>189</v>
      </c>
      <c r="AD34" s="16">
        <v>-1E-4</v>
      </c>
      <c r="AE34" s="16">
        <v>0</v>
      </c>
      <c r="AF34" s="16">
        <v>0</v>
      </c>
      <c r="AG34" s="16">
        <v>-1E-4</v>
      </c>
      <c r="AH34" s="16">
        <v>0.61080000000000001</v>
      </c>
      <c r="AI34" s="16">
        <v>-1E-4</v>
      </c>
      <c r="AJ34" s="16">
        <v>-1.4253</v>
      </c>
      <c r="AK34" s="16">
        <v>0.1419</v>
      </c>
      <c r="AL34" s="16">
        <v>0.53979999999999995</v>
      </c>
      <c r="AM34" s="16">
        <v>-0.4108</v>
      </c>
      <c r="AN34" s="16">
        <v>-1.4151</v>
      </c>
      <c r="AO34" s="16">
        <v>0</v>
      </c>
      <c r="AP34" s="16">
        <v>0.51180000000000003</v>
      </c>
      <c r="AQ34" s="16" t="s">
        <v>189</v>
      </c>
      <c r="AR34" s="16">
        <v>-0.58050000000000002</v>
      </c>
      <c r="AS34" s="16">
        <v>0.1003</v>
      </c>
      <c r="AT34" s="16">
        <v>0.21099999999999999</v>
      </c>
      <c r="AU34" s="16">
        <v>0.26</v>
      </c>
      <c r="AV34" s="16">
        <v>0.95079999999999998</v>
      </c>
      <c r="AW34" s="16">
        <v>8.1500000000000003E-2</v>
      </c>
      <c r="AX34" s="16">
        <v>0.33079999999999998</v>
      </c>
      <c r="AY34" s="16">
        <v>0.2223</v>
      </c>
      <c r="AZ34" s="16" t="s">
        <v>189</v>
      </c>
      <c r="BA34" s="16" t="s">
        <v>189</v>
      </c>
      <c r="BB34" s="16" t="s">
        <v>189</v>
      </c>
      <c r="BC34" s="16" t="s">
        <v>189</v>
      </c>
      <c r="BD34" s="16">
        <v>0.3826</v>
      </c>
      <c r="BE34" s="16" t="s">
        <v>189</v>
      </c>
      <c r="BF34" s="16">
        <v>0.50549999999999995</v>
      </c>
      <c r="BG34" s="16">
        <v>-1E-4</v>
      </c>
      <c r="BH34" s="16">
        <v>0.31540000000000001</v>
      </c>
      <c r="BI34" s="16" t="s">
        <v>189</v>
      </c>
      <c r="BJ34" s="16">
        <v>0.26490000000000002</v>
      </c>
      <c r="BK34" s="16" t="s">
        <v>189</v>
      </c>
      <c r="BL34" s="16" t="s">
        <v>189</v>
      </c>
      <c r="BM34" s="16">
        <v>8.8800000000000004E-2</v>
      </c>
      <c r="BN34" s="16">
        <v>0.2777</v>
      </c>
      <c r="BO34" s="16">
        <v>0.2112</v>
      </c>
      <c r="BP34" s="16">
        <v>0.85850000000000004</v>
      </c>
      <c r="BQ34" s="16">
        <v>0</v>
      </c>
      <c r="BR34" s="16" t="s">
        <v>189</v>
      </c>
      <c r="BS34" s="16">
        <v>0.2114</v>
      </c>
    </row>
    <row r="35" spans="1:71">
      <c r="A35" t="s">
        <v>14</v>
      </c>
      <c r="B35" t="s">
        <v>64</v>
      </c>
      <c r="C35" s="69" t="str">
        <f t="shared" si="0"/>
        <v>Burkina Faso 2010Implants</v>
      </c>
      <c r="D35" s="16">
        <v>0</v>
      </c>
      <c r="E35" s="16" t="s">
        <v>189</v>
      </c>
      <c r="F35" s="16" t="s">
        <v>189</v>
      </c>
      <c r="G35" s="16">
        <v>0</v>
      </c>
      <c r="H35" s="16" t="s">
        <v>189</v>
      </c>
      <c r="I35" s="16">
        <v>0</v>
      </c>
      <c r="J35" s="16" t="s">
        <v>189</v>
      </c>
      <c r="K35" s="16">
        <v>0</v>
      </c>
      <c r="L35" s="16" t="s">
        <v>189</v>
      </c>
      <c r="M35" s="16">
        <v>-1E-4</v>
      </c>
      <c r="N35" s="16">
        <v>0</v>
      </c>
      <c r="O35" s="16">
        <v>-1E-4</v>
      </c>
      <c r="P35" s="16">
        <v>0</v>
      </c>
      <c r="Q35" s="16">
        <v>0</v>
      </c>
      <c r="R35" s="16">
        <v>-1E-4</v>
      </c>
      <c r="S35" s="16">
        <v>-1E-4</v>
      </c>
      <c r="T35" s="16">
        <v>0</v>
      </c>
      <c r="U35" s="16">
        <v>0</v>
      </c>
      <c r="V35" s="16">
        <v>0</v>
      </c>
      <c r="W35" s="16">
        <v>0</v>
      </c>
      <c r="X35" s="16" t="s">
        <v>189</v>
      </c>
      <c r="Y35" s="16" t="s">
        <v>189</v>
      </c>
      <c r="Z35" s="16">
        <v>0</v>
      </c>
      <c r="AA35" s="16" t="s">
        <v>189</v>
      </c>
      <c r="AB35" s="16">
        <v>-1E-4</v>
      </c>
      <c r="AC35" s="16" t="s">
        <v>189</v>
      </c>
      <c r="AD35" s="16" t="s">
        <v>189</v>
      </c>
      <c r="AE35" s="16">
        <v>-1E-4</v>
      </c>
      <c r="AF35" s="16" t="s">
        <v>189</v>
      </c>
      <c r="AG35" s="16" t="s">
        <v>189</v>
      </c>
      <c r="AH35" s="16">
        <v>0</v>
      </c>
      <c r="AI35" s="16" t="s">
        <v>189</v>
      </c>
      <c r="AJ35" s="16" t="s">
        <v>189</v>
      </c>
      <c r="AK35" s="16">
        <v>0</v>
      </c>
      <c r="AL35" s="16">
        <v>-1E-4</v>
      </c>
      <c r="AM35" s="16" t="s">
        <v>189</v>
      </c>
      <c r="AN35" s="16" t="s">
        <v>189</v>
      </c>
      <c r="AO35" s="16">
        <v>-1E-4</v>
      </c>
      <c r="AP35" s="16">
        <v>-1E-4</v>
      </c>
      <c r="AQ35" s="16" t="s">
        <v>189</v>
      </c>
      <c r="AR35" s="16" t="s">
        <v>189</v>
      </c>
      <c r="AS35" s="16">
        <v>-1E-4</v>
      </c>
      <c r="AT35" s="16">
        <v>-1E-4</v>
      </c>
      <c r="AU35" s="16">
        <v>-1E-4</v>
      </c>
      <c r="AV35" s="16" t="s">
        <v>189</v>
      </c>
      <c r="AW35" s="16">
        <v>0</v>
      </c>
      <c r="AX35" s="16">
        <v>0</v>
      </c>
      <c r="AY35" s="16">
        <v>-1E-4</v>
      </c>
      <c r="AZ35" s="16" t="s">
        <v>189</v>
      </c>
      <c r="BA35" s="16" t="s">
        <v>189</v>
      </c>
      <c r="BB35" s="16" t="s">
        <v>189</v>
      </c>
      <c r="BC35" s="16" t="s">
        <v>189</v>
      </c>
      <c r="BD35" s="16" t="s">
        <v>189</v>
      </c>
      <c r="BE35" s="16" t="s">
        <v>189</v>
      </c>
      <c r="BF35" s="16" t="s">
        <v>189</v>
      </c>
      <c r="BG35" s="16" t="s">
        <v>189</v>
      </c>
      <c r="BH35" s="16">
        <v>-1E-4</v>
      </c>
      <c r="BI35" s="16" t="s">
        <v>189</v>
      </c>
      <c r="BJ35" s="16">
        <v>0</v>
      </c>
      <c r="BK35" s="16" t="s">
        <v>189</v>
      </c>
      <c r="BL35" s="16" t="s">
        <v>189</v>
      </c>
      <c r="BM35" s="16">
        <v>0</v>
      </c>
      <c r="BN35" s="16">
        <v>-1E-4</v>
      </c>
      <c r="BO35" s="16">
        <v>-1E-4</v>
      </c>
      <c r="BP35" s="16" t="s">
        <v>189</v>
      </c>
      <c r="BQ35" s="16">
        <v>-1E-4</v>
      </c>
      <c r="BR35" s="16" t="s">
        <v>189</v>
      </c>
      <c r="BS35" s="16">
        <v>-1E-4</v>
      </c>
    </row>
    <row r="36" spans="1:71">
      <c r="A36" t="s">
        <v>14</v>
      </c>
      <c r="B36" t="s">
        <v>2</v>
      </c>
      <c r="C36" s="69" t="str">
        <f t="shared" si="0"/>
        <v>Burkina Faso 2010Male condom</v>
      </c>
      <c r="D36" s="16">
        <v>1.6472</v>
      </c>
      <c r="E36" s="16">
        <v>1.6460999999999999</v>
      </c>
      <c r="F36" s="16" t="s">
        <v>189</v>
      </c>
      <c r="G36" s="16" t="s">
        <v>189</v>
      </c>
      <c r="H36" s="16">
        <v>1.6460999999999999</v>
      </c>
      <c r="I36" s="16">
        <v>-1.6448</v>
      </c>
      <c r="J36" s="16">
        <v>1.3418000000000001</v>
      </c>
      <c r="K36" s="16">
        <v>1.9689000000000001</v>
      </c>
      <c r="L36" s="16">
        <v>1.4298999999999999</v>
      </c>
      <c r="M36" s="16" t="s">
        <v>189</v>
      </c>
      <c r="N36" s="16" t="s">
        <v>189</v>
      </c>
      <c r="O36" s="16">
        <v>1.4154</v>
      </c>
      <c r="P36" s="16" t="s">
        <v>189</v>
      </c>
      <c r="Q36" s="16">
        <v>1.7321</v>
      </c>
      <c r="R36" s="16" t="s">
        <v>189</v>
      </c>
      <c r="S36" s="16" t="s">
        <v>189</v>
      </c>
      <c r="T36" s="16">
        <v>1.2669999999999999</v>
      </c>
      <c r="U36" s="16">
        <v>2.0265</v>
      </c>
      <c r="V36" s="16">
        <v>-1E-4</v>
      </c>
      <c r="W36" s="16">
        <v>-1.1192</v>
      </c>
      <c r="X36" s="16" t="s">
        <v>189</v>
      </c>
      <c r="Y36" s="16">
        <v>0.92159999999999997</v>
      </c>
      <c r="Z36" s="16">
        <v>-2.6343000000000001</v>
      </c>
      <c r="AA36" s="16">
        <v>0.92159999999999997</v>
      </c>
      <c r="AB36" s="16" t="s">
        <v>189</v>
      </c>
      <c r="AC36" s="16" t="s">
        <v>189</v>
      </c>
      <c r="AD36" s="16" t="s">
        <v>189</v>
      </c>
      <c r="AE36" s="16" t="s">
        <v>189</v>
      </c>
      <c r="AF36" s="16" t="s">
        <v>189</v>
      </c>
      <c r="AG36" s="16" t="s">
        <v>189</v>
      </c>
      <c r="AH36" s="16">
        <v>-1.7552000000000001</v>
      </c>
      <c r="AI36" s="16">
        <v>0.96579999999999999</v>
      </c>
      <c r="AJ36" s="16">
        <v>1.0497000000000001</v>
      </c>
      <c r="AK36" s="16" t="s">
        <v>189</v>
      </c>
      <c r="AL36" s="16">
        <v>1.3214999999999999</v>
      </c>
      <c r="AM36" s="16" t="s">
        <v>189</v>
      </c>
      <c r="AN36" s="16">
        <v>2.0257999999999998</v>
      </c>
      <c r="AO36" s="16" t="s">
        <v>189</v>
      </c>
      <c r="AP36" s="16">
        <v>2.1088</v>
      </c>
      <c r="AQ36" s="16" t="s">
        <v>189</v>
      </c>
      <c r="AR36" s="16" t="s">
        <v>189</v>
      </c>
      <c r="AS36" s="16" t="s">
        <v>189</v>
      </c>
      <c r="AT36" s="16" t="s">
        <v>189</v>
      </c>
      <c r="AU36" s="16" t="s">
        <v>189</v>
      </c>
      <c r="AV36" s="16">
        <v>-2.6158999999999999</v>
      </c>
      <c r="AW36" s="16" t="s">
        <v>189</v>
      </c>
      <c r="AX36" s="16">
        <v>-2.8660999999999999</v>
      </c>
      <c r="AY36" s="16" t="s">
        <v>189</v>
      </c>
      <c r="AZ36" s="16">
        <v>1.0072000000000001</v>
      </c>
      <c r="BA36" s="16" t="s">
        <v>189</v>
      </c>
      <c r="BB36" s="16">
        <v>0.94550000000000001</v>
      </c>
      <c r="BC36" s="16" t="s">
        <v>189</v>
      </c>
      <c r="BD36" s="16">
        <v>-2.1564999999999999</v>
      </c>
      <c r="BE36" s="16">
        <v>0.9476</v>
      </c>
      <c r="BF36" s="16">
        <v>1.6503000000000001</v>
      </c>
      <c r="BG36" s="16" t="s">
        <v>189</v>
      </c>
      <c r="BH36" s="16">
        <v>1.4373</v>
      </c>
      <c r="BI36" s="16" t="s">
        <v>189</v>
      </c>
      <c r="BJ36" s="16" t="s">
        <v>189</v>
      </c>
      <c r="BK36" s="16" t="s">
        <v>189</v>
      </c>
      <c r="BL36" s="16" t="s">
        <v>189</v>
      </c>
      <c r="BM36" s="16" t="s">
        <v>189</v>
      </c>
      <c r="BN36" s="16" t="s">
        <v>189</v>
      </c>
      <c r="BO36" s="16" t="s">
        <v>189</v>
      </c>
      <c r="BP36" s="16">
        <v>1.6619999999999999</v>
      </c>
      <c r="BQ36" s="16" t="s">
        <v>189</v>
      </c>
      <c r="BR36" s="16" t="s">
        <v>189</v>
      </c>
      <c r="BS36" s="16" t="s">
        <v>189</v>
      </c>
    </row>
    <row r="37" spans="1:71">
      <c r="A37" t="s">
        <v>14</v>
      </c>
      <c r="B37" t="s">
        <v>67</v>
      </c>
      <c r="C37" s="69" t="str">
        <f t="shared" si="0"/>
        <v>Burkina Faso 2010Periodic abstinence</v>
      </c>
      <c r="D37" s="16">
        <v>-10.741</v>
      </c>
      <c r="E37" s="16" t="s">
        <v>189</v>
      </c>
      <c r="F37" s="16" t="s">
        <v>189</v>
      </c>
      <c r="G37" s="16" t="s">
        <v>189</v>
      </c>
      <c r="H37" s="16" t="s">
        <v>189</v>
      </c>
      <c r="I37" s="16">
        <v>-9.3153000000000006</v>
      </c>
      <c r="J37" s="16" t="s">
        <v>189</v>
      </c>
      <c r="K37" s="16">
        <v>-11.258800000000001</v>
      </c>
      <c r="L37" s="16" t="s">
        <v>189</v>
      </c>
      <c r="M37" s="16" t="s">
        <v>189</v>
      </c>
      <c r="N37" s="16" t="s">
        <v>189</v>
      </c>
      <c r="O37" s="16" t="s">
        <v>189</v>
      </c>
      <c r="P37" s="16" t="s">
        <v>189</v>
      </c>
      <c r="Q37" s="16">
        <v>-10.880100000000001</v>
      </c>
      <c r="R37" s="16" t="s">
        <v>189</v>
      </c>
      <c r="S37" s="16" t="s">
        <v>189</v>
      </c>
      <c r="T37" s="16">
        <v>-9.2158999999999995</v>
      </c>
      <c r="U37" s="16" t="s">
        <v>189</v>
      </c>
      <c r="V37" s="16" t="s">
        <v>189</v>
      </c>
      <c r="W37" s="16">
        <v>-12.8782</v>
      </c>
      <c r="X37" s="16" t="s">
        <v>189</v>
      </c>
      <c r="Y37" s="16" t="s">
        <v>189</v>
      </c>
      <c r="Z37" s="16">
        <v>-12.316700000000001</v>
      </c>
      <c r="AA37" s="16" t="s">
        <v>189</v>
      </c>
      <c r="AB37" s="16" t="s">
        <v>189</v>
      </c>
      <c r="AC37" s="16" t="s">
        <v>189</v>
      </c>
      <c r="AD37" s="16" t="s">
        <v>189</v>
      </c>
      <c r="AE37" s="16" t="s">
        <v>189</v>
      </c>
      <c r="AF37" s="16" t="s">
        <v>189</v>
      </c>
      <c r="AG37" s="16" t="s">
        <v>189</v>
      </c>
      <c r="AH37" s="16" t="s">
        <v>189</v>
      </c>
      <c r="AI37" s="16" t="s">
        <v>189</v>
      </c>
      <c r="AJ37" s="16" t="s">
        <v>189</v>
      </c>
      <c r="AK37" s="16" t="s">
        <v>189</v>
      </c>
      <c r="AL37" s="16" t="s">
        <v>189</v>
      </c>
      <c r="AM37" s="16" t="s">
        <v>189</v>
      </c>
      <c r="AN37" s="16" t="s">
        <v>189</v>
      </c>
      <c r="AO37" s="16" t="s">
        <v>189</v>
      </c>
      <c r="AP37" s="16" t="s">
        <v>189</v>
      </c>
      <c r="AQ37" s="16" t="s">
        <v>189</v>
      </c>
      <c r="AR37" s="16" t="s">
        <v>189</v>
      </c>
      <c r="AS37" s="16" t="s">
        <v>189</v>
      </c>
      <c r="AT37" s="16" t="s">
        <v>189</v>
      </c>
      <c r="AU37" s="16" t="s">
        <v>189</v>
      </c>
      <c r="AV37" s="16" t="s">
        <v>189</v>
      </c>
      <c r="AW37" s="16" t="s">
        <v>189</v>
      </c>
      <c r="AX37" s="16" t="s">
        <v>189</v>
      </c>
      <c r="AY37" s="16" t="s">
        <v>189</v>
      </c>
      <c r="AZ37" s="16" t="s">
        <v>189</v>
      </c>
      <c r="BA37" s="16" t="s">
        <v>189</v>
      </c>
      <c r="BB37" s="16" t="s">
        <v>189</v>
      </c>
      <c r="BC37" s="16" t="s">
        <v>189</v>
      </c>
      <c r="BD37" s="16" t="s">
        <v>189</v>
      </c>
      <c r="BE37" s="16" t="s">
        <v>189</v>
      </c>
      <c r="BF37" s="16" t="s">
        <v>189</v>
      </c>
      <c r="BG37" s="16" t="s">
        <v>189</v>
      </c>
      <c r="BH37" s="16" t="s">
        <v>189</v>
      </c>
      <c r="BI37" s="16" t="s">
        <v>189</v>
      </c>
      <c r="BJ37" s="16" t="s">
        <v>189</v>
      </c>
      <c r="BK37" s="16" t="s">
        <v>189</v>
      </c>
      <c r="BL37" s="16" t="s">
        <v>189</v>
      </c>
      <c r="BM37" s="16" t="s">
        <v>189</v>
      </c>
      <c r="BN37" s="16" t="s">
        <v>189</v>
      </c>
      <c r="BO37" s="16" t="s">
        <v>189</v>
      </c>
      <c r="BP37" s="16" t="s">
        <v>189</v>
      </c>
      <c r="BQ37" s="16" t="s">
        <v>189</v>
      </c>
      <c r="BR37" s="16" t="s">
        <v>189</v>
      </c>
      <c r="BS37" s="16" t="s">
        <v>189</v>
      </c>
    </row>
    <row r="38" spans="1:71">
      <c r="A38" t="s">
        <v>16</v>
      </c>
      <c r="B38" t="s">
        <v>0</v>
      </c>
      <c r="C38" s="69" t="str">
        <f t="shared" si="0"/>
        <v>Burundi 2010Pill</v>
      </c>
      <c r="D38" s="16">
        <v>7.5618999999999996</v>
      </c>
      <c r="E38" s="16" t="s">
        <v>189</v>
      </c>
      <c r="F38" s="16" t="s">
        <v>189</v>
      </c>
      <c r="G38" s="16">
        <v>-7.5928000000000004</v>
      </c>
      <c r="H38" s="16" t="s">
        <v>189</v>
      </c>
      <c r="I38" s="16">
        <v>-7.3746999999999998</v>
      </c>
      <c r="J38" s="16" t="s">
        <v>189</v>
      </c>
      <c r="K38" s="16">
        <v>6.9005999999999998</v>
      </c>
      <c r="L38" s="16" t="s">
        <v>189</v>
      </c>
      <c r="M38" s="16">
        <v>-7.1051000000000002</v>
      </c>
      <c r="N38" s="16">
        <v>-9.2684999999999995</v>
      </c>
      <c r="O38" s="16">
        <v>-5.4367999999999999</v>
      </c>
      <c r="P38" s="16">
        <v>-9.1969999999999992</v>
      </c>
      <c r="Q38" s="16">
        <v>-6.8857999999999997</v>
      </c>
      <c r="R38" s="16">
        <v>-8.7370999999999999</v>
      </c>
      <c r="S38" s="16">
        <v>-4.4240000000000004</v>
      </c>
      <c r="T38" s="16">
        <v>-12.637700000000001</v>
      </c>
      <c r="U38" s="16" t="s">
        <v>189</v>
      </c>
      <c r="V38" s="16">
        <v>7.6821999999999999</v>
      </c>
      <c r="W38" s="16">
        <v>-5.5282</v>
      </c>
      <c r="X38" s="16" t="s">
        <v>189</v>
      </c>
      <c r="Y38" s="16" t="s">
        <v>189</v>
      </c>
      <c r="Z38" s="16">
        <v>5.9314</v>
      </c>
      <c r="AA38" s="16" t="s">
        <v>189</v>
      </c>
      <c r="AB38" s="16">
        <v>-4.4793000000000003</v>
      </c>
      <c r="AC38" s="16" t="s">
        <v>189</v>
      </c>
      <c r="AD38" s="16" t="s">
        <v>189</v>
      </c>
      <c r="AE38" s="16" t="s">
        <v>189</v>
      </c>
      <c r="AF38" s="16" t="s">
        <v>189</v>
      </c>
      <c r="AG38" s="16" t="s">
        <v>189</v>
      </c>
      <c r="AH38" s="16" t="s">
        <v>189</v>
      </c>
      <c r="AI38" s="16" t="s">
        <v>189</v>
      </c>
      <c r="AJ38" s="16" t="s">
        <v>189</v>
      </c>
      <c r="AK38" s="16" t="s">
        <v>189</v>
      </c>
      <c r="AL38" s="16" t="s">
        <v>189</v>
      </c>
      <c r="AM38" s="16" t="s">
        <v>189</v>
      </c>
      <c r="AN38" s="16" t="s">
        <v>189</v>
      </c>
      <c r="AO38" s="16" t="s">
        <v>189</v>
      </c>
      <c r="AP38" s="16" t="s">
        <v>189</v>
      </c>
      <c r="AQ38" s="16" t="s">
        <v>189</v>
      </c>
      <c r="AR38" s="16" t="s">
        <v>189</v>
      </c>
      <c r="AS38" s="16">
        <v>-7.5408999999999997</v>
      </c>
      <c r="AT38" s="16">
        <v>-6.5858999999999996</v>
      </c>
      <c r="AU38" s="16" t="s">
        <v>189</v>
      </c>
      <c r="AV38" s="16" t="s">
        <v>189</v>
      </c>
      <c r="AW38" s="16">
        <v>-7.3479000000000001</v>
      </c>
      <c r="AX38" s="16">
        <v>-4.3174000000000001</v>
      </c>
      <c r="AY38" s="16" t="s">
        <v>189</v>
      </c>
      <c r="AZ38" s="16" t="s">
        <v>189</v>
      </c>
      <c r="BA38" s="16" t="s">
        <v>189</v>
      </c>
      <c r="BB38" s="16" t="s">
        <v>189</v>
      </c>
      <c r="BC38" s="16" t="s">
        <v>189</v>
      </c>
      <c r="BD38" s="16" t="s">
        <v>189</v>
      </c>
      <c r="BE38" s="16" t="s">
        <v>189</v>
      </c>
      <c r="BF38" s="16" t="s">
        <v>189</v>
      </c>
      <c r="BG38" s="16" t="s">
        <v>189</v>
      </c>
      <c r="BH38" s="16">
        <v>-5.6180000000000003</v>
      </c>
      <c r="BI38" s="16" t="s">
        <v>189</v>
      </c>
      <c r="BJ38" s="16">
        <v>-7.6315999999999997</v>
      </c>
      <c r="BK38" s="16" t="s">
        <v>189</v>
      </c>
      <c r="BL38" s="16" t="s">
        <v>189</v>
      </c>
      <c r="BM38" s="16">
        <v>-8.6496999999999993</v>
      </c>
      <c r="BN38" s="16" t="s">
        <v>189</v>
      </c>
      <c r="BO38" s="16">
        <v>-9.06</v>
      </c>
      <c r="BP38" s="16" t="s">
        <v>189</v>
      </c>
      <c r="BQ38" s="16" t="s">
        <v>189</v>
      </c>
      <c r="BR38" s="16" t="s">
        <v>189</v>
      </c>
      <c r="BS38" s="16" t="s">
        <v>189</v>
      </c>
    </row>
    <row r="39" spans="1:71">
      <c r="A39" t="s">
        <v>16</v>
      </c>
      <c r="B39" t="s">
        <v>1</v>
      </c>
      <c r="C39" s="69" t="str">
        <f t="shared" si="0"/>
        <v>Burundi 2010IUD</v>
      </c>
      <c r="D39" s="16">
        <v>-3.6905000000000001</v>
      </c>
      <c r="E39" s="16" t="s">
        <v>189</v>
      </c>
      <c r="F39" s="16" t="s">
        <v>189</v>
      </c>
      <c r="G39" s="16" t="s">
        <v>189</v>
      </c>
      <c r="H39" s="16" t="s">
        <v>189</v>
      </c>
      <c r="I39" s="16" t="s">
        <v>189</v>
      </c>
      <c r="J39" s="16" t="s">
        <v>189</v>
      </c>
      <c r="K39" s="16">
        <v>-3.7423000000000002</v>
      </c>
      <c r="L39" s="16" t="s">
        <v>189</v>
      </c>
      <c r="M39" s="16" t="s">
        <v>189</v>
      </c>
      <c r="N39" s="16" t="s">
        <v>189</v>
      </c>
      <c r="O39" s="16" t="s">
        <v>189</v>
      </c>
      <c r="P39" s="16" t="s">
        <v>189</v>
      </c>
      <c r="Q39" s="16" t="s">
        <v>189</v>
      </c>
      <c r="R39" s="16" t="s">
        <v>189</v>
      </c>
      <c r="S39" s="16" t="s">
        <v>189</v>
      </c>
      <c r="T39" s="16" t="s">
        <v>189</v>
      </c>
      <c r="U39" s="16" t="s">
        <v>189</v>
      </c>
      <c r="V39" s="16" t="s">
        <v>189</v>
      </c>
      <c r="W39" s="16" t="s">
        <v>189</v>
      </c>
      <c r="X39" s="16" t="s">
        <v>189</v>
      </c>
      <c r="Y39" s="16" t="s">
        <v>189</v>
      </c>
      <c r="Z39" s="16" t="s">
        <v>189</v>
      </c>
      <c r="AA39" s="16" t="s">
        <v>189</v>
      </c>
      <c r="AB39" s="16" t="s">
        <v>189</v>
      </c>
      <c r="AC39" s="16" t="s">
        <v>189</v>
      </c>
      <c r="AD39" s="16" t="s">
        <v>189</v>
      </c>
      <c r="AE39" s="16" t="s">
        <v>189</v>
      </c>
      <c r="AF39" s="16" t="s">
        <v>189</v>
      </c>
      <c r="AG39" s="16" t="s">
        <v>189</v>
      </c>
      <c r="AH39" s="16" t="s">
        <v>189</v>
      </c>
      <c r="AI39" s="16" t="s">
        <v>189</v>
      </c>
      <c r="AJ39" s="16" t="s">
        <v>189</v>
      </c>
      <c r="AK39" s="16" t="s">
        <v>189</v>
      </c>
      <c r="AL39" s="16" t="s">
        <v>189</v>
      </c>
      <c r="AM39" s="16" t="s">
        <v>189</v>
      </c>
      <c r="AN39" s="16" t="s">
        <v>189</v>
      </c>
      <c r="AO39" s="16" t="s">
        <v>189</v>
      </c>
      <c r="AP39" s="16" t="s">
        <v>189</v>
      </c>
      <c r="AQ39" s="16" t="s">
        <v>189</v>
      </c>
      <c r="AR39" s="16" t="s">
        <v>189</v>
      </c>
      <c r="AS39" s="16" t="s">
        <v>189</v>
      </c>
      <c r="AT39" s="16" t="s">
        <v>189</v>
      </c>
      <c r="AU39" s="16" t="s">
        <v>189</v>
      </c>
      <c r="AV39" s="16" t="s">
        <v>189</v>
      </c>
      <c r="AW39" s="16" t="s">
        <v>189</v>
      </c>
      <c r="AX39" s="16" t="s">
        <v>189</v>
      </c>
      <c r="AY39" s="16" t="s">
        <v>189</v>
      </c>
      <c r="AZ39" s="16" t="s">
        <v>189</v>
      </c>
      <c r="BA39" s="16" t="s">
        <v>189</v>
      </c>
      <c r="BB39" s="16" t="s">
        <v>189</v>
      </c>
      <c r="BC39" s="16" t="s">
        <v>189</v>
      </c>
      <c r="BD39" s="16" t="s">
        <v>189</v>
      </c>
      <c r="BE39" s="16" t="s">
        <v>189</v>
      </c>
      <c r="BF39" s="16" t="s">
        <v>189</v>
      </c>
      <c r="BG39" s="16" t="s">
        <v>189</v>
      </c>
      <c r="BH39" s="16" t="s">
        <v>189</v>
      </c>
      <c r="BI39" s="16" t="s">
        <v>189</v>
      </c>
      <c r="BJ39" s="16" t="s">
        <v>189</v>
      </c>
      <c r="BK39" s="16" t="s">
        <v>189</v>
      </c>
      <c r="BL39" s="16" t="s">
        <v>189</v>
      </c>
      <c r="BM39" s="16" t="s">
        <v>189</v>
      </c>
      <c r="BN39" s="16" t="s">
        <v>189</v>
      </c>
      <c r="BO39" s="16" t="s">
        <v>189</v>
      </c>
      <c r="BP39" s="16" t="s">
        <v>189</v>
      </c>
      <c r="BQ39" s="16" t="s">
        <v>189</v>
      </c>
      <c r="BR39" s="16" t="s">
        <v>189</v>
      </c>
      <c r="BS39" s="16" t="s">
        <v>189</v>
      </c>
    </row>
    <row r="40" spans="1:71">
      <c r="A40" t="s">
        <v>16</v>
      </c>
      <c r="B40" t="s">
        <v>75</v>
      </c>
      <c r="C40" s="69" t="str">
        <f t="shared" si="0"/>
        <v>Burundi 2010Injectables</v>
      </c>
      <c r="D40" s="16">
        <v>1.7495000000000001</v>
      </c>
      <c r="E40" s="16">
        <v>2.7469000000000001</v>
      </c>
      <c r="F40" s="16">
        <v>0.40600000000000003</v>
      </c>
      <c r="G40" s="16">
        <v>1.8589</v>
      </c>
      <c r="H40" s="16">
        <v>2.7469000000000001</v>
      </c>
      <c r="I40" s="16">
        <v>1.3031999999999999</v>
      </c>
      <c r="J40" s="16" t="s">
        <v>189</v>
      </c>
      <c r="K40" s="16">
        <v>1.7699</v>
      </c>
      <c r="L40" s="16">
        <v>-1.4819</v>
      </c>
      <c r="M40" s="16">
        <v>1.9295</v>
      </c>
      <c r="N40" s="16">
        <v>1.6943999999999999</v>
      </c>
      <c r="O40" s="16">
        <v>2.2505000000000002</v>
      </c>
      <c r="P40" s="16">
        <v>1.4450000000000001</v>
      </c>
      <c r="Q40" s="16">
        <v>2.2425999999999999</v>
      </c>
      <c r="R40" s="16">
        <v>1.1617999999999999</v>
      </c>
      <c r="S40" s="16">
        <v>1.6396999999999999</v>
      </c>
      <c r="T40" s="16">
        <v>1.8635999999999999</v>
      </c>
      <c r="U40" s="16">
        <v>1.9569000000000001</v>
      </c>
      <c r="V40" s="16">
        <v>1.7198</v>
      </c>
      <c r="W40" s="16">
        <v>2.2387999999999999</v>
      </c>
      <c r="X40" s="16">
        <v>-0.50439999999999996</v>
      </c>
      <c r="Y40" s="16">
        <v>-5.74E-2</v>
      </c>
      <c r="Z40" s="16">
        <v>1.9268000000000001</v>
      </c>
      <c r="AA40" s="16">
        <v>-5.74E-2</v>
      </c>
      <c r="AB40" s="16">
        <v>1.6584000000000001</v>
      </c>
      <c r="AC40" s="16" t="s">
        <v>189</v>
      </c>
      <c r="AD40" s="16">
        <v>-2.8826000000000001</v>
      </c>
      <c r="AE40" s="16">
        <v>1.1075999999999999</v>
      </c>
      <c r="AF40" s="16">
        <v>2.8569</v>
      </c>
      <c r="AG40" s="16">
        <v>0.25159999999999999</v>
      </c>
      <c r="AH40" s="16">
        <v>2.3092000000000001</v>
      </c>
      <c r="AI40" s="16">
        <v>-6.1800000000000001E-2</v>
      </c>
      <c r="AJ40" s="16">
        <v>-2.5954999999999999</v>
      </c>
      <c r="AK40" s="16">
        <v>1.5225</v>
      </c>
      <c r="AL40" s="16">
        <v>1.5265</v>
      </c>
      <c r="AM40" s="16">
        <v>-2.2682000000000002</v>
      </c>
      <c r="AN40" s="16" t="s">
        <v>189</v>
      </c>
      <c r="AO40" s="16">
        <v>-2.1608999999999998</v>
      </c>
      <c r="AP40" s="16">
        <v>-0.69450000000000001</v>
      </c>
      <c r="AQ40" s="16" t="s">
        <v>189</v>
      </c>
      <c r="AR40" s="16">
        <v>2.9379</v>
      </c>
      <c r="AS40" s="16">
        <v>1.1680999999999999</v>
      </c>
      <c r="AT40" s="16">
        <v>2.5005999999999999</v>
      </c>
      <c r="AU40" s="16">
        <v>0.82389999999999997</v>
      </c>
      <c r="AV40" s="16">
        <v>3.0226000000000002</v>
      </c>
      <c r="AW40" s="16">
        <v>1.4357</v>
      </c>
      <c r="AX40" s="16">
        <v>2.5371000000000001</v>
      </c>
      <c r="AY40" s="16">
        <v>1.2366999999999999</v>
      </c>
      <c r="AZ40" s="16" t="s">
        <v>189</v>
      </c>
      <c r="BA40" s="16">
        <v>-7.9799999999999996E-2</v>
      </c>
      <c r="BB40" s="16" t="s">
        <v>189</v>
      </c>
      <c r="BC40" s="16" t="s">
        <v>189</v>
      </c>
      <c r="BD40" s="16">
        <v>2.5901999999999998</v>
      </c>
      <c r="BE40" s="16" t="s">
        <v>189</v>
      </c>
      <c r="BF40" s="16">
        <v>3.2239</v>
      </c>
      <c r="BG40" s="16">
        <v>-1E-4</v>
      </c>
      <c r="BH40" s="16">
        <v>2.3553000000000002</v>
      </c>
      <c r="BI40" s="16" t="s">
        <v>189</v>
      </c>
      <c r="BJ40" s="16">
        <v>1.5489999999999999</v>
      </c>
      <c r="BK40" s="16" t="s">
        <v>189</v>
      </c>
      <c r="BL40" s="16" t="s">
        <v>189</v>
      </c>
      <c r="BM40" s="16">
        <v>1.5625</v>
      </c>
      <c r="BN40" s="16">
        <v>-1.9946999999999999</v>
      </c>
      <c r="BO40" s="16">
        <v>1.2082999999999999</v>
      </c>
      <c r="BP40" s="16">
        <v>2.9969000000000001</v>
      </c>
      <c r="BQ40" s="16">
        <v>1.4146000000000001</v>
      </c>
      <c r="BR40" s="16" t="s">
        <v>189</v>
      </c>
      <c r="BS40" s="16">
        <v>1.2353000000000001</v>
      </c>
    </row>
    <row r="41" spans="1:71">
      <c r="A41" t="s">
        <v>16</v>
      </c>
      <c r="B41" t="s">
        <v>2</v>
      </c>
      <c r="C41" s="69" t="str">
        <f t="shared" si="0"/>
        <v>Burundi 2010Male condom</v>
      </c>
      <c r="D41" s="16">
        <v>-2.5024000000000002</v>
      </c>
      <c r="E41" s="16" t="s">
        <v>189</v>
      </c>
      <c r="F41" s="16" t="s">
        <v>189</v>
      </c>
      <c r="G41" s="16" t="s">
        <v>189</v>
      </c>
      <c r="H41" s="16" t="s">
        <v>189</v>
      </c>
      <c r="I41" s="16" t="s">
        <v>189</v>
      </c>
      <c r="J41" s="16" t="s">
        <v>189</v>
      </c>
      <c r="K41" s="16" t="s">
        <v>189</v>
      </c>
      <c r="L41" s="16" t="s">
        <v>189</v>
      </c>
      <c r="M41" s="16" t="s">
        <v>189</v>
      </c>
      <c r="N41" s="16" t="s">
        <v>189</v>
      </c>
      <c r="O41" s="16" t="s">
        <v>189</v>
      </c>
      <c r="P41" s="16" t="s">
        <v>189</v>
      </c>
      <c r="Q41" s="16" t="s">
        <v>189</v>
      </c>
      <c r="R41" s="16" t="s">
        <v>189</v>
      </c>
      <c r="S41" s="16" t="s">
        <v>189</v>
      </c>
      <c r="T41" s="16" t="s">
        <v>189</v>
      </c>
      <c r="U41" s="16" t="s">
        <v>189</v>
      </c>
      <c r="V41" s="16" t="s">
        <v>189</v>
      </c>
      <c r="W41" s="16" t="s">
        <v>189</v>
      </c>
      <c r="X41" s="16" t="s">
        <v>189</v>
      </c>
      <c r="Y41" s="16" t="s">
        <v>189</v>
      </c>
      <c r="Z41" s="16" t="s">
        <v>189</v>
      </c>
      <c r="AA41" s="16" t="s">
        <v>189</v>
      </c>
      <c r="AB41" s="16" t="s">
        <v>189</v>
      </c>
      <c r="AC41" s="16" t="s">
        <v>189</v>
      </c>
      <c r="AD41" s="16" t="s">
        <v>189</v>
      </c>
      <c r="AE41" s="16" t="s">
        <v>189</v>
      </c>
      <c r="AF41" s="16" t="s">
        <v>189</v>
      </c>
      <c r="AG41" s="16" t="s">
        <v>189</v>
      </c>
      <c r="AH41" s="16" t="s">
        <v>189</v>
      </c>
      <c r="AI41" s="16" t="s">
        <v>189</v>
      </c>
      <c r="AJ41" s="16" t="s">
        <v>189</v>
      </c>
      <c r="AK41" s="16" t="s">
        <v>189</v>
      </c>
      <c r="AL41" s="16" t="s">
        <v>189</v>
      </c>
      <c r="AM41" s="16" t="s">
        <v>189</v>
      </c>
      <c r="AN41" s="16" t="s">
        <v>189</v>
      </c>
      <c r="AO41" s="16" t="s">
        <v>189</v>
      </c>
      <c r="AP41" s="16" t="s">
        <v>189</v>
      </c>
      <c r="AQ41" s="16" t="s">
        <v>189</v>
      </c>
      <c r="AR41" s="16" t="s">
        <v>189</v>
      </c>
      <c r="AS41" s="16" t="s">
        <v>189</v>
      </c>
      <c r="AT41" s="16" t="s">
        <v>189</v>
      </c>
      <c r="AU41" s="16" t="s">
        <v>189</v>
      </c>
      <c r="AV41" s="16" t="s">
        <v>189</v>
      </c>
      <c r="AW41" s="16" t="s">
        <v>189</v>
      </c>
      <c r="AX41" s="16" t="s">
        <v>189</v>
      </c>
      <c r="AY41" s="16" t="s">
        <v>189</v>
      </c>
      <c r="AZ41" s="16" t="s">
        <v>189</v>
      </c>
      <c r="BA41" s="16" t="s">
        <v>189</v>
      </c>
      <c r="BB41" s="16" t="s">
        <v>189</v>
      </c>
      <c r="BC41" s="16" t="s">
        <v>189</v>
      </c>
      <c r="BD41" s="16" t="s">
        <v>189</v>
      </c>
      <c r="BE41" s="16" t="s">
        <v>189</v>
      </c>
      <c r="BF41" s="16" t="s">
        <v>189</v>
      </c>
      <c r="BG41" s="16" t="s">
        <v>189</v>
      </c>
      <c r="BH41" s="16" t="s">
        <v>189</v>
      </c>
      <c r="BI41" s="16" t="s">
        <v>189</v>
      </c>
      <c r="BJ41" s="16" t="s">
        <v>189</v>
      </c>
      <c r="BK41" s="16" t="s">
        <v>189</v>
      </c>
      <c r="BL41" s="16" t="s">
        <v>189</v>
      </c>
      <c r="BM41" s="16" t="s">
        <v>189</v>
      </c>
      <c r="BN41" s="16" t="s">
        <v>189</v>
      </c>
      <c r="BO41" s="16" t="s">
        <v>189</v>
      </c>
      <c r="BP41" s="16" t="s">
        <v>189</v>
      </c>
      <c r="BQ41" s="16" t="s">
        <v>189</v>
      </c>
      <c r="BR41" s="16" t="s">
        <v>189</v>
      </c>
      <c r="BS41" s="16" t="s">
        <v>189</v>
      </c>
    </row>
    <row r="42" spans="1:71">
      <c r="A42" t="s">
        <v>16</v>
      </c>
      <c r="B42" t="s">
        <v>67</v>
      </c>
      <c r="C42" s="69" t="str">
        <f t="shared" si="0"/>
        <v>Burundi 2010Periodic abstinence</v>
      </c>
      <c r="D42" s="16">
        <v>-16.5501</v>
      </c>
      <c r="E42" s="16" t="s">
        <v>189</v>
      </c>
      <c r="F42" s="16" t="s">
        <v>189</v>
      </c>
      <c r="G42" s="16" t="s">
        <v>189</v>
      </c>
      <c r="H42" s="16" t="s">
        <v>189</v>
      </c>
      <c r="I42" s="16">
        <v>-13.3569</v>
      </c>
      <c r="J42" s="16" t="s">
        <v>189</v>
      </c>
      <c r="K42" s="16">
        <v>-16.702999999999999</v>
      </c>
      <c r="L42" s="16" t="s">
        <v>189</v>
      </c>
      <c r="M42" s="16" t="s">
        <v>189</v>
      </c>
      <c r="N42" s="16" t="s">
        <v>189</v>
      </c>
      <c r="O42" s="16" t="s">
        <v>189</v>
      </c>
      <c r="P42" s="16" t="s">
        <v>189</v>
      </c>
      <c r="Q42" s="16" t="s">
        <v>189</v>
      </c>
      <c r="R42" s="16" t="s">
        <v>189</v>
      </c>
      <c r="S42" s="16" t="s">
        <v>189</v>
      </c>
      <c r="T42" s="16" t="s">
        <v>189</v>
      </c>
      <c r="U42" s="16" t="s">
        <v>189</v>
      </c>
      <c r="V42" s="16" t="s">
        <v>189</v>
      </c>
      <c r="W42" s="16" t="s">
        <v>189</v>
      </c>
      <c r="X42" s="16" t="s">
        <v>189</v>
      </c>
      <c r="Y42" s="16" t="s">
        <v>189</v>
      </c>
      <c r="Z42" s="16">
        <v>-18.6069</v>
      </c>
      <c r="AA42" s="16" t="s">
        <v>189</v>
      </c>
      <c r="AB42" s="16" t="s">
        <v>189</v>
      </c>
      <c r="AC42" s="16" t="s">
        <v>189</v>
      </c>
      <c r="AD42" s="16" t="s">
        <v>189</v>
      </c>
      <c r="AE42" s="16" t="s">
        <v>189</v>
      </c>
      <c r="AF42" s="16" t="s">
        <v>189</v>
      </c>
      <c r="AG42" s="16" t="s">
        <v>189</v>
      </c>
      <c r="AH42" s="16" t="s">
        <v>189</v>
      </c>
      <c r="AI42" s="16" t="s">
        <v>189</v>
      </c>
      <c r="AJ42" s="16" t="s">
        <v>189</v>
      </c>
      <c r="AK42" s="16" t="s">
        <v>189</v>
      </c>
      <c r="AL42" s="16" t="s">
        <v>189</v>
      </c>
      <c r="AM42" s="16" t="s">
        <v>189</v>
      </c>
      <c r="AN42" s="16" t="s">
        <v>189</v>
      </c>
      <c r="AO42" s="16" t="s">
        <v>189</v>
      </c>
      <c r="AP42" s="16" t="s">
        <v>189</v>
      </c>
      <c r="AQ42" s="16" t="s">
        <v>189</v>
      </c>
      <c r="AR42" s="16" t="s">
        <v>189</v>
      </c>
      <c r="AS42" s="16" t="s">
        <v>189</v>
      </c>
      <c r="AT42" s="16" t="s">
        <v>189</v>
      </c>
      <c r="AU42" s="16" t="s">
        <v>189</v>
      </c>
      <c r="AV42" s="16" t="s">
        <v>189</v>
      </c>
      <c r="AW42" s="16" t="s">
        <v>189</v>
      </c>
      <c r="AX42" s="16" t="s">
        <v>189</v>
      </c>
      <c r="AY42" s="16" t="s">
        <v>189</v>
      </c>
      <c r="AZ42" s="16" t="s">
        <v>189</v>
      </c>
      <c r="BA42" s="16" t="s">
        <v>189</v>
      </c>
      <c r="BB42" s="16" t="s">
        <v>189</v>
      </c>
      <c r="BC42" s="16" t="s">
        <v>189</v>
      </c>
      <c r="BD42" s="16" t="s">
        <v>189</v>
      </c>
      <c r="BE42" s="16" t="s">
        <v>189</v>
      </c>
      <c r="BF42" s="16" t="s">
        <v>189</v>
      </c>
      <c r="BG42" s="16" t="s">
        <v>189</v>
      </c>
      <c r="BH42" s="16" t="s">
        <v>189</v>
      </c>
      <c r="BI42" s="16" t="s">
        <v>189</v>
      </c>
      <c r="BJ42" s="16" t="s">
        <v>189</v>
      </c>
      <c r="BK42" s="16" t="s">
        <v>189</v>
      </c>
      <c r="BL42" s="16" t="s">
        <v>189</v>
      </c>
      <c r="BM42" s="16" t="s">
        <v>189</v>
      </c>
      <c r="BN42" s="16" t="s">
        <v>189</v>
      </c>
      <c r="BO42" s="16" t="s">
        <v>189</v>
      </c>
      <c r="BP42" s="16" t="s">
        <v>189</v>
      </c>
      <c r="BQ42" s="16" t="s">
        <v>189</v>
      </c>
      <c r="BR42" s="16" t="s">
        <v>189</v>
      </c>
      <c r="BS42" s="16" t="s">
        <v>189</v>
      </c>
    </row>
    <row r="43" spans="1:71">
      <c r="A43" t="s">
        <v>16</v>
      </c>
      <c r="B43" t="s">
        <v>4</v>
      </c>
      <c r="C43" s="69" t="str">
        <f t="shared" si="0"/>
        <v>Burundi 2010Withdrawal</v>
      </c>
      <c r="D43" s="16">
        <v>-18.64</v>
      </c>
      <c r="E43" s="16" t="s">
        <v>189</v>
      </c>
      <c r="F43" s="16" t="s">
        <v>189</v>
      </c>
      <c r="G43" s="16" t="s">
        <v>189</v>
      </c>
      <c r="H43" s="16" t="s">
        <v>189</v>
      </c>
      <c r="I43" s="16">
        <v>-20.967400000000001</v>
      </c>
      <c r="J43" s="16" t="s">
        <v>189</v>
      </c>
      <c r="K43" s="16">
        <v>-18.7806</v>
      </c>
      <c r="L43" s="16" t="s">
        <v>189</v>
      </c>
      <c r="M43" s="16" t="s">
        <v>189</v>
      </c>
      <c r="N43" s="16" t="s">
        <v>189</v>
      </c>
      <c r="O43" s="16" t="s">
        <v>189</v>
      </c>
      <c r="P43" s="16" t="s">
        <v>189</v>
      </c>
      <c r="Q43" s="16" t="s">
        <v>189</v>
      </c>
      <c r="R43" s="16" t="s">
        <v>189</v>
      </c>
      <c r="S43" s="16" t="s">
        <v>189</v>
      </c>
      <c r="T43" s="16" t="s">
        <v>189</v>
      </c>
      <c r="U43" s="16" t="s">
        <v>189</v>
      </c>
      <c r="V43" s="16">
        <v>-19.543299999999999</v>
      </c>
      <c r="W43" s="16">
        <v>-19.865100000000002</v>
      </c>
      <c r="X43" s="16" t="s">
        <v>189</v>
      </c>
      <c r="Y43" s="16" t="s">
        <v>189</v>
      </c>
      <c r="Z43" s="16">
        <v>-20.213000000000001</v>
      </c>
      <c r="AA43" s="16" t="s">
        <v>189</v>
      </c>
      <c r="AB43" s="16" t="s">
        <v>189</v>
      </c>
      <c r="AC43" s="16" t="s">
        <v>189</v>
      </c>
      <c r="AD43" s="16" t="s">
        <v>189</v>
      </c>
      <c r="AE43" s="16" t="s">
        <v>189</v>
      </c>
      <c r="AF43" s="16" t="s">
        <v>189</v>
      </c>
      <c r="AG43" s="16" t="s">
        <v>189</v>
      </c>
      <c r="AH43" s="16" t="s">
        <v>189</v>
      </c>
      <c r="AI43" s="16" t="s">
        <v>189</v>
      </c>
      <c r="AJ43" s="16" t="s">
        <v>189</v>
      </c>
      <c r="AK43" s="16" t="s">
        <v>189</v>
      </c>
      <c r="AL43" s="16" t="s">
        <v>189</v>
      </c>
      <c r="AM43" s="16" t="s">
        <v>189</v>
      </c>
      <c r="AN43" s="16" t="s">
        <v>189</v>
      </c>
      <c r="AO43" s="16" t="s">
        <v>189</v>
      </c>
      <c r="AP43" s="16" t="s">
        <v>189</v>
      </c>
      <c r="AQ43" s="16" t="s">
        <v>189</v>
      </c>
      <c r="AR43" s="16" t="s">
        <v>189</v>
      </c>
      <c r="AS43" s="16" t="s">
        <v>189</v>
      </c>
      <c r="AT43" s="16" t="s">
        <v>189</v>
      </c>
      <c r="AU43" s="16" t="s">
        <v>189</v>
      </c>
      <c r="AV43" s="16" t="s">
        <v>189</v>
      </c>
      <c r="AW43" s="16" t="s">
        <v>189</v>
      </c>
      <c r="AX43" s="16" t="s">
        <v>189</v>
      </c>
      <c r="AY43" s="16" t="s">
        <v>189</v>
      </c>
      <c r="AZ43" s="16" t="s">
        <v>189</v>
      </c>
      <c r="BA43" s="16" t="s">
        <v>189</v>
      </c>
      <c r="BB43" s="16" t="s">
        <v>189</v>
      </c>
      <c r="BC43" s="16" t="s">
        <v>189</v>
      </c>
      <c r="BD43" s="16" t="s">
        <v>189</v>
      </c>
      <c r="BE43" s="16" t="s">
        <v>189</v>
      </c>
      <c r="BF43" s="16" t="s">
        <v>189</v>
      </c>
      <c r="BG43" s="16" t="s">
        <v>189</v>
      </c>
      <c r="BH43" s="16" t="s">
        <v>189</v>
      </c>
      <c r="BI43" s="16" t="s">
        <v>189</v>
      </c>
      <c r="BJ43" s="16" t="s">
        <v>189</v>
      </c>
      <c r="BK43" s="16" t="s">
        <v>189</v>
      </c>
      <c r="BL43" s="16" t="s">
        <v>189</v>
      </c>
      <c r="BM43" s="16" t="s">
        <v>189</v>
      </c>
      <c r="BN43" s="16" t="s">
        <v>189</v>
      </c>
      <c r="BO43" s="16" t="s">
        <v>189</v>
      </c>
      <c r="BP43" s="16" t="s">
        <v>189</v>
      </c>
      <c r="BQ43" s="16" t="s">
        <v>189</v>
      </c>
      <c r="BR43" s="16" t="s">
        <v>189</v>
      </c>
      <c r="BS43" s="16" t="s">
        <v>189</v>
      </c>
    </row>
    <row r="44" spans="1:71">
      <c r="A44" t="s">
        <v>18</v>
      </c>
      <c r="B44" t="s">
        <v>0</v>
      </c>
      <c r="C44" s="69" t="str">
        <f t="shared" si="0"/>
        <v>Cambodia 2010Pill</v>
      </c>
      <c r="D44" s="16">
        <v>2.1625999999999999</v>
      </c>
      <c r="E44" s="16">
        <v>3.5686</v>
      </c>
      <c r="F44" s="16">
        <v>1.9257</v>
      </c>
      <c r="G44" s="16">
        <v>1.4855</v>
      </c>
      <c r="H44" s="16">
        <v>3.5686</v>
      </c>
      <c r="I44" s="16">
        <v>1.6780999999999999</v>
      </c>
      <c r="J44" s="16" t="s">
        <v>189</v>
      </c>
      <c r="K44" s="16">
        <v>2.1259000000000001</v>
      </c>
      <c r="L44" s="16">
        <v>3.3538999999999999</v>
      </c>
      <c r="M44" s="16">
        <v>1.8030999999999999</v>
      </c>
      <c r="N44" s="16">
        <v>1.3971</v>
      </c>
      <c r="O44" s="16">
        <v>2.4150999999999998</v>
      </c>
      <c r="P44" s="16">
        <v>1.7905</v>
      </c>
      <c r="Q44" s="16">
        <v>3.0266000000000002</v>
      </c>
      <c r="R44" s="16">
        <v>0.84450000000000003</v>
      </c>
      <c r="S44" s="16">
        <v>1.7488999999999999</v>
      </c>
      <c r="T44" s="16">
        <v>2.9407999999999999</v>
      </c>
      <c r="U44" s="16">
        <v>2.7978999999999998</v>
      </c>
      <c r="V44" s="16">
        <v>2.0508999999999999</v>
      </c>
      <c r="W44" s="16">
        <v>1.665</v>
      </c>
      <c r="X44" s="16">
        <v>-5.5557999999999996</v>
      </c>
      <c r="Y44" s="16">
        <v>2.4744000000000002</v>
      </c>
      <c r="Z44" s="16">
        <v>2.0609000000000002</v>
      </c>
      <c r="AA44" s="16">
        <v>2.4744000000000002</v>
      </c>
      <c r="AB44" s="16">
        <v>1.5257000000000001</v>
      </c>
      <c r="AC44" s="16">
        <v>-3.1993999999999998</v>
      </c>
      <c r="AD44" s="16">
        <v>4.0804</v>
      </c>
      <c r="AE44" s="16">
        <v>0.88300000000000001</v>
      </c>
      <c r="AF44" s="16">
        <v>2.6364999999999998</v>
      </c>
      <c r="AG44" s="16">
        <v>0.54930000000000001</v>
      </c>
      <c r="AH44" s="16">
        <v>3.653</v>
      </c>
      <c r="AI44" s="16">
        <v>2.0615999999999999</v>
      </c>
      <c r="AJ44" s="16">
        <v>-2.4878</v>
      </c>
      <c r="AK44" s="16">
        <v>3.1187999999999998</v>
      </c>
      <c r="AL44" s="16">
        <v>3.6734</v>
      </c>
      <c r="AM44" s="16">
        <v>1.5299</v>
      </c>
      <c r="AN44" s="16">
        <v>-2.8128000000000002</v>
      </c>
      <c r="AO44" s="16">
        <v>2.7831000000000001</v>
      </c>
      <c r="AP44" s="16">
        <v>3.1615000000000002</v>
      </c>
      <c r="AQ44" s="16">
        <v>-2.0430999999999999</v>
      </c>
      <c r="AR44" s="16">
        <v>3.6815000000000002</v>
      </c>
      <c r="AS44" s="16">
        <v>1.4744999999999999</v>
      </c>
      <c r="AT44" s="16">
        <v>2.9984000000000002</v>
      </c>
      <c r="AU44" s="16">
        <v>0.66249999999999998</v>
      </c>
      <c r="AV44" s="16">
        <v>3.7221000000000002</v>
      </c>
      <c r="AW44" s="16">
        <v>1.5587</v>
      </c>
      <c r="AX44" s="16">
        <v>3.0506000000000002</v>
      </c>
      <c r="AY44" s="16">
        <v>0.74150000000000005</v>
      </c>
      <c r="AZ44" s="16">
        <v>-3.2311999999999999</v>
      </c>
      <c r="BA44" s="16">
        <v>2.1139999999999999</v>
      </c>
      <c r="BB44" s="16">
        <v>2.9443000000000001</v>
      </c>
      <c r="BC44" s="16">
        <v>-1.2565999999999999</v>
      </c>
      <c r="BD44" s="16">
        <v>2.1665000000000001</v>
      </c>
      <c r="BE44" s="16">
        <v>2.9762</v>
      </c>
      <c r="BF44" s="16">
        <v>3.7084999999999999</v>
      </c>
      <c r="BG44" s="16">
        <v>1.504</v>
      </c>
      <c r="BH44" s="16">
        <v>2.7164000000000001</v>
      </c>
      <c r="BI44" s="16">
        <v>-0.92359999999999998</v>
      </c>
      <c r="BJ44" s="16">
        <v>1.9319</v>
      </c>
      <c r="BK44" s="16">
        <v>-1.0268999999999999</v>
      </c>
      <c r="BL44" s="16" t="s">
        <v>189</v>
      </c>
      <c r="BM44" s="16">
        <v>1.8371999999999999</v>
      </c>
      <c r="BN44" s="16">
        <v>-4.5206</v>
      </c>
      <c r="BO44" s="16">
        <v>0.82130000000000003</v>
      </c>
      <c r="BP44" s="16">
        <v>4.0205000000000002</v>
      </c>
      <c r="BQ44" s="16">
        <v>2.4390999999999998</v>
      </c>
      <c r="BR44" s="16" t="s">
        <v>189</v>
      </c>
      <c r="BS44" s="16">
        <v>0.9113</v>
      </c>
    </row>
    <row r="45" spans="1:71">
      <c r="A45" t="s">
        <v>18</v>
      </c>
      <c r="B45" t="s">
        <v>1</v>
      </c>
      <c r="C45" s="69" t="str">
        <f t="shared" si="0"/>
        <v>Cambodia 2010IUD</v>
      </c>
      <c r="D45" s="16">
        <v>0.33650000000000002</v>
      </c>
      <c r="E45" s="16" t="s">
        <v>189</v>
      </c>
      <c r="F45" s="16" t="s">
        <v>189</v>
      </c>
      <c r="G45" s="16">
        <v>-1E-4</v>
      </c>
      <c r="H45" s="16" t="s">
        <v>189</v>
      </c>
      <c r="I45" s="16">
        <v>-0.40139999999999998</v>
      </c>
      <c r="J45" s="16" t="s">
        <v>189</v>
      </c>
      <c r="K45" s="16">
        <v>0.33650000000000002</v>
      </c>
      <c r="L45" s="16" t="s">
        <v>189</v>
      </c>
      <c r="M45" s="16">
        <v>-0.6724</v>
      </c>
      <c r="N45" s="16" t="s">
        <v>189</v>
      </c>
      <c r="O45" s="16">
        <v>-1E-4</v>
      </c>
      <c r="P45" s="16">
        <v>-0.67169999999999996</v>
      </c>
      <c r="Q45" s="16">
        <v>-1E-4</v>
      </c>
      <c r="R45" s="16">
        <v>-0.65129999999999999</v>
      </c>
      <c r="S45" s="16" t="s">
        <v>189</v>
      </c>
      <c r="T45" s="16">
        <v>-0.59950000000000003</v>
      </c>
      <c r="U45" s="16">
        <v>-1.0484</v>
      </c>
      <c r="V45" s="16">
        <v>-1E-4</v>
      </c>
      <c r="W45" s="16">
        <v>-1E-4</v>
      </c>
      <c r="X45" s="16" t="s">
        <v>189</v>
      </c>
      <c r="Y45" s="16" t="s">
        <v>189</v>
      </c>
      <c r="Z45" s="16">
        <v>-1E-4</v>
      </c>
      <c r="AA45" s="16" t="s">
        <v>189</v>
      </c>
      <c r="AB45" s="16" t="s">
        <v>189</v>
      </c>
      <c r="AC45" s="16" t="s">
        <v>189</v>
      </c>
      <c r="AD45" s="16" t="s">
        <v>189</v>
      </c>
      <c r="AE45" s="16" t="s">
        <v>189</v>
      </c>
      <c r="AF45" s="16" t="s">
        <v>189</v>
      </c>
      <c r="AG45" s="16" t="s">
        <v>189</v>
      </c>
      <c r="AH45" s="16" t="s">
        <v>189</v>
      </c>
      <c r="AI45" s="16" t="s">
        <v>189</v>
      </c>
      <c r="AJ45" s="16" t="s">
        <v>189</v>
      </c>
      <c r="AK45" s="16">
        <v>-0.66120000000000001</v>
      </c>
      <c r="AL45" s="16" t="s">
        <v>189</v>
      </c>
      <c r="AM45" s="16" t="s">
        <v>189</v>
      </c>
      <c r="AN45" s="16" t="s">
        <v>189</v>
      </c>
      <c r="AO45" s="16" t="s">
        <v>189</v>
      </c>
      <c r="AP45" s="16" t="s">
        <v>189</v>
      </c>
      <c r="AQ45" s="16" t="s">
        <v>189</v>
      </c>
      <c r="AR45" s="16" t="s">
        <v>189</v>
      </c>
      <c r="AS45" s="16">
        <v>-1E-4</v>
      </c>
      <c r="AT45" s="16" t="s">
        <v>189</v>
      </c>
      <c r="AU45" s="16" t="s">
        <v>189</v>
      </c>
      <c r="AV45" s="16" t="s">
        <v>189</v>
      </c>
      <c r="AW45" s="16">
        <v>-1E-4</v>
      </c>
      <c r="AX45" s="16" t="s">
        <v>189</v>
      </c>
      <c r="AY45" s="16" t="s">
        <v>189</v>
      </c>
      <c r="AZ45" s="16" t="s">
        <v>189</v>
      </c>
      <c r="BA45" s="16" t="s">
        <v>189</v>
      </c>
      <c r="BB45" s="16" t="s">
        <v>189</v>
      </c>
      <c r="BC45" s="16" t="s">
        <v>189</v>
      </c>
      <c r="BD45" s="16" t="s">
        <v>189</v>
      </c>
      <c r="BE45" s="16" t="s">
        <v>189</v>
      </c>
      <c r="BF45" s="16" t="s">
        <v>189</v>
      </c>
      <c r="BG45" s="16" t="s">
        <v>189</v>
      </c>
      <c r="BH45" s="16" t="s">
        <v>189</v>
      </c>
      <c r="BI45" s="16" t="s">
        <v>189</v>
      </c>
      <c r="BJ45" s="16" t="s">
        <v>189</v>
      </c>
      <c r="BK45" s="16" t="s">
        <v>189</v>
      </c>
      <c r="BL45" s="16" t="s">
        <v>189</v>
      </c>
      <c r="BM45" s="16">
        <v>-0.6714</v>
      </c>
      <c r="BN45" s="16" t="s">
        <v>189</v>
      </c>
      <c r="BO45" s="16" t="s">
        <v>189</v>
      </c>
      <c r="BP45" s="16" t="s">
        <v>189</v>
      </c>
      <c r="BQ45" s="16" t="s">
        <v>189</v>
      </c>
      <c r="BR45" s="16" t="s">
        <v>189</v>
      </c>
      <c r="BS45" s="16">
        <v>-0.66410000000000002</v>
      </c>
    </row>
    <row r="46" spans="1:71">
      <c r="A46" t="s">
        <v>18</v>
      </c>
      <c r="B46" t="s">
        <v>75</v>
      </c>
      <c r="C46" s="69" t="str">
        <f t="shared" si="0"/>
        <v>Cambodia 2010Injectables</v>
      </c>
      <c r="D46" s="16">
        <v>1.5246</v>
      </c>
      <c r="E46" s="16">
        <v>1.7143999999999999</v>
      </c>
      <c r="F46" s="16">
        <v>2.6459999999999999</v>
      </c>
      <c r="G46" s="16">
        <v>0.67459999999999998</v>
      </c>
      <c r="H46" s="16">
        <v>1.7143999999999999</v>
      </c>
      <c r="I46" s="16">
        <v>1.4672000000000001</v>
      </c>
      <c r="J46" s="16" t="s">
        <v>189</v>
      </c>
      <c r="K46" s="16">
        <v>1.4036999999999999</v>
      </c>
      <c r="L46" s="16">
        <v>2.8348</v>
      </c>
      <c r="M46" s="16">
        <v>1.3468</v>
      </c>
      <c r="N46" s="16">
        <v>0.69789999999999996</v>
      </c>
      <c r="O46" s="16">
        <v>2.4769000000000001</v>
      </c>
      <c r="P46" s="16">
        <v>0.63329999999999997</v>
      </c>
      <c r="Q46" s="16">
        <v>2.1962000000000002</v>
      </c>
      <c r="R46" s="16">
        <v>0.71550000000000002</v>
      </c>
      <c r="S46" s="16">
        <v>1.4057999999999999</v>
      </c>
      <c r="T46" s="16">
        <v>1.8567</v>
      </c>
      <c r="U46" s="16">
        <v>3.2549000000000001</v>
      </c>
      <c r="V46" s="16">
        <v>1.3403</v>
      </c>
      <c r="W46" s="16">
        <v>1.6519999999999999</v>
      </c>
      <c r="X46" s="16">
        <v>-1E-4</v>
      </c>
      <c r="Y46" s="16">
        <v>1.7952999999999999</v>
      </c>
      <c r="Z46" s="16">
        <v>1.4729000000000001</v>
      </c>
      <c r="AA46" s="16">
        <v>1.7952999999999999</v>
      </c>
      <c r="AB46" s="16">
        <v>1.5155000000000001</v>
      </c>
      <c r="AC46" s="16" t="s">
        <v>189</v>
      </c>
      <c r="AD46" s="16">
        <v>1.006</v>
      </c>
      <c r="AE46" s="16">
        <v>1.5222</v>
      </c>
      <c r="AF46" s="16">
        <v>2.0224000000000002</v>
      </c>
      <c r="AG46" s="16">
        <v>0.75729999999999997</v>
      </c>
      <c r="AH46" s="16">
        <v>1.3096000000000001</v>
      </c>
      <c r="AI46" s="16">
        <v>-2.8536000000000001</v>
      </c>
      <c r="AJ46" s="16" t="s">
        <v>189</v>
      </c>
      <c r="AK46" s="16">
        <v>1.3298000000000001</v>
      </c>
      <c r="AL46" s="16">
        <v>2.5912999999999999</v>
      </c>
      <c r="AM46" s="16">
        <v>-0.5393</v>
      </c>
      <c r="AN46" s="16" t="s">
        <v>189</v>
      </c>
      <c r="AO46" s="16">
        <v>-3.1962999999999999</v>
      </c>
      <c r="AP46" s="16">
        <v>-5.1943000000000001</v>
      </c>
      <c r="AQ46" s="16" t="s">
        <v>189</v>
      </c>
      <c r="AR46" s="16">
        <v>1.5457000000000001</v>
      </c>
      <c r="AS46" s="16">
        <v>1.2827</v>
      </c>
      <c r="AT46" s="16">
        <v>1.8245</v>
      </c>
      <c r="AU46" s="16">
        <v>0.77529999999999999</v>
      </c>
      <c r="AV46" s="16">
        <v>1.8286</v>
      </c>
      <c r="AW46" s="16">
        <v>1.3778999999999999</v>
      </c>
      <c r="AX46" s="16">
        <v>2.0893999999999999</v>
      </c>
      <c r="AY46" s="16">
        <v>0.79549999999999998</v>
      </c>
      <c r="AZ46" s="16" t="s">
        <v>189</v>
      </c>
      <c r="BA46" s="16">
        <v>-2.0049000000000001</v>
      </c>
      <c r="BB46" s="16">
        <v>-2.6362999999999999</v>
      </c>
      <c r="BC46" s="16" t="s">
        <v>189</v>
      </c>
      <c r="BD46" s="16">
        <v>2.4596</v>
      </c>
      <c r="BE46" s="16">
        <v>-2.5081000000000002</v>
      </c>
      <c r="BF46" s="16">
        <v>1.8226</v>
      </c>
      <c r="BG46" s="16">
        <v>2.9226000000000001</v>
      </c>
      <c r="BH46" s="16">
        <v>2.9169</v>
      </c>
      <c r="BI46" s="16">
        <v>-1E-4</v>
      </c>
      <c r="BJ46" s="16">
        <v>0.67779999999999996</v>
      </c>
      <c r="BK46" s="16" t="s">
        <v>189</v>
      </c>
      <c r="BL46" s="16" t="s">
        <v>189</v>
      </c>
      <c r="BM46" s="16">
        <v>0.64759999999999995</v>
      </c>
      <c r="BN46" s="16">
        <v>-5.6500000000000002E-2</v>
      </c>
      <c r="BO46" s="16">
        <v>0.84319999999999995</v>
      </c>
      <c r="BP46" s="16">
        <v>1.9056</v>
      </c>
      <c r="BQ46" s="16">
        <v>2.3485</v>
      </c>
      <c r="BR46" s="16" t="s">
        <v>189</v>
      </c>
      <c r="BS46" s="16">
        <v>0.7429</v>
      </c>
    </row>
    <row r="47" spans="1:71">
      <c r="A47" t="s">
        <v>18</v>
      </c>
      <c r="B47" t="s">
        <v>2</v>
      </c>
      <c r="C47" s="69" t="str">
        <f t="shared" si="0"/>
        <v>Cambodia 2010Male condom</v>
      </c>
      <c r="D47" s="16">
        <v>3.4956</v>
      </c>
      <c r="E47" s="16" t="s">
        <v>189</v>
      </c>
      <c r="F47" s="16" t="s">
        <v>189</v>
      </c>
      <c r="G47" s="16">
        <v>-4.0575000000000001</v>
      </c>
      <c r="H47" s="16" t="s">
        <v>189</v>
      </c>
      <c r="I47" s="16">
        <v>2.0912999999999999</v>
      </c>
      <c r="J47" s="16" t="s">
        <v>189</v>
      </c>
      <c r="K47" s="16">
        <v>3.5489999999999999</v>
      </c>
      <c r="L47" s="16">
        <v>-3.601</v>
      </c>
      <c r="M47" s="16">
        <v>-1.5529999999999999</v>
      </c>
      <c r="N47" s="16" t="s">
        <v>189</v>
      </c>
      <c r="O47" s="16">
        <v>-2.9891999999999999</v>
      </c>
      <c r="P47" s="16" t="s">
        <v>189</v>
      </c>
      <c r="Q47" s="16">
        <v>-3.0537999999999998</v>
      </c>
      <c r="R47" s="16" t="s">
        <v>189</v>
      </c>
      <c r="S47" s="16" t="s">
        <v>189</v>
      </c>
      <c r="T47" s="16">
        <v>-2.3580000000000001</v>
      </c>
      <c r="U47" s="16">
        <v>-3.0848</v>
      </c>
      <c r="V47" s="16">
        <v>-3.6690999999999998</v>
      </c>
      <c r="W47" s="16">
        <v>-5.7568000000000001</v>
      </c>
      <c r="X47" s="16" t="s">
        <v>189</v>
      </c>
      <c r="Y47" s="16">
        <v>-1.8838999999999999</v>
      </c>
      <c r="Z47" s="16">
        <v>-4.7742000000000004</v>
      </c>
      <c r="AA47" s="16">
        <v>-1.8838999999999999</v>
      </c>
      <c r="AB47" s="16" t="s">
        <v>189</v>
      </c>
      <c r="AC47" s="16" t="s">
        <v>189</v>
      </c>
      <c r="AD47" s="16" t="s">
        <v>189</v>
      </c>
      <c r="AE47" s="16" t="s">
        <v>189</v>
      </c>
      <c r="AF47" s="16" t="s">
        <v>189</v>
      </c>
      <c r="AG47" s="16" t="s">
        <v>189</v>
      </c>
      <c r="AH47" s="16" t="s">
        <v>189</v>
      </c>
      <c r="AI47" s="16">
        <v>-2.4051</v>
      </c>
      <c r="AJ47" s="16" t="s">
        <v>189</v>
      </c>
      <c r="AK47" s="16">
        <v>-1.5872999999999999</v>
      </c>
      <c r="AL47" s="16">
        <v>-1.9271</v>
      </c>
      <c r="AM47" s="16" t="s">
        <v>189</v>
      </c>
      <c r="AN47" s="16" t="s">
        <v>189</v>
      </c>
      <c r="AO47" s="16" t="s">
        <v>189</v>
      </c>
      <c r="AP47" s="16" t="s">
        <v>189</v>
      </c>
      <c r="AQ47" s="16" t="s">
        <v>189</v>
      </c>
      <c r="AR47" s="16" t="s">
        <v>189</v>
      </c>
      <c r="AS47" s="16">
        <v>-1.5821000000000001</v>
      </c>
      <c r="AT47" s="16">
        <v>-3.7553000000000001</v>
      </c>
      <c r="AU47" s="16" t="s">
        <v>189</v>
      </c>
      <c r="AV47" s="16" t="s">
        <v>189</v>
      </c>
      <c r="AW47" s="16">
        <v>-3.2595000000000001</v>
      </c>
      <c r="AX47" s="16" t="s">
        <v>189</v>
      </c>
      <c r="AY47" s="16" t="s">
        <v>189</v>
      </c>
      <c r="AZ47" s="16" t="s">
        <v>189</v>
      </c>
      <c r="BA47" s="16" t="s">
        <v>189</v>
      </c>
      <c r="BB47" s="16">
        <v>-2.46</v>
      </c>
      <c r="BC47" s="16" t="s">
        <v>189</v>
      </c>
      <c r="BD47" s="16" t="s">
        <v>189</v>
      </c>
      <c r="BE47" s="16">
        <v>-2.2921</v>
      </c>
      <c r="BF47" s="16" t="s">
        <v>189</v>
      </c>
      <c r="BG47" s="16">
        <v>-0.2681</v>
      </c>
      <c r="BH47" s="16">
        <v>-3.5785999999999998</v>
      </c>
      <c r="BI47" s="16" t="s">
        <v>189</v>
      </c>
      <c r="BJ47" s="16" t="s">
        <v>189</v>
      </c>
      <c r="BK47" s="16" t="s">
        <v>189</v>
      </c>
      <c r="BL47" s="16" t="s">
        <v>189</v>
      </c>
      <c r="BM47" s="16" t="s">
        <v>189</v>
      </c>
      <c r="BN47" s="16" t="s">
        <v>189</v>
      </c>
      <c r="BO47" s="16" t="s">
        <v>189</v>
      </c>
      <c r="BP47" s="16" t="s">
        <v>189</v>
      </c>
      <c r="BQ47" s="16">
        <v>-0.27279999999999999</v>
      </c>
      <c r="BR47" s="16" t="s">
        <v>189</v>
      </c>
      <c r="BS47" s="16" t="s">
        <v>189</v>
      </c>
    </row>
    <row r="48" spans="1:71">
      <c r="A48" t="s">
        <v>18</v>
      </c>
      <c r="B48" t="s">
        <v>67</v>
      </c>
      <c r="C48" s="69" t="str">
        <f t="shared" si="0"/>
        <v>Cambodia 2010Periodic abstinence</v>
      </c>
      <c r="D48" s="16">
        <v>3.7410999999999999</v>
      </c>
      <c r="E48" s="16" t="s">
        <v>189</v>
      </c>
      <c r="F48" s="16" t="s">
        <v>189</v>
      </c>
      <c r="G48" s="16">
        <v>-1.5531999999999999</v>
      </c>
      <c r="H48" s="16" t="s">
        <v>189</v>
      </c>
      <c r="I48" s="16">
        <v>2.6724999999999999</v>
      </c>
      <c r="J48" s="16" t="s">
        <v>189</v>
      </c>
      <c r="K48" s="16">
        <v>3.7585000000000002</v>
      </c>
      <c r="L48" s="16" t="s">
        <v>189</v>
      </c>
      <c r="M48" s="16">
        <v>-5.0252999999999997</v>
      </c>
      <c r="N48" s="16" t="s">
        <v>189</v>
      </c>
      <c r="O48" s="16">
        <v>-6.1147999999999998</v>
      </c>
      <c r="P48" s="16">
        <v>-1.5072000000000001</v>
      </c>
      <c r="Q48" s="16">
        <v>-5.7942</v>
      </c>
      <c r="R48" s="16">
        <v>-1.5137</v>
      </c>
      <c r="S48" s="16" t="s">
        <v>189</v>
      </c>
      <c r="T48" s="16">
        <v>2.7046999999999999</v>
      </c>
      <c r="U48" s="16">
        <v>-2.2635000000000001</v>
      </c>
      <c r="V48" s="16">
        <v>-4.7213000000000003</v>
      </c>
      <c r="W48" s="16">
        <v>-6.5612000000000004</v>
      </c>
      <c r="X48" s="16" t="s">
        <v>189</v>
      </c>
      <c r="Y48" s="16">
        <v>-2.3125</v>
      </c>
      <c r="Z48" s="16">
        <v>-5.4471999999999996</v>
      </c>
      <c r="AA48" s="16">
        <v>-2.3125</v>
      </c>
      <c r="AB48" s="16" t="s">
        <v>189</v>
      </c>
      <c r="AC48" s="16" t="s">
        <v>189</v>
      </c>
      <c r="AD48" s="16" t="s">
        <v>189</v>
      </c>
      <c r="AE48" s="16" t="s">
        <v>189</v>
      </c>
      <c r="AF48" s="16" t="s">
        <v>189</v>
      </c>
      <c r="AG48" s="16" t="s">
        <v>189</v>
      </c>
      <c r="AH48" s="16" t="s">
        <v>189</v>
      </c>
      <c r="AI48" s="16">
        <v>-2.5991</v>
      </c>
      <c r="AJ48" s="16" t="s">
        <v>189</v>
      </c>
      <c r="AK48" s="16">
        <v>2.2262</v>
      </c>
      <c r="AL48" s="16">
        <v>-4.5042999999999997</v>
      </c>
      <c r="AM48" s="16">
        <v>-0.31619999999999998</v>
      </c>
      <c r="AN48" s="16" t="s">
        <v>189</v>
      </c>
      <c r="AO48" s="16">
        <v>-2.024</v>
      </c>
      <c r="AP48" s="16">
        <v>-3.3788999999999998</v>
      </c>
      <c r="AQ48" s="16" t="s">
        <v>189</v>
      </c>
      <c r="AR48" s="16" t="s">
        <v>189</v>
      </c>
      <c r="AS48" s="16">
        <v>-3.1211000000000002</v>
      </c>
      <c r="AT48" s="16" t="s">
        <v>189</v>
      </c>
      <c r="AU48" s="16" t="s">
        <v>189</v>
      </c>
      <c r="AV48" s="16" t="s">
        <v>189</v>
      </c>
      <c r="AW48" s="16">
        <v>-3.8428</v>
      </c>
      <c r="AX48" s="16" t="s">
        <v>189</v>
      </c>
      <c r="AY48" s="16" t="s">
        <v>189</v>
      </c>
      <c r="AZ48" s="16" t="s">
        <v>189</v>
      </c>
      <c r="BA48" s="16">
        <v>-1.7070000000000001</v>
      </c>
      <c r="BB48" s="16">
        <v>-3.6814</v>
      </c>
      <c r="BC48" s="16" t="s">
        <v>189</v>
      </c>
      <c r="BD48" s="16" t="s">
        <v>189</v>
      </c>
      <c r="BE48" s="16">
        <v>-3.6253000000000002</v>
      </c>
      <c r="BF48" s="16" t="s">
        <v>189</v>
      </c>
      <c r="BG48" s="16">
        <v>-4.4485999999999999</v>
      </c>
      <c r="BH48" s="16">
        <v>-6.3554000000000004</v>
      </c>
      <c r="BI48" s="16" t="s">
        <v>189</v>
      </c>
      <c r="BJ48" s="16" t="s">
        <v>189</v>
      </c>
      <c r="BK48" s="16" t="s">
        <v>189</v>
      </c>
      <c r="BL48" s="16" t="s">
        <v>189</v>
      </c>
      <c r="BM48" s="16">
        <v>-1.5072000000000001</v>
      </c>
      <c r="BN48" s="16" t="s">
        <v>189</v>
      </c>
      <c r="BO48" s="16">
        <v>-0.24909999999999999</v>
      </c>
      <c r="BP48" s="16" t="s">
        <v>189</v>
      </c>
      <c r="BQ48" s="16">
        <v>-5.5213999999999999</v>
      </c>
      <c r="BR48" s="16" t="s">
        <v>189</v>
      </c>
      <c r="BS48" s="16">
        <v>-0.1996</v>
      </c>
    </row>
    <row r="49" spans="1:71">
      <c r="A49" t="s">
        <v>18</v>
      </c>
      <c r="B49" t="s">
        <v>4</v>
      </c>
      <c r="C49" s="69" t="str">
        <f t="shared" si="0"/>
        <v>Cambodia 2010Withdrawal</v>
      </c>
      <c r="D49" s="16">
        <v>7.7849000000000004</v>
      </c>
      <c r="E49" s="16">
        <v>9.8081999999999994</v>
      </c>
      <c r="F49" s="16">
        <v>9.8457000000000008</v>
      </c>
      <c r="G49" s="16">
        <v>5.5776000000000003</v>
      </c>
      <c r="H49" s="16">
        <v>9.8081999999999994</v>
      </c>
      <c r="I49" s="16">
        <v>7.2375999999999996</v>
      </c>
      <c r="J49" s="16" t="s">
        <v>189</v>
      </c>
      <c r="K49" s="16">
        <v>7.6212999999999997</v>
      </c>
      <c r="L49" s="16">
        <v>9.5045000000000002</v>
      </c>
      <c r="M49" s="16">
        <v>6.7977999999999996</v>
      </c>
      <c r="N49" s="16">
        <v>7.3305999999999996</v>
      </c>
      <c r="O49" s="16">
        <v>8.5564999999999998</v>
      </c>
      <c r="P49" s="16">
        <v>6.7084999999999999</v>
      </c>
      <c r="Q49" s="16">
        <v>8.7934999999999999</v>
      </c>
      <c r="R49" s="16">
        <v>6.3574000000000002</v>
      </c>
      <c r="S49" s="16">
        <v>7.3400999999999996</v>
      </c>
      <c r="T49" s="16">
        <v>8.1900999999999993</v>
      </c>
      <c r="U49" s="16">
        <v>7.3947000000000003</v>
      </c>
      <c r="V49" s="16">
        <v>7.9010999999999996</v>
      </c>
      <c r="W49" s="16">
        <v>8.4525000000000006</v>
      </c>
      <c r="X49" s="16">
        <v>-9.5353999999999992</v>
      </c>
      <c r="Y49" s="16">
        <v>6.0522</v>
      </c>
      <c r="Z49" s="16">
        <v>8.6156000000000006</v>
      </c>
      <c r="AA49" s="16">
        <v>6.0522</v>
      </c>
      <c r="AB49" s="16">
        <v>7.8822999999999999</v>
      </c>
      <c r="AC49" s="16" t="s">
        <v>189</v>
      </c>
      <c r="AD49" s="16">
        <v>-8.8003</v>
      </c>
      <c r="AE49" s="16">
        <v>6.9565000000000001</v>
      </c>
      <c r="AF49" s="16">
        <v>7.8867000000000003</v>
      </c>
      <c r="AG49" s="16">
        <v>6.6436000000000002</v>
      </c>
      <c r="AH49" s="16">
        <v>9.7271000000000001</v>
      </c>
      <c r="AI49" s="16">
        <v>6.4688999999999997</v>
      </c>
      <c r="AJ49" s="16">
        <v>-10.617100000000001</v>
      </c>
      <c r="AK49" s="16">
        <v>7.51</v>
      </c>
      <c r="AL49" s="16">
        <v>9.5416000000000007</v>
      </c>
      <c r="AM49" s="16">
        <v>6.0974000000000004</v>
      </c>
      <c r="AN49" s="16" t="s">
        <v>189</v>
      </c>
      <c r="AO49" s="16">
        <v>6.2072000000000003</v>
      </c>
      <c r="AP49" s="16">
        <v>9.4329999999999998</v>
      </c>
      <c r="AQ49" s="16">
        <v>-4.1764999999999999</v>
      </c>
      <c r="AR49" s="16">
        <v>-9.1538000000000004</v>
      </c>
      <c r="AS49" s="16">
        <v>7.5381999999999998</v>
      </c>
      <c r="AT49" s="16">
        <v>8.5571999999999999</v>
      </c>
      <c r="AU49" s="16">
        <v>6.9824999999999999</v>
      </c>
      <c r="AV49" s="16">
        <v>-11.391</v>
      </c>
      <c r="AW49" s="16">
        <v>7.9904999999999999</v>
      </c>
      <c r="AX49" s="16">
        <v>9.8991000000000007</v>
      </c>
      <c r="AY49" s="16">
        <v>7.0941999999999998</v>
      </c>
      <c r="AZ49" s="16">
        <v>-7.3151999999999999</v>
      </c>
      <c r="BA49" s="16">
        <v>5.4486999999999997</v>
      </c>
      <c r="BB49" s="16">
        <v>6.9158999999999997</v>
      </c>
      <c r="BC49" s="16">
        <v>-4.2469000000000001</v>
      </c>
      <c r="BD49" s="16">
        <v>10.283099999999999</v>
      </c>
      <c r="BE49" s="16">
        <v>5.8815</v>
      </c>
      <c r="BF49" s="16">
        <v>9.8504000000000005</v>
      </c>
      <c r="BG49" s="16">
        <v>7.8479000000000001</v>
      </c>
      <c r="BH49" s="16">
        <v>8.4405999999999999</v>
      </c>
      <c r="BI49" s="16">
        <v>-9.0393000000000008</v>
      </c>
      <c r="BJ49" s="16">
        <v>6.8102</v>
      </c>
      <c r="BK49" s="16">
        <v>-6.3109000000000002</v>
      </c>
      <c r="BL49" s="16" t="s">
        <v>189</v>
      </c>
      <c r="BM49" s="16">
        <v>6.7195999999999998</v>
      </c>
      <c r="BN49" s="16">
        <v>-10.164300000000001</v>
      </c>
      <c r="BO49" s="16">
        <v>5.3971999999999998</v>
      </c>
      <c r="BP49" s="16">
        <v>10.452400000000001</v>
      </c>
      <c r="BQ49" s="16">
        <v>7.9541000000000004</v>
      </c>
      <c r="BR49" s="16" t="s">
        <v>189</v>
      </c>
      <c r="BS49" s="16">
        <v>6.5534999999999997</v>
      </c>
    </row>
    <row r="50" spans="1:71">
      <c r="A50" t="s">
        <v>20</v>
      </c>
      <c r="B50" t="s">
        <v>0</v>
      </c>
      <c r="C50" s="69" t="str">
        <f t="shared" si="0"/>
        <v>Colombia 2010Pill</v>
      </c>
      <c r="D50" s="16">
        <v>5.0049999999999999</v>
      </c>
      <c r="E50" s="16">
        <v>6.0121000000000002</v>
      </c>
      <c r="F50" s="16">
        <v>3.8605999999999998</v>
      </c>
      <c r="G50" s="16">
        <v>3.8235000000000001</v>
      </c>
      <c r="H50" s="16">
        <v>6.0121000000000002</v>
      </c>
      <c r="I50" s="16">
        <v>3.8472</v>
      </c>
      <c r="J50" s="16">
        <v>4.0875000000000004</v>
      </c>
      <c r="K50" s="16">
        <v>5.4775999999999998</v>
      </c>
      <c r="L50" s="16">
        <v>4.8055000000000003</v>
      </c>
      <c r="M50" s="16">
        <v>5.4208999999999996</v>
      </c>
      <c r="N50" s="16">
        <v>5.4964000000000004</v>
      </c>
      <c r="O50" s="16">
        <v>4.7976999999999999</v>
      </c>
      <c r="P50" s="16">
        <v>6.2571000000000003</v>
      </c>
      <c r="Q50" s="16">
        <v>4.7594000000000003</v>
      </c>
      <c r="R50" s="16">
        <v>5.5239000000000003</v>
      </c>
      <c r="S50" s="16">
        <v>5.9804000000000004</v>
      </c>
      <c r="T50" s="16">
        <v>3.4270999999999998</v>
      </c>
      <c r="U50" s="16">
        <v>4.6195000000000004</v>
      </c>
      <c r="V50" s="16">
        <v>6.2469000000000001</v>
      </c>
      <c r="W50" s="16">
        <v>7.4017999999999997</v>
      </c>
      <c r="X50" s="16">
        <v>6.4008000000000003</v>
      </c>
      <c r="Y50" s="16">
        <v>4.5545</v>
      </c>
      <c r="Z50" s="16">
        <v>6.8665000000000003</v>
      </c>
      <c r="AA50" s="16">
        <v>4.5545</v>
      </c>
      <c r="AB50" s="16">
        <v>7.2542</v>
      </c>
      <c r="AC50" s="16">
        <v>5.4809000000000001</v>
      </c>
      <c r="AD50" s="16">
        <v>7.1120999999999999</v>
      </c>
      <c r="AE50" s="16">
        <v>4.6582999999999997</v>
      </c>
      <c r="AF50" s="16">
        <v>6.0777999999999999</v>
      </c>
      <c r="AG50" s="16">
        <v>5.8259999999999996</v>
      </c>
      <c r="AH50" s="16" t="s">
        <v>189</v>
      </c>
      <c r="AI50" s="16">
        <v>3.4154</v>
      </c>
      <c r="AJ50" s="16">
        <v>4.1921999999999997</v>
      </c>
      <c r="AK50" s="16">
        <v>2.5667</v>
      </c>
      <c r="AL50" s="16">
        <v>3.0703</v>
      </c>
      <c r="AM50" s="16">
        <v>4.7111000000000001</v>
      </c>
      <c r="AN50" s="16">
        <v>5.74</v>
      </c>
      <c r="AO50" s="16">
        <v>3.2688999999999999</v>
      </c>
      <c r="AP50" s="16">
        <v>4.2119999999999997</v>
      </c>
      <c r="AQ50" s="16">
        <v>5.6295000000000002</v>
      </c>
      <c r="AR50" s="16">
        <v>6.9791999999999996</v>
      </c>
      <c r="AS50" s="16">
        <v>5.5136000000000003</v>
      </c>
      <c r="AT50" s="16">
        <v>6.9419000000000004</v>
      </c>
      <c r="AU50" s="16">
        <v>5.3030999999999997</v>
      </c>
      <c r="AV50" s="16">
        <v>7.7172000000000001</v>
      </c>
      <c r="AW50" s="16">
        <v>6.3170000000000002</v>
      </c>
      <c r="AX50" s="16">
        <v>8.0450999999999997</v>
      </c>
      <c r="AY50" s="16">
        <v>6.0049000000000001</v>
      </c>
      <c r="AZ50" s="16">
        <v>5.7297000000000002</v>
      </c>
      <c r="BA50" s="16">
        <v>2.9933000000000001</v>
      </c>
      <c r="BB50" s="16">
        <v>4.3029999999999999</v>
      </c>
      <c r="BC50" s="16">
        <v>5.2706999999999997</v>
      </c>
      <c r="BD50" s="16">
        <v>7.2812000000000001</v>
      </c>
      <c r="BE50" s="16">
        <v>4.4184999999999999</v>
      </c>
      <c r="BF50" s="16">
        <v>5.9844999999999997</v>
      </c>
      <c r="BG50" s="16">
        <v>3.0024999999999999</v>
      </c>
      <c r="BH50" s="16">
        <v>4.7286000000000001</v>
      </c>
      <c r="BI50" s="16">
        <v>5.0319000000000003</v>
      </c>
      <c r="BJ50" s="16">
        <v>6.2854999999999999</v>
      </c>
      <c r="BK50" s="16">
        <v>6.2080000000000002</v>
      </c>
      <c r="BL50" s="16">
        <v>-6.9820000000000002</v>
      </c>
      <c r="BM50" s="16">
        <v>6.1683000000000003</v>
      </c>
      <c r="BN50" s="16" t="s">
        <v>189</v>
      </c>
      <c r="BO50" s="16">
        <v>6.3164999999999996</v>
      </c>
      <c r="BP50" s="16">
        <v>5.6731999999999996</v>
      </c>
      <c r="BQ50" s="16">
        <v>3.1753</v>
      </c>
      <c r="BR50" s="16">
        <v>7.4321999999999999</v>
      </c>
      <c r="BS50" s="16">
        <v>4.6082000000000001</v>
      </c>
    </row>
    <row r="51" spans="1:71">
      <c r="A51" t="s">
        <v>20</v>
      </c>
      <c r="B51" t="s">
        <v>1</v>
      </c>
      <c r="C51" s="69" t="str">
        <f t="shared" si="0"/>
        <v>Colombia 2010IUD</v>
      </c>
      <c r="D51" s="16">
        <v>2.7583000000000002</v>
      </c>
      <c r="E51" s="16">
        <v>3.7549000000000001</v>
      </c>
      <c r="F51" s="16">
        <v>2.6823999999999999</v>
      </c>
      <c r="G51" s="16">
        <v>1.6658999999999999</v>
      </c>
      <c r="H51" s="16">
        <v>3.7549000000000001</v>
      </c>
      <c r="I51" s="16">
        <v>2.113</v>
      </c>
      <c r="J51" s="16">
        <v>-3.1173000000000002</v>
      </c>
      <c r="K51" s="16">
        <v>2.7040999999999999</v>
      </c>
      <c r="L51" s="16">
        <v>2.6566999999999998</v>
      </c>
      <c r="M51" s="16">
        <v>2.9912999999999998</v>
      </c>
      <c r="N51" s="16">
        <v>-2.1076000000000001</v>
      </c>
      <c r="O51" s="16">
        <v>2.8551000000000002</v>
      </c>
      <c r="P51" s="16">
        <v>2.2505000000000002</v>
      </c>
      <c r="Q51" s="16">
        <v>1.9977</v>
      </c>
      <c r="R51" s="16">
        <v>3.5998000000000001</v>
      </c>
      <c r="S51" s="16">
        <v>3.3502999999999998</v>
      </c>
      <c r="T51" s="16">
        <v>1.8293999999999999</v>
      </c>
      <c r="U51" s="16">
        <v>2.6507999999999998</v>
      </c>
      <c r="V51" s="16">
        <v>3.1074999999999999</v>
      </c>
      <c r="W51" s="16">
        <v>1.1236999999999999</v>
      </c>
      <c r="X51" s="16">
        <v>3.3450000000000002</v>
      </c>
      <c r="Y51" s="16">
        <v>2.8620000000000001</v>
      </c>
      <c r="Z51" s="16">
        <v>2.4083000000000001</v>
      </c>
      <c r="AA51" s="16">
        <v>2.8620000000000001</v>
      </c>
      <c r="AB51" s="16">
        <v>2.7431000000000001</v>
      </c>
      <c r="AC51" s="16">
        <v>3.6465000000000001</v>
      </c>
      <c r="AD51" s="16">
        <v>4.2369000000000003</v>
      </c>
      <c r="AE51" s="16">
        <v>2.6404999999999998</v>
      </c>
      <c r="AF51" s="16">
        <v>3.1456</v>
      </c>
      <c r="AG51" s="16">
        <v>3.5585</v>
      </c>
      <c r="AH51" s="16" t="s">
        <v>189</v>
      </c>
      <c r="AI51" s="16">
        <v>1.9718</v>
      </c>
      <c r="AJ51" s="16">
        <v>-2.6528999999999998</v>
      </c>
      <c r="AK51" s="16">
        <v>1.4246000000000001</v>
      </c>
      <c r="AL51" s="16">
        <v>0.35239999999999999</v>
      </c>
      <c r="AM51" s="16">
        <v>-3.6594000000000002</v>
      </c>
      <c r="AN51" s="16">
        <v>3.3761999999999999</v>
      </c>
      <c r="AO51" s="16">
        <v>2.1734</v>
      </c>
      <c r="AP51" s="16">
        <v>1.857</v>
      </c>
      <c r="AQ51" s="16">
        <v>3.5356999999999998</v>
      </c>
      <c r="AR51" s="16">
        <v>4.9413999999999998</v>
      </c>
      <c r="AS51" s="16">
        <v>1.8835</v>
      </c>
      <c r="AT51" s="16">
        <v>2.4767999999999999</v>
      </c>
      <c r="AU51" s="16">
        <v>3.7778999999999998</v>
      </c>
      <c r="AV51" s="16">
        <v>-2.8008999999999999</v>
      </c>
      <c r="AW51" s="16">
        <v>2.1650999999999998</v>
      </c>
      <c r="AX51" s="16">
        <v>-1.9014</v>
      </c>
      <c r="AY51" s="16">
        <v>2.7355999999999998</v>
      </c>
      <c r="AZ51" s="16">
        <v>4.0102000000000002</v>
      </c>
      <c r="BA51" s="16">
        <v>2.0846</v>
      </c>
      <c r="BB51" s="16">
        <v>2.0194000000000001</v>
      </c>
      <c r="BC51" s="16">
        <v>3.9439000000000002</v>
      </c>
      <c r="BD51" s="16">
        <v>2.9060000000000001</v>
      </c>
      <c r="BE51" s="16">
        <v>2.8504</v>
      </c>
      <c r="BF51" s="16">
        <v>3.9089999999999998</v>
      </c>
      <c r="BG51" s="16">
        <v>1.9990000000000001</v>
      </c>
      <c r="BH51" s="16">
        <v>1.9449000000000001</v>
      </c>
      <c r="BI51" s="16">
        <v>4.2217000000000002</v>
      </c>
      <c r="BJ51" s="16">
        <v>1.5831999999999999</v>
      </c>
      <c r="BK51" s="16">
        <v>-2.9401999999999999</v>
      </c>
      <c r="BL51" s="16" t="s">
        <v>189</v>
      </c>
      <c r="BM51" s="16">
        <v>2.4624999999999999</v>
      </c>
      <c r="BN51" s="16" t="s">
        <v>189</v>
      </c>
      <c r="BO51" s="16">
        <v>2.1082000000000001</v>
      </c>
      <c r="BP51" s="16">
        <v>2.7393999999999998</v>
      </c>
      <c r="BQ51" s="16">
        <v>1.3213999999999999</v>
      </c>
      <c r="BR51" s="16">
        <v>5.5082000000000004</v>
      </c>
      <c r="BS51" s="16">
        <v>2.7774000000000001</v>
      </c>
    </row>
    <row r="52" spans="1:71">
      <c r="A52" t="s">
        <v>20</v>
      </c>
      <c r="B52" t="s">
        <v>75</v>
      </c>
      <c r="C52" s="69" t="str">
        <f t="shared" si="0"/>
        <v>Colombia 2010Injectables</v>
      </c>
      <c r="D52" s="16">
        <v>3.8698000000000001</v>
      </c>
      <c r="E52" s="16">
        <v>4.5723000000000003</v>
      </c>
      <c r="F52" s="16">
        <v>3.0009000000000001</v>
      </c>
      <c r="G52" s="16">
        <v>2.8426</v>
      </c>
      <c r="H52" s="16">
        <v>4.5723000000000003</v>
      </c>
      <c r="I52" s="16">
        <v>2.9291</v>
      </c>
      <c r="J52" s="16">
        <v>3.1743000000000001</v>
      </c>
      <c r="K52" s="16">
        <v>4.1719999999999997</v>
      </c>
      <c r="L52" s="16">
        <v>3.5461</v>
      </c>
      <c r="M52" s="16">
        <v>4.6379000000000001</v>
      </c>
      <c r="N52" s="16">
        <v>4.4329000000000001</v>
      </c>
      <c r="O52" s="16">
        <v>3.6229</v>
      </c>
      <c r="P52" s="16">
        <v>5.5326000000000004</v>
      </c>
      <c r="Q52" s="16">
        <v>3.5164</v>
      </c>
      <c r="R52" s="16">
        <v>4.5986000000000002</v>
      </c>
      <c r="S52" s="16">
        <v>4.5627000000000004</v>
      </c>
      <c r="T52" s="16">
        <v>2.7959999999999998</v>
      </c>
      <c r="U52" s="16">
        <v>3.8256999999999999</v>
      </c>
      <c r="V52" s="16">
        <v>4.0223000000000004</v>
      </c>
      <c r="W52" s="16">
        <v>3.9401000000000002</v>
      </c>
      <c r="X52" s="16">
        <v>4.3516000000000004</v>
      </c>
      <c r="Y52" s="16">
        <v>3.8073999999999999</v>
      </c>
      <c r="Z52" s="16">
        <v>4.1539999999999999</v>
      </c>
      <c r="AA52" s="16">
        <v>3.8073999999999999</v>
      </c>
      <c r="AB52" s="16">
        <v>4.1489000000000003</v>
      </c>
      <c r="AC52" s="16">
        <v>4.7140000000000004</v>
      </c>
      <c r="AD52" s="16">
        <v>5.1722000000000001</v>
      </c>
      <c r="AE52" s="16">
        <v>3.7214999999999998</v>
      </c>
      <c r="AF52" s="16">
        <v>4.6265000000000001</v>
      </c>
      <c r="AG52" s="16">
        <v>4.4679000000000002</v>
      </c>
      <c r="AH52" s="16" t="s">
        <v>189</v>
      </c>
      <c r="AI52" s="16">
        <v>2.7357</v>
      </c>
      <c r="AJ52" s="16">
        <v>3.6107999999999998</v>
      </c>
      <c r="AK52" s="16">
        <v>1.7558</v>
      </c>
      <c r="AL52" s="16">
        <v>2.1122000000000001</v>
      </c>
      <c r="AM52" s="16">
        <v>4.9067999999999996</v>
      </c>
      <c r="AN52" s="16">
        <v>4.5761000000000003</v>
      </c>
      <c r="AO52" s="16">
        <v>2.7604000000000002</v>
      </c>
      <c r="AP52" s="16">
        <v>3.4681999999999999</v>
      </c>
      <c r="AQ52" s="16">
        <v>4.6832000000000003</v>
      </c>
      <c r="AR52" s="16">
        <v>4.5568</v>
      </c>
      <c r="AS52" s="16">
        <v>3.4336000000000002</v>
      </c>
      <c r="AT52" s="16">
        <v>3.7317</v>
      </c>
      <c r="AU52" s="16">
        <v>4.4015000000000004</v>
      </c>
      <c r="AV52" s="16">
        <v>4.7983000000000002</v>
      </c>
      <c r="AW52" s="16">
        <v>3.7174999999999998</v>
      </c>
      <c r="AX52" s="16">
        <v>5.0358999999999998</v>
      </c>
      <c r="AY52" s="16">
        <v>3.4641000000000002</v>
      </c>
      <c r="AZ52" s="16">
        <v>4.5388000000000002</v>
      </c>
      <c r="BA52" s="16">
        <v>2.6726999999999999</v>
      </c>
      <c r="BB52" s="16">
        <v>3.3161</v>
      </c>
      <c r="BC52" s="16">
        <v>5.1066000000000003</v>
      </c>
      <c r="BD52" s="16">
        <v>4.2355999999999998</v>
      </c>
      <c r="BE52" s="16">
        <v>3.5363000000000002</v>
      </c>
      <c r="BF52" s="16">
        <v>4.4588000000000001</v>
      </c>
      <c r="BG52" s="16">
        <v>2.1581000000000001</v>
      </c>
      <c r="BH52" s="16">
        <v>3.4704999999999999</v>
      </c>
      <c r="BI52" s="16">
        <v>4.0914999999999999</v>
      </c>
      <c r="BJ52" s="16">
        <v>4.024</v>
      </c>
      <c r="BK52" s="16">
        <v>7.4676</v>
      </c>
      <c r="BL52" s="16">
        <v>8.3764000000000003</v>
      </c>
      <c r="BM52" s="16">
        <v>5.1247999999999996</v>
      </c>
      <c r="BN52" s="16">
        <v>-5.0450999999999997</v>
      </c>
      <c r="BO52" s="16">
        <v>5.6009000000000002</v>
      </c>
      <c r="BP52" s="16">
        <v>4.1120999999999999</v>
      </c>
      <c r="BQ52" s="16">
        <v>2.3351999999999999</v>
      </c>
      <c r="BR52" s="16">
        <v>6.2085999999999997</v>
      </c>
      <c r="BS52" s="16">
        <v>3.5945999999999998</v>
      </c>
    </row>
    <row r="53" spans="1:71">
      <c r="A53" t="s">
        <v>20</v>
      </c>
      <c r="B53" t="s">
        <v>64</v>
      </c>
      <c r="C53" s="69" t="str">
        <f t="shared" si="0"/>
        <v>Colombia 2010Implants</v>
      </c>
      <c r="D53" s="16">
        <v>0.19409999999999999</v>
      </c>
      <c r="E53" s="16">
        <v>0.24049999999999999</v>
      </c>
      <c r="F53" s="16">
        <v>0.22450000000000001</v>
      </c>
      <c r="G53" s="16">
        <v>-1E-4</v>
      </c>
      <c r="H53" s="16">
        <v>0.24049999999999999</v>
      </c>
      <c r="I53" s="16">
        <v>0.13539999999999999</v>
      </c>
      <c r="J53" s="16">
        <v>8.9300000000000004E-2</v>
      </c>
      <c r="K53" s="16">
        <v>0.2361</v>
      </c>
      <c r="L53" s="16">
        <v>0.17929999999999999</v>
      </c>
      <c r="M53" s="16">
        <v>0.24990000000000001</v>
      </c>
      <c r="N53" s="16" t="s">
        <v>189</v>
      </c>
      <c r="O53" s="16">
        <v>0.1394</v>
      </c>
      <c r="P53" s="16" t="s">
        <v>189</v>
      </c>
      <c r="Q53" s="16">
        <v>0.1704</v>
      </c>
      <c r="R53" s="16">
        <v>0.22650000000000001</v>
      </c>
      <c r="S53" s="16">
        <v>0.24709999999999999</v>
      </c>
      <c r="T53" s="16">
        <v>0.13980000000000001</v>
      </c>
      <c r="U53" s="16">
        <v>0.1043</v>
      </c>
      <c r="V53" s="16">
        <v>-0.85799999999999998</v>
      </c>
      <c r="W53" s="16" t="s">
        <v>189</v>
      </c>
      <c r="X53" s="16" t="s">
        <v>189</v>
      </c>
      <c r="Y53" s="16">
        <v>0.1021</v>
      </c>
      <c r="Z53" s="16">
        <v>-1.0004</v>
      </c>
      <c r="AA53" s="16">
        <v>0.1021</v>
      </c>
      <c r="AB53" s="16">
        <v>-1.0763</v>
      </c>
      <c r="AC53" s="16">
        <v>6.1100000000000002E-2</v>
      </c>
      <c r="AD53" s="16">
        <v>0.46010000000000001</v>
      </c>
      <c r="AE53" s="16">
        <v>0</v>
      </c>
      <c r="AF53" s="16">
        <v>0.35859999999999997</v>
      </c>
      <c r="AG53" s="16">
        <v>0.1142</v>
      </c>
      <c r="AH53" s="16" t="s">
        <v>189</v>
      </c>
      <c r="AI53" s="16">
        <v>0.14199999999999999</v>
      </c>
      <c r="AJ53" s="16">
        <v>-1E-4</v>
      </c>
      <c r="AK53" s="16">
        <v>-0.28079999999999999</v>
      </c>
      <c r="AL53" s="16">
        <v>0</v>
      </c>
      <c r="AM53" s="16">
        <v>-0.3876</v>
      </c>
      <c r="AN53" s="16">
        <v>5.3400000000000003E-2</v>
      </c>
      <c r="AO53" s="16">
        <v>0.1575</v>
      </c>
      <c r="AP53" s="16">
        <v>0</v>
      </c>
      <c r="AQ53" s="16">
        <v>0.26219999999999999</v>
      </c>
      <c r="AR53" s="16" t="s">
        <v>189</v>
      </c>
      <c r="AS53" s="16" t="s">
        <v>189</v>
      </c>
      <c r="AT53" s="16" t="s">
        <v>189</v>
      </c>
      <c r="AU53" s="16" t="s">
        <v>189</v>
      </c>
      <c r="AV53" s="16" t="s">
        <v>189</v>
      </c>
      <c r="AW53" s="16" t="s">
        <v>189</v>
      </c>
      <c r="AX53" s="16" t="s">
        <v>189</v>
      </c>
      <c r="AY53" s="16" t="s">
        <v>189</v>
      </c>
      <c r="AZ53" s="16">
        <v>5.21E-2</v>
      </c>
      <c r="BA53" s="16">
        <v>0.15290000000000001</v>
      </c>
      <c r="BB53" s="16">
        <v>0</v>
      </c>
      <c r="BC53" s="16">
        <v>0.26619999999999999</v>
      </c>
      <c r="BD53" s="16" t="s">
        <v>189</v>
      </c>
      <c r="BE53" s="16">
        <v>3.0300000000000001E-2</v>
      </c>
      <c r="BF53" s="16">
        <v>0.24340000000000001</v>
      </c>
      <c r="BG53" s="16">
        <v>0</v>
      </c>
      <c r="BH53" s="16">
        <v>0.17369999999999999</v>
      </c>
      <c r="BI53" s="16">
        <v>7.9500000000000001E-2</v>
      </c>
      <c r="BJ53" s="16" t="s">
        <v>189</v>
      </c>
      <c r="BK53" s="16" t="s">
        <v>189</v>
      </c>
      <c r="BL53" s="16" t="s">
        <v>189</v>
      </c>
      <c r="BM53" s="16" t="s">
        <v>189</v>
      </c>
      <c r="BN53" s="16" t="s">
        <v>189</v>
      </c>
      <c r="BO53" s="16" t="s">
        <v>189</v>
      </c>
      <c r="BP53" s="16">
        <v>0.28000000000000003</v>
      </c>
      <c r="BQ53" s="16">
        <v>-1E-4</v>
      </c>
      <c r="BR53" s="16">
        <v>-0.1565</v>
      </c>
      <c r="BS53" s="16">
        <v>0.27</v>
      </c>
    </row>
    <row r="54" spans="1:71">
      <c r="A54" t="s">
        <v>20</v>
      </c>
      <c r="B54" t="s">
        <v>2</v>
      </c>
      <c r="C54" s="69" t="str">
        <f t="shared" si="0"/>
        <v>Colombia 2010Male condom</v>
      </c>
      <c r="D54" s="16">
        <v>3.6459999999999999</v>
      </c>
      <c r="E54" s="16">
        <v>4.0792999999999999</v>
      </c>
      <c r="F54" s="16">
        <v>2.6894</v>
      </c>
      <c r="G54" s="16">
        <v>3.1251000000000002</v>
      </c>
      <c r="H54" s="16">
        <v>4.0792999999999999</v>
      </c>
      <c r="I54" s="16">
        <v>2.9491000000000001</v>
      </c>
      <c r="J54" s="16">
        <v>3.4716999999999998</v>
      </c>
      <c r="K54" s="16">
        <v>3.8742000000000001</v>
      </c>
      <c r="L54" s="16">
        <v>3.5996999999999999</v>
      </c>
      <c r="M54" s="16">
        <v>3.5712999999999999</v>
      </c>
      <c r="N54" s="16">
        <v>5.2234999999999996</v>
      </c>
      <c r="O54" s="16">
        <v>3.6179999999999999</v>
      </c>
      <c r="P54" s="16">
        <v>4.0118999999999998</v>
      </c>
      <c r="Q54" s="16">
        <v>3.6863000000000001</v>
      </c>
      <c r="R54" s="16">
        <v>3.5291999999999999</v>
      </c>
      <c r="S54" s="16">
        <v>4.7432999999999996</v>
      </c>
      <c r="T54" s="16">
        <v>2.4165999999999999</v>
      </c>
      <c r="U54" s="16">
        <v>3.4262000000000001</v>
      </c>
      <c r="V54" s="16">
        <v>4.7385999999999999</v>
      </c>
      <c r="W54" s="16">
        <v>5.0315000000000003</v>
      </c>
      <c r="X54" s="16">
        <v>3.7341000000000002</v>
      </c>
      <c r="Y54" s="16">
        <v>3.5785999999999998</v>
      </c>
      <c r="Z54" s="16">
        <v>4.2693000000000003</v>
      </c>
      <c r="AA54" s="16">
        <v>3.5785999999999998</v>
      </c>
      <c r="AB54" s="16">
        <v>4.5324999999999998</v>
      </c>
      <c r="AC54" s="16">
        <v>4.7961</v>
      </c>
      <c r="AD54" s="16">
        <v>5.1241000000000003</v>
      </c>
      <c r="AE54" s="16">
        <v>4.0148999999999999</v>
      </c>
      <c r="AF54" s="16">
        <v>4.8432000000000004</v>
      </c>
      <c r="AG54" s="16">
        <v>4.4874000000000001</v>
      </c>
      <c r="AH54" s="16" t="s">
        <v>189</v>
      </c>
      <c r="AI54" s="16">
        <v>2.4047999999999998</v>
      </c>
      <c r="AJ54" s="16">
        <v>2.7296999999999998</v>
      </c>
      <c r="AK54" s="16">
        <v>2.0024999999999999</v>
      </c>
      <c r="AL54" s="16">
        <v>2.4996</v>
      </c>
      <c r="AM54" s="16">
        <v>2.1012</v>
      </c>
      <c r="AN54" s="16">
        <v>3.6673</v>
      </c>
      <c r="AO54" s="16">
        <v>3.0548999999999999</v>
      </c>
      <c r="AP54" s="16">
        <v>3.3151999999999999</v>
      </c>
      <c r="AQ54" s="16">
        <v>3.8037000000000001</v>
      </c>
      <c r="AR54" s="16">
        <v>5.9772999999999996</v>
      </c>
      <c r="AS54" s="16">
        <v>2.3673999999999999</v>
      </c>
      <c r="AT54" s="16">
        <v>5.7157999999999998</v>
      </c>
      <c r="AU54" s="16">
        <v>2.4855999999999998</v>
      </c>
      <c r="AV54" s="16">
        <v>5.4344000000000001</v>
      </c>
      <c r="AW54" s="16">
        <v>3.5476000000000001</v>
      </c>
      <c r="AX54" s="16">
        <v>3.8660000000000001</v>
      </c>
      <c r="AY54" s="16">
        <v>4.6379000000000001</v>
      </c>
      <c r="AZ54" s="16">
        <v>3.9906999999999999</v>
      </c>
      <c r="BA54" s="16">
        <v>2.8380999999999998</v>
      </c>
      <c r="BB54" s="16">
        <v>3.6751999999999998</v>
      </c>
      <c r="BC54" s="16">
        <v>3.2103000000000002</v>
      </c>
      <c r="BD54" s="16">
        <v>4.3061999999999996</v>
      </c>
      <c r="BE54" s="16">
        <v>3.5674000000000001</v>
      </c>
      <c r="BF54" s="16">
        <v>4.0529000000000002</v>
      </c>
      <c r="BG54" s="16">
        <v>2.7793000000000001</v>
      </c>
      <c r="BH54" s="16">
        <v>3.6890000000000001</v>
      </c>
      <c r="BI54" s="16">
        <v>3.3066</v>
      </c>
      <c r="BJ54" s="16">
        <v>4.2249999999999996</v>
      </c>
      <c r="BK54" s="16">
        <v>3.8311999999999999</v>
      </c>
      <c r="BL54" s="16" t="s">
        <v>189</v>
      </c>
      <c r="BM54" s="16">
        <v>3.7583000000000002</v>
      </c>
      <c r="BN54" s="16" t="s">
        <v>189</v>
      </c>
      <c r="BO54" s="16">
        <v>4.0698999999999996</v>
      </c>
      <c r="BP54" s="16">
        <v>3.9356</v>
      </c>
      <c r="BQ54" s="16">
        <v>3.0592000000000001</v>
      </c>
      <c r="BR54" s="16">
        <v>5.1062000000000003</v>
      </c>
      <c r="BS54" s="16">
        <v>2.8243999999999998</v>
      </c>
    </row>
    <row r="55" spans="1:71">
      <c r="A55" t="s">
        <v>20</v>
      </c>
      <c r="B55" t="s">
        <v>67</v>
      </c>
      <c r="C55" s="69" t="str">
        <f t="shared" si="0"/>
        <v>Colombia 2010Periodic abstinence</v>
      </c>
      <c r="D55" s="16">
        <v>16.777999999999999</v>
      </c>
      <c r="E55" s="16">
        <v>24.240500000000001</v>
      </c>
      <c r="F55" s="16">
        <v>10.6228</v>
      </c>
      <c r="G55" s="16">
        <v>13.334099999999999</v>
      </c>
      <c r="H55" s="16">
        <v>24.240500000000001</v>
      </c>
      <c r="I55" s="16">
        <v>12.404199999999999</v>
      </c>
      <c r="J55" s="16">
        <v>18.883600000000001</v>
      </c>
      <c r="K55" s="16">
        <v>15.8127</v>
      </c>
      <c r="L55" s="16">
        <v>18.046199999999999</v>
      </c>
      <c r="M55" s="16">
        <v>13.7925</v>
      </c>
      <c r="N55" s="16">
        <v>-16.590499999999999</v>
      </c>
      <c r="O55" s="16">
        <v>17.2134</v>
      </c>
      <c r="P55" s="16">
        <v>14.1898</v>
      </c>
      <c r="Q55" s="16">
        <v>18.359000000000002</v>
      </c>
      <c r="R55" s="16">
        <v>13.187099999999999</v>
      </c>
      <c r="S55" s="16">
        <v>18.656700000000001</v>
      </c>
      <c r="T55" s="16">
        <v>14.486000000000001</v>
      </c>
      <c r="U55" s="16">
        <v>16.503599999999999</v>
      </c>
      <c r="V55" s="16">
        <v>18.167999999999999</v>
      </c>
      <c r="W55" s="16" t="s">
        <v>189</v>
      </c>
      <c r="X55" s="16" t="s">
        <v>189</v>
      </c>
      <c r="Y55" s="16">
        <v>16.5458</v>
      </c>
      <c r="Z55" s="16">
        <v>-18.2727</v>
      </c>
      <c r="AA55" s="16">
        <v>16.5458</v>
      </c>
      <c r="AB55" s="16">
        <v>-18.212800000000001</v>
      </c>
      <c r="AC55" s="16">
        <v>18.799199999999999</v>
      </c>
      <c r="AD55" s="16">
        <v>25.820399999999999</v>
      </c>
      <c r="AE55" s="16">
        <v>13.473100000000001</v>
      </c>
      <c r="AF55" s="16">
        <v>21.1615</v>
      </c>
      <c r="AG55" s="16">
        <v>14.2491</v>
      </c>
      <c r="AH55" s="16" t="s">
        <v>189</v>
      </c>
      <c r="AI55" s="16">
        <v>14.3497</v>
      </c>
      <c r="AJ55" s="16">
        <v>-21.611499999999999</v>
      </c>
      <c r="AK55" s="16">
        <v>11.3102</v>
      </c>
      <c r="AL55" s="16">
        <v>15.5428</v>
      </c>
      <c r="AM55" s="16" t="s">
        <v>189</v>
      </c>
      <c r="AN55" s="16">
        <v>23.982399999999998</v>
      </c>
      <c r="AO55" s="16">
        <v>12.0444</v>
      </c>
      <c r="AP55" s="16">
        <v>17.171199999999999</v>
      </c>
      <c r="AQ55" s="16">
        <v>14.9183</v>
      </c>
      <c r="AR55" s="16" t="s">
        <v>189</v>
      </c>
      <c r="AS55" s="16">
        <v>-14.167400000000001</v>
      </c>
      <c r="AT55" s="16">
        <v>-26.104500000000002</v>
      </c>
      <c r="AU55" s="16">
        <v>-7.7952000000000004</v>
      </c>
      <c r="AV55" s="16" t="s">
        <v>189</v>
      </c>
      <c r="AW55" s="16">
        <v>-14.694100000000001</v>
      </c>
      <c r="AX55" s="16" t="s">
        <v>189</v>
      </c>
      <c r="AY55" s="16">
        <v>-14.422800000000001</v>
      </c>
      <c r="AZ55" s="16">
        <v>23.644100000000002</v>
      </c>
      <c r="BA55" s="16">
        <v>11.9092</v>
      </c>
      <c r="BB55" s="16">
        <v>17.837599999999998</v>
      </c>
      <c r="BC55" s="16">
        <v>12.654400000000001</v>
      </c>
      <c r="BD55" s="16" t="s">
        <v>189</v>
      </c>
      <c r="BE55" s="16">
        <v>16.833500000000001</v>
      </c>
      <c r="BF55" s="16">
        <v>24.569400000000002</v>
      </c>
      <c r="BG55" s="16">
        <v>11.888400000000001</v>
      </c>
      <c r="BH55" s="16">
        <v>17.896699999999999</v>
      </c>
      <c r="BI55" s="16">
        <v>14.7986</v>
      </c>
      <c r="BJ55" s="16">
        <v>-14.9155</v>
      </c>
      <c r="BK55" s="16">
        <v>-13.677899999999999</v>
      </c>
      <c r="BL55" s="16" t="s">
        <v>189</v>
      </c>
      <c r="BM55" s="16">
        <v>14.267099999999999</v>
      </c>
      <c r="BN55" s="16" t="s">
        <v>189</v>
      </c>
      <c r="BO55" s="16">
        <v>-10.6972</v>
      </c>
      <c r="BP55" s="16">
        <v>23.378799999999998</v>
      </c>
      <c r="BQ55" s="16">
        <v>14.1401</v>
      </c>
      <c r="BR55" s="16" t="s">
        <v>189</v>
      </c>
      <c r="BS55" s="16">
        <v>9.7797000000000001</v>
      </c>
    </row>
    <row r="56" spans="1:71">
      <c r="A56" t="s">
        <v>20</v>
      </c>
      <c r="B56" t="s">
        <v>4</v>
      </c>
      <c r="C56" s="69" t="str">
        <f t="shared" si="0"/>
        <v>Colombia 2010Withdrawal</v>
      </c>
      <c r="D56" s="16">
        <v>11.431800000000001</v>
      </c>
      <c r="E56" s="16">
        <v>14.8109</v>
      </c>
      <c r="F56" s="16">
        <v>9.1682000000000006</v>
      </c>
      <c r="G56" s="16">
        <v>5.8582000000000001</v>
      </c>
      <c r="H56" s="16">
        <v>14.8109</v>
      </c>
      <c r="I56" s="16">
        <v>7.1836000000000002</v>
      </c>
      <c r="J56" s="16">
        <v>12.398300000000001</v>
      </c>
      <c r="K56" s="16">
        <v>10.8195</v>
      </c>
      <c r="L56" s="16">
        <v>11.8155</v>
      </c>
      <c r="M56" s="16">
        <v>11.4308</v>
      </c>
      <c r="N56" s="16">
        <v>-8.1378000000000004</v>
      </c>
      <c r="O56" s="16">
        <v>11.9785</v>
      </c>
      <c r="P56" s="16">
        <v>8.4228000000000005</v>
      </c>
      <c r="Q56" s="16">
        <v>11.9072</v>
      </c>
      <c r="R56" s="16">
        <v>10.292999999999999</v>
      </c>
      <c r="S56" s="16">
        <v>12.3531</v>
      </c>
      <c r="T56" s="16">
        <v>9.4735999999999994</v>
      </c>
      <c r="U56" s="16">
        <v>11.3309</v>
      </c>
      <c r="V56" s="16">
        <v>11.7483</v>
      </c>
      <c r="W56" s="16">
        <v>13.115399999999999</v>
      </c>
      <c r="X56" s="16">
        <v>15.874599999999999</v>
      </c>
      <c r="Y56" s="16">
        <v>10.564299999999999</v>
      </c>
      <c r="Z56" s="16">
        <v>14.560700000000001</v>
      </c>
      <c r="AA56" s="16">
        <v>10.564299999999999</v>
      </c>
      <c r="AB56" s="16">
        <v>14.336600000000001</v>
      </c>
      <c r="AC56" s="16">
        <v>11.552099999999999</v>
      </c>
      <c r="AD56" s="16">
        <v>15.8103</v>
      </c>
      <c r="AE56" s="16">
        <v>7.8967000000000001</v>
      </c>
      <c r="AF56" s="16">
        <v>12.994</v>
      </c>
      <c r="AG56" s="16">
        <v>11.053900000000001</v>
      </c>
      <c r="AH56" s="16" t="s">
        <v>189</v>
      </c>
      <c r="AI56" s="16">
        <v>8.9678000000000004</v>
      </c>
      <c r="AJ56" s="16">
        <v>12.622</v>
      </c>
      <c r="AK56" s="16">
        <v>5.7313000000000001</v>
      </c>
      <c r="AL56" s="16">
        <v>9.9169</v>
      </c>
      <c r="AM56" s="16">
        <v>-7.9457000000000004</v>
      </c>
      <c r="AN56" s="16">
        <v>14.8774</v>
      </c>
      <c r="AO56" s="16">
        <v>6.6338999999999997</v>
      </c>
      <c r="AP56" s="16">
        <v>12.06</v>
      </c>
      <c r="AQ56" s="16">
        <v>9.2728000000000002</v>
      </c>
      <c r="AR56" s="16">
        <v>14.6134</v>
      </c>
      <c r="AS56" s="16">
        <v>8.7274999999999991</v>
      </c>
      <c r="AT56" s="16">
        <v>11.3186</v>
      </c>
      <c r="AU56" s="16">
        <v>12.380599999999999</v>
      </c>
      <c r="AV56" s="16">
        <v>-23.568899999999999</v>
      </c>
      <c r="AW56" s="16">
        <v>10.0291</v>
      </c>
      <c r="AX56" s="16">
        <v>14.8559</v>
      </c>
      <c r="AY56" s="16">
        <v>14.308199999999999</v>
      </c>
      <c r="AZ56" s="16">
        <v>13.4939</v>
      </c>
      <c r="BA56" s="16">
        <v>5.7907999999999999</v>
      </c>
      <c r="BB56" s="16">
        <v>11.444699999999999</v>
      </c>
      <c r="BC56" s="16">
        <v>7.4823000000000004</v>
      </c>
      <c r="BD56" s="16">
        <v>17.563099999999999</v>
      </c>
      <c r="BE56" s="16">
        <v>11.0061</v>
      </c>
      <c r="BF56" s="16">
        <v>14.849399999999999</v>
      </c>
      <c r="BG56" s="16">
        <v>6.8891999999999998</v>
      </c>
      <c r="BH56" s="16">
        <v>12.1747</v>
      </c>
      <c r="BI56" s="16">
        <v>11.1747</v>
      </c>
      <c r="BJ56" s="16">
        <v>10.4137</v>
      </c>
      <c r="BK56" s="16">
        <v>-5.3780000000000001</v>
      </c>
      <c r="BL56" s="16" t="s">
        <v>189</v>
      </c>
      <c r="BM56" s="16">
        <v>7.8261000000000003</v>
      </c>
      <c r="BN56" s="16" t="s">
        <v>189</v>
      </c>
      <c r="BO56" s="16">
        <v>9.2334999999999994</v>
      </c>
      <c r="BP56" s="16">
        <v>14.3719</v>
      </c>
      <c r="BQ56" s="16">
        <v>6.4943999999999997</v>
      </c>
      <c r="BR56" s="16">
        <v>-17.764199999999999</v>
      </c>
      <c r="BS56" s="16">
        <v>7.8513000000000002</v>
      </c>
    </row>
    <row r="57" spans="1:71">
      <c r="A57" t="s">
        <v>21</v>
      </c>
      <c r="B57" t="s">
        <v>0</v>
      </c>
      <c r="C57" s="69" t="str">
        <f t="shared" si="0"/>
        <v>Dominican Republic 2002Pill</v>
      </c>
      <c r="D57" s="16">
        <v>6.9352999999999998</v>
      </c>
      <c r="E57" s="16">
        <v>8.8732000000000006</v>
      </c>
      <c r="F57" s="16">
        <v>4.3417000000000003</v>
      </c>
      <c r="G57" s="16">
        <v>3.2448999999999999</v>
      </c>
      <c r="H57" s="16">
        <v>8.8732000000000006</v>
      </c>
      <c r="I57" s="16">
        <v>3.9138000000000002</v>
      </c>
      <c r="J57" s="16">
        <v>8.5</v>
      </c>
      <c r="K57" s="16">
        <v>6.8056999999999999</v>
      </c>
      <c r="L57" s="16">
        <v>7.2104999999999997</v>
      </c>
      <c r="M57" s="16">
        <v>6.6421000000000001</v>
      </c>
      <c r="N57" s="16">
        <v>6.2915000000000001</v>
      </c>
      <c r="O57" s="16">
        <v>7.0533000000000001</v>
      </c>
      <c r="P57" s="16">
        <v>6.4181999999999997</v>
      </c>
      <c r="Q57" s="16">
        <v>7.0693000000000001</v>
      </c>
      <c r="R57" s="16">
        <v>6.5176999999999996</v>
      </c>
      <c r="S57" s="16">
        <v>7.8273999999999999</v>
      </c>
      <c r="T57" s="16">
        <v>5.4763999999999999</v>
      </c>
      <c r="U57" s="16">
        <v>6.9031000000000002</v>
      </c>
      <c r="V57" s="16">
        <v>7.0091999999999999</v>
      </c>
      <c r="W57" s="16">
        <v>9.3172999999999995</v>
      </c>
      <c r="X57" s="16">
        <v>6.9029999999999996</v>
      </c>
      <c r="Y57" s="16">
        <v>5.3815</v>
      </c>
      <c r="Z57" s="16">
        <v>8.6544000000000008</v>
      </c>
      <c r="AA57" s="16">
        <v>5.3815</v>
      </c>
      <c r="AB57" s="16">
        <v>8.8064999999999998</v>
      </c>
      <c r="AC57" s="16">
        <v>6.1611000000000002</v>
      </c>
      <c r="AD57" s="16">
        <v>9.5868000000000002</v>
      </c>
      <c r="AE57" s="16">
        <v>4.5058999999999996</v>
      </c>
      <c r="AF57" s="16">
        <v>7.9512999999999998</v>
      </c>
      <c r="AG57" s="16">
        <v>7.5087000000000002</v>
      </c>
      <c r="AH57" s="16">
        <v>7.9423000000000004</v>
      </c>
      <c r="AI57" s="16">
        <v>4.7801</v>
      </c>
      <c r="AJ57" s="16">
        <v>7.4523999999999999</v>
      </c>
      <c r="AK57" s="16">
        <v>3.1892</v>
      </c>
      <c r="AL57" s="16">
        <v>5.7888999999999999</v>
      </c>
      <c r="AM57" s="16">
        <v>4.1102999999999996</v>
      </c>
      <c r="AN57" s="16">
        <v>8.9926999999999992</v>
      </c>
      <c r="AO57" s="16">
        <v>3.8967999999999998</v>
      </c>
      <c r="AP57" s="16">
        <v>7.2759999999999998</v>
      </c>
      <c r="AQ57" s="16">
        <v>5.6567999999999996</v>
      </c>
      <c r="AR57" s="16">
        <v>8.6370000000000005</v>
      </c>
      <c r="AS57" s="16">
        <v>3.9693999999999998</v>
      </c>
      <c r="AT57" s="16">
        <v>6.5862999999999996</v>
      </c>
      <c r="AU57" s="16">
        <v>8.2062000000000008</v>
      </c>
      <c r="AV57" s="16">
        <v>10.6731</v>
      </c>
      <c r="AW57" s="16">
        <v>4.9290000000000003</v>
      </c>
      <c r="AX57" s="16">
        <v>8.8347999999999995</v>
      </c>
      <c r="AY57" s="16">
        <v>8.2855000000000008</v>
      </c>
      <c r="AZ57" s="16">
        <v>7.0350999999999999</v>
      </c>
      <c r="BA57" s="16">
        <v>3.1596000000000002</v>
      </c>
      <c r="BB57" s="16">
        <v>5.7630999999999997</v>
      </c>
      <c r="BC57" s="16">
        <v>3.5105</v>
      </c>
      <c r="BD57" s="16">
        <v>9.0576000000000008</v>
      </c>
      <c r="BE57" s="16">
        <v>5.6044999999999998</v>
      </c>
      <c r="BF57" s="16">
        <v>8.7361000000000004</v>
      </c>
      <c r="BG57" s="16">
        <v>3.3262</v>
      </c>
      <c r="BH57" s="16">
        <v>7.0403000000000002</v>
      </c>
      <c r="BI57" s="16">
        <v>7.1384999999999996</v>
      </c>
      <c r="BJ57" s="16">
        <v>7.6390000000000002</v>
      </c>
      <c r="BK57" s="16">
        <v>3.3784999999999998</v>
      </c>
      <c r="BL57" s="16">
        <v>10.4976</v>
      </c>
      <c r="BM57" s="16">
        <v>4.9983000000000004</v>
      </c>
      <c r="BN57" s="16">
        <v>7.4756999999999998</v>
      </c>
      <c r="BO57" s="16">
        <v>6.0381</v>
      </c>
      <c r="BP57" s="16">
        <v>8.6929999999999996</v>
      </c>
      <c r="BQ57" s="16">
        <v>3.6227</v>
      </c>
      <c r="BR57" s="16">
        <v>9.8790999999999993</v>
      </c>
      <c r="BS57" s="16">
        <v>4.3795000000000002</v>
      </c>
    </row>
    <row r="58" spans="1:71">
      <c r="A58" t="s">
        <v>21</v>
      </c>
      <c r="B58" t="s">
        <v>1</v>
      </c>
      <c r="C58" s="69" t="str">
        <f t="shared" si="0"/>
        <v>Dominican Republic 2002IUD</v>
      </c>
      <c r="D58" s="16">
        <v>2.0169000000000001</v>
      </c>
      <c r="E58" s="16">
        <v>-4.1580000000000004</v>
      </c>
      <c r="F58" s="16">
        <v>-0.4269</v>
      </c>
      <c r="G58" s="16" t="s">
        <v>189</v>
      </c>
      <c r="H58" s="16">
        <v>-4.1580000000000004</v>
      </c>
      <c r="I58" s="16">
        <v>0.5262</v>
      </c>
      <c r="J58" s="16" t="s">
        <v>189</v>
      </c>
      <c r="K58" s="16">
        <v>2.1</v>
      </c>
      <c r="L58" s="16">
        <v>-2.9161999999999999</v>
      </c>
      <c r="M58" s="16">
        <v>-1.3588</v>
      </c>
      <c r="N58" s="16" t="s">
        <v>189</v>
      </c>
      <c r="O58" s="16">
        <v>2.1627999999999998</v>
      </c>
      <c r="P58" s="16" t="s">
        <v>189</v>
      </c>
      <c r="Q58" s="16">
        <v>2.3283999999999998</v>
      </c>
      <c r="R58" s="16">
        <v>-1.2597</v>
      </c>
      <c r="S58" s="16">
        <v>-2.7744</v>
      </c>
      <c r="T58" s="16">
        <v>-1.4648000000000001</v>
      </c>
      <c r="U58" s="16">
        <v>1.7485999999999999</v>
      </c>
      <c r="V58" s="16" t="s">
        <v>189</v>
      </c>
      <c r="W58" s="16">
        <v>-1.4121999999999999</v>
      </c>
      <c r="X58" s="16" t="s">
        <v>189</v>
      </c>
      <c r="Y58" s="16">
        <v>1.8724000000000001</v>
      </c>
      <c r="Z58" s="16">
        <v>-2.2892999999999999</v>
      </c>
      <c r="AA58" s="16">
        <v>1.8724000000000001</v>
      </c>
      <c r="AB58" s="16">
        <v>-1.9994000000000001</v>
      </c>
      <c r="AC58" s="16" t="s">
        <v>189</v>
      </c>
      <c r="AD58" s="16">
        <v>-5.0179999999999998</v>
      </c>
      <c r="AE58" s="16" t="s">
        <v>189</v>
      </c>
      <c r="AF58" s="16">
        <v>-3.3616000000000001</v>
      </c>
      <c r="AG58" s="16" t="s">
        <v>189</v>
      </c>
      <c r="AH58" s="16" t="s">
        <v>189</v>
      </c>
      <c r="AI58" s="16">
        <v>-1.1780999999999999</v>
      </c>
      <c r="AJ58" s="16" t="s">
        <v>189</v>
      </c>
      <c r="AK58" s="16">
        <v>-0.56799999999999995</v>
      </c>
      <c r="AL58" s="16">
        <v>-1.6255999999999999</v>
      </c>
      <c r="AM58" s="16" t="s">
        <v>189</v>
      </c>
      <c r="AN58" s="16">
        <v>-3.8229000000000002</v>
      </c>
      <c r="AO58" s="16">
        <v>-0.31900000000000001</v>
      </c>
      <c r="AP58" s="16">
        <v>1.7801</v>
      </c>
      <c r="AQ58" s="16" t="s">
        <v>189</v>
      </c>
      <c r="AR58" s="16" t="s">
        <v>189</v>
      </c>
      <c r="AS58" s="16" t="s">
        <v>189</v>
      </c>
      <c r="AT58" s="16" t="s">
        <v>189</v>
      </c>
      <c r="AU58" s="16" t="s">
        <v>189</v>
      </c>
      <c r="AV58" s="16" t="s">
        <v>189</v>
      </c>
      <c r="AW58" s="16" t="s">
        <v>189</v>
      </c>
      <c r="AX58" s="16" t="s">
        <v>189</v>
      </c>
      <c r="AY58" s="16" t="s">
        <v>189</v>
      </c>
      <c r="AZ58" s="16">
        <v>-4.5223000000000004</v>
      </c>
      <c r="BA58" s="16">
        <v>-0.48209999999999997</v>
      </c>
      <c r="BB58" s="16">
        <v>1.9590000000000001</v>
      </c>
      <c r="BC58" s="16" t="s">
        <v>189</v>
      </c>
      <c r="BD58" s="16" t="s">
        <v>189</v>
      </c>
      <c r="BE58" s="16">
        <v>1.8952</v>
      </c>
      <c r="BF58" s="16">
        <v>-4.0335000000000001</v>
      </c>
      <c r="BG58" s="16">
        <v>-0.50960000000000005</v>
      </c>
      <c r="BH58" s="16">
        <v>2.4487000000000001</v>
      </c>
      <c r="BI58" s="16" t="s">
        <v>189</v>
      </c>
      <c r="BJ58" s="16" t="s">
        <v>189</v>
      </c>
      <c r="BK58" s="16" t="s">
        <v>189</v>
      </c>
      <c r="BL58" s="16" t="s">
        <v>189</v>
      </c>
      <c r="BM58" s="16" t="s">
        <v>189</v>
      </c>
      <c r="BN58" s="16" t="s">
        <v>189</v>
      </c>
      <c r="BO58" s="16" t="s">
        <v>189</v>
      </c>
      <c r="BP58" s="16">
        <v>-4.0907999999999998</v>
      </c>
      <c r="BQ58" s="16">
        <v>-0.61370000000000002</v>
      </c>
      <c r="BR58" s="16" t="s">
        <v>189</v>
      </c>
      <c r="BS58" s="16" t="s">
        <v>189</v>
      </c>
    </row>
    <row r="59" spans="1:71">
      <c r="A59" t="s">
        <v>21</v>
      </c>
      <c r="B59" t="s">
        <v>75</v>
      </c>
      <c r="C59" s="69" t="str">
        <f t="shared" si="0"/>
        <v>Dominican Republic 2002Injectables</v>
      </c>
      <c r="D59" s="16">
        <v>4.6154000000000002</v>
      </c>
      <c r="E59" s="16">
        <v>4.0552000000000001</v>
      </c>
      <c r="F59" s="16">
        <v>4.6943999999999999</v>
      </c>
      <c r="G59" s="16">
        <v>-6.8456000000000001</v>
      </c>
      <c r="H59" s="16">
        <v>4.0552000000000001</v>
      </c>
      <c r="I59" s="16">
        <v>5.4493</v>
      </c>
      <c r="J59" s="16" t="s">
        <v>189</v>
      </c>
      <c r="K59" s="16">
        <v>4.4668000000000001</v>
      </c>
      <c r="L59" s="16">
        <v>4.7096999999999998</v>
      </c>
      <c r="M59" s="16">
        <v>4.218</v>
      </c>
      <c r="N59" s="16" t="s">
        <v>189</v>
      </c>
      <c r="O59" s="16">
        <v>4.1390000000000002</v>
      </c>
      <c r="P59" s="16">
        <v>-6.7012</v>
      </c>
      <c r="Q59" s="16">
        <v>3.2953999999999999</v>
      </c>
      <c r="R59" s="16">
        <v>9.2426999999999992</v>
      </c>
      <c r="S59" s="16">
        <v>4.7579000000000002</v>
      </c>
      <c r="T59" s="16">
        <v>4.4069000000000003</v>
      </c>
      <c r="U59" s="16">
        <v>4.7275999999999998</v>
      </c>
      <c r="V59" s="16">
        <v>4.4550000000000001</v>
      </c>
      <c r="W59" s="16">
        <v>3.6391</v>
      </c>
      <c r="X59" s="16" t="s">
        <v>189</v>
      </c>
      <c r="Y59" s="16">
        <v>4.4138999999999999</v>
      </c>
      <c r="Z59" s="16">
        <v>4.9886999999999997</v>
      </c>
      <c r="AA59" s="16">
        <v>4.4138999999999999</v>
      </c>
      <c r="AB59" s="16">
        <v>4.5979000000000001</v>
      </c>
      <c r="AC59" s="16">
        <v>5.0269000000000004</v>
      </c>
      <c r="AD59" s="16">
        <v>4.1280000000000001</v>
      </c>
      <c r="AE59" s="16">
        <v>5.8719000000000001</v>
      </c>
      <c r="AF59" s="16">
        <v>3.4121999999999999</v>
      </c>
      <c r="AG59" s="16">
        <v>-8.6828000000000003</v>
      </c>
      <c r="AH59" s="16" t="s">
        <v>189</v>
      </c>
      <c r="AI59" s="16">
        <v>3.9487999999999999</v>
      </c>
      <c r="AJ59" s="16">
        <v>-4.0046999999999997</v>
      </c>
      <c r="AK59" s="16">
        <v>-4.8933</v>
      </c>
      <c r="AL59" s="16">
        <v>3.1678000000000002</v>
      </c>
      <c r="AM59" s="16" t="s">
        <v>189</v>
      </c>
      <c r="AN59" s="16">
        <v>4.6205999999999996</v>
      </c>
      <c r="AO59" s="16">
        <v>4.8620999999999999</v>
      </c>
      <c r="AP59" s="16">
        <v>3.9561000000000002</v>
      </c>
      <c r="AQ59" s="16">
        <v>-7.4099000000000004</v>
      </c>
      <c r="AR59" s="16">
        <v>-2.9921000000000002</v>
      </c>
      <c r="AS59" s="16">
        <v>-7.056</v>
      </c>
      <c r="AT59" s="16">
        <v>1.6897</v>
      </c>
      <c r="AU59" s="16" t="s">
        <v>189</v>
      </c>
      <c r="AV59" s="16">
        <v>5.1509</v>
      </c>
      <c r="AW59" s="16">
        <v>-4.7450000000000001</v>
      </c>
      <c r="AX59" s="16">
        <v>3.2909000000000002</v>
      </c>
      <c r="AY59" s="16">
        <v>-8.3785000000000007</v>
      </c>
      <c r="AZ59" s="16">
        <v>3.4243999999999999</v>
      </c>
      <c r="BA59" s="16">
        <v>-5.8574000000000002</v>
      </c>
      <c r="BB59" s="16">
        <v>3.3454999999999999</v>
      </c>
      <c r="BC59" s="16" t="s">
        <v>189</v>
      </c>
      <c r="BD59" s="16">
        <v>5.6390000000000002</v>
      </c>
      <c r="BE59" s="16">
        <v>3.5678999999999998</v>
      </c>
      <c r="BF59" s="16">
        <v>4.3757999999999999</v>
      </c>
      <c r="BG59" s="16">
        <v>-3.6048</v>
      </c>
      <c r="BH59" s="16">
        <v>3.4495</v>
      </c>
      <c r="BI59" s="16" t="s">
        <v>189</v>
      </c>
      <c r="BJ59" s="16">
        <v>-3.9388000000000001</v>
      </c>
      <c r="BK59" s="16" t="s">
        <v>189</v>
      </c>
      <c r="BL59" s="16" t="s">
        <v>189</v>
      </c>
      <c r="BM59" s="16">
        <v>-9.4885999999999999</v>
      </c>
      <c r="BN59" s="16" t="s">
        <v>189</v>
      </c>
      <c r="BO59" s="16">
        <v>-9.4147999999999996</v>
      </c>
      <c r="BP59" s="16">
        <v>2.8860999999999999</v>
      </c>
      <c r="BQ59" s="16">
        <v>-4.0286</v>
      </c>
      <c r="BR59" s="16" t="s">
        <v>189</v>
      </c>
      <c r="BS59" s="16">
        <v>-8.4591999999999992</v>
      </c>
    </row>
    <row r="60" spans="1:71">
      <c r="A60" t="s">
        <v>21</v>
      </c>
      <c r="B60" t="s">
        <v>2</v>
      </c>
      <c r="C60" s="69" t="str">
        <f t="shared" si="0"/>
        <v>Dominican Republic 2002Male condom</v>
      </c>
      <c r="D60" s="16">
        <v>2.8755999999999999</v>
      </c>
      <c r="E60" s="16">
        <v>3.528</v>
      </c>
      <c r="F60" s="16">
        <v>-0.94530000000000003</v>
      </c>
      <c r="G60" s="16">
        <v>-2.8149999999999999</v>
      </c>
      <c r="H60" s="16">
        <v>3.528</v>
      </c>
      <c r="I60" s="16">
        <v>1.9025000000000001</v>
      </c>
      <c r="J60" s="16">
        <v>2.0787</v>
      </c>
      <c r="K60" s="16">
        <v>3.1551</v>
      </c>
      <c r="L60" s="16">
        <v>3.0966999999999998</v>
      </c>
      <c r="M60" s="16">
        <v>2.2665000000000002</v>
      </c>
      <c r="N60" s="16" t="s">
        <v>189</v>
      </c>
      <c r="O60" s="16">
        <v>2.6966999999999999</v>
      </c>
      <c r="P60" s="16">
        <v>-3.8708</v>
      </c>
      <c r="Q60" s="16">
        <v>2.7871000000000001</v>
      </c>
      <c r="R60" s="16">
        <v>-3.1147</v>
      </c>
      <c r="S60" s="16">
        <v>3.6427</v>
      </c>
      <c r="T60" s="16">
        <v>2.1566999999999998</v>
      </c>
      <c r="U60" s="16">
        <v>2.7503000000000002</v>
      </c>
      <c r="V60" s="16">
        <v>3.1141999999999999</v>
      </c>
      <c r="W60" s="16">
        <v>3.5619999999999998</v>
      </c>
      <c r="X60" s="16">
        <v>-4.1872999999999996</v>
      </c>
      <c r="Y60" s="16">
        <v>2.4295</v>
      </c>
      <c r="Z60" s="16">
        <v>3.7917000000000001</v>
      </c>
      <c r="AA60" s="16">
        <v>2.4295</v>
      </c>
      <c r="AB60" s="16">
        <v>4.8998999999999997</v>
      </c>
      <c r="AC60" s="16">
        <v>2.4399000000000002</v>
      </c>
      <c r="AD60" s="16">
        <v>3.8765999999999998</v>
      </c>
      <c r="AE60" s="16">
        <v>-3.2585999999999999</v>
      </c>
      <c r="AF60" s="16">
        <v>3.3285</v>
      </c>
      <c r="AG60" s="16">
        <v>-4.2995999999999999</v>
      </c>
      <c r="AH60" s="16" t="s">
        <v>189</v>
      </c>
      <c r="AI60" s="16">
        <v>2.4203000000000001</v>
      </c>
      <c r="AJ60" s="16">
        <v>-3.1356999999999999</v>
      </c>
      <c r="AK60" s="16">
        <v>-0.82850000000000001</v>
      </c>
      <c r="AL60" s="16">
        <v>2.3866999999999998</v>
      </c>
      <c r="AM60" s="16" t="s">
        <v>189</v>
      </c>
      <c r="AN60" s="16">
        <v>3.4275000000000002</v>
      </c>
      <c r="AO60" s="16">
        <v>1.7821</v>
      </c>
      <c r="AP60" s="16">
        <v>2.5788000000000002</v>
      </c>
      <c r="AQ60" s="16">
        <v>-3.3166000000000002</v>
      </c>
      <c r="AR60" s="16">
        <v>-3.7031000000000001</v>
      </c>
      <c r="AS60" s="16" t="s">
        <v>189</v>
      </c>
      <c r="AT60" s="16">
        <v>-3.2416</v>
      </c>
      <c r="AU60" s="16" t="s">
        <v>189</v>
      </c>
      <c r="AV60" s="16">
        <v>4.6829999999999998</v>
      </c>
      <c r="AW60" s="16">
        <v>-2.3483999999999998</v>
      </c>
      <c r="AX60" s="16">
        <v>4.4846000000000004</v>
      </c>
      <c r="AY60" s="16">
        <v>-2.6431</v>
      </c>
      <c r="AZ60" s="16">
        <v>2.9106999999999998</v>
      </c>
      <c r="BA60" s="16">
        <v>1.7381</v>
      </c>
      <c r="BB60" s="16">
        <v>2.19</v>
      </c>
      <c r="BC60" s="16" t="s">
        <v>189</v>
      </c>
      <c r="BD60" s="16">
        <v>4.1264000000000003</v>
      </c>
      <c r="BE60" s="16">
        <v>2.1091000000000002</v>
      </c>
      <c r="BF60" s="16">
        <v>3.5121000000000002</v>
      </c>
      <c r="BG60" s="16">
        <v>0.99299999999999999</v>
      </c>
      <c r="BH60" s="16">
        <v>2.7473999999999998</v>
      </c>
      <c r="BI60" s="16" t="s">
        <v>189</v>
      </c>
      <c r="BJ60" s="16" t="s">
        <v>189</v>
      </c>
      <c r="BK60" s="16" t="s">
        <v>189</v>
      </c>
      <c r="BL60" s="16" t="s">
        <v>189</v>
      </c>
      <c r="BM60" s="16">
        <v>-3.8803000000000001</v>
      </c>
      <c r="BN60" s="16" t="s">
        <v>189</v>
      </c>
      <c r="BO60" s="16">
        <v>-3.8102999999999998</v>
      </c>
      <c r="BP60" s="16">
        <v>3.6347</v>
      </c>
      <c r="BQ60" s="16">
        <v>-0.98260000000000003</v>
      </c>
      <c r="BR60" s="16" t="s">
        <v>189</v>
      </c>
      <c r="BS60" s="16">
        <v>-3.3938000000000001</v>
      </c>
    </row>
    <row r="61" spans="1:71">
      <c r="A61" t="s">
        <v>21</v>
      </c>
      <c r="B61" t="s">
        <v>67</v>
      </c>
      <c r="C61" s="69" t="str">
        <f t="shared" si="0"/>
        <v>Dominican Republic 2002Periodic abstinence</v>
      </c>
      <c r="D61" s="16">
        <v>18.673999999999999</v>
      </c>
      <c r="E61" s="16">
        <v>25.695599999999999</v>
      </c>
      <c r="F61" s="16">
        <v>-19.879300000000001</v>
      </c>
      <c r="G61" s="16">
        <v>-9.4792000000000005</v>
      </c>
      <c r="H61" s="16">
        <v>25.695599999999999</v>
      </c>
      <c r="I61" s="16">
        <v>14.7662</v>
      </c>
      <c r="J61" s="16" t="s">
        <v>189</v>
      </c>
      <c r="K61" s="16">
        <v>20.255700000000001</v>
      </c>
      <c r="L61" s="16">
        <v>19.655100000000001</v>
      </c>
      <c r="M61" s="16">
        <v>-16.869499999999999</v>
      </c>
      <c r="N61" s="16" t="s">
        <v>189</v>
      </c>
      <c r="O61" s="16">
        <v>18.787500000000001</v>
      </c>
      <c r="P61" s="16" t="s">
        <v>189</v>
      </c>
      <c r="Q61" s="16">
        <v>18.267199999999999</v>
      </c>
      <c r="R61" s="16" t="s">
        <v>189</v>
      </c>
      <c r="S61" s="16">
        <v>23.2087</v>
      </c>
      <c r="T61" s="16">
        <v>16.941199999999998</v>
      </c>
      <c r="U61" s="16">
        <v>17.828499999999998</v>
      </c>
      <c r="V61" s="16">
        <v>-20.8599</v>
      </c>
      <c r="W61" s="16" t="s">
        <v>189</v>
      </c>
      <c r="X61" s="16" t="s">
        <v>189</v>
      </c>
      <c r="Y61" s="16">
        <v>17.8172</v>
      </c>
      <c r="Z61" s="16" t="s">
        <v>189</v>
      </c>
      <c r="AA61" s="16">
        <v>17.8172</v>
      </c>
      <c r="AB61" s="16" t="s">
        <v>189</v>
      </c>
      <c r="AC61" s="16">
        <v>-23.191500000000001</v>
      </c>
      <c r="AD61" s="16">
        <v>-27.785299999999999</v>
      </c>
      <c r="AE61" s="16">
        <v>-18.595300000000002</v>
      </c>
      <c r="AF61" s="16">
        <v>-19.5395</v>
      </c>
      <c r="AG61" s="16" t="s">
        <v>189</v>
      </c>
      <c r="AH61" s="16" t="s">
        <v>189</v>
      </c>
      <c r="AI61" s="16">
        <v>16.3337</v>
      </c>
      <c r="AJ61" s="16" t="s">
        <v>189</v>
      </c>
      <c r="AK61" s="16">
        <v>13.724500000000001</v>
      </c>
      <c r="AL61" s="16">
        <v>17.793500000000002</v>
      </c>
      <c r="AM61" s="16" t="s">
        <v>189</v>
      </c>
      <c r="AN61" s="16">
        <v>-23.056999999999999</v>
      </c>
      <c r="AO61" s="16">
        <v>15.2448</v>
      </c>
      <c r="AP61" s="16">
        <v>17.107600000000001</v>
      </c>
      <c r="AQ61" s="16" t="s">
        <v>189</v>
      </c>
      <c r="AR61" s="16" t="s">
        <v>189</v>
      </c>
      <c r="AS61" s="16" t="s">
        <v>189</v>
      </c>
      <c r="AT61" s="16">
        <v>-21.281199999999998</v>
      </c>
      <c r="AU61" s="16" t="s">
        <v>189</v>
      </c>
      <c r="AV61" s="16" t="s">
        <v>189</v>
      </c>
      <c r="AW61" s="16" t="s">
        <v>189</v>
      </c>
      <c r="AX61" s="16" t="s">
        <v>189</v>
      </c>
      <c r="AY61" s="16" t="s">
        <v>189</v>
      </c>
      <c r="AZ61" s="16">
        <v>-25.2136</v>
      </c>
      <c r="BA61" s="16">
        <v>13.712999999999999</v>
      </c>
      <c r="BB61" s="16">
        <v>17.757200000000001</v>
      </c>
      <c r="BC61" s="16" t="s">
        <v>189</v>
      </c>
      <c r="BD61" s="16" t="s">
        <v>189</v>
      </c>
      <c r="BE61" s="16">
        <v>17.7593</v>
      </c>
      <c r="BF61" s="16">
        <v>-24.914999999999999</v>
      </c>
      <c r="BG61" s="16">
        <v>14.6165</v>
      </c>
      <c r="BH61" s="16">
        <v>18.700800000000001</v>
      </c>
      <c r="BI61" s="16" t="s">
        <v>189</v>
      </c>
      <c r="BJ61" s="16" t="s">
        <v>189</v>
      </c>
      <c r="BK61" s="16" t="s">
        <v>189</v>
      </c>
      <c r="BL61" s="16" t="s">
        <v>189</v>
      </c>
      <c r="BM61" s="16" t="s">
        <v>189</v>
      </c>
      <c r="BN61" s="16" t="s">
        <v>189</v>
      </c>
      <c r="BO61" s="16" t="s">
        <v>189</v>
      </c>
      <c r="BP61" s="16">
        <v>-23.0608</v>
      </c>
      <c r="BQ61" s="16">
        <v>14.8687</v>
      </c>
      <c r="BR61" s="16" t="s">
        <v>189</v>
      </c>
      <c r="BS61" s="16" t="s">
        <v>189</v>
      </c>
    </row>
    <row r="62" spans="1:71">
      <c r="A62" t="s">
        <v>21</v>
      </c>
      <c r="B62" t="s">
        <v>4</v>
      </c>
      <c r="C62" s="69" t="str">
        <f t="shared" si="0"/>
        <v>Dominican Republic 2002Withdrawal</v>
      </c>
      <c r="D62" s="16">
        <v>12.7286</v>
      </c>
      <c r="E62" s="16">
        <v>14.1121</v>
      </c>
      <c r="F62" s="16">
        <v>-11.513299999999999</v>
      </c>
      <c r="G62" s="16">
        <v>-9.7575000000000003</v>
      </c>
      <c r="H62" s="16">
        <v>14.1121</v>
      </c>
      <c r="I62" s="16">
        <v>10.6648</v>
      </c>
      <c r="J62" s="16">
        <v>-14.4076</v>
      </c>
      <c r="K62" s="16">
        <v>12.305199999999999</v>
      </c>
      <c r="L62" s="16">
        <v>12.8466</v>
      </c>
      <c r="M62" s="16">
        <v>14.0054</v>
      </c>
      <c r="N62" s="16" t="s">
        <v>189</v>
      </c>
      <c r="O62" s="16">
        <v>13.5471</v>
      </c>
      <c r="P62" s="16">
        <v>-8.6227999999999998</v>
      </c>
      <c r="Q62" s="16">
        <v>13.5844</v>
      </c>
      <c r="R62" s="16">
        <v>-9.6156000000000006</v>
      </c>
      <c r="S62" s="16">
        <v>14.3833</v>
      </c>
      <c r="T62" s="16">
        <v>10.829800000000001</v>
      </c>
      <c r="U62" s="16">
        <v>12.116099999999999</v>
      </c>
      <c r="V62" s="16">
        <v>14.1097</v>
      </c>
      <c r="W62" s="16">
        <v>12.3591</v>
      </c>
      <c r="X62" s="16" t="s">
        <v>189</v>
      </c>
      <c r="Y62" s="16">
        <v>14.010899999999999</v>
      </c>
      <c r="Z62" s="16">
        <v>10.7766</v>
      </c>
      <c r="AA62" s="16">
        <v>14.010899999999999</v>
      </c>
      <c r="AB62" s="16">
        <v>11.5052</v>
      </c>
      <c r="AC62" s="16">
        <v>18.397400000000001</v>
      </c>
      <c r="AD62" s="16">
        <v>16.521599999999999</v>
      </c>
      <c r="AE62" s="16">
        <v>-11.1877</v>
      </c>
      <c r="AF62" s="16">
        <v>15.0237</v>
      </c>
      <c r="AG62" s="16">
        <v>-12.895</v>
      </c>
      <c r="AH62" s="16" t="s">
        <v>189</v>
      </c>
      <c r="AI62" s="16">
        <v>-11.402200000000001</v>
      </c>
      <c r="AJ62" s="16">
        <v>-11.1059</v>
      </c>
      <c r="AK62" s="16" t="s">
        <v>189</v>
      </c>
      <c r="AL62" s="16">
        <v>12.328900000000001</v>
      </c>
      <c r="AM62" s="16" t="s">
        <v>189</v>
      </c>
      <c r="AN62" s="16">
        <v>12.241099999999999</v>
      </c>
      <c r="AO62" s="16">
        <v>-11.8809</v>
      </c>
      <c r="AP62" s="16">
        <v>13.1121</v>
      </c>
      <c r="AQ62" s="16">
        <v>-8.2555999999999994</v>
      </c>
      <c r="AR62" s="16">
        <v>-18.4953</v>
      </c>
      <c r="AS62" s="16">
        <v>-8.0367999999999995</v>
      </c>
      <c r="AT62" s="16">
        <v>14.712300000000001</v>
      </c>
      <c r="AU62" s="16" t="s">
        <v>189</v>
      </c>
      <c r="AV62" s="16">
        <v>13.471299999999999</v>
      </c>
      <c r="AW62" s="16">
        <v>-7.0396000000000001</v>
      </c>
      <c r="AX62" s="16">
        <v>12.5276</v>
      </c>
      <c r="AY62" s="16">
        <v>-7.8179999999999996</v>
      </c>
      <c r="AZ62" s="16">
        <v>14.471299999999999</v>
      </c>
      <c r="BA62" s="16">
        <v>-13.296799999999999</v>
      </c>
      <c r="BB62" s="16">
        <v>14.0467</v>
      </c>
      <c r="BC62" s="16" t="s">
        <v>189</v>
      </c>
      <c r="BD62" s="16">
        <v>12.2674</v>
      </c>
      <c r="BE62" s="16">
        <v>14.171200000000001</v>
      </c>
      <c r="BF62" s="16">
        <v>14.077400000000001</v>
      </c>
      <c r="BG62" s="16">
        <v>-12.4284</v>
      </c>
      <c r="BH62" s="16">
        <v>13.7934</v>
      </c>
      <c r="BI62" s="16" t="s">
        <v>189</v>
      </c>
      <c r="BJ62" s="16">
        <v>-7.4062000000000001</v>
      </c>
      <c r="BK62" s="16" t="s">
        <v>189</v>
      </c>
      <c r="BL62" s="16" t="s">
        <v>189</v>
      </c>
      <c r="BM62" s="16">
        <v>-7.2991000000000001</v>
      </c>
      <c r="BN62" s="16" t="s">
        <v>189</v>
      </c>
      <c r="BO62" s="16">
        <v>-8.4793000000000003</v>
      </c>
      <c r="BP62" s="16">
        <v>14.2844</v>
      </c>
      <c r="BQ62" s="16">
        <v>-12.126899999999999</v>
      </c>
      <c r="BR62" s="16" t="s">
        <v>189</v>
      </c>
      <c r="BS62" s="16">
        <v>-8.2899999999999991</v>
      </c>
    </row>
    <row r="63" spans="1:71">
      <c r="A63" t="s">
        <v>23</v>
      </c>
      <c r="B63" t="s">
        <v>0</v>
      </c>
      <c r="C63" s="69" t="str">
        <f t="shared" si="0"/>
        <v>Egypt 2008Pill</v>
      </c>
      <c r="D63" s="16">
        <v>6.1715999999999998</v>
      </c>
      <c r="E63" s="16">
        <v>8.8815000000000008</v>
      </c>
      <c r="F63" s="16">
        <v>5.6158999999999999</v>
      </c>
      <c r="G63" s="16">
        <v>4.3662000000000001</v>
      </c>
      <c r="H63" s="16">
        <v>8.8815000000000008</v>
      </c>
      <c r="I63" s="16">
        <v>4.8880999999999997</v>
      </c>
      <c r="J63" s="16" t="s">
        <v>189</v>
      </c>
      <c r="K63" s="16">
        <v>6.1252000000000004</v>
      </c>
      <c r="L63" s="16">
        <v>8.6487999999999996</v>
      </c>
      <c r="M63" s="16">
        <v>5.0719000000000003</v>
      </c>
      <c r="N63" s="16">
        <v>5.1234000000000002</v>
      </c>
      <c r="O63" s="16">
        <v>7.0212000000000003</v>
      </c>
      <c r="P63" s="16">
        <v>4.9943</v>
      </c>
      <c r="Q63" s="16">
        <v>7.5105000000000004</v>
      </c>
      <c r="R63" s="16">
        <v>4.6237000000000004</v>
      </c>
      <c r="S63" s="16">
        <v>7.1313000000000004</v>
      </c>
      <c r="T63" s="16">
        <v>4.7992999999999997</v>
      </c>
      <c r="U63" s="16">
        <v>5.9988000000000001</v>
      </c>
      <c r="V63" s="16">
        <v>6.2824</v>
      </c>
      <c r="W63" s="16">
        <v>6.9836</v>
      </c>
      <c r="X63" s="16" t="s">
        <v>189</v>
      </c>
      <c r="Y63" s="16">
        <v>5.7506000000000004</v>
      </c>
      <c r="Z63" s="16">
        <v>7.0019</v>
      </c>
      <c r="AA63" s="16">
        <v>5.7506000000000004</v>
      </c>
      <c r="AB63" s="16">
        <v>6.7965</v>
      </c>
      <c r="AC63" s="16">
        <v>7.4457000000000004</v>
      </c>
      <c r="AD63" s="16">
        <v>8.7014999999999993</v>
      </c>
      <c r="AE63" s="16">
        <v>6.2449000000000003</v>
      </c>
      <c r="AF63" s="16">
        <v>8.2065999999999999</v>
      </c>
      <c r="AG63" s="16">
        <v>5.9347000000000003</v>
      </c>
      <c r="AH63" s="16">
        <v>-7.9424999999999999</v>
      </c>
      <c r="AI63" s="16">
        <v>4.3150000000000004</v>
      </c>
      <c r="AJ63" s="16">
        <v>9.1645000000000003</v>
      </c>
      <c r="AK63" s="16">
        <v>3.2073</v>
      </c>
      <c r="AL63" s="16">
        <v>6.5404999999999998</v>
      </c>
      <c r="AM63" s="16">
        <v>2.6718999999999999</v>
      </c>
      <c r="AN63" s="16">
        <v>10.849299999999999</v>
      </c>
      <c r="AO63" s="16">
        <v>4.2521000000000004</v>
      </c>
      <c r="AP63" s="16">
        <v>7.7427000000000001</v>
      </c>
      <c r="AQ63" s="16">
        <v>4.1180000000000003</v>
      </c>
      <c r="AR63" s="16">
        <v>7.9843999999999999</v>
      </c>
      <c r="AS63" s="16">
        <v>5.3346999999999998</v>
      </c>
      <c r="AT63" s="16">
        <v>7.3769</v>
      </c>
      <c r="AU63" s="16">
        <v>4.9526000000000003</v>
      </c>
      <c r="AV63" s="16">
        <v>10.077299999999999</v>
      </c>
      <c r="AW63" s="16">
        <v>5.7762000000000002</v>
      </c>
      <c r="AX63" s="16">
        <v>9.1072000000000006</v>
      </c>
      <c r="AY63" s="16">
        <v>5.3520000000000003</v>
      </c>
      <c r="AZ63" s="16">
        <v>8.3798999999999992</v>
      </c>
      <c r="BA63" s="16">
        <v>4.3954000000000004</v>
      </c>
      <c r="BB63" s="16">
        <v>6.8880999999999997</v>
      </c>
      <c r="BC63" s="16">
        <v>4.1535000000000002</v>
      </c>
      <c r="BD63" s="16">
        <v>8.0497999999999994</v>
      </c>
      <c r="BE63" s="16">
        <v>6.7319000000000004</v>
      </c>
      <c r="BF63" s="16">
        <v>9.2505000000000006</v>
      </c>
      <c r="BG63" s="16">
        <v>4.6528</v>
      </c>
      <c r="BH63" s="16">
        <v>7.8834999999999997</v>
      </c>
      <c r="BI63" s="16">
        <v>4.3498999999999999</v>
      </c>
      <c r="BJ63" s="16">
        <v>6.3630000000000004</v>
      </c>
      <c r="BK63" s="16">
        <v>3.6301999999999999</v>
      </c>
      <c r="BL63" s="16" t="s">
        <v>189</v>
      </c>
      <c r="BM63" s="16">
        <v>5.0529999999999999</v>
      </c>
      <c r="BN63" s="16">
        <v>5.8235000000000001</v>
      </c>
      <c r="BO63" s="16">
        <v>4.7458999999999998</v>
      </c>
      <c r="BP63" s="16">
        <v>9.5241000000000007</v>
      </c>
      <c r="BQ63" s="16">
        <v>5.5683999999999996</v>
      </c>
      <c r="BR63" s="16">
        <v>-5.9785000000000004</v>
      </c>
      <c r="BS63" s="16">
        <v>4.4288999999999996</v>
      </c>
    </row>
    <row r="64" spans="1:71">
      <c r="A64" t="s">
        <v>23</v>
      </c>
      <c r="B64" t="s">
        <v>1</v>
      </c>
      <c r="C64" s="69" t="str">
        <f t="shared" si="0"/>
        <v>Egypt 2008IUD</v>
      </c>
      <c r="D64" s="16">
        <v>0.93489999999999995</v>
      </c>
      <c r="E64" s="16">
        <v>1.22</v>
      </c>
      <c r="F64" s="16">
        <v>1.43</v>
      </c>
      <c r="G64" s="16">
        <v>0.31119999999999998</v>
      </c>
      <c r="H64" s="16">
        <v>1.22</v>
      </c>
      <c r="I64" s="16">
        <v>0.81679999999999997</v>
      </c>
      <c r="J64" s="16" t="s">
        <v>189</v>
      </c>
      <c r="K64" s="16">
        <v>0.93489999999999995</v>
      </c>
      <c r="L64" s="16">
        <v>1.3340000000000001</v>
      </c>
      <c r="M64" s="16">
        <v>0.9677</v>
      </c>
      <c r="N64" s="16">
        <v>0.25069999999999998</v>
      </c>
      <c r="O64" s="16">
        <v>1.2766999999999999</v>
      </c>
      <c r="P64" s="16">
        <v>0.45400000000000001</v>
      </c>
      <c r="Q64" s="16">
        <v>1.2189000000000001</v>
      </c>
      <c r="R64" s="16">
        <v>0.63939999999999997</v>
      </c>
      <c r="S64" s="16">
        <v>1.0149999999999999</v>
      </c>
      <c r="T64" s="16">
        <v>0.84740000000000004</v>
      </c>
      <c r="U64" s="16">
        <v>1.0988</v>
      </c>
      <c r="V64" s="16">
        <v>0.81069999999999998</v>
      </c>
      <c r="W64" s="16">
        <v>1.0501</v>
      </c>
      <c r="X64" s="16">
        <v>-1.7784</v>
      </c>
      <c r="Y64" s="16">
        <v>0.84309999999999996</v>
      </c>
      <c r="Z64" s="16">
        <v>1.1352</v>
      </c>
      <c r="AA64" s="16">
        <v>0.84309999999999996</v>
      </c>
      <c r="AB64" s="16">
        <v>1.3965000000000001</v>
      </c>
      <c r="AC64" s="16">
        <v>0.6552</v>
      </c>
      <c r="AD64" s="16">
        <v>1.5263</v>
      </c>
      <c r="AE64" s="16">
        <v>0.72619999999999996</v>
      </c>
      <c r="AF64" s="16">
        <v>1.2098</v>
      </c>
      <c r="AG64" s="16">
        <v>0.79600000000000004</v>
      </c>
      <c r="AH64" s="16">
        <v>-1E-4</v>
      </c>
      <c r="AI64" s="16">
        <v>0.96730000000000005</v>
      </c>
      <c r="AJ64" s="16">
        <v>0.63549999999999995</v>
      </c>
      <c r="AK64" s="16">
        <v>0.90080000000000005</v>
      </c>
      <c r="AL64" s="16">
        <v>1.2324999999999999</v>
      </c>
      <c r="AM64" s="16">
        <v>0.47960000000000003</v>
      </c>
      <c r="AN64" s="16">
        <v>1.4034</v>
      </c>
      <c r="AO64" s="16">
        <v>1.014</v>
      </c>
      <c r="AP64" s="16">
        <v>1.3238000000000001</v>
      </c>
      <c r="AQ64" s="16">
        <v>0.89159999999999995</v>
      </c>
      <c r="AR64" s="16">
        <v>1.1363000000000001</v>
      </c>
      <c r="AS64" s="16">
        <v>0.63490000000000002</v>
      </c>
      <c r="AT64" s="16">
        <v>1.1487000000000001</v>
      </c>
      <c r="AU64" s="16">
        <v>0.4244</v>
      </c>
      <c r="AV64" s="16">
        <v>1.8050999999999999</v>
      </c>
      <c r="AW64" s="16">
        <v>0.86739999999999995</v>
      </c>
      <c r="AX64" s="16">
        <v>1.3010999999999999</v>
      </c>
      <c r="AY64" s="16">
        <v>0.99690000000000001</v>
      </c>
      <c r="AZ64" s="16">
        <v>0.95620000000000005</v>
      </c>
      <c r="BA64" s="16">
        <v>0.79400000000000004</v>
      </c>
      <c r="BB64" s="16">
        <v>1.1859</v>
      </c>
      <c r="BC64" s="16">
        <v>0.4526</v>
      </c>
      <c r="BD64" s="16">
        <v>1.4187000000000001</v>
      </c>
      <c r="BE64" s="16">
        <v>1.2345999999999999</v>
      </c>
      <c r="BF64" s="16">
        <v>1.1486000000000001</v>
      </c>
      <c r="BG64" s="16">
        <v>1.3787</v>
      </c>
      <c r="BH64" s="16">
        <v>1.2370000000000001</v>
      </c>
      <c r="BI64" s="16">
        <v>1.3733</v>
      </c>
      <c r="BJ64" s="16">
        <v>0.9103</v>
      </c>
      <c r="BK64" s="16">
        <v>0.1234</v>
      </c>
      <c r="BL64" s="16" t="s">
        <v>189</v>
      </c>
      <c r="BM64" s="16">
        <v>0.3725</v>
      </c>
      <c r="BN64" s="16">
        <v>1.1227</v>
      </c>
      <c r="BO64" s="16">
        <v>0.28620000000000001</v>
      </c>
      <c r="BP64" s="16">
        <v>0.90959999999999996</v>
      </c>
      <c r="BQ64" s="16">
        <v>1.4844999999999999</v>
      </c>
      <c r="BR64" s="16">
        <v>-2.7096</v>
      </c>
      <c r="BS64" s="16">
        <v>0.41049999999999998</v>
      </c>
    </row>
    <row r="65" spans="1:71">
      <c r="A65" t="s">
        <v>23</v>
      </c>
      <c r="B65" t="s">
        <v>75</v>
      </c>
      <c r="C65" s="69" t="str">
        <f t="shared" si="0"/>
        <v>Egypt 2008Injectables</v>
      </c>
      <c r="D65" s="16">
        <v>0.93659999999999999</v>
      </c>
      <c r="E65" s="16">
        <v>1.1566000000000001</v>
      </c>
      <c r="F65" s="16">
        <v>1.3104</v>
      </c>
      <c r="G65" s="16">
        <v>0.62039999999999995</v>
      </c>
      <c r="H65" s="16">
        <v>1.1566000000000001</v>
      </c>
      <c r="I65" s="16">
        <v>0.86399999999999999</v>
      </c>
      <c r="J65" s="16" t="s">
        <v>189</v>
      </c>
      <c r="K65" s="16">
        <v>0.93659999999999999</v>
      </c>
      <c r="L65" s="16">
        <v>-1.2222999999999999</v>
      </c>
      <c r="M65" s="16">
        <v>0.92449999999999999</v>
      </c>
      <c r="N65" s="16">
        <v>0.84140000000000004</v>
      </c>
      <c r="O65" s="16">
        <v>1.1758999999999999</v>
      </c>
      <c r="P65" s="16">
        <v>0.76790000000000003</v>
      </c>
      <c r="Q65" s="16">
        <v>1.0392999999999999</v>
      </c>
      <c r="R65" s="16">
        <v>0.84899999999999998</v>
      </c>
      <c r="S65" s="16">
        <v>0.60729999999999995</v>
      </c>
      <c r="T65" s="16">
        <v>2.0411000000000001</v>
      </c>
      <c r="U65" s="16">
        <v>1.4417</v>
      </c>
      <c r="V65" s="16">
        <v>0.73409999999999997</v>
      </c>
      <c r="W65" s="16">
        <v>0.99409999999999998</v>
      </c>
      <c r="X65" s="16" t="s">
        <v>189</v>
      </c>
      <c r="Y65" s="16">
        <v>0.9758</v>
      </c>
      <c r="Z65" s="16">
        <v>0.90620000000000001</v>
      </c>
      <c r="AA65" s="16">
        <v>0.9758</v>
      </c>
      <c r="AB65" s="16">
        <v>0.5151</v>
      </c>
      <c r="AC65" s="16">
        <v>0.79859999999999998</v>
      </c>
      <c r="AD65" s="16">
        <v>0.81469999999999998</v>
      </c>
      <c r="AE65" s="16">
        <v>0.54320000000000002</v>
      </c>
      <c r="AF65" s="16">
        <v>0.9446</v>
      </c>
      <c r="AG65" s="16">
        <v>0.38440000000000002</v>
      </c>
      <c r="AH65" s="16" t="s">
        <v>189</v>
      </c>
      <c r="AI65" s="16">
        <v>1.2206999999999999</v>
      </c>
      <c r="AJ65" s="16" t="s">
        <v>189</v>
      </c>
      <c r="AK65" s="16">
        <v>1.9782</v>
      </c>
      <c r="AL65" s="16">
        <v>-1.3562000000000001</v>
      </c>
      <c r="AM65" s="16">
        <v>-2.5598999999999998</v>
      </c>
      <c r="AN65" s="16" t="s">
        <v>189</v>
      </c>
      <c r="AO65" s="16">
        <v>1.2196</v>
      </c>
      <c r="AP65" s="16">
        <v>-1.3306</v>
      </c>
      <c r="AQ65" s="16">
        <v>1.4766999999999999</v>
      </c>
      <c r="AR65" s="16">
        <v>0.77580000000000005</v>
      </c>
      <c r="AS65" s="16">
        <v>0.72019999999999995</v>
      </c>
      <c r="AT65" s="16">
        <v>0.93740000000000001</v>
      </c>
      <c r="AU65" s="16">
        <v>0.58509999999999995</v>
      </c>
      <c r="AV65" s="16">
        <v>-0.55759999999999998</v>
      </c>
      <c r="AW65" s="16">
        <v>0.99209999999999998</v>
      </c>
      <c r="AX65" s="16">
        <v>0.4325</v>
      </c>
      <c r="AY65" s="16">
        <v>1.1311</v>
      </c>
      <c r="AZ65" s="16">
        <v>-1.6515</v>
      </c>
      <c r="BA65" s="16">
        <v>0.66679999999999995</v>
      </c>
      <c r="BB65" s="16">
        <v>1.6012999999999999</v>
      </c>
      <c r="BC65" s="16">
        <v>0.37180000000000002</v>
      </c>
      <c r="BD65" s="16">
        <v>1.1855</v>
      </c>
      <c r="BE65" s="16">
        <v>1.1687000000000001</v>
      </c>
      <c r="BF65" s="16">
        <v>1.3762000000000001</v>
      </c>
      <c r="BG65" s="16">
        <v>0.96079999999999999</v>
      </c>
      <c r="BH65" s="16">
        <v>1.103</v>
      </c>
      <c r="BI65" s="16">
        <v>-1.3163</v>
      </c>
      <c r="BJ65" s="16">
        <v>0.81200000000000006</v>
      </c>
      <c r="BK65" s="16">
        <v>0.66100000000000003</v>
      </c>
      <c r="BL65" s="16" t="s">
        <v>189</v>
      </c>
      <c r="BM65" s="16">
        <v>0.82599999999999996</v>
      </c>
      <c r="BN65" s="16">
        <v>-0.89990000000000003</v>
      </c>
      <c r="BO65" s="16">
        <v>0.72850000000000004</v>
      </c>
      <c r="BP65" s="16">
        <v>1.3310999999999999</v>
      </c>
      <c r="BQ65" s="16">
        <v>0.81599999999999995</v>
      </c>
      <c r="BR65" s="16">
        <v>-0.67210000000000003</v>
      </c>
      <c r="BS65" s="16">
        <v>0.87360000000000004</v>
      </c>
    </row>
    <row r="66" spans="1:71">
      <c r="A66" t="s">
        <v>23</v>
      </c>
      <c r="B66" t="s">
        <v>64</v>
      </c>
      <c r="C66" s="69" t="str">
        <f t="shared" si="0"/>
        <v>Egypt 2008Implants</v>
      </c>
      <c r="D66" s="16">
        <v>-1.5875999999999999</v>
      </c>
      <c r="E66" s="16" t="s">
        <v>189</v>
      </c>
      <c r="F66" s="16" t="s">
        <v>189</v>
      </c>
      <c r="G66" s="16" t="s">
        <v>189</v>
      </c>
      <c r="H66" s="16" t="s">
        <v>189</v>
      </c>
      <c r="I66" s="16" t="s">
        <v>189</v>
      </c>
      <c r="J66" s="16" t="s">
        <v>189</v>
      </c>
      <c r="K66" s="16">
        <v>-1.5875999999999999</v>
      </c>
      <c r="L66" s="16" t="s">
        <v>189</v>
      </c>
      <c r="M66" s="16" t="s">
        <v>189</v>
      </c>
      <c r="N66" s="16" t="s">
        <v>189</v>
      </c>
      <c r="O66" s="16" t="s">
        <v>189</v>
      </c>
      <c r="P66" s="16" t="s">
        <v>189</v>
      </c>
      <c r="Q66" s="16" t="s">
        <v>189</v>
      </c>
      <c r="R66" s="16" t="s">
        <v>189</v>
      </c>
      <c r="S66" s="16" t="s">
        <v>189</v>
      </c>
      <c r="T66" s="16" t="s">
        <v>189</v>
      </c>
      <c r="U66" s="16" t="s">
        <v>189</v>
      </c>
      <c r="V66" s="16" t="s">
        <v>189</v>
      </c>
      <c r="W66" s="16" t="s">
        <v>189</v>
      </c>
      <c r="X66" s="16" t="s">
        <v>189</v>
      </c>
      <c r="Y66" s="16" t="s">
        <v>189</v>
      </c>
      <c r="Z66" s="16" t="s">
        <v>189</v>
      </c>
      <c r="AA66" s="16" t="s">
        <v>189</v>
      </c>
      <c r="AB66" s="16" t="s">
        <v>189</v>
      </c>
      <c r="AC66" s="16" t="s">
        <v>189</v>
      </c>
      <c r="AD66" s="16" t="s">
        <v>189</v>
      </c>
      <c r="AE66" s="16" t="s">
        <v>189</v>
      </c>
      <c r="AF66" s="16" t="s">
        <v>189</v>
      </c>
      <c r="AG66" s="16" t="s">
        <v>189</v>
      </c>
      <c r="AH66" s="16" t="s">
        <v>189</v>
      </c>
      <c r="AI66" s="16" t="s">
        <v>189</v>
      </c>
      <c r="AJ66" s="16" t="s">
        <v>189</v>
      </c>
      <c r="AK66" s="16" t="s">
        <v>189</v>
      </c>
      <c r="AL66" s="16" t="s">
        <v>189</v>
      </c>
      <c r="AM66" s="16" t="s">
        <v>189</v>
      </c>
      <c r="AN66" s="16" t="s">
        <v>189</v>
      </c>
      <c r="AO66" s="16" t="s">
        <v>189</v>
      </c>
      <c r="AP66" s="16" t="s">
        <v>189</v>
      </c>
      <c r="AQ66" s="16" t="s">
        <v>189</v>
      </c>
      <c r="AR66" s="16" t="s">
        <v>189</v>
      </c>
      <c r="AS66" s="16" t="s">
        <v>189</v>
      </c>
      <c r="AT66" s="16" t="s">
        <v>189</v>
      </c>
      <c r="AU66" s="16" t="s">
        <v>189</v>
      </c>
      <c r="AV66" s="16" t="s">
        <v>189</v>
      </c>
      <c r="AW66" s="16" t="s">
        <v>189</v>
      </c>
      <c r="AX66" s="16" t="s">
        <v>189</v>
      </c>
      <c r="AY66" s="16" t="s">
        <v>189</v>
      </c>
      <c r="AZ66" s="16" t="s">
        <v>189</v>
      </c>
      <c r="BA66" s="16" t="s">
        <v>189</v>
      </c>
      <c r="BB66" s="16" t="s">
        <v>189</v>
      </c>
      <c r="BC66" s="16" t="s">
        <v>189</v>
      </c>
      <c r="BD66" s="16" t="s">
        <v>189</v>
      </c>
      <c r="BE66" s="16" t="s">
        <v>189</v>
      </c>
      <c r="BF66" s="16" t="s">
        <v>189</v>
      </c>
      <c r="BG66" s="16" t="s">
        <v>189</v>
      </c>
      <c r="BH66" s="16" t="s">
        <v>189</v>
      </c>
      <c r="BI66" s="16" t="s">
        <v>189</v>
      </c>
      <c r="BJ66" s="16" t="s">
        <v>189</v>
      </c>
      <c r="BK66" s="16" t="s">
        <v>189</v>
      </c>
      <c r="BL66" s="16" t="s">
        <v>189</v>
      </c>
      <c r="BM66" s="16" t="s">
        <v>189</v>
      </c>
      <c r="BN66" s="16" t="s">
        <v>189</v>
      </c>
      <c r="BO66" s="16" t="s">
        <v>189</v>
      </c>
      <c r="BP66" s="16" t="s">
        <v>189</v>
      </c>
      <c r="BQ66" s="16" t="s">
        <v>189</v>
      </c>
      <c r="BR66" s="16" t="s">
        <v>189</v>
      </c>
      <c r="BS66" s="16" t="s">
        <v>189</v>
      </c>
    </row>
    <row r="67" spans="1:71">
      <c r="A67" t="s">
        <v>23</v>
      </c>
      <c r="B67" t="s">
        <v>2</v>
      </c>
      <c r="C67" s="69" t="str">
        <f t="shared" ref="C67:C130" si="1">CONCATENATE(A67,B67)</f>
        <v>Egypt 2008Male condom</v>
      </c>
      <c r="D67" s="16">
        <v>-8.1712000000000007</v>
      </c>
      <c r="E67" s="16" t="s">
        <v>189</v>
      </c>
      <c r="F67" s="16" t="s">
        <v>189</v>
      </c>
      <c r="G67" s="16" t="s">
        <v>189</v>
      </c>
      <c r="H67" s="16" t="s">
        <v>189</v>
      </c>
      <c r="I67" s="16" t="s">
        <v>189</v>
      </c>
      <c r="J67" s="16" t="s">
        <v>189</v>
      </c>
      <c r="K67" s="16">
        <v>-8.1712000000000007</v>
      </c>
      <c r="L67" s="16" t="s">
        <v>189</v>
      </c>
      <c r="M67" s="16" t="s">
        <v>189</v>
      </c>
      <c r="N67" s="16" t="s">
        <v>189</v>
      </c>
      <c r="O67" s="16" t="s">
        <v>189</v>
      </c>
      <c r="P67" s="16" t="s">
        <v>189</v>
      </c>
      <c r="Q67" s="16" t="s">
        <v>189</v>
      </c>
      <c r="R67" s="16" t="s">
        <v>189</v>
      </c>
      <c r="S67" s="16" t="s">
        <v>189</v>
      </c>
      <c r="T67" s="16" t="s">
        <v>189</v>
      </c>
      <c r="U67" s="16" t="s">
        <v>189</v>
      </c>
      <c r="V67" s="16" t="s">
        <v>189</v>
      </c>
      <c r="W67" s="16" t="s">
        <v>189</v>
      </c>
      <c r="X67" s="16" t="s">
        <v>189</v>
      </c>
      <c r="Y67" s="16" t="s">
        <v>189</v>
      </c>
      <c r="Z67" s="16" t="s">
        <v>189</v>
      </c>
      <c r="AA67" s="16" t="s">
        <v>189</v>
      </c>
      <c r="AB67" s="16" t="s">
        <v>189</v>
      </c>
      <c r="AC67" s="16" t="s">
        <v>189</v>
      </c>
      <c r="AD67" s="16" t="s">
        <v>189</v>
      </c>
      <c r="AE67" s="16" t="s">
        <v>189</v>
      </c>
      <c r="AF67" s="16" t="s">
        <v>189</v>
      </c>
      <c r="AG67" s="16" t="s">
        <v>189</v>
      </c>
      <c r="AH67" s="16" t="s">
        <v>189</v>
      </c>
      <c r="AI67" s="16" t="s">
        <v>189</v>
      </c>
      <c r="AJ67" s="16" t="s">
        <v>189</v>
      </c>
      <c r="AK67" s="16" t="s">
        <v>189</v>
      </c>
      <c r="AL67" s="16" t="s">
        <v>189</v>
      </c>
      <c r="AM67" s="16" t="s">
        <v>189</v>
      </c>
      <c r="AN67" s="16" t="s">
        <v>189</v>
      </c>
      <c r="AO67" s="16" t="s">
        <v>189</v>
      </c>
      <c r="AP67" s="16" t="s">
        <v>189</v>
      </c>
      <c r="AQ67" s="16" t="s">
        <v>189</v>
      </c>
      <c r="AR67" s="16" t="s">
        <v>189</v>
      </c>
      <c r="AS67" s="16" t="s">
        <v>189</v>
      </c>
      <c r="AT67" s="16" t="s">
        <v>189</v>
      </c>
      <c r="AU67" s="16" t="s">
        <v>189</v>
      </c>
      <c r="AV67" s="16" t="s">
        <v>189</v>
      </c>
      <c r="AW67" s="16" t="s">
        <v>189</v>
      </c>
      <c r="AX67" s="16" t="s">
        <v>189</v>
      </c>
      <c r="AY67" s="16" t="s">
        <v>189</v>
      </c>
      <c r="AZ67" s="16" t="s">
        <v>189</v>
      </c>
      <c r="BA67" s="16" t="s">
        <v>189</v>
      </c>
      <c r="BB67" s="16" t="s">
        <v>189</v>
      </c>
      <c r="BC67" s="16" t="s">
        <v>189</v>
      </c>
      <c r="BD67" s="16" t="s">
        <v>189</v>
      </c>
      <c r="BE67" s="16" t="s">
        <v>189</v>
      </c>
      <c r="BF67" s="16" t="s">
        <v>189</v>
      </c>
      <c r="BG67" s="16" t="s">
        <v>189</v>
      </c>
      <c r="BH67" s="16" t="s">
        <v>189</v>
      </c>
      <c r="BI67" s="16" t="s">
        <v>189</v>
      </c>
      <c r="BJ67" s="16" t="s">
        <v>189</v>
      </c>
      <c r="BK67" s="16" t="s">
        <v>189</v>
      </c>
      <c r="BL67" s="16" t="s">
        <v>189</v>
      </c>
      <c r="BM67" s="16" t="s">
        <v>189</v>
      </c>
      <c r="BN67" s="16" t="s">
        <v>189</v>
      </c>
      <c r="BO67" s="16" t="s">
        <v>189</v>
      </c>
      <c r="BP67" s="16" t="s">
        <v>189</v>
      </c>
      <c r="BQ67" s="16" t="s">
        <v>189</v>
      </c>
      <c r="BR67" s="16" t="s">
        <v>189</v>
      </c>
      <c r="BS67" s="16" t="s">
        <v>189</v>
      </c>
    </row>
    <row r="68" spans="1:71">
      <c r="A68" t="s">
        <v>24</v>
      </c>
      <c r="B68" t="s">
        <v>0</v>
      </c>
      <c r="C68" s="69" t="str">
        <f t="shared" si="1"/>
        <v>Ethiopia 2005Pill</v>
      </c>
      <c r="D68" s="16">
        <v>2.7871999999999999</v>
      </c>
      <c r="E68" s="16">
        <v>4.2351000000000001</v>
      </c>
      <c r="F68" s="16">
        <v>-3.3001</v>
      </c>
      <c r="G68" s="16">
        <v>-0.92190000000000005</v>
      </c>
      <c r="H68" s="16">
        <v>4.2351000000000001</v>
      </c>
      <c r="I68" s="16">
        <v>1.8469</v>
      </c>
      <c r="J68" s="16" t="s">
        <v>189</v>
      </c>
      <c r="K68" s="16">
        <v>2.69</v>
      </c>
      <c r="L68" s="16">
        <v>3.7364999999999999</v>
      </c>
      <c r="M68" s="16">
        <v>-2.4792999999999998</v>
      </c>
      <c r="N68" s="16">
        <v>2.2873999999999999</v>
      </c>
      <c r="O68" s="16">
        <v>3.2330999999999999</v>
      </c>
      <c r="P68" s="16">
        <v>2.3948</v>
      </c>
      <c r="Q68" s="16">
        <v>2.2462</v>
      </c>
      <c r="R68" s="16">
        <v>-3.6591999999999998</v>
      </c>
      <c r="S68" s="16">
        <v>-2.7566999999999999</v>
      </c>
      <c r="T68" s="16">
        <v>2.8060999999999998</v>
      </c>
      <c r="U68" s="16">
        <v>4.0587999999999997</v>
      </c>
      <c r="V68" s="16">
        <v>2.1143999999999998</v>
      </c>
      <c r="W68" s="16">
        <v>3.0024000000000002</v>
      </c>
      <c r="X68" s="16" t="s">
        <v>189</v>
      </c>
      <c r="Y68" s="16">
        <v>2.4573</v>
      </c>
      <c r="Z68" s="16">
        <v>2.8792</v>
      </c>
      <c r="AA68" s="16">
        <v>2.4573</v>
      </c>
      <c r="AB68" s="16">
        <v>-2.8178999999999998</v>
      </c>
      <c r="AC68" s="16" t="s">
        <v>189</v>
      </c>
      <c r="AD68" s="16" t="s">
        <v>189</v>
      </c>
      <c r="AE68" s="16">
        <v>-0.74119999999999997</v>
      </c>
      <c r="AF68" s="16" t="s">
        <v>189</v>
      </c>
      <c r="AG68" s="16" t="s">
        <v>189</v>
      </c>
      <c r="AH68" s="16">
        <v>2.9470000000000001</v>
      </c>
      <c r="AI68" s="16">
        <v>2.5428999999999999</v>
      </c>
      <c r="AJ68" s="16">
        <v>3.4165000000000001</v>
      </c>
      <c r="AK68" s="16">
        <v>2.4676</v>
      </c>
      <c r="AL68" s="16">
        <v>1.7157</v>
      </c>
      <c r="AM68" s="16">
        <v>-4.5282</v>
      </c>
      <c r="AN68" s="16">
        <v>-5.2260999999999997</v>
      </c>
      <c r="AO68" s="16">
        <v>-3.1244999999999998</v>
      </c>
      <c r="AP68" s="16">
        <v>3.5428999999999999</v>
      </c>
      <c r="AQ68" s="16" t="s">
        <v>189</v>
      </c>
      <c r="AR68" s="16">
        <v>-3.5703</v>
      </c>
      <c r="AS68" s="16">
        <v>-1.1918</v>
      </c>
      <c r="AT68" s="16">
        <v>-1.4194</v>
      </c>
      <c r="AU68" s="16">
        <v>-3.0821000000000001</v>
      </c>
      <c r="AV68" s="16">
        <v>-5.0212000000000003</v>
      </c>
      <c r="AW68" s="16">
        <v>1.4427000000000001</v>
      </c>
      <c r="AX68" s="16">
        <v>2.6404000000000001</v>
      </c>
      <c r="AY68" s="16">
        <v>-3.2326999999999999</v>
      </c>
      <c r="AZ68" s="16" t="s">
        <v>189</v>
      </c>
      <c r="BA68" s="16">
        <v>-3.0278999999999998</v>
      </c>
      <c r="BB68" s="16">
        <v>-1.2487999999999999</v>
      </c>
      <c r="BC68" s="16" t="s">
        <v>189</v>
      </c>
      <c r="BD68" s="16">
        <v>-4.2088000000000001</v>
      </c>
      <c r="BE68" s="16">
        <v>-1.4117999999999999</v>
      </c>
      <c r="BF68" s="16">
        <v>4.0369000000000002</v>
      </c>
      <c r="BG68" s="16">
        <v>-0.88500000000000001</v>
      </c>
      <c r="BH68" s="16">
        <v>2.9127999999999998</v>
      </c>
      <c r="BI68" s="16" t="s">
        <v>189</v>
      </c>
      <c r="BJ68" s="16">
        <v>2.0310999999999999</v>
      </c>
      <c r="BK68" s="16" t="s">
        <v>189</v>
      </c>
      <c r="BL68" s="16" t="s">
        <v>189</v>
      </c>
      <c r="BM68" s="16">
        <v>2.0687000000000002</v>
      </c>
      <c r="BN68" s="16">
        <v>-0.86770000000000003</v>
      </c>
      <c r="BO68" s="16">
        <v>-3.3492999999999999</v>
      </c>
      <c r="BP68" s="16">
        <v>3.2742</v>
      </c>
      <c r="BQ68" s="16">
        <v>-0.95730000000000004</v>
      </c>
      <c r="BR68" s="16" t="s">
        <v>189</v>
      </c>
      <c r="BS68" s="16">
        <v>-2.5707</v>
      </c>
    </row>
    <row r="69" spans="1:71">
      <c r="A69" t="s">
        <v>24</v>
      </c>
      <c r="B69" t="s">
        <v>75</v>
      </c>
      <c r="C69" s="69" t="str">
        <f t="shared" si="1"/>
        <v>Ethiopia 2005Injectables</v>
      </c>
      <c r="D69" s="16">
        <v>0.3044</v>
      </c>
      <c r="E69" s="16">
        <v>0.374</v>
      </c>
      <c r="F69" s="16">
        <v>0.22</v>
      </c>
      <c r="G69" s="16">
        <v>0.3</v>
      </c>
      <c r="H69" s="16">
        <v>0.374</v>
      </c>
      <c r="I69" s="16">
        <v>0.2722</v>
      </c>
      <c r="J69" s="16" t="s">
        <v>189</v>
      </c>
      <c r="K69" s="16">
        <v>0.31159999999999999</v>
      </c>
      <c r="L69" s="16">
        <v>0.68310000000000004</v>
      </c>
      <c r="M69" s="16">
        <v>2.98E-2</v>
      </c>
      <c r="N69" s="16">
        <v>0.27579999999999999</v>
      </c>
      <c r="O69" s="16">
        <v>0.44009999999999999</v>
      </c>
      <c r="P69" s="16">
        <v>0.2104</v>
      </c>
      <c r="Q69" s="16">
        <v>0.29270000000000002</v>
      </c>
      <c r="R69" s="16">
        <v>0.31909999999999999</v>
      </c>
      <c r="S69" s="16">
        <v>0.3533</v>
      </c>
      <c r="T69" s="16">
        <v>0.27429999999999999</v>
      </c>
      <c r="U69" s="16">
        <v>0.36180000000000001</v>
      </c>
      <c r="V69" s="16">
        <v>0.2742</v>
      </c>
      <c r="W69" s="16">
        <v>0.31950000000000001</v>
      </c>
      <c r="X69" s="16" t="s">
        <v>189</v>
      </c>
      <c r="Y69" s="16">
        <v>0.28899999999999998</v>
      </c>
      <c r="Z69" s="16">
        <v>0.3039</v>
      </c>
      <c r="AA69" s="16">
        <v>0.28899999999999998</v>
      </c>
      <c r="AB69" s="16">
        <v>0.36180000000000001</v>
      </c>
      <c r="AC69" s="16" t="s">
        <v>189</v>
      </c>
      <c r="AD69" s="16">
        <v>-1E-4</v>
      </c>
      <c r="AE69" s="16">
        <v>0.5081</v>
      </c>
      <c r="AF69" s="16">
        <v>4.8300000000000003E-2</v>
      </c>
      <c r="AG69" s="16">
        <v>-0.84789999999999999</v>
      </c>
      <c r="AH69" s="16">
        <v>0.2601</v>
      </c>
      <c r="AI69" s="16">
        <v>0.30420000000000003</v>
      </c>
      <c r="AJ69" s="16">
        <v>0.55569999999999997</v>
      </c>
      <c r="AK69" s="16">
        <v>0.12989999999999999</v>
      </c>
      <c r="AL69" s="16">
        <v>0.42020000000000002</v>
      </c>
      <c r="AM69" s="16">
        <v>0</v>
      </c>
      <c r="AN69" s="16">
        <v>0.46970000000000001</v>
      </c>
      <c r="AO69" s="16">
        <v>0.30080000000000001</v>
      </c>
      <c r="AP69" s="16">
        <v>0.49609999999999999</v>
      </c>
      <c r="AQ69" s="16">
        <v>-1E-4</v>
      </c>
      <c r="AR69" s="16">
        <v>0.31380000000000002</v>
      </c>
      <c r="AS69" s="16">
        <v>0.25659999999999999</v>
      </c>
      <c r="AT69" s="16">
        <v>0.18609999999999999</v>
      </c>
      <c r="AU69" s="16">
        <v>0.40400000000000003</v>
      </c>
      <c r="AV69" s="16">
        <v>0.4919</v>
      </c>
      <c r="AW69" s="16">
        <v>0.22439999999999999</v>
      </c>
      <c r="AX69" s="16">
        <v>0.27010000000000001</v>
      </c>
      <c r="AY69" s="16">
        <v>0.35110000000000002</v>
      </c>
      <c r="AZ69" s="16">
        <v>-1E-4</v>
      </c>
      <c r="BA69" s="16">
        <v>-0.504</v>
      </c>
      <c r="BB69" s="16">
        <v>0.3463</v>
      </c>
      <c r="BC69" s="16" t="s">
        <v>189</v>
      </c>
      <c r="BD69" s="16">
        <v>0.45</v>
      </c>
      <c r="BE69" s="16">
        <v>0.40450000000000003</v>
      </c>
      <c r="BF69" s="16">
        <v>0.44919999999999999</v>
      </c>
      <c r="BG69" s="16">
        <v>-0.41899999999999998</v>
      </c>
      <c r="BH69" s="16">
        <v>0.48859999999999998</v>
      </c>
      <c r="BI69" s="16" t="s">
        <v>189</v>
      </c>
      <c r="BJ69" s="16">
        <v>0.23169999999999999</v>
      </c>
      <c r="BK69" s="16" t="s">
        <v>189</v>
      </c>
      <c r="BL69" s="16" t="s">
        <v>189</v>
      </c>
      <c r="BM69" s="16">
        <v>0.23230000000000001</v>
      </c>
      <c r="BN69" s="16">
        <v>3.8699999999999998E-2</v>
      </c>
      <c r="BO69" s="16">
        <v>0.35610000000000003</v>
      </c>
      <c r="BP69" s="16">
        <v>0.41689999999999999</v>
      </c>
      <c r="BQ69" s="16">
        <v>0.18790000000000001</v>
      </c>
      <c r="BR69" s="16" t="s">
        <v>189</v>
      </c>
      <c r="BS69" s="16">
        <v>0.35149999999999998</v>
      </c>
    </row>
    <row r="70" spans="1:71">
      <c r="A70" t="s">
        <v>24</v>
      </c>
      <c r="B70" t="s">
        <v>2</v>
      </c>
      <c r="C70" s="69" t="str">
        <f t="shared" si="1"/>
        <v>Ethiopia 2005Male condom</v>
      </c>
      <c r="D70" s="16">
        <v>-1.3025</v>
      </c>
      <c r="E70" s="16" t="s">
        <v>189</v>
      </c>
      <c r="F70" s="16" t="s">
        <v>189</v>
      </c>
      <c r="G70" s="16" t="s">
        <v>189</v>
      </c>
      <c r="H70" s="16" t="s">
        <v>189</v>
      </c>
      <c r="I70" s="16" t="s">
        <v>189</v>
      </c>
      <c r="J70" s="16" t="s">
        <v>189</v>
      </c>
      <c r="K70" s="16" t="s">
        <v>189</v>
      </c>
      <c r="L70" s="16" t="s">
        <v>189</v>
      </c>
      <c r="M70" s="16" t="s">
        <v>189</v>
      </c>
      <c r="N70" s="16" t="s">
        <v>189</v>
      </c>
      <c r="O70" s="16">
        <v>-1.4690000000000001</v>
      </c>
      <c r="P70" s="16" t="s">
        <v>189</v>
      </c>
      <c r="Q70" s="16">
        <v>-1.448</v>
      </c>
      <c r="R70" s="16" t="s">
        <v>189</v>
      </c>
      <c r="S70" s="16" t="s">
        <v>189</v>
      </c>
      <c r="T70" s="16">
        <v>-1.3664000000000001</v>
      </c>
      <c r="U70" s="16">
        <v>-1.3965000000000001</v>
      </c>
      <c r="V70" s="16" t="s">
        <v>189</v>
      </c>
      <c r="W70" s="16" t="s">
        <v>189</v>
      </c>
      <c r="X70" s="16" t="s">
        <v>189</v>
      </c>
      <c r="Y70" s="16" t="s">
        <v>189</v>
      </c>
      <c r="Z70" s="16" t="s">
        <v>189</v>
      </c>
      <c r="AA70" s="16" t="s">
        <v>189</v>
      </c>
      <c r="AB70" s="16" t="s">
        <v>189</v>
      </c>
      <c r="AC70" s="16" t="s">
        <v>189</v>
      </c>
      <c r="AD70" s="16" t="s">
        <v>189</v>
      </c>
      <c r="AE70" s="16" t="s">
        <v>189</v>
      </c>
      <c r="AF70" s="16" t="s">
        <v>189</v>
      </c>
      <c r="AG70" s="16" t="s">
        <v>189</v>
      </c>
      <c r="AH70" s="16" t="s">
        <v>189</v>
      </c>
      <c r="AI70" s="16" t="s">
        <v>189</v>
      </c>
      <c r="AJ70" s="16" t="s">
        <v>189</v>
      </c>
      <c r="AK70" s="16" t="s">
        <v>189</v>
      </c>
      <c r="AL70" s="16">
        <v>-1.5255000000000001</v>
      </c>
      <c r="AM70" s="16" t="s">
        <v>189</v>
      </c>
      <c r="AN70" s="16" t="s">
        <v>189</v>
      </c>
      <c r="AO70" s="16" t="s">
        <v>189</v>
      </c>
      <c r="AP70" s="16">
        <v>-1.5651999999999999</v>
      </c>
      <c r="AQ70" s="16" t="s">
        <v>189</v>
      </c>
      <c r="AR70" s="16" t="s">
        <v>189</v>
      </c>
      <c r="AS70" s="16" t="s">
        <v>189</v>
      </c>
      <c r="AT70" s="16" t="s">
        <v>189</v>
      </c>
      <c r="AU70" s="16" t="s">
        <v>189</v>
      </c>
      <c r="AV70" s="16" t="s">
        <v>189</v>
      </c>
      <c r="AW70" s="16" t="s">
        <v>189</v>
      </c>
      <c r="AX70" s="16" t="s">
        <v>189</v>
      </c>
      <c r="AY70" s="16" t="s">
        <v>189</v>
      </c>
      <c r="AZ70" s="16" t="s">
        <v>189</v>
      </c>
      <c r="BA70" s="16" t="s">
        <v>189</v>
      </c>
      <c r="BB70" s="16" t="s">
        <v>189</v>
      </c>
      <c r="BC70" s="16" t="s">
        <v>189</v>
      </c>
      <c r="BD70" s="16" t="s">
        <v>189</v>
      </c>
      <c r="BE70" s="16" t="s">
        <v>189</v>
      </c>
      <c r="BF70" s="16" t="s">
        <v>189</v>
      </c>
      <c r="BG70" s="16" t="s">
        <v>189</v>
      </c>
      <c r="BH70" s="16">
        <v>-1.5494000000000001</v>
      </c>
      <c r="BI70" s="16" t="s">
        <v>189</v>
      </c>
      <c r="BJ70" s="16" t="s">
        <v>189</v>
      </c>
      <c r="BK70" s="16" t="s">
        <v>189</v>
      </c>
      <c r="BL70" s="16" t="s">
        <v>189</v>
      </c>
      <c r="BM70" s="16" t="s">
        <v>189</v>
      </c>
      <c r="BN70" s="16" t="s">
        <v>189</v>
      </c>
      <c r="BO70" s="16" t="s">
        <v>189</v>
      </c>
      <c r="BP70" s="16" t="s">
        <v>189</v>
      </c>
      <c r="BQ70" s="16" t="s">
        <v>189</v>
      </c>
      <c r="BR70" s="16" t="s">
        <v>189</v>
      </c>
      <c r="BS70" s="16" t="s">
        <v>189</v>
      </c>
    </row>
    <row r="71" spans="1:71">
      <c r="A71" t="s">
        <v>24</v>
      </c>
      <c r="B71" t="s">
        <v>67</v>
      </c>
      <c r="C71" s="69" t="str">
        <f t="shared" si="1"/>
        <v>Ethiopia 2005Periodic abstinence</v>
      </c>
      <c r="D71" s="16">
        <v>-5.4173999999999998</v>
      </c>
      <c r="E71" s="16" t="s">
        <v>189</v>
      </c>
      <c r="F71" s="16" t="s">
        <v>189</v>
      </c>
      <c r="G71" s="16" t="s">
        <v>189</v>
      </c>
      <c r="H71" s="16" t="s">
        <v>189</v>
      </c>
      <c r="I71" s="16" t="s">
        <v>189</v>
      </c>
      <c r="J71" s="16" t="s">
        <v>189</v>
      </c>
      <c r="K71" s="16">
        <v>-5.6689999999999996</v>
      </c>
      <c r="L71" s="16" t="s">
        <v>189</v>
      </c>
      <c r="M71" s="16" t="s">
        <v>189</v>
      </c>
      <c r="N71" s="16" t="s">
        <v>189</v>
      </c>
      <c r="O71" s="16">
        <v>-6.0014000000000003</v>
      </c>
      <c r="P71" s="16" t="s">
        <v>189</v>
      </c>
      <c r="Q71" s="16">
        <v>-3.7410999999999999</v>
      </c>
      <c r="R71" s="16" t="s">
        <v>189</v>
      </c>
      <c r="S71" s="16" t="s">
        <v>189</v>
      </c>
      <c r="T71" s="16">
        <v>-5.9438000000000004</v>
      </c>
      <c r="U71" s="16">
        <v>-2.3721999999999999</v>
      </c>
      <c r="V71" s="16" t="s">
        <v>189</v>
      </c>
      <c r="W71" s="16" t="s">
        <v>189</v>
      </c>
      <c r="X71" s="16" t="s">
        <v>189</v>
      </c>
      <c r="Y71" s="16">
        <v>-1.724</v>
      </c>
      <c r="Z71" s="16" t="s">
        <v>189</v>
      </c>
      <c r="AA71" s="16">
        <v>-1.724</v>
      </c>
      <c r="AB71" s="16" t="s">
        <v>189</v>
      </c>
      <c r="AC71" s="16" t="s">
        <v>189</v>
      </c>
      <c r="AD71" s="16" t="s">
        <v>189</v>
      </c>
      <c r="AE71" s="16" t="s">
        <v>189</v>
      </c>
      <c r="AF71" s="16" t="s">
        <v>189</v>
      </c>
      <c r="AG71" s="16" t="s">
        <v>189</v>
      </c>
      <c r="AH71" s="16" t="s">
        <v>189</v>
      </c>
      <c r="AI71" s="16">
        <v>-1.724</v>
      </c>
      <c r="AJ71" s="16" t="s">
        <v>189</v>
      </c>
      <c r="AK71" s="16" t="s">
        <v>189</v>
      </c>
      <c r="AL71" s="16">
        <v>-4.0063000000000004</v>
      </c>
      <c r="AM71" s="16" t="s">
        <v>189</v>
      </c>
      <c r="AN71" s="16" t="s">
        <v>189</v>
      </c>
      <c r="AO71" s="16" t="s">
        <v>189</v>
      </c>
      <c r="AP71" s="16">
        <v>-1.9296</v>
      </c>
      <c r="AQ71" s="16" t="s">
        <v>189</v>
      </c>
      <c r="AR71" s="16" t="s">
        <v>189</v>
      </c>
      <c r="AS71" s="16" t="s">
        <v>189</v>
      </c>
      <c r="AT71" s="16" t="s">
        <v>189</v>
      </c>
      <c r="AU71" s="16" t="s">
        <v>189</v>
      </c>
      <c r="AV71" s="16" t="s">
        <v>189</v>
      </c>
      <c r="AW71" s="16" t="s">
        <v>189</v>
      </c>
      <c r="AX71" s="16" t="s">
        <v>189</v>
      </c>
      <c r="AY71" s="16" t="s">
        <v>189</v>
      </c>
      <c r="AZ71" s="16" t="s">
        <v>189</v>
      </c>
      <c r="BA71" s="16" t="s">
        <v>189</v>
      </c>
      <c r="BB71" s="16" t="s">
        <v>189</v>
      </c>
      <c r="BC71" s="16" t="s">
        <v>189</v>
      </c>
      <c r="BD71" s="16" t="s">
        <v>189</v>
      </c>
      <c r="BE71" s="16" t="s">
        <v>189</v>
      </c>
      <c r="BF71" s="16" t="s">
        <v>189</v>
      </c>
      <c r="BG71" s="16" t="s">
        <v>189</v>
      </c>
      <c r="BH71" s="16">
        <v>-4.1433999999999997</v>
      </c>
      <c r="BI71" s="16" t="s">
        <v>189</v>
      </c>
      <c r="BJ71" s="16" t="s">
        <v>189</v>
      </c>
      <c r="BK71" s="16" t="s">
        <v>189</v>
      </c>
      <c r="BL71" s="16" t="s">
        <v>189</v>
      </c>
      <c r="BM71" s="16" t="s">
        <v>189</v>
      </c>
      <c r="BN71" s="16" t="s">
        <v>189</v>
      </c>
      <c r="BO71" s="16" t="s">
        <v>189</v>
      </c>
      <c r="BP71" s="16" t="s">
        <v>189</v>
      </c>
      <c r="BQ71" s="16" t="s">
        <v>189</v>
      </c>
      <c r="BR71" s="16" t="s">
        <v>189</v>
      </c>
      <c r="BS71" s="16" t="s">
        <v>189</v>
      </c>
    </row>
    <row r="72" spans="1:71">
      <c r="A72" t="s">
        <v>25</v>
      </c>
      <c r="B72" t="s">
        <v>0</v>
      </c>
      <c r="C72" s="69" t="str">
        <f t="shared" si="1"/>
        <v>Guatemala 1998-99Pill</v>
      </c>
      <c r="D72" s="16">
        <v>2.4801000000000002</v>
      </c>
      <c r="E72" s="16">
        <v>-2.7364000000000002</v>
      </c>
      <c r="F72" s="16" t="s">
        <v>189</v>
      </c>
      <c r="G72" s="16" t="s">
        <v>189</v>
      </c>
      <c r="H72" s="16">
        <v>-2.7364000000000002</v>
      </c>
      <c r="I72" s="16">
        <v>-2.3370000000000002</v>
      </c>
      <c r="J72" s="16" t="s">
        <v>189</v>
      </c>
      <c r="K72" s="16">
        <v>2.4817</v>
      </c>
      <c r="L72" s="16">
        <v>-2.7002999999999999</v>
      </c>
      <c r="M72" s="16">
        <v>-0.22969999999999999</v>
      </c>
      <c r="N72" s="16" t="s">
        <v>189</v>
      </c>
      <c r="O72" s="16">
        <v>-1.6766000000000001</v>
      </c>
      <c r="P72" s="16">
        <v>-4.0720000000000001</v>
      </c>
      <c r="Q72" s="16">
        <v>1.7737000000000001</v>
      </c>
      <c r="R72" s="16">
        <v>-3.7707000000000002</v>
      </c>
      <c r="S72" s="16">
        <v>-6.6200999999999999</v>
      </c>
      <c r="T72" s="16">
        <v>-0.95809999999999995</v>
      </c>
      <c r="U72" s="16">
        <v>-3.2366000000000001</v>
      </c>
      <c r="V72" s="16">
        <v>-1.355</v>
      </c>
      <c r="W72" s="16">
        <v>-4.1040000000000001</v>
      </c>
      <c r="X72" s="16" t="s">
        <v>189</v>
      </c>
      <c r="Y72" s="16" t="s">
        <v>189</v>
      </c>
      <c r="Z72" s="16">
        <v>2.9087000000000001</v>
      </c>
      <c r="AA72" s="16" t="s">
        <v>189</v>
      </c>
      <c r="AB72" s="16">
        <v>-7.2354000000000003</v>
      </c>
      <c r="AC72" s="16" t="s">
        <v>189</v>
      </c>
      <c r="AD72" s="16" t="s">
        <v>189</v>
      </c>
      <c r="AE72" s="16" t="s">
        <v>189</v>
      </c>
      <c r="AF72" s="16" t="s">
        <v>189</v>
      </c>
      <c r="AG72" s="16" t="s">
        <v>189</v>
      </c>
      <c r="AH72" s="16">
        <v>-0.11990000000000001</v>
      </c>
      <c r="AI72" s="16" t="s">
        <v>189</v>
      </c>
      <c r="AJ72" s="16" t="s">
        <v>189</v>
      </c>
      <c r="AK72" s="16" t="s">
        <v>189</v>
      </c>
      <c r="AL72" s="16">
        <v>-1.4390000000000001</v>
      </c>
      <c r="AM72" s="16" t="s">
        <v>189</v>
      </c>
      <c r="AN72" s="16" t="s">
        <v>189</v>
      </c>
      <c r="AO72" s="16" t="s">
        <v>189</v>
      </c>
      <c r="AP72" s="16">
        <v>-2.5352000000000001</v>
      </c>
      <c r="AQ72" s="16" t="s">
        <v>189</v>
      </c>
      <c r="AR72" s="16" t="s">
        <v>189</v>
      </c>
      <c r="AS72" s="16" t="s">
        <v>189</v>
      </c>
      <c r="AT72" s="16">
        <v>-0.77359999999999995</v>
      </c>
      <c r="AU72" s="16" t="s">
        <v>189</v>
      </c>
      <c r="AV72" s="16" t="s">
        <v>189</v>
      </c>
      <c r="AW72" s="16">
        <v>-3.2406000000000001</v>
      </c>
      <c r="AX72" s="16">
        <v>-1.2907999999999999</v>
      </c>
      <c r="AY72" s="16">
        <v>-5.0557999999999996</v>
      </c>
      <c r="AZ72" s="16" t="s">
        <v>189</v>
      </c>
      <c r="BA72" s="16" t="s">
        <v>189</v>
      </c>
      <c r="BB72" s="16" t="s">
        <v>189</v>
      </c>
      <c r="BC72" s="16" t="s">
        <v>189</v>
      </c>
      <c r="BD72" s="16">
        <v>-1.2656000000000001</v>
      </c>
      <c r="BE72" s="16" t="s">
        <v>189</v>
      </c>
      <c r="BF72" s="16">
        <v>-2.8677000000000001</v>
      </c>
      <c r="BG72" s="16" t="s">
        <v>189</v>
      </c>
      <c r="BH72" s="16">
        <v>-2.0482999999999998</v>
      </c>
      <c r="BI72" s="16" t="s">
        <v>189</v>
      </c>
      <c r="BJ72" s="16">
        <v>-4.9131</v>
      </c>
      <c r="BK72" s="16" t="s">
        <v>189</v>
      </c>
      <c r="BL72" s="16" t="s">
        <v>189</v>
      </c>
      <c r="BM72" s="16">
        <v>-4.3747999999999996</v>
      </c>
      <c r="BN72" s="16" t="s">
        <v>189</v>
      </c>
      <c r="BO72" s="16">
        <v>-5.6547999999999998</v>
      </c>
      <c r="BP72" s="16">
        <v>-3.12</v>
      </c>
      <c r="BQ72" s="16" t="s">
        <v>189</v>
      </c>
      <c r="BR72" s="16" t="s">
        <v>189</v>
      </c>
      <c r="BS72" s="16">
        <v>-4.4686000000000003</v>
      </c>
    </row>
    <row r="73" spans="1:71">
      <c r="A73" t="s">
        <v>25</v>
      </c>
      <c r="B73" t="s">
        <v>75</v>
      </c>
      <c r="C73" s="69" t="str">
        <f t="shared" si="1"/>
        <v>Guatemala 1998-99Injectables</v>
      </c>
      <c r="D73" s="16">
        <v>3.9664000000000001</v>
      </c>
      <c r="E73" s="16">
        <v>-3.2113</v>
      </c>
      <c r="F73" s="16" t="s">
        <v>189</v>
      </c>
      <c r="G73" s="16" t="s">
        <v>189</v>
      </c>
      <c r="H73" s="16">
        <v>-3.2113</v>
      </c>
      <c r="I73" s="16">
        <v>-4.5788000000000002</v>
      </c>
      <c r="J73" s="16" t="s">
        <v>189</v>
      </c>
      <c r="K73" s="16">
        <v>4.1128999999999998</v>
      </c>
      <c r="L73" s="16" t="s">
        <v>189</v>
      </c>
      <c r="M73" s="16" t="s">
        <v>189</v>
      </c>
      <c r="N73" s="16" t="s">
        <v>189</v>
      </c>
      <c r="O73" s="16">
        <v>-2.4024000000000001</v>
      </c>
      <c r="P73" s="16" t="s">
        <v>189</v>
      </c>
      <c r="Q73" s="16">
        <v>-3.3348</v>
      </c>
      <c r="R73" s="16" t="s">
        <v>189</v>
      </c>
      <c r="S73" s="16">
        <v>-1.5336000000000001</v>
      </c>
      <c r="T73" s="16">
        <v>-4.8455000000000004</v>
      </c>
      <c r="U73" s="16">
        <v>-4.2941000000000003</v>
      </c>
      <c r="V73" s="16">
        <v>-3.2856999999999998</v>
      </c>
      <c r="W73" s="16">
        <v>-3.1311</v>
      </c>
      <c r="X73" s="16" t="s">
        <v>189</v>
      </c>
      <c r="Y73" s="16" t="s">
        <v>189</v>
      </c>
      <c r="Z73" s="16">
        <v>-4.1479999999999997</v>
      </c>
      <c r="AA73" s="16" t="s">
        <v>189</v>
      </c>
      <c r="AB73" s="16" t="s">
        <v>189</v>
      </c>
      <c r="AC73" s="16" t="s">
        <v>189</v>
      </c>
      <c r="AD73" s="16" t="s">
        <v>189</v>
      </c>
      <c r="AE73" s="16" t="s">
        <v>189</v>
      </c>
      <c r="AF73" s="16" t="s">
        <v>189</v>
      </c>
      <c r="AG73" s="16" t="s">
        <v>189</v>
      </c>
      <c r="AH73" s="16" t="s">
        <v>189</v>
      </c>
      <c r="AI73" s="16" t="s">
        <v>189</v>
      </c>
      <c r="AJ73" s="16" t="s">
        <v>189</v>
      </c>
      <c r="AK73" s="16" t="s">
        <v>189</v>
      </c>
      <c r="AL73" s="16">
        <v>-4.4218999999999999</v>
      </c>
      <c r="AM73" s="16" t="s">
        <v>189</v>
      </c>
      <c r="AN73" s="16" t="s">
        <v>189</v>
      </c>
      <c r="AO73" s="16" t="s">
        <v>189</v>
      </c>
      <c r="AP73" s="16" t="s">
        <v>189</v>
      </c>
      <c r="AQ73" s="16" t="s">
        <v>189</v>
      </c>
      <c r="AR73" s="16" t="s">
        <v>189</v>
      </c>
      <c r="AS73" s="16" t="s">
        <v>189</v>
      </c>
      <c r="AT73" s="16" t="s">
        <v>189</v>
      </c>
      <c r="AU73" s="16" t="s">
        <v>189</v>
      </c>
      <c r="AV73" s="16" t="s">
        <v>189</v>
      </c>
      <c r="AW73" s="16" t="s">
        <v>189</v>
      </c>
      <c r="AX73" s="16">
        <v>-2.6185</v>
      </c>
      <c r="AY73" s="16" t="s">
        <v>189</v>
      </c>
      <c r="AZ73" s="16" t="s">
        <v>189</v>
      </c>
      <c r="BA73" s="16" t="s">
        <v>189</v>
      </c>
      <c r="BB73" s="16" t="s">
        <v>189</v>
      </c>
      <c r="BC73" s="16" t="s">
        <v>189</v>
      </c>
      <c r="BD73" s="16" t="s">
        <v>189</v>
      </c>
      <c r="BE73" s="16" t="s">
        <v>189</v>
      </c>
      <c r="BF73" s="16">
        <v>-3.7549000000000001</v>
      </c>
      <c r="BG73" s="16" t="s">
        <v>189</v>
      </c>
      <c r="BH73" s="16">
        <v>-2.0691999999999999</v>
      </c>
      <c r="BI73" s="16" t="s">
        <v>189</v>
      </c>
      <c r="BJ73" s="16" t="s">
        <v>189</v>
      </c>
      <c r="BK73" s="16" t="s">
        <v>189</v>
      </c>
      <c r="BL73" s="16" t="s">
        <v>189</v>
      </c>
      <c r="BM73" s="16" t="s">
        <v>189</v>
      </c>
      <c r="BN73" s="16" t="s">
        <v>189</v>
      </c>
      <c r="BO73" s="16" t="s">
        <v>189</v>
      </c>
      <c r="BP73" s="16" t="s">
        <v>189</v>
      </c>
      <c r="BQ73" s="16" t="s">
        <v>189</v>
      </c>
      <c r="BR73" s="16" t="s">
        <v>189</v>
      </c>
      <c r="BS73" s="16" t="s">
        <v>189</v>
      </c>
    </row>
    <row r="74" spans="1:71">
      <c r="A74" t="s">
        <v>25</v>
      </c>
      <c r="B74" t="s">
        <v>2</v>
      </c>
      <c r="C74" s="69" t="str">
        <f t="shared" si="1"/>
        <v>Guatemala 1998-99Male condom</v>
      </c>
      <c r="D74" s="16">
        <v>-2.2162999999999999</v>
      </c>
      <c r="E74" s="16" t="s">
        <v>189</v>
      </c>
      <c r="F74" s="16" t="s">
        <v>189</v>
      </c>
      <c r="G74" s="16" t="s">
        <v>189</v>
      </c>
      <c r="H74" s="16" t="s">
        <v>189</v>
      </c>
      <c r="I74" s="16" t="s">
        <v>189</v>
      </c>
      <c r="J74" s="16" t="s">
        <v>189</v>
      </c>
      <c r="K74" s="16" t="s">
        <v>189</v>
      </c>
      <c r="L74" s="16" t="s">
        <v>189</v>
      </c>
      <c r="M74" s="16" t="s">
        <v>189</v>
      </c>
      <c r="N74" s="16" t="s">
        <v>189</v>
      </c>
      <c r="O74" s="16" t="s">
        <v>189</v>
      </c>
      <c r="P74" s="16" t="s">
        <v>189</v>
      </c>
      <c r="Q74" s="16" t="s">
        <v>189</v>
      </c>
      <c r="R74" s="16" t="s">
        <v>189</v>
      </c>
      <c r="S74" s="16" t="s">
        <v>189</v>
      </c>
      <c r="T74" s="16" t="s">
        <v>189</v>
      </c>
      <c r="U74" s="16" t="s">
        <v>189</v>
      </c>
      <c r="V74" s="16" t="s">
        <v>189</v>
      </c>
      <c r="W74" s="16" t="s">
        <v>189</v>
      </c>
      <c r="X74" s="16" t="s">
        <v>189</v>
      </c>
      <c r="Y74" s="16" t="s">
        <v>189</v>
      </c>
      <c r="Z74" s="16" t="s">
        <v>189</v>
      </c>
      <c r="AA74" s="16" t="s">
        <v>189</v>
      </c>
      <c r="AB74" s="16" t="s">
        <v>189</v>
      </c>
      <c r="AC74" s="16" t="s">
        <v>189</v>
      </c>
      <c r="AD74" s="16" t="s">
        <v>189</v>
      </c>
      <c r="AE74" s="16" t="s">
        <v>189</v>
      </c>
      <c r="AF74" s="16" t="s">
        <v>189</v>
      </c>
      <c r="AG74" s="16" t="s">
        <v>189</v>
      </c>
      <c r="AH74" s="16" t="s">
        <v>189</v>
      </c>
      <c r="AI74" s="16" t="s">
        <v>189</v>
      </c>
      <c r="AJ74" s="16" t="s">
        <v>189</v>
      </c>
      <c r="AK74" s="16" t="s">
        <v>189</v>
      </c>
      <c r="AL74" s="16" t="s">
        <v>189</v>
      </c>
      <c r="AM74" s="16" t="s">
        <v>189</v>
      </c>
      <c r="AN74" s="16" t="s">
        <v>189</v>
      </c>
      <c r="AO74" s="16" t="s">
        <v>189</v>
      </c>
      <c r="AP74" s="16" t="s">
        <v>189</v>
      </c>
      <c r="AQ74" s="16" t="s">
        <v>189</v>
      </c>
      <c r="AR74" s="16" t="s">
        <v>189</v>
      </c>
      <c r="AS74" s="16" t="s">
        <v>189</v>
      </c>
      <c r="AT74" s="16" t="s">
        <v>189</v>
      </c>
      <c r="AU74" s="16" t="s">
        <v>189</v>
      </c>
      <c r="AV74" s="16" t="s">
        <v>189</v>
      </c>
      <c r="AW74" s="16" t="s">
        <v>189</v>
      </c>
      <c r="AX74" s="16" t="s">
        <v>189</v>
      </c>
      <c r="AY74" s="16" t="s">
        <v>189</v>
      </c>
      <c r="AZ74" s="16" t="s">
        <v>189</v>
      </c>
      <c r="BA74" s="16" t="s">
        <v>189</v>
      </c>
      <c r="BB74" s="16" t="s">
        <v>189</v>
      </c>
      <c r="BC74" s="16" t="s">
        <v>189</v>
      </c>
      <c r="BD74" s="16" t="s">
        <v>189</v>
      </c>
      <c r="BE74" s="16" t="s">
        <v>189</v>
      </c>
      <c r="BF74" s="16" t="s">
        <v>189</v>
      </c>
      <c r="BG74" s="16" t="s">
        <v>189</v>
      </c>
      <c r="BH74" s="16" t="s">
        <v>189</v>
      </c>
      <c r="BI74" s="16" t="s">
        <v>189</v>
      </c>
      <c r="BJ74" s="16" t="s">
        <v>189</v>
      </c>
      <c r="BK74" s="16" t="s">
        <v>189</v>
      </c>
      <c r="BL74" s="16" t="s">
        <v>189</v>
      </c>
      <c r="BM74" s="16" t="s">
        <v>189</v>
      </c>
      <c r="BN74" s="16" t="s">
        <v>189</v>
      </c>
      <c r="BO74" s="16" t="s">
        <v>189</v>
      </c>
      <c r="BP74" s="16" t="s">
        <v>189</v>
      </c>
      <c r="BQ74" s="16" t="s">
        <v>189</v>
      </c>
      <c r="BR74" s="16" t="s">
        <v>189</v>
      </c>
      <c r="BS74" s="16" t="s">
        <v>189</v>
      </c>
    </row>
    <row r="75" spans="1:71">
      <c r="A75" t="s">
        <v>25</v>
      </c>
      <c r="B75" t="s">
        <v>67</v>
      </c>
      <c r="C75" s="69" t="str">
        <f t="shared" si="1"/>
        <v>Guatemala 1998-99Periodic abstinence</v>
      </c>
      <c r="D75" s="16">
        <v>18.7196</v>
      </c>
      <c r="E75" s="16" t="s">
        <v>189</v>
      </c>
      <c r="F75" s="16" t="s">
        <v>189</v>
      </c>
      <c r="G75" s="16" t="s">
        <v>189</v>
      </c>
      <c r="H75" s="16" t="s">
        <v>189</v>
      </c>
      <c r="I75" s="16">
        <v>-13.303599999999999</v>
      </c>
      <c r="J75" s="16" t="s">
        <v>189</v>
      </c>
      <c r="K75" s="16">
        <v>18.992699999999999</v>
      </c>
      <c r="L75" s="16" t="s">
        <v>189</v>
      </c>
      <c r="M75" s="16" t="s">
        <v>189</v>
      </c>
      <c r="N75" s="16" t="s">
        <v>189</v>
      </c>
      <c r="O75" s="16">
        <v>-24.421199999999999</v>
      </c>
      <c r="P75" s="16">
        <v>-11.5267</v>
      </c>
      <c r="Q75" s="16">
        <v>-17.729199999999999</v>
      </c>
      <c r="R75" s="16" t="s">
        <v>189</v>
      </c>
      <c r="S75" s="16">
        <v>-14.5207</v>
      </c>
      <c r="T75" s="16">
        <v>-20.407299999999999</v>
      </c>
      <c r="U75" s="16">
        <v>-14.2598</v>
      </c>
      <c r="V75" s="16">
        <v>-24.813400000000001</v>
      </c>
      <c r="W75" s="16">
        <v>-12.721</v>
      </c>
      <c r="X75" s="16" t="s">
        <v>189</v>
      </c>
      <c r="Y75" s="16" t="s">
        <v>189</v>
      </c>
      <c r="Z75" s="16">
        <v>-11.6335</v>
      </c>
      <c r="AA75" s="16" t="s">
        <v>189</v>
      </c>
      <c r="AB75" s="16">
        <v>-14.907999999999999</v>
      </c>
      <c r="AC75" s="16" t="s">
        <v>189</v>
      </c>
      <c r="AD75" s="16" t="s">
        <v>189</v>
      </c>
      <c r="AE75" s="16" t="s">
        <v>189</v>
      </c>
      <c r="AF75" s="16" t="s">
        <v>189</v>
      </c>
      <c r="AG75" s="16" t="s">
        <v>189</v>
      </c>
      <c r="AH75" s="16" t="s">
        <v>189</v>
      </c>
      <c r="AI75" s="16" t="s">
        <v>189</v>
      </c>
      <c r="AJ75" s="16" t="s">
        <v>189</v>
      </c>
      <c r="AK75" s="16" t="s">
        <v>189</v>
      </c>
      <c r="AL75" s="16" t="s">
        <v>189</v>
      </c>
      <c r="AM75" s="16" t="s">
        <v>189</v>
      </c>
      <c r="AN75" s="16" t="s">
        <v>189</v>
      </c>
      <c r="AO75" s="16" t="s">
        <v>189</v>
      </c>
      <c r="AP75" s="16" t="s">
        <v>189</v>
      </c>
      <c r="AQ75" s="16" t="s">
        <v>189</v>
      </c>
      <c r="AR75" s="16" t="s">
        <v>189</v>
      </c>
      <c r="AS75" s="16" t="s">
        <v>189</v>
      </c>
      <c r="AT75" s="16" t="s">
        <v>189</v>
      </c>
      <c r="AU75" s="16" t="s">
        <v>189</v>
      </c>
      <c r="AV75" s="16" t="s">
        <v>189</v>
      </c>
      <c r="AW75" s="16" t="s">
        <v>189</v>
      </c>
      <c r="AX75" s="16" t="s">
        <v>189</v>
      </c>
      <c r="AY75" s="16" t="s">
        <v>189</v>
      </c>
      <c r="AZ75" s="16" t="s">
        <v>189</v>
      </c>
      <c r="BA75" s="16" t="s">
        <v>189</v>
      </c>
      <c r="BB75" s="16" t="s">
        <v>189</v>
      </c>
      <c r="BC75" s="16" t="s">
        <v>189</v>
      </c>
      <c r="BD75" s="16" t="s">
        <v>189</v>
      </c>
      <c r="BE75" s="16" t="s">
        <v>189</v>
      </c>
      <c r="BF75" s="16" t="s">
        <v>189</v>
      </c>
      <c r="BG75" s="16" t="s">
        <v>189</v>
      </c>
      <c r="BH75" s="16">
        <v>-18.4405</v>
      </c>
      <c r="BI75" s="16" t="s">
        <v>189</v>
      </c>
      <c r="BJ75" s="16" t="s">
        <v>189</v>
      </c>
      <c r="BK75" s="16" t="s">
        <v>189</v>
      </c>
      <c r="BL75" s="16" t="s">
        <v>189</v>
      </c>
      <c r="BM75" s="16" t="s">
        <v>189</v>
      </c>
      <c r="BN75" s="16" t="s">
        <v>189</v>
      </c>
      <c r="BO75" s="16" t="s">
        <v>189</v>
      </c>
      <c r="BP75" s="16" t="s">
        <v>189</v>
      </c>
      <c r="BQ75" s="16" t="s">
        <v>189</v>
      </c>
      <c r="BR75" s="16" t="s">
        <v>189</v>
      </c>
      <c r="BS75" s="16" t="s">
        <v>189</v>
      </c>
    </row>
    <row r="76" spans="1:71">
      <c r="A76" t="s">
        <v>142</v>
      </c>
      <c r="B76" t="s">
        <v>0</v>
      </c>
      <c r="C76" s="69" t="str">
        <f t="shared" si="1"/>
        <v>Honduras 2011-12Pill</v>
      </c>
      <c r="D76" s="16">
        <v>2.7953999999999999</v>
      </c>
      <c r="E76" s="16">
        <v>3.4344999999999999</v>
      </c>
      <c r="F76" s="16">
        <v>2.4247000000000001</v>
      </c>
      <c r="G76" s="16">
        <v>1.9235</v>
      </c>
      <c r="H76" s="16">
        <v>3.4344999999999999</v>
      </c>
      <c r="I76" s="16">
        <v>2.1467000000000001</v>
      </c>
      <c r="J76" s="16">
        <v>2.4306000000000001</v>
      </c>
      <c r="K76" s="16">
        <v>2.8376000000000001</v>
      </c>
      <c r="L76" s="16">
        <v>2.6387999999999998</v>
      </c>
      <c r="M76" s="16">
        <v>3.4586000000000001</v>
      </c>
      <c r="N76" s="16">
        <v>1.8552999999999999</v>
      </c>
      <c r="O76" s="16">
        <v>2.8752</v>
      </c>
      <c r="P76" s="16">
        <v>2.5604</v>
      </c>
      <c r="Q76" s="16">
        <v>2.6356999999999999</v>
      </c>
      <c r="R76" s="16">
        <v>3.1640999999999999</v>
      </c>
      <c r="S76" s="16">
        <v>3.0095000000000001</v>
      </c>
      <c r="T76" s="16">
        <v>2.5228000000000002</v>
      </c>
      <c r="U76" s="16">
        <v>3.5590999999999999</v>
      </c>
      <c r="V76" s="16">
        <v>1.9762999999999999</v>
      </c>
      <c r="W76" s="16">
        <v>2.5402</v>
      </c>
      <c r="X76" s="16">
        <v>2.0707</v>
      </c>
      <c r="Y76" s="16">
        <v>3.5451000000000001</v>
      </c>
      <c r="Z76" s="16">
        <v>2.2675999999999998</v>
      </c>
      <c r="AA76" s="16">
        <v>3.5451000000000001</v>
      </c>
      <c r="AB76" s="16">
        <v>2.6160999999999999</v>
      </c>
      <c r="AC76" s="16">
        <v>4.3079999999999998</v>
      </c>
      <c r="AD76" s="16">
        <v>3.8336999999999999</v>
      </c>
      <c r="AE76" s="16">
        <v>2.1522999999999999</v>
      </c>
      <c r="AF76" s="16">
        <v>2.7786</v>
      </c>
      <c r="AG76" s="16">
        <v>3.4922</v>
      </c>
      <c r="AH76" s="16">
        <v>1.3323</v>
      </c>
      <c r="AI76" s="16">
        <v>3.2012999999999998</v>
      </c>
      <c r="AJ76" s="16">
        <v>2.9159000000000002</v>
      </c>
      <c r="AK76" s="16">
        <v>2.1347</v>
      </c>
      <c r="AL76" s="16">
        <v>2.4653</v>
      </c>
      <c r="AM76" s="16">
        <v>2.6564000000000001</v>
      </c>
      <c r="AN76" s="16">
        <v>3.9015</v>
      </c>
      <c r="AO76" s="16">
        <v>3.1880999999999999</v>
      </c>
      <c r="AP76" s="16">
        <v>3.0613999999999999</v>
      </c>
      <c r="AQ76" s="16">
        <v>4.7656000000000001</v>
      </c>
      <c r="AR76" s="16">
        <v>2.8967999999999998</v>
      </c>
      <c r="AS76" s="16">
        <v>1.1142000000000001</v>
      </c>
      <c r="AT76" s="16">
        <v>2.1671</v>
      </c>
      <c r="AU76" s="16">
        <v>1.5519000000000001</v>
      </c>
      <c r="AV76" s="16">
        <v>3.0367999999999999</v>
      </c>
      <c r="AW76" s="16">
        <v>1.6642999999999999</v>
      </c>
      <c r="AX76" s="16">
        <v>2.0979000000000001</v>
      </c>
      <c r="AY76" s="16">
        <v>2.5653999999999999</v>
      </c>
      <c r="AZ76" s="16">
        <v>3.8521000000000001</v>
      </c>
      <c r="BA76" s="16">
        <v>3.0968</v>
      </c>
      <c r="BB76" s="16">
        <v>3.2589000000000001</v>
      </c>
      <c r="BC76" s="16">
        <v>4.6048999999999998</v>
      </c>
      <c r="BD76" s="16">
        <v>2.1694</v>
      </c>
      <c r="BE76" s="16">
        <v>3.5926999999999998</v>
      </c>
      <c r="BF76" s="16">
        <v>3.2494000000000001</v>
      </c>
      <c r="BG76" s="16">
        <v>2.1787999999999998</v>
      </c>
      <c r="BH76" s="16">
        <v>2.7172999999999998</v>
      </c>
      <c r="BI76" s="16">
        <v>3.7488000000000001</v>
      </c>
      <c r="BJ76" s="16">
        <v>2.4409999999999998</v>
      </c>
      <c r="BK76" s="16">
        <v>-3.0533000000000001</v>
      </c>
      <c r="BL76" s="16" t="s">
        <v>189</v>
      </c>
      <c r="BM76" s="16">
        <v>2.109</v>
      </c>
      <c r="BN76" s="16">
        <v>1.8936999999999999</v>
      </c>
      <c r="BO76" s="16">
        <v>2.8064</v>
      </c>
      <c r="BP76" s="16">
        <v>3.0871</v>
      </c>
      <c r="BQ76" s="16">
        <v>1.8786</v>
      </c>
      <c r="BR76" s="16">
        <v>5.7317999999999998</v>
      </c>
      <c r="BS76" s="16">
        <v>2.4394</v>
      </c>
    </row>
    <row r="77" spans="1:71">
      <c r="A77" t="s">
        <v>142</v>
      </c>
      <c r="B77" t="s">
        <v>1</v>
      </c>
      <c r="C77" s="69" t="str">
        <f t="shared" si="1"/>
        <v>Honduras 2011-12IUD</v>
      </c>
      <c r="D77" s="16">
        <v>2.6278999999999999</v>
      </c>
      <c r="E77" s="16">
        <v>2.2090000000000001</v>
      </c>
      <c r="F77" s="16">
        <v>4.9867999999999997</v>
      </c>
      <c r="G77" s="16">
        <v>1.1233</v>
      </c>
      <c r="H77" s="16">
        <v>2.2090000000000001</v>
      </c>
      <c r="I77" s="16">
        <v>2.9268000000000001</v>
      </c>
      <c r="J77" s="16" t="s">
        <v>189</v>
      </c>
      <c r="K77" s="16">
        <v>2.4759000000000002</v>
      </c>
      <c r="L77" s="16">
        <v>4.7930999999999999</v>
      </c>
      <c r="M77" s="16">
        <v>1.5234000000000001</v>
      </c>
      <c r="N77" s="16">
        <v>-1E-4</v>
      </c>
      <c r="O77" s="16">
        <v>3.2080000000000002</v>
      </c>
      <c r="P77" s="16">
        <v>1.2230000000000001</v>
      </c>
      <c r="Q77" s="16">
        <v>3.4857</v>
      </c>
      <c r="R77" s="16">
        <v>1.2873000000000001</v>
      </c>
      <c r="S77" s="16">
        <v>1.8718999999999999</v>
      </c>
      <c r="T77" s="16">
        <v>3.3401000000000001</v>
      </c>
      <c r="U77" s="16">
        <v>3.1198999999999999</v>
      </c>
      <c r="V77" s="16">
        <v>1.7926</v>
      </c>
      <c r="W77" s="16">
        <v>1.6782999999999999</v>
      </c>
      <c r="X77" s="16">
        <v>2.1766999999999999</v>
      </c>
      <c r="Y77" s="16">
        <v>3.2812000000000001</v>
      </c>
      <c r="Z77" s="16">
        <v>1.9573</v>
      </c>
      <c r="AA77" s="16">
        <v>3.2812000000000001</v>
      </c>
      <c r="AB77" s="16">
        <v>2.2744</v>
      </c>
      <c r="AC77" s="16">
        <v>-0.64249999999999996</v>
      </c>
      <c r="AD77" s="16">
        <v>2.9093</v>
      </c>
      <c r="AE77" s="16">
        <v>1.1231</v>
      </c>
      <c r="AF77" s="16">
        <v>2.5206</v>
      </c>
      <c r="AG77" s="16">
        <v>-0.86309999999999998</v>
      </c>
      <c r="AH77" s="16" t="s">
        <v>189</v>
      </c>
      <c r="AI77" s="16">
        <v>4.1017999999999999</v>
      </c>
      <c r="AJ77" s="16">
        <v>-1.4921</v>
      </c>
      <c r="AK77" s="16">
        <v>4.5170000000000003</v>
      </c>
      <c r="AL77" s="16">
        <v>4.3975</v>
      </c>
      <c r="AM77" s="16">
        <v>-1.6747000000000001</v>
      </c>
      <c r="AN77" s="16">
        <v>-2.1415000000000002</v>
      </c>
      <c r="AO77" s="16">
        <v>3.7967</v>
      </c>
      <c r="AP77" s="16">
        <v>3.8494000000000002</v>
      </c>
      <c r="AQ77" s="16">
        <v>-2.0019999999999998</v>
      </c>
      <c r="AR77" s="16">
        <v>-2.3246000000000002</v>
      </c>
      <c r="AS77" s="16">
        <v>1.4954000000000001</v>
      </c>
      <c r="AT77" s="16">
        <v>2.8814000000000002</v>
      </c>
      <c r="AU77" s="16">
        <v>-1E-4</v>
      </c>
      <c r="AV77" s="16">
        <v>-2.9009</v>
      </c>
      <c r="AW77" s="16">
        <v>1.4226000000000001</v>
      </c>
      <c r="AX77" s="16">
        <v>2.9357000000000002</v>
      </c>
      <c r="AY77" s="16">
        <v>-0.74729999999999996</v>
      </c>
      <c r="AZ77" s="16">
        <v>-1.6572</v>
      </c>
      <c r="BA77" s="16">
        <v>4.5726000000000004</v>
      </c>
      <c r="BB77" s="16">
        <v>3.9260000000000002</v>
      </c>
      <c r="BC77" s="16">
        <v>-1.9728000000000001</v>
      </c>
      <c r="BD77" s="16">
        <v>2.9931000000000001</v>
      </c>
      <c r="BE77" s="16">
        <v>3.3332999999999999</v>
      </c>
      <c r="BF77" s="16">
        <v>2.3858000000000001</v>
      </c>
      <c r="BG77" s="16">
        <v>4.1565000000000003</v>
      </c>
      <c r="BH77" s="16">
        <v>3.5779999999999998</v>
      </c>
      <c r="BI77" s="16">
        <v>-2.0326</v>
      </c>
      <c r="BJ77" s="16">
        <v>0.72940000000000005</v>
      </c>
      <c r="BK77" s="16" t="s">
        <v>189</v>
      </c>
      <c r="BL77" s="16" t="s">
        <v>189</v>
      </c>
      <c r="BM77" s="16">
        <v>1.3534999999999999</v>
      </c>
      <c r="BN77" s="16" t="s">
        <v>189</v>
      </c>
      <c r="BO77" s="16">
        <v>-0.7238</v>
      </c>
      <c r="BP77" s="16">
        <v>2.4384000000000001</v>
      </c>
      <c r="BQ77" s="16">
        <v>4.5791000000000004</v>
      </c>
      <c r="BR77" s="16" t="s">
        <v>189</v>
      </c>
      <c r="BS77" s="16">
        <v>1.2388999999999999</v>
      </c>
    </row>
    <row r="78" spans="1:71">
      <c r="A78" t="s">
        <v>142</v>
      </c>
      <c r="B78" t="s">
        <v>75</v>
      </c>
      <c r="C78" s="69" t="str">
        <f t="shared" si="1"/>
        <v>Honduras 2011-12Injectables</v>
      </c>
      <c r="D78" s="16">
        <v>1.6762999999999999</v>
      </c>
      <c r="E78" s="16">
        <v>2.2515999999999998</v>
      </c>
      <c r="F78" s="16">
        <v>1.5427999999999999</v>
      </c>
      <c r="G78" s="16">
        <v>0.61360000000000003</v>
      </c>
      <c r="H78" s="16">
        <v>2.2515999999999998</v>
      </c>
      <c r="I78" s="16">
        <v>1.0742</v>
      </c>
      <c r="J78" s="16">
        <v>2.3466</v>
      </c>
      <c r="K78" s="16">
        <v>1.6335999999999999</v>
      </c>
      <c r="L78" s="16">
        <v>1.9874000000000001</v>
      </c>
      <c r="M78" s="16">
        <v>1.5624</v>
      </c>
      <c r="N78" s="16">
        <v>1.0083</v>
      </c>
      <c r="O78" s="16">
        <v>1.8903000000000001</v>
      </c>
      <c r="P78" s="16">
        <v>1.1513</v>
      </c>
      <c r="Q78" s="16">
        <v>1.6355</v>
      </c>
      <c r="R78" s="16">
        <v>1.7542</v>
      </c>
      <c r="S78" s="16">
        <v>1.1641999999999999</v>
      </c>
      <c r="T78" s="16">
        <v>2.6051000000000002</v>
      </c>
      <c r="U78" s="16">
        <v>2.2082999999999999</v>
      </c>
      <c r="V78" s="16">
        <v>1.2105999999999999</v>
      </c>
      <c r="W78" s="16">
        <v>1.3131999999999999</v>
      </c>
      <c r="X78" s="16">
        <v>0.88190000000000002</v>
      </c>
      <c r="Y78" s="16">
        <v>2.6274000000000002</v>
      </c>
      <c r="Z78" s="16">
        <v>1.1080000000000001</v>
      </c>
      <c r="AA78" s="16">
        <v>2.6274000000000002</v>
      </c>
      <c r="AB78" s="16">
        <v>1.0505</v>
      </c>
      <c r="AC78" s="16">
        <v>1.5951</v>
      </c>
      <c r="AD78" s="16">
        <v>1.4697</v>
      </c>
      <c r="AE78" s="16">
        <v>0.85419999999999996</v>
      </c>
      <c r="AF78" s="16">
        <v>1.1929000000000001</v>
      </c>
      <c r="AG78" s="16">
        <v>1.1081000000000001</v>
      </c>
      <c r="AH78" s="16">
        <v>1.3614999999999999</v>
      </c>
      <c r="AI78" s="16">
        <v>3.2254</v>
      </c>
      <c r="AJ78" s="16">
        <v>3.6189</v>
      </c>
      <c r="AK78" s="16">
        <v>1.4887999999999999</v>
      </c>
      <c r="AL78" s="16">
        <v>2.4255</v>
      </c>
      <c r="AM78" s="16">
        <v>2.9596</v>
      </c>
      <c r="AN78" s="16">
        <v>2.7728000000000002</v>
      </c>
      <c r="AO78" s="16">
        <v>1.5207999999999999</v>
      </c>
      <c r="AP78" s="16">
        <v>2.1610999999999998</v>
      </c>
      <c r="AQ78" s="16">
        <v>2.2888999999999999</v>
      </c>
      <c r="AR78" s="16">
        <v>1.7281</v>
      </c>
      <c r="AS78" s="16">
        <v>0.73470000000000002</v>
      </c>
      <c r="AT78" s="16">
        <v>1.2024999999999999</v>
      </c>
      <c r="AU78" s="16">
        <v>1.2298</v>
      </c>
      <c r="AV78" s="16">
        <v>1.6438999999999999</v>
      </c>
      <c r="AW78" s="16">
        <v>0.65569999999999995</v>
      </c>
      <c r="AX78" s="16">
        <v>1.0592999999999999</v>
      </c>
      <c r="AY78" s="16">
        <v>1.1872</v>
      </c>
      <c r="AZ78" s="16">
        <v>3.0284</v>
      </c>
      <c r="BA78" s="16">
        <v>2.0266000000000002</v>
      </c>
      <c r="BB78" s="16">
        <v>2.4371999999999998</v>
      </c>
      <c r="BC78" s="16">
        <v>3.1537000000000002</v>
      </c>
      <c r="BD78" s="16">
        <v>1.3247</v>
      </c>
      <c r="BE78" s="16">
        <v>2.5320999999999998</v>
      </c>
      <c r="BF78" s="16">
        <v>2.1473</v>
      </c>
      <c r="BG78" s="16">
        <v>1.3528</v>
      </c>
      <c r="BH78" s="16">
        <v>1.8808</v>
      </c>
      <c r="BI78" s="16">
        <v>1.9278</v>
      </c>
      <c r="BJ78" s="16">
        <v>0.7752</v>
      </c>
      <c r="BK78" s="16">
        <v>3.391</v>
      </c>
      <c r="BL78" s="16">
        <v>-3.8599000000000001</v>
      </c>
      <c r="BM78" s="16">
        <v>0.82579999999999998</v>
      </c>
      <c r="BN78" s="16">
        <v>0.10050000000000001</v>
      </c>
      <c r="BO78" s="16">
        <v>1.6304000000000001</v>
      </c>
      <c r="BP78" s="16">
        <v>2.1215999999999999</v>
      </c>
      <c r="BQ78" s="16">
        <v>0.8175</v>
      </c>
      <c r="BR78" s="16">
        <v>2.8102</v>
      </c>
      <c r="BS78" s="16">
        <v>1.3371999999999999</v>
      </c>
    </row>
    <row r="79" spans="1:71">
      <c r="A79" t="s">
        <v>142</v>
      </c>
      <c r="B79" t="s">
        <v>2</v>
      </c>
      <c r="C79" s="69" t="str">
        <f t="shared" si="1"/>
        <v>Honduras 2011-12Male condom</v>
      </c>
      <c r="D79" s="16">
        <v>1.3967000000000001</v>
      </c>
      <c r="E79" s="16">
        <v>1.5551999999999999</v>
      </c>
      <c r="F79" s="16">
        <v>1.3616999999999999</v>
      </c>
      <c r="G79" s="16">
        <v>0.96009999999999995</v>
      </c>
      <c r="H79" s="16">
        <v>1.5551999999999999</v>
      </c>
      <c r="I79" s="16">
        <v>1.1308</v>
      </c>
      <c r="J79" s="16">
        <v>1.3672</v>
      </c>
      <c r="K79" s="16">
        <v>1.4193</v>
      </c>
      <c r="L79" s="16">
        <v>1.4278</v>
      </c>
      <c r="M79" s="16">
        <v>1.204</v>
      </c>
      <c r="N79" s="16">
        <v>1.7602</v>
      </c>
      <c r="O79" s="16">
        <v>1.3508</v>
      </c>
      <c r="P79" s="16">
        <v>1.7101999999999999</v>
      </c>
      <c r="Q79" s="16">
        <v>1.3883000000000001</v>
      </c>
      <c r="R79" s="16">
        <v>1.4434</v>
      </c>
      <c r="S79" s="16">
        <v>1.5161</v>
      </c>
      <c r="T79" s="16">
        <v>1.3277000000000001</v>
      </c>
      <c r="U79" s="16">
        <v>1.6228</v>
      </c>
      <c r="V79" s="16">
        <v>0.95040000000000002</v>
      </c>
      <c r="W79" s="16">
        <v>1.4744999999999999</v>
      </c>
      <c r="X79" s="16">
        <v>0.8266</v>
      </c>
      <c r="Y79" s="16">
        <v>1.5671999999999999</v>
      </c>
      <c r="Z79" s="16">
        <v>1.0698000000000001</v>
      </c>
      <c r="AA79" s="16">
        <v>1.5671999999999999</v>
      </c>
      <c r="AB79" s="16">
        <v>1.1355</v>
      </c>
      <c r="AC79" s="16">
        <v>2.0373999999999999</v>
      </c>
      <c r="AD79" s="16">
        <v>1.3327</v>
      </c>
      <c r="AE79" s="16">
        <v>1.8855</v>
      </c>
      <c r="AF79" s="16">
        <v>1.4369000000000001</v>
      </c>
      <c r="AG79" s="16">
        <v>1.7978000000000001</v>
      </c>
      <c r="AH79" s="16">
        <v>0.93799999999999994</v>
      </c>
      <c r="AI79" s="16">
        <v>1.4148000000000001</v>
      </c>
      <c r="AJ79" s="16">
        <v>1.7010000000000001</v>
      </c>
      <c r="AK79" s="16">
        <v>0.69289999999999996</v>
      </c>
      <c r="AL79" s="16">
        <v>1.3612</v>
      </c>
      <c r="AM79" s="16">
        <v>1.1744000000000001</v>
      </c>
      <c r="AN79" s="16">
        <v>1.8038000000000001</v>
      </c>
      <c r="AO79" s="16">
        <v>1.3130999999999999</v>
      </c>
      <c r="AP79" s="16">
        <v>1.6392</v>
      </c>
      <c r="AQ79" s="16">
        <v>1.5606</v>
      </c>
      <c r="AR79" s="16">
        <v>1.0502</v>
      </c>
      <c r="AS79" s="16">
        <v>0.78739999999999999</v>
      </c>
      <c r="AT79" s="16">
        <v>0.89080000000000004</v>
      </c>
      <c r="AU79" s="16">
        <v>1.1832</v>
      </c>
      <c r="AV79" s="16">
        <v>0.95750000000000002</v>
      </c>
      <c r="AW79" s="16">
        <v>1.2216</v>
      </c>
      <c r="AX79" s="16">
        <v>0.88500000000000001</v>
      </c>
      <c r="AY79" s="16">
        <v>1.5348999999999999</v>
      </c>
      <c r="AZ79" s="16">
        <v>1.8043</v>
      </c>
      <c r="BA79" s="16">
        <v>1.0678000000000001</v>
      </c>
      <c r="BB79" s="16">
        <v>1.6033999999999999</v>
      </c>
      <c r="BC79" s="16">
        <v>1.3405</v>
      </c>
      <c r="BD79" s="16">
        <v>0.80889999999999995</v>
      </c>
      <c r="BE79" s="16">
        <v>1.5681</v>
      </c>
      <c r="BF79" s="16">
        <v>1.5842000000000001</v>
      </c>
      <c r="BG79" s="16">
        <v>0.75429999999999997</v>
      </c>
      <c r="BH79" s="16">
        <v>1.4314</v>
      </c>
      <c r="BI79" s="16">
        <v>0.70730000000000004</v>
      </c>
      <c r="BJ79" s="16">
        <v>1.7873000000000001</v>
      </c>
      <c r="BK79" s="16">
        <v>-1.5187999999999999</v>
      </c>
      <c r="BL79" s="16" t="s">
        <v>189</v>
      </c>
      <c r="BM79" s="16">
        <v>1.877</v>
      </c>
      <c r="BN79" s="16">
        <v>-0.35670000000000002</v>
      </c>
      <c r="BO79" s="16">
        <v>2.1636000000000002</v>
      </c>
      <c r="BP79" s="16">
        <v>1.58</v>
      </c>
      <c r="BQ79" s="16">
        <v>0.88139999999999996</v>
      </c>
      <c r="BR79" s="16">
        <v>-1.2554000000000001</v>
      </c>
      <c r="BS79" s="16">
        <v>1.5237000000000001</v>
      </c>
    </row>
    <row r="80" spans="1:71">
      <c r="A80" t="s">
        <v>142</v>
      </c>
      <c r="B80" t="s">
        <v>67</v>
      </c>
      <c r="C80" s="69" t="str">
        <f t="shared" si="1"/>
        <v>Honduras 2011-12Periodic abstinence</v>
      </c>
      <c r="D80" s="16">
        <v>9.1577000000000002</v>
      </c>
      <c r="E80" s="16">
        <v>11.1623</v>
      </c>
      <c r="F80" s="16">
        <v>-10.2319</v>
      </c>
      <c r="G80" s="16">
        <v>6.5114999999999998</v>
      </c>
      <c r="H80" s="16">
        <v>11.1623</v>
      </c>
      <c r="I80" s="16">
        <v>7.9720000000000004</v>
      </c>
      <c r="J80" s="16">
        <v>-9.3089999999999993</v>
      </c>
      <c r="K80" s="16">
        <v>9.1203000000000003</v>
      </c>
      <c r="L80" s="16">
        <v>9.8724000000000007</v>
      </c>
      <c r="M80" s="16">
        <v>11.920199999999999</v>
      </c>
      <c r="N80" s="16">
        <v>-3.0863999999999998</v>
      </c>
      <c r="O80" s="16">
        <v>10.8132</v>
      </c>
      <c r="P80" s="16">
        <v>4.9714</v>
      </c>
      <c r="Q80" s="16">
        <v>9.4047999999999998</v>
      </c>
      <c r="R80" s="16">
        <v>8.5681999999999992</v>
      </c>
      <c r="S80" s="16">
        <v>7.9287999999999998</v>
      </c>
      <c r="T80" s="16">
        <v>10.151899999999999</v>
      </c>
      <c r="U80" s="16">
        <v>10.421799999999999</v>
      </c>
      <c r="V80" s="16">
        <v>7.2580999999999998</v>
      </c>
      <c r="W80" s="16">
        <v>3.9146999999999998</v>
      </c>
      <c r="X80" s="16">
        <v>-5.1205999999999996</v>
      </c>
      <c r="Y80" s="16">
        <v>12.7333</v>
      </c>
      <c r="Z80" s="16">
        <v>4.4762000000000004</v>
      </c>
      <c r="AA80" s="16">
        <v>12.7333</v>
      </c>
      <c r="AB80" s="16">
        <v>4.4295</v>
      </c>
      <c r="AC80" s="16" t="s">
        <v>189</v>
      </c>
      <c r="AD80" s="16">
        <v>-10.248100000000001</v>
      </c>
      <c r="AE80" s="16">
        <v>6.5399000000000003</v>
      </c>
      <c r="AF80" s="16">
        <v>8.1842000000000006</v>
      </c>
      <c r="AG80" s="16">
        <v>-7.5284000000000004</v>
      </c>
      <c r="AH80" s="16" t="s">
        <v>189</v>
      </c>
      <c r="AI80" s="16">
        <v>11.432600000000001</v>
      </c>
      <c r="AJ80" s="16">
        <v>-11.6546</v>
      </c>
      <c r="AK80" s="16">
        <v>9.0477000000000007</v>
      </c>
      <c r="AL80" s="16">
        <v>10.1822</v>
      </c>
      <c r="AM80" s="16" t="s">
        <v>189</v>
      </c>
      <c r="AN80" s="16">
        <v>-12.9716</v>
      </c>
      <c r="AO80" s="16">
        <v>8.6613000000000007</v>
      </c>
      <c r="AP80" s="16">
        <v>9.8727999999999998</v>
      </c>
      <c r="AQ80" s="16" t="s">
        <v>189</v>
      </c>
      <c r="AR80" s="16">
        <v>-7.7664</v>
      </c>
      <c r="AS80" s="16">
        <v>7.0564999999999998</v>
      </c>
      <c r="AT80" s="16">
        <v>8.5713000000000008</v>
      </c>
      <c r="AU80" s="16">
        <v>-4.7183000000000002</v>
      </c>
      <c r="AV80" s="16">
        <v>-3.3456000000000001</v>
      </c>
      <c r="AW80" s="16">
        <v>4.8742999999999999</v>
      </c>
      <c r="AX80" s="16">
        <v>3.8666</v>
      </c>
      <c r="AY80" s="16">
        <v>-5.2557999999999998</v>
      </c>
      <c r="AZ80" s="16">
        <v>-14.2996</v>
      </c>
      <c r="BA80" s="16">
        <v>-11.2988</v>
      </c>
      <c r="BB80" s="16">
        <v>12.295999999999999</v>
      </c>
      <c r="BC80" s="16" t="s">
        <v>189</v>
      </c>
      <c r="BD80" s="16">
        <v>-6.2935999999999996</v>
      </c>
      <c r="BE80" s="16">
        <v>12.5082</v>
      </c>
      <c r="BF80" s="16">
        <v>11.829700000000001</v>
      </c>
      <c r="BG80" s="16">
        <v>9.7942999999999998</v>
      </c>
      <c r="BH80" s="16">
        <v>10.0349</v>
      </c>
      <c r="BI80" s="16" t="s">
        <v>189</v>
      </c>
      <c r="BJ80" s="16">
        <v>2.9588999999999999</v>
      </c>
      <c r="BK80" s="16" t="s">
        <v>189</v>
      </c>
      <c r="BL80" s="16" t="s">
        <v>189</v>
      </c>
      <c r="BM80" s="16">
        <v>5.3674999999999997</v>
      </c>
      <c r="BN80" s="16" t="s">
        <v>189</v>
      </c>
      <c r="BO80" s="16">
        <v>-4.7984999999999998</v>
      </c>
      <c r="BP80" s="16">
        <v>10.6105</v>
      </c>
      <c r="BQ80" s="16">
        <v>8.3560999999999996</v>
      </c>
      <c r="BR80" s="16" t="s">
        <v>189</v>
      </c>
      <c r="BS80" s="16">
        <v>7.4118000000000004</v>
      </c>
    </row>
    <row r="81" spans="1:71">
      <c r="A81" t="s">
        <v>142</v>
      </c>
      <c r="B81" t="s">
        <v>4</v>
      </c>
      <c r="C81" s="69" t="str">
        <f t="shared" si="1"/>
        <v>Honduras 2011-12Withdrawal</v>
      </c>
      <c r="D81" s="16">
        <v>7.7283999999999997</v>
      </c>
      <c r="E81" s="16">
        <v>9.4534000000000002</v>
      </c>
      <c r="F81" s="16">
        <v>6.6154999999999999</v>
      </c>
      <c r="G81" s="16">
        <v>5.3224999999999998</v>
      </c>
      <c r="H81" s="16">
        <v>9.4534000000000002</v>
      </c>
      <c r="I81" s="16">
        <v>5.7881</v>
      </c>
      <c r="J81" s="16">
        <v>8.9597999999999995</v>
      </c>
      <c r="K81" s="16">
        <v>7.4066000000000001</v>
      </c>
      <c r="L81" s="16">
        <v>9.6098999999999997</v>
      </c>
      <c r="M81" s="16">
        <v>5.4131</v>
      </c>
      <c r="N81" s="16">
        <v>5.3307000000000002</v>
      </c>
      <c r="O81" s="16">
        <v>8.8207000000000004</v>
      </c>
      <c r="P81" s="16">
        <v>5.1093999999999999</v>
      </c>
      <c r="Q81" s="16">
        <v>8.4540000000000006</v>
      </c>
      <c r="R81" s="16">
        <v>5.7827999999999999</v>
      </c>
      <c r="S81" s="16">
        <v>8.7280999999999995</v>
      </c>
      <c r="T81" s="16">
        <v>6.4836</v>
      </c>
      <c r="U81" s="16">
        <v>7.5789</v>
      </c>
      <c r="V81" s="16">
        <v>7.8977000000000004</v>
      </c>
      <c r="W81" s="16">
        <v>7.6485000000000003</v>
      </c>
      <c r="X81" s="16">
        <v>8.3542000000000005</v>
      </c>
      <c r="Y81" s="16">
        <v>7.4333999999999998</v>
      </c>
      <c r="Z81" s="16">
        <v>7.9942000000000002</v>
      </c>
      <c r="AA81" s="16">
        <v>7.4333999999999998</v>
      </c>
      <c r="AB81" s="16">
        <v>8.6232000000000006</v>
      </c>
      <c r="AC81" s="16">
        <v>9.1189</v>
      </c>
      <c r="AD81" s="16">
        <v>10.8813</v>
      </c>
      <c r="AE81" s="16">
        <v>6.7473999999999998</v>
      </c>
      <c r="AF81" s="16">
        <v>10.132</v>
      </c>
      <c r="AG81" s="16">
        <v>5.8387000000000002</v>
      </c>
      <c r="AH81" s="16">
        <v>-5.8037999999999998</v>
      </c>
      <c r="AI81" s="16">
        <v>6.7434000000000003</v>
      </c>
      <c r="AJ81" s="16">
        <v>8.0012000000000008</v>
      </c>
      <c r="AK81" s="16">
        <v>4.2855999999999996</v>
      </c>
      <c r="AL81" s="16">
        <v>6.6904000000000003</v>
      </c>
      <c r="AM81" s="16">
        <v>-5.7004999999999999</v>
      </c>
      <c r="AN81" s="16">
        <v>8.7234999999999996</v>
      </c>
      <c r="AO81" s="16">
        <v>5.9932999999999996</v>
      </c>
      <c r="AP81" s="16">
        <v>8.1149000000000004</v>
      </c>
      <c r="AQ81" s="16">
        <v>-5.6544999999999996</v>
      </c>
      <c r="AR81" s="16">
        <v>10.4488</v>
      </c>
      <c r="AS81" s="16">
        <v>5.6021999999999998</v>
      </c>
      <c r="AT81" s="16">
        <v>8.8933999999999997</v>
      </c>
      <c r="AU81" s="16">
        <v>5.8785999999999996</v>
      </c>
      <c r="AV81" s="16">
        <v>10.710800000000001</v>
      </c>
      <c r="AW81" s="16">
        <v>6.0975000000000001</v>
      </c>
      <c r="AX81" s="16">
        <v>9.6288</v>
      </c>
      <c r="AY81" s="16">
        <v>5.2891000000000004</v>
      </c>
      <c r="AZ81" s="16">
        <v>8.5694999999999997</v>
      </c>
      <c r="BA81" s="16">
        <v>5.1662999999999997</v>
      </c>
      <c r="BB81" s="16">
        <v>7.4695</v>
      </c>
      <c r="BC81" s="16">
        <v>-7.3289</v>
      </c>
      <c r="BD81" s="16">
        <v>10.129899999999999</v>
      </c>
      <c r="BE81" s="16">
        <v>7.9360999999999997</v>
      </c>
      <c r="BF81" s="16">
        <v>9.6824999999999992</v>
      </c>
      <c r="BG81" s="16">
        <v>6.6627000000000001</v>
      </c>
      <c r="BH81" s="16">
        <v>9.0012000000000008</v>
      </c>
      <c r="BI81" s="16">
        <v>-7.4112999999999998</v>
      </c>
      <c r="BJ81" s="16">
        <v>5.5552999999999999</v>
      </c>
      <c r="BK81" s="16" t="s">
        <v>189</v>
      </c>
      <c r="BL81" s="16" t="s">
        <v>189</v>
      </c>
      <c r="BM81" s="16">
        <v>5.1199000000000003</v>
      </c>
      <c r="BN81" s="16">
        <v>5.0835999999999997</v>
      </c>
      <c r="BO81" s="16">
        <v>5.1182999999999996</v>
      </c>
      <c r="BP81" s="16">
        <v>9.8341999999999992</v>
      </c>
      <c r="BQ81" s="16">
        <v>5.7649999999999997</v>
      </c>
      <c r="BR81" s="16">
        <v>-5.6276999999999999</v>
      </c>
      <c r="BS81" s="16">
        <v>5.8197999999999999</v>
      </c>
    </row>
    <row r="82" spans="1:71">
      <c r="A82" t="s">
        <v>26</v>
      </c>
      <c r="B82" t="s">
        <v>0</v>
      </c>
      <c r="C82" s="69" t="str">
        <f t="shared" si="1"/>
        <v>India 2005-06Pill</v>
      </c>
      <c r="D82" s="16">
        <v>2.6116000000000001</v>
      </c>
      <c r="E82" s="16">
        <v>3.3437999999999999</v>
      </c>
      <c r="F82" s="16">
        <v>2.0152999999999999</v>
      </c>
      <c r="G82" s="16">
        <v>1.8964000000000001</v>
      </c>
      <c r="H82" s="16">
        <v>3.3437999999999999</v>
      </c>
      <c r="I82" s="16">
        <v>1.9558</v>
      </c>
      <c r="J82" s="16" t="s">
        <v>189</v>
      </c>
      <c r="K82" s="16">
        <v>2.6293000000000002</v>
      </c>
      <c r="L82" s="16">
        <v>2.1879</v>
      </c>
      <c r="M82" s="16">
        <v>2.3412999999999999</v>
      </c>
      <c r="N82" s="16">
        <v>3.93</v>
      </c>
      <c r="O82" s="16">
        <v>2.3372999999999999</v>
      </c>
      <c r="P82" s="16">
        <v>3.1291000000000002</v>
      </c>
      <c r="Q82" s="16">
        <v>2.7149999999999999</v>
      </c>
      <c r="R82" s="16">
        <v>2.5449000000000002</v>
      </c>
      <c r="S82" s="16">
        <v>3.0777999999999999</v>
      </c>
      <c r="T82" s="16">
        <v>2.0972</v>
      </c>
      <c r="U82" s="16">
        <v>2.1000999999999999</v>
      </c>
      <c r="V82" s="16">
        <v>2.8778999999999999</v>
      </c>
      <c r="W82" s="16">
        <v>3.6061000000000001</v>
      </c>
      <c r="X82" s="16">
        <v>4.1535000000000002</v>
      </c>
      <c r="Y82" s="16">
        <v>1.7061999999999999</v>
      </c>
      <c r="Z82" s="16">
        <v>3.6960000000000002</v>
      </c>
      <c r="AA82" s="16">
        <v>1.7061999999999999</v>
      </c>
      <c r="AB82" s="16">
        <v>3.9306999999999999</v>
      </c>
      <c r="AC82" s="16">
        <v>1.4029</v>
      </c>
      <c r="AD82" s="16">
        <v>3.6997</v>
      </c>
      <c r="AE82" s="16">
        <v>2.4253999999999998</v>
      </c>
      <c r="AF82" s="16">
        <v>3.1391</v>
      </c>
      <c r="AG82" s="16">
        <v>3.0457999999999998</v>
      </c>
      <c r="AH82" s="16">
        <v>2.9295</v>
      </c>
      <c r="AI82" s="16">
        <v>1.8524</v>
      </c>
      <c r="AJ82" s="16">
        <v>2.8799000000000001</v>
      </c>
      <c r="AK82" s="16">
        <v>1.5133000000000001</v>
      </c>
      <c r="AL82" s="16">
        <v>2.3068</v>
      </c>
      <c r="AM82" s="16">
        <v>1.9482999999999999</v>
      </c>
      <c r="AN82" s="16">
        <v>3.2603</v>
      </c>
      <c r="AO82" s="16">
        <v>1.2031000000000001</v>
      </c>
      <c r="AP82" s="16">
        <v>2.3353000000000002</v>
      </c>
      <c r="AQ82" s="16">
        <v>1.9246000000000001</v>
      </c>
      <c r="AR82" s="16">
        <v>3.3856000000000002</v>
      </c>
      <c r="AS82" s="16">
        <v>2.3894000000000002</v>
      </c>
      <c r="AT82" s="16">
        <v>2.9312</v>
      </c>
      <c r="AU82" s="16">
        <v>2.8475999999999999</v>
      </c>
      <c r="AV82" s="16">
        <v>4.3883000000000001</v>
      </c>
      <c r="AW82" s="16">
        <v>3.1802999999999999</v>
      </c>
      <c r="AX82" s="16">
        <v>3.7366000000000001</v>
      </c>
      <c r="AY82" s="16">
        <v>3.6823000000000001</v>
      </c>
      <c r="AZ82" s="16">
        <v>2.6183000000000001</v>
      </c>
      <c r="BA82" s="16">
        <v>0.75319999999999998</v>
      </c>
      <c r="BB82" s="16">
        <v>2.1913</v>
      </c>
      <c r="BC82" s="16">
        <v>1.2866</v>
      </c>
      <c r="BD82" s="16">
        <v>3.1896</v>
      </c>
      <c r="BE82" s="16">
        <v>1.9374</v>
      </c>
      <c r="BF82" s="16">
        <v>3.0750000000000002</v>
      </c>
      <c r="BG82" s="16">
        <v>1.0007999999999999</v>
      </c>
      <c r="BH82" s="16">
        <v>2.8445</v>
      </c>
      <c r="BI82" s="16">
        <v>1.7111000000000001</v>
      </c>
      <c r="BJ82" s="16">
        <v>4.1196000000000002</v>
      </c>
      <c r="BK82" s="16">
        <v>0.66769999999999996</v>
      </c>
      <c r="BL82" s="16">
        <v>5.4218999999999999</v>
      </c>
      <c r="BM82" s="16">
        <v>2.7061000000000002</v>
      </c>
      <c r="BN82" s="16">
        <v>-0.4748</v>
      </c>
      <c r="BO82" s="16">
        <v>3.2982</v>
      </c>
      <c r="BP82" s="16">
        <v>3.2336999999999998</v>
      </c>
      <c r="BQ82" s="16">
        <v>1.0853999999999999</v>
      </c>
      <c r="BR82" s="16">
        <v>3.5091000000000001</v>
      </c>
      <c r="BS82" s="16">
        <v>2.1362999999999999</v>
      </c>
    </row>
    <row r="83" spans="1:71">
      <c r="A83" t="s">
        <v>26</v>
      </c>
      <c r="B83" t="s">
        <v>1</v>
      </c>
      <c r="C83" s="69" t="str">
        <f t="shared" si="1"/>
        <v>India 2005-06IUD</v>
      </c>
      <c r="D83" s="16">
        <v>0.95079999999999998</v>
      </c>
      <c r="E83" s="16">
        <v>1.3099000000000001</v>
      </c>
      <c r="F83" s="16">
        <v>1.4701</v>
      </c>
      <c r="G83" s="16">
        <v>0.01</v>
      </c>
      <c r="H83" s="16">
        <v>1.3099000000000001</v>
      </c>
      <c r="I83" s="16">
        <v>0.77239999999999998</v>
      </c>
      <c r="J83" s="16" t="s">
        <v>189</v>
      </c>
      <c r="K83" s="16">
        <v>0.95079999999999998</v>
      </c>
      <c r="L83" s="16">
        <v>1.0513999999999999</v>
      </c>
      <c r="M83" s="16">
        <v>0.35210000000000002</v>
      </c>
      <c r="N83" s="16">
        <v>2.5977000000000001</v>
      </c>
      <c r="O83" s="16">
        <v>0.57540000000000002</v>
      </c>
      <c r="P83" s="16">
        <v>1.9574</v>
      </c>
      <c r="Q83" s="16">
        <v>1.1966000000000001</v>
      </c>
      <c r="R83" s="16">
        <v>0.81899999999999995</v>
      </c>
      <c r="S83" s="16">
        <v>2.4083000000000001</v>
      </c>
      <c r="T83" s="16">
        <v>0.55459999999999998</v>
      </c>
      <c r="U83" s="16">
        <v>1.0379</v>
      </c>
      <c r="V83" s="16">
        <v>0.84950000000000003</v>
      </c>
      <c r="W83" s="16">
        <v>1.2969999999999999</v>
      </c>
      <c r="X83" s="16">
        <v>-0.95479999999999998</v>
      </c>
      <c r="Y83" s="16">
        <v>0.85489999999999999</v>
      </c>
      <c r="Z83" s="16">
        <v>1.2285999999999999</v>
      </c>
      <c r="AA83" s="16">
        <v>0.85489999999999999</v>
      </c>
      <c r="AB83" s="16">
        <v>2.2336999999999998</v>
      </c>
      <c r="AC83" s="16">
        <v>-2.7570000000000001</v>
      </c>
      <c r="AD83" s="16">
        <v>-1.6511</v>
      </c>
      <c r="AE83" s="16">
        <v>2.8328000000000002</v>
      </c>
      <c r="AF83" s="16">
        <v>-0.2467</v>
      </c>
      <c r="AG83" s="16">
        <v>3.0461999999999998</v>
      </c>
      <c r="AH83" s="16">
        <v>0</v>
      </c>
      <c r="AI83" s="16">
        <v>0.64929999999999999</v>
      </c>
      <c r="AJ83" s="16">
        <v>1.2135</v>
      </c>
      <c r="AK83" s="16">
        <v>0.2208</v>
      </c>
      <c r="AL83" s="16">
        <v>1.3496999999999999</v>
      </c>
      <c r="AM83" s="16">
        <v>5.2699999999999997E-2</v>
      </c>
      <c r="AN83" s="16">
        <v>1.8084</v>
      </c>
      <c r="AO83" s="16">
        <v>0.70120000000000005</v>
      </c>
      <c r="AP83" s="16">
        <v>1.7990999999999999</v>
      </c>
      <c r="AQ83" s="16">
        <v>0.56340000000000001</v>
      </c>
      <c r="AR83" s="16">
        <v>0.82930000000000004</v>
      </c>
      <c r="AS83" s="16">
        <v>0.86839999999999995</v>
      </c>
      <c r="AT83" s="16">
        <v>0.31769999999999998</v>
      </c>
      <c r="AU83" s="16">
        <v>1.0881000000000001</v>
      </c>
      <c r="AV83" s="16">
        <v>-1.869</v>
      </c>
      <c r="AW83" s="16">
        <v>1.0474000000000001</v>
      </c>
      <c r="AX83" s="16">
        <v>-0.1638</v>
      </c>
      <c r="AY83" s="16">
        <v>1.5129999999999999</v>
      </c>
      <c r="AZ83" s="16">
        <v>1.1740999999999999</v>
      </c>
      <c r="BA83" s="16">
        <v>0.66020000000000001</v>
      </c>
      <c r="BB83" s="16">
        <v>1.3822000000000001</v>
      </c>
      <c r="BC83" s="16">
        <v>0.50039999999999996</v>
      </c>
      <c r="BD83" s="16">
        <v>8.3400000000000002E-2</v>
      </c>
      <c r="BE83" s="16">
        <v>0.65569999999999995</v>
      </c>
      <c r="BF83" s="16">
        <v>0.98399999999999999</v>
      </c>
      <c r="BG83" s="16">
        <v>0.27050000000000002</v>
      </c>
      <c r="BH83" s="16">
        <v>1.2446999999999999</v>
      </c>
      <c r="BI83" s="16">
        <v>2.3E-3</v>
      </c>
      <c r="BJ83" s="16">
        <v>1.9824999999999999</v>
      </c>
      <c r="BK83" s="16">
        <v>1.9333</v>
      </c>
      <c r="BL83" s="16" t="s">
        <v>189</v>
      </c>
      <c r="BM83" s="16">
        <v>1.6435</v>
      </c>
      <c r="BN83" s="16" t="s">
        <v>189</v>
      </c>
      <c r="BO83" s="16">
        <v>2.0632000000000001</v>
      </c>
      <c r="BP83" s="16">
        <v>1.5206999999999999</v>
      </c>
      <c r="BQ83" s="16">
        <v>0.75419999999999998</v>
      </c>
      <c r="BR83" s="16">
        <v>1.0387999999999999</v>
      </c>
      <c r="BS83" s="16">
        <v>0.77769999999999995</v>
      </c>
    </row>
    <row r="84" spans="1:71">
      <c r="A84" t="s">
        <v>26</v>
      </c>
      <c r="B84" t="s">
        <v>75</v>
      </c>
      <c r="C84" s="69" t="str">
        <f t="shared" si="1"/>
        <v>India 2005-06Injectables</v>
      </c>
      <c r="D84" s="16">
        <v>-5.0911999999999997</v>
      </c>
      <c r="E84" s="16" t="s">
        <v>189</v>
      </c>
      <c r="F84" s="16" t="s">
        <v>189</v>
      </c>
      <c r="G84" s="16" t="s">
        <v>189</v>
      </c>
      <c r="H84" s="16" t="s">
        <v>189</v>
      </c>
      <c r="I84" s="16">
        <v>-3.0644999999999998</v>
      </c>
      <c r="J84" s="16" t="s">
        <v>189</v>
      </c>
      <c r="K84" s="16">
        <v>-5.1177999999999999</v>
      </c>
      <c r="L84" s="16" t="s">
        <v>189</v>
      </c>
      <c r="M84" s="16" t="s">
        <v>189</v>
      </c>
      <c r="N84" s="16" t="s">
        <v>189</v>
      </c>
      <c r="O84" s="16">
        <v>-5.0987999999999998</v>
      </c>
      <c r="P84" s="16" t="s">
        <v>189</v>
      </c>
      <c r="Q84" s="16" t="s">
        <v>189</v>
      </c>
      <c r="R84" s="16">
        <v>-5.1402000000000001</v>
      </c>
      <c r="S84" s="16" t="s">
        <v>189</v>
      </c>
      <c r="T84" s="16">
        <v>-4.6299000000000001</v>
      </c>
      <c r="U84" s="16" t="s">
        <v>189</v>
      </c>
      <c r="V84" s="16">
        <v>-6.3722000000000003</v>
      </c>
      <c r="W84" s="16" t="s">
        <v>189</v>
      </c>
      <c r="X84" s="16" t="s">
        <v>189</v>
      </c>
      <c r="Y84" s="16" t="s">
        <v>189</v>
      </c>
      <c r="Z84" s="16" t="s">
        <v>189</v>
      </c>
      <c r="AA84" s="16" t="s">
        <v>189</v>
      </c>
      <c r="AB84" s="16" t="s">
        <v>189</v>
      </c>
      <c r="AC84" s="16" t="s">
        <v>189</v>
      </c>
      <c r="AD84" s="16" t="s">
        <v>189</v>
      </c>
      <c r="AE84" s="16" t="s">
        <v>189</v>
      </c>
      <c r="AF84" s="16" t="s">
        <v>189</v>
      </c>
      <c r="AG84" s="16" t="s">
        <v>189</v>
      </c>
      <c r="AH84" s="16" t="s">
        <v>189</v>
      </c>
      <c r="AI84" s="16" t="s">
        <v>189</v>
      </c>
      <c r="AJ84" s="16" t="s">
        <v>189</v>
      </c>
      <c r="AK84" s="16" t="s">
        <v>189</v>
      </c>
      <c r="AL84" s="16" t="s">
        <v>189</v>
      </c>
      <c r="AM84" s="16" t="s">
        <v>189</v>
      </c>
      <c r="AN84" s="16" t="s">
        <v>189</v>
      </c>
      <c r="AO84" s="16" t="s">
        <v>189</v>
      </c>
      <c r="AP84" s="16" t="s">
        <v>189</v>
      </c>
      <c r="AQ84" s="16" t="s">
        <v>189</v>
      </c>
      <c r="AR84" s="16" t="s">
        <v>189</v>
      </c>
      <c r="AS84" s="16" t="s">
        <v>189</v>
      </c>
      <c r="AT84" s="16" t="s">
        <v>189</v>
      </c>
      <c r="AU84" s="16" t="s">
        <v>189</v>
      </c>
      <c r="AV84" s="16" t="s">
        <v>189</v>
      </c>
      <c r="AW84" s="16" t="s">
        <v>189</v>
      </c>
      <c r="AX84" s="16" t="s">
        <v>189</v>
      </c>
      <c r="AY84" s="16" t="s">
        <v>189</v>
      </c>
      <c r="AZ84" s="16" t="s">
        <v>189</v>
      </c>
      <c r="BA84" s="16" t="s">
        <v>189</v>
      </c>
      <c r="BB84" s="16" t="s">
        <v>189</v>
      </c>
      <c r="BC84" s="16" t="s">
        <v>189</v>
      </c>
      <c r="BD84" s="16" t="s">
        <v>189</v>
      </c>
      <c r="BE84" s="16" t="s">
        <v>189</v>
      </c>
      <c r="BF84" s="16" t="s">
        <v>189</v>
      </c>
      <c r="BG84" s="16" t="s">
        <v>189</v>
      </c>
      <c r="BH84" s="16" t="s">
        <v>189</v>
      </c>
      <c r="BI84" s="16" t="s">
        <v>189</v>
      </c>
      <c r="BJ84" s="16" t="s">
        <v>189</v>
      </c>
      <c r="BK84" s="16" t="s">
        <v>189</v>
      </c>
      <c r="BL84" s="16" t="s">
        <v>189</v>
      </c>
      <c r="BM84" s="16" t="s">
        <v>189</v>
      </c>
      <c r="BN84" s="16" t="s">
        <v>189</v>
      </c>
      <c r="BO84" s="16" t="s">
        <v>189</v>
      </c>
      <c r="BP84" s="16" t="s">
        <v>189</v>
      </c>
      <c r="BQ84" s="16" t="s">
        <v>189</v>
      </c>
      <c r="BR84" s="16" t="s">
        <v>189</v>
      </c>
      <c r="BS84" s="16" t="s">
        <v>189</v>
      </c>
    </row>
    <row r="85" spans="1:71">
      <c r="A85" t="s">
        <v>26</v>
      </c>
      <c r="B85" t="s">
        <v>2</v>
      </c>
      <c r="C85" s="69" t="str">
        <f t="shared" si="1"/>
        <v>India 2005-06Male condom</v>
      </c>
      <c r="D85" s="16">
        <v>3.4243000000000001</v>
      </c>
      <c r="E85" s="16">
        <v>4.6090999999999998</v>
      </c>
      <c r="F85" s="16">
        <v>3.4131999999999998</v>
      </c>
      <c r="G85" s="16">
        <v>1.4028</v>
      </c>
      <c r="H85" s="16">
        <v>4.6090999999999998</v>
      </c>
      <c r="I85" s="16">
        <v>2.4843000000000002</v>
      </c>
      <c r="J85" s="16">
        <v>-2.4733000000000001</v>
      </c>
      <c r="K85" s="16">
        <v>3.444</v>
      </c>
      <c r="L85" s="16">
        <v>3.5131999999999999</v>
      </c>
      <c r="M85" s="16">
        <v>2.6669999999999998</v>
      </c>
      <c r="N85" s="16">
        <v>4.8238000000000003</v>
      </c>
      <c r="O85" s="16">
        <v>3.1667999999999998</v>
      </c>
      <c r="P85" s="16">
        <v>4.1074999999999999</v>
      </c>
      <c r="Q85" s="16">
        <v>3.7292000000000001</v>
      </c>
      <c r="R85" s="16">
        <v>3.1499000000000001</v>
      </c>
      <c r="S85" s="16">
        <v>5.3545999999999996</v>
      </c>
      <c r="T85" s="16">
        <v>2.5539999999999998</v>
      </c>
      <c r="U85" s="16">
        <v>3.1052</v>
      </c>
      <c r="V85" s="16">
        <v>3.7418999999999998</v>
      </c>
      <c r="W85" s="16">
        <v>4.3872999999999998</v>
      </c>
      <c r="X85" s="16">
        <v>3.37</v>
      </c>
      <c r="Y85" s="16">
        <v>3.0606</v>
      </c>
      <c r="Z85" s="16">
        <v>4.1802000000000001</v>
      </c>
      <c r="AA85" s="16">
        <v>3.0606</v>
      </c>
      <c r="AB85" s="16">
        <v>5.0846999999999998</v>
      </c>
      <c r="AC85" s="16">
        <v>5.9424000000000001</v>
      </c>
      <c r="AD85" s="16">
        <v>5.6410999999999998</v>
      </c>
      <c r="AE85" s="16">
        <v>5.1277999999999997</v>
      </c>
      <c r="AF85" s="16">
        <v>4.4919000000000002</v>
      </c>
      <c r="AG85" s="16">
        <v>6.0236999999999998</v>
      </c>
      <c r="AH85" s="16">
        <v>2.4114</v>
      </c>
      <c r="AI85" s="16">
        <v>2.5815000000000001</v>
      </c>
      <c r="AJ85" s="16">
        <v>4.0505000000000004</v>
      </c>
      <c r="AK85" s="16">
        <v>1.4792000000000001</v>
      </c>
      <c r="AL85" s="16">
        <v>3.4238</v>
      </c>
      <c r="AM85" s="16">
        <v>1.7060999999999999</v>
      </c>
      <c r="AN85" s="16">
        <v>5.5632999999999999</v>
      </c>
      <c r="AO85" s="16">
        <v>1.6697</v>
      </c>
      <c r="AP85" s="16">
        <v>3.9866999999999999</v>
      </c>
      <c r="AQ85" s="16">
        <v>2.3067000000000002</v>
      </c>
      <c r="AR85" s="16">
        <v>3.9658000000000002</v>
      </c>
      <c r="AS85" s="16">
        <v>3.5346000000000002</v>
      </c>
      <c r="AT85" s="16">
        <v>3.4868999999999999</v>
      </c>
      <c r="AU85" s="16">
        <v>3.9716999999999998</v>
      </c>
      <c r="AV85" s="16">
        <v>4.9379</v>
      </c>
      <c r="AW85" s="16">
        <v>3.66</v>
      </c>
      <c r="AX85" s="16">
        <v>3.4333</v>
      </c>
      <c r="AY85" s="16">
        <v>4.5815999999999999</v>
      </c>
      <c r="AZ85" s="16">
        <v>4.4619999999999997</v>
      </c>
      <c r="BA85" s="16">
        <v>1.8806</v>
      </c>
      <c r="BB85" s="16">
        <v>3.8189000000000002</v>
      </c>
      <c r="BC85" s="16">
        <v>2.1873</v>
      </c>
      <c r="BD85" s="16">
        <v>3.5838000000000001</v>
      </c>
      <c r="BE85" s="16">
        <v>3.0604</v>
      </c>
      <c r="BF85" s="16">
        <v>4.2510000000000003</v>
      </c>
      <c r="BG85" s="16">
        <v>1.7645</v>
      </c>
      <c r="BH85" s="16">
        <v>3.6025999999999998</v>
      </c>
      <c r="BI85" s="16">
        <v>2.4058000000000002</v>
      </c>
      <c r="BJ85" s="16">
        <v>4.6566999999999998</v>
      </c>
      <c r="BK85" s="16">
        <v>3.0674999999999999</v>
      </c>
      <c r="BL85" s="16">
        <v>8.3550000000000004</v>
      </c>
      <c r="BM85" s="16">
        <v>3.4455</v>
      </c>
      <c r="BN85" s="16" t="s">
        <v>189</v>
      </c>
      <c r="BO85" s="16">
        <v>3.9003000000000001</v>
      </c>
      <c r="BP85" s="16">
        <v>4.4214000000000002</v>
      </c>
      <c r="BQ85" s="16">
        <v>2.1977000000000002</v>
      </c>
      <c r="BR85" s="16">
        <v>5.1744000000000003</v>
      </c>
      <c r="BS85" s="16">
        <v>2.5886</v>
      </c>
    </row>
    <row r="86" spans="1:71">
      <c r="A86" t="s">
        <v>26</v>
      </c>
      <c r="B86" t="s">
        <v>67</v>
      </c>
      <c r="C86" s="69" t="str">
        <f t="shared" si="1"/>
        <v>India 2005-06Periodic abstinence</v>
      </c>
      <c r="D86" s="16">
        <v>7.7495000000000003</v>
      </c>
      <c r="E86" s="16">
        <v>11.0527</v>
      </c>
      <c r="F86" s="16">
        <v>6.7102000000000004</v>
      </c>
      <c r="G86" s="16">
        <v>3.4182999999999999</v>
      </c>
      <c r="H86" s="16">
        <v>11.0527</v>
      </c>
      <c r="I86" s="16">
        <v>4.8907999999999996</v>
      </c>
      <c r="J86" s="16" t="s">
        <v>189</v>
      </c>
      <c r="K86" s="16">
        <v>7.7267000000000001</v>
      </c>
      <c r="L86" s="16">
        <v>8.1241000000000003</v>
      </c>
      <c r="M86" s="16">
        <v>8.1757000000000009</v>
      </c>
      <c r="N86" s="16">
        <v>6.6211000000000002</v>
      </c>
      <c r="O86" s="16">
        <v>8.3407999999999998</v>
      </c>
      <c r="P86" s="16">
        <v>6.8189000000000002</v>
      </c>
      <c r="Q86" s="16">
        <v>8.6583000000000006</v>
      </c>
      <c r="R86" s="16">
        <v>7.0125999999999999</v>
      </c>
      <c r="S86" s="16">
        <v>8.5479000000000003</v>
      </c>
      <c r="T86" s="16">
        <v>6.0781999999999998</v>
      </c>
      <c r="U86" s="16">
        <v>6.9912999999999998</v>
      </c>
      <c r="V86" s="16">
        <v>7.9931999999999999</v>
      </c>
      <c r="W86" s="16">
        <v>8.8596000000000004</v>
      </c>
      <c r="X86" s="16">
        <v>4.2720000000000002</v>
      </c>
      <c r="Y86" s="16">
        <v>6.8028000000000004</v>
      </c>
      <c r="Z86" s="16">
        <v>8.3590999999999998</v>
      </c>
      <c r="AA86" s="16">
        <v>6.8028000000000004</v>
      </c>
      <c r="AB86" s="16">
        <v>8.7455999999999996</v>
      </c>
      <c r="AC86" s="16">
        <v>7.8437000000000001</v>
      </c>
      <c r="AD86" s="16">
        <v>11.086600000000001</v>
      </c>
      <c r="AE86" s="16">
        <v>6.0865</v>
      </c>
      <c r="AF86" s="16">
        <v>9.0467999999999993</v>
      </c>
      <c r="AG86" s="16">
        <v>8.1640999999999995</v>
      </c>
      <c r="AH86" s="16">
        <v>5.7248999999999999</v>
      </c>
      <c r="AI86" s="16">
        <v>6.1962000000000002</v>
      </c>
      <c r="AJ86" s="16">
        <v>10.9772</v>
      </c>
      <c r="AK86" s="16">
        <v>2.7475000000000001</v>
      </c>
      <c r="AL86" s="16">
        <v>7.9448999999999996</v>
      </c>
      <c r="AM86" s="16">
        <v>4.3297999999999996</v>
      </c>
      <c r="AN86" s="16">
        <v>12.257300000000001</v>
      </c>
      <c r="AO86" s="16">
        <v>3.4443999999999999</v>
      </c>
      <c r="AP86" s="16">
        <v>8.6569000000000003</v>
      </c>
      <c r="AQ86" s="16">
        <v>5.5845000000000002</v>
      </c>
      <c r="AR86" s="16">
        <v>10.7308</v>
      </c>
      <c r="AS86" s="16">
        <v>5.4263000000000003</v>
      </c>
      <c r="AT86" s="16">
        <v>8.6542999999999992</v>
      </c>
      <c r="AU86" s="16">
        <v>7.4583000000000004</v>
      </c>
      <c r="AV86" s="16">
        <v>11.8514</v>
      </c>
      <c r="AW86" s="16">
        <v>5.5480999999999998</v>
      </c>
      <c r="AX86" s="16">
        <v>9.0422999999999991</v>
      </c>
      <c r="AY86" s="16">
        <v>7.9119000000000002</v>
      </c>
      <c r="AZ86" s="16">
        <v>9.9358000000000004</v>
      </c>
      <c r="BA86" s="16">
        <v>3.7633999999999999</v>
      </c>
      <c r="BB86" s="16">
        <v>8.2256999999999998</v>
      </c>
      <c r="BC86" s="16">
        <v>5.1801000000000004</v>
      </c>
      <c r="BD86" s="16">
        <v>9.8483999999999998</v>
      </c>
      <c r="BE86" s="16">
        <v>6.984</v>
      </c>
      <c r="BF86" s="16">
        <v>10.4673</v>
      </c>
      <c r="BG86" s="16">
        <v>4.0106000000000002</v>
      </c>
      <c r="BH86" s="16">
        <v>9.0503999999999998</v>
      </c>
      <c r="BI86" s="16">
        <v>6.7685000000000004</v>
      </c>
      <c r="BJ86" s="16">
        <v>7.0050999999999997</v>
      </c>
      <c r="BK86" s="16">
        <v>5.9330999999999996</v>
      </c>
      <c r="BL86" s="16">
        <v>-15.493499999999999</v>
      </c>
      <c r="BM86" s="16">
        <v>5.4184000000000001</v>
      </c>
      <c r="BN86" s="16">
        <v>-2.6897000000000002</v>
      </c>
      <c r="BO86" s="16">
        <v>7.1360000000000001</v>
      </c>
      <c r="BP86" s="16">
        <v>10.1479</v>
      </c>
      <c r="BQ86" s="16">
        <v>3.9859</v>
      </c>
      <c r="BR86" s="16">
        <v>13.458399999999999</v>
      </c>
      <c r="BS86" s="16">
        <v>5.1169000000000002</v>
      </c>
    </row>
    <row r="87" spans="1:71">
      <c r="A87" t="s">
        <v>26</v>
      </c>
      <c r="B87" t="s">
        <v>4</v>
      </c>
      <c r="C87" s="69" t="str">
        <f t="shared" si="1"/>
        <v>India 2005-06Withdrawal</v>
      </c>
      <c r="D87" s="16">
        <v>6.9409000000000001</v>
      </c>
      <c r="E87" s="16">
        <v>10.642799999999999</v>
      </c>
      <c r="F87" s="16">
        <v>5.2207999999999997</v>
      </c>
      <c r="G87" s="16">
        <v>2.6585000000000001</v>
      </c>
      <c r="H87" s="16">
        <v>10.642799999999999</v>
      </c>
      <c r="I87" s="16">
        <v>3.8622000000000001</v>
      </c>
      <c r="J87" s="16" t="s">
        <v>189</v>
      </c>
      <c r="K87" s="16">
        <v>6.8673999999999999</v>
      </c>
      <c r="L87" s="16">
        <v>8.2597000000000005</v>
      </c>
      <c r="M87" s="16">
        <v>6.1574</v>
      </c>
      <c r="N87" s="16">
        <v>5.0339</v>
      </c>
      <c r="O87" s="16">
        <v>7.3396999999999997</v>
      </c>
      <c r="P87" s="16">
        <v>5.9634999999999998</v>
      </c>
      <c r="Q87" s="16">
        <v>8.2940000000000005</v>
      </c>
      <c r="R87" s="16">
        <v>5.7396000000000003</v>
      </c>
      <c r="S87" s="16">
        <v>8.0823999999999998</v>
      </c>
      <c r="T87" s="16">
        <v>5.6231</v>
      </c>
      <c r="U87" s="16">
        <v>3.7679</v>
      </c>
      <c r="V87" s="16">
        <v>8.2873000000000001</v>
      </c>
      <c r="W87" s="16">
        <v>7.4703999999999997</v>
      </c>
      <c r="X87" s="16">
        <v>-13.0646</v>
      </c>
      <c r="Y87" s="16">
        <v>6.0026000000000002</v>
      </c>
      <c r="Z87" s="16">
        <v>8.2337000000000007</v>
      </c>
      <c r="AA87" s="16">
        <v>6.0026000000000002</v>
      </c>
      <c r="AB87" s="16">
        <v>6.7972999999999999</v>
      </c>
      <c r="AC87" s="16">
        <v>10.632999999999999</v>
      </c>
      <c r="AD87" s="16">
        <v>10.9369</v>
      </c>
      <c r="AE87" s="16">
        <v>4.7854000000000001</v>
      </c>
      <c r="AF87" s="16">
        <v>10.450699999999999</v>
      </c>
      <c r="AG87" s="16">
        <v>6.2027000000000001</v>
      </c>
      <c r="AH87" s="16">
        <v>15.6287</v>
      </c>
      <c r="AI87" s="16">
        <v>3.9007999999999998</v>
      </c>
      <c r="AJ87" s="16">
        <v>10.223100000000001</v>
      </c>
      <c r="AK87" s="16">
        <v>3.0831</v>
      </c>
      <c r="AL87" s="16">
        <v>6.0998999999999999</v>
      </c>
      <c r="AM87" s="16">
        <v>5.1307</v>
      </c>
      <c r="AN87" s="16">
        <v>6.8108000000000004</v>
      </c>
      <c r="AO87" s="16">
        <v>1.9849000000000001</v>
      </c>
      <c r="AP87" s="16">
        <v>3.6436999999999999</v>
      </c>
      <c r="AQ87" s="16">
        <v>3.8788</v>
      </c>
      <c r="AR87" s="16">
        <v>11.8413</v>
      </c>
      <c r="AS87" s="16">
        <v>4.8479000000000001</v>
      </c>
      <c r="AT87" s="16">
        <v>10.3773</v>
      </c>
      <c r="AU87" s="16">
        <v>6.4968000000000004</v>
      </c>
      <c r="AV87" s="16">
        <v>13.9594</v>
      </c>
      <c r="AW87" s="16">
        <v>3.3885999999999998</v>
      </c>
      <c r="AX87" s="16">
        <v>11.1782</v>
      </c>
      <c r="AY87" s="16">
        <v>6.3663999999999996</v>
      </c>
      <c r="AZ87" s="16">
        <v>8.1729000000000003</v>
      </c>
      <c r="BA87" s="16">
        <v>4.2130999999999998</v>
      </c>
      <c r="BB87" s="16">
        <v>6.7401</v>
      </c>
      <c r="BC87" s="16">
        <v>5.1656000000000004</v>
      </c>
      <c r="BD87" s="16">
        <v>10.405900000000001</v>
      </c>
      <c r="BE87" s="16">
        <v>5.9557000000000002</v>
      </c>
      <c r="BF87" s="16">
        <v>9.8209</v>
      </c>
      <c r="BG87" s="16">
        <v>3.8803999999999998</v>
      </c>
      <c r="BH87" s="16">
        <v>8.4456000000000007</v>
      </c>
      <c r="BI87" s="16">
        <v>5.4291</v>
      </c>
      <c r="BJ87" s="16">
        <v>5.8398000000000003</v>
      </c>
      <c r="BK87" s="16">
        <v>6.2976999999999999</v>
      </c>
      <c r="BL87" s="16" t="s">
        <v>189</v>
      </c>
      <c r="BM87" s="16">
        <v>3.851</v>
      </c>
      <c r="BN87" s="16">
        <v>-4.8060999999999998</v>
      </c>
      <c r="BO87" s="16">
        <v>6.0503</v>
      </c>
      <c r="BP87" s="16">
        <v>9.7547999999999995</v>
      </c>
      <c r="BQ87" s="16">
        <v>5.1452</v>
      </c>
      <c r="BR87" s="16">
        <v>12.889200000000001</v>
      </c>
      <c r="BS87" s="16">
        <v>3.3965000000000001</v>
      </c>
    </row>
    <row r="88" spans="1:71">
      <c r="A88" t="s">
        <v>27</v>
      </c>
      <c r="B88" t="s">
        <v>0</v>
      </c>
      <c r="C88" s="69" t="str">
        <f t="shared" si="1"/>
        <v>Indonesia 2012Pill</v>
      </c>
      <c r="D88" s="16">
        <v>3.2149000000000001</v>
      </c>
      <c r="E88" s="16">
        <v>4.4696999999999996</v>
      </c>
      <c r="F88" s="16">
        <v>4.0728</v>
      </c>
      <c r="G88" s="16">
        <v>2.2793999999999999</v>
      </c>
      <c r="H88" s="16">
        <v>4.4696999999999996</v>
      </c>
      <c r="I88" s="16">
        <v>2.8694999999999999</v>
      </c>
      <c r="J88" s="16" t="s">
        <v>189</v>
      </c>
      <c r="K88" s="16">
        <v>3.1815000000000002</v>
      </c>
      <c r="L88" s="16">
        <v>4.3665000000000003</v>
      </c>
      <c r="M88" s="16">
        <v>2.5794000000000001</v>
      </c>
      <c r="N88" s="16">
        <v>1.8772</v>
      </c>
      <c r="O88" s="16">
        <v>3.5922000000000001</v>
      </c>
      <c r="P88" s="16">
        <v>2.1943999999999999</v>
      </c>
      <c r="Q88" s="16">
        <v>3.5804999999999998</v>
      </c>
      <c r="R88" s="16">
        <v>2.6831</v>
      </c>
      <c r="S88" s="16">
        <v>3.1633</v>
      </c>
      <c r="T88" s="16">
        <v>3.2896000000000001</v>
      </c>
      <c r="U88" s="16">
        <v>3.7900999999999998</v>
      </c>
      <c r="V88" s="16">
        <v>2.5853999999999999</v>
      </c>
      <c r="W88" s="16">
        <v>2.4380000000000002</v>
      </c>
      <c r="X88" s="16">
        <v>3.4056999999999999</v>
      </c>
      <c r="Y88" s="16">
        <v>3.2473999999999998</v>
      </c>
      <c r="Z88" s="16">
        <v>3.1495000000000002</v>
      </c>
      <c r="AA88" s="16">
        <v>3.2473999999999998</v>
      </c>
      <c r="AB88" s="16">
        <v>2.9289000000000001</v>
      </c>
      <c r="AC88" s="16">
        <v>3.3555999999999999</v>
      </c>
      <c r="AD88" s="16">
        <v>5.3569000000000004</v>
      </c>
      <c r="AE88" s="16">
        <v>2.3551000000000002</v>
      </c>
      <c r="AF88" s="16">
        <v>3.6486000000000001</v>
      </c>
      <c r="AG88" s="16">
        <v>2.3984000000000001</v>
      </c>
      <c r="AH88" s="16">
        <v>3.8475000000000001</v>
      </c>
      <c r="AI88" s="16">
        <v>3.1496</v>
      </c>
      <c r="AJ88" s="16">
        <v>2.2429999999999999</v>
      </c>
      <c r="AK88" s="16">
        <v>3.4689999999999999</v>
      </c>
      <c r="AL88" s="16">
        <v>3.4921000000000002</v>
      </c>
      <c r="AM88" s="16">
        <v>3.0352999999999999</v>
      </c>
      <c r="AN88" s="16">
        <v>6.8954000000000004</v>
      </c>
      <c r="AO88" s="16">
        <v>3.1322999999999999</v>
      </c>
      <c r="AP88" s="16">
        <v>4.2868000000000004</v>
      </c>
      <c r="AQ88" s="16">
        <v>3.1291000000000002</v>
      </c>
      <c r="AR88" s="16">
        <v>2.6724000000000001</v>
      </c>
      <c r="AS88" s="16">
        <v>2.5499000000000001</v>
      </c>
      <c r="AT88" s="16">
        <v>2.8570000000000002</v>
      </c>
      <c r="AU88" s="16">
        <v>2.1511</v>
      </c>
      <c r="AV88" s="16">
        <v>5.0087999999999999</v>
      </c>
      <c r="AW88" s="16">
        <v>2.7046999999999999</v>
      </c>
      <c r="AX88" s="16">
        <v>3.8224999999999998</v>
      </c>
      <c r="AY88" s="16">
        <v>2.2766000000000002</v>
      </c>
      <c r="AZ88" s="16">
        <v>4.2366999999999999</v>
      </c>
      <c r="BA88" s="16">
        <v>2.9575999999999998</v>
      </c>
      <c r="BB88" s="16">
        <v>3.4725000000000001</v>
      </c>
      <c r="BC88" s="16">
        <v>2.9028999999999998</v>
      </c>
      <c r="BD88" s="16">
        <v>4.1239999999999997</v>
      </c>
      <c r="BE88" s="16">
        <v>3.3843000000000001</v>
      </c>
      <c r="BF88" s="16">
        <v>4.5392000000000001</v>
      </c>
      <c r="BG88" s="16">
        <v>3.2031999999999998</v>
      </c>
      <c r="BH88" s="16">
        <v>3.8982000000000001</v>
      </c>
      <c r="BI88" s="16">
        <v>2.8736000000000002</v>
      </c>
      <c r="BJ88" s="16">
        <v>1.6709000000000001</v>
      </c>
      <c r="BK88" s="16">
        <v>2.7231000000000001</v>
      </c>
      <c r="BL88" s="16" t="s">
        <v>189</v>
      </c>
      <c r="BM88" s="16">
        <v>2.2216999999999998</v>
      </c>
      <c r="BN88" s="16">
        <v>1.5528999999999999</v>
      </c>
      <c r="BO88" s="16">
        <v>2.4617</v>
      </c>
      <c r="BP88" s="16">
        <v>4.3944999999999999</v>
      </c>
      <c r="BQ88" s="16">
        <v>3.1680000000000001</v>
      </c>
      <c r="BR88" s="16">
        <v>-5.1254</v>
      </c>
      <c r="BS88" s="16">
        <v>2.5676000000000001</v>
      </c>
    </row>
    <row r="89" spans="1:71">
      <c r="A89" t="s">
        <v>27</v>
      </c>
      <c r="B89" t="s">
        <v>1</v>
      </c>
      <c r="C89" s="69" t="str">
        <f t="shared" si="1"/>
        <v>Indonesia 2012IUD</v>
      </c>
      <c r="D89" s="16">
        <v>0.1895</v>
      </c>
      <c r="E89" s="16" t="s">
        <v>189</v>
      </c>
      <c r="F89" s="16">
        <v>-0.46679999999999999</v>
      </c>
      <c r="G89" s="16">
        <v>0.1338</v>
      </c>
      <c r="H89" s="16" t="s">
        <v>189</v>
      </c>
      <c r="I89" s="16">
        <v>0.2082</v>
      </c>
      <c r="J89" s="16" t="s">
        <v>189</v>
      </c>
      <c r="K89" s="16">
        <v>0.1895</v>
      </c>
      <c r="L89" s="16">
        <v>-0.28070000000000001</v>
      </c>
      <c r="M89" s="16">
        <v>0</v>
      </c>
      <c r="N89" s="16" t="s">
        <v>189</v>
      </c>
      <c r="O89" s="16">
        <v>0.1124</v>
      </c>
      <c r="P89" s="16">
        <v>0.33119999999999999</v>
      </c>
      <c r="Q89" s="16">
        <v>0.16339999999999999</v>
      </c>
      <c r="R89" s="16">
        <v>0.21079999999999999</v>
      </c>
      <c r="S89" s="16">
        <v>7.5700000000000003E-2</v>
      </c>
      <c r="T89" s="16">
        <v>0.2303</v>
      </c>
      <c r="U89" s="16">
        <v>0.23369999999999999</v>
      </c>
      <c r="V89" s="16">
        <v>-7.4099999999999999E-2</v>
      </c>
      <c r="W89" s="16" t="s">
        <v>189</v>
      </c>
      <c r="X89" s="16" t="s">
        <v>189</v>
      </c>
      <c r="Y89" s="16">
        <v>0.19689999999999999</v>
      </c>
      <c r="Z89" s="16" t="s">
        <v>189</v>
      </c>
      <c r="AA89" s="16">
        <v>0.19689999999999999</v>
      </c>
      <c r="AB89" s="16" t="s">
        <v>189</v>
      </c>
      <c r="AC89" s="16">
        <v>-1E-4</v>
      </c>
      <c r="AD89" s="16" t="s">
        <v>189</v>
      </c>
      <c r="AE89" s="16">
        <v>-9.2499999999999999E-2</v>
      </c>
      <c r="AF89" s="16" t="s">
        <v>189</v>
      </c>
      <c r="AG89" s="16">
        <v>-0.12039999999999999</v>
      </c>
      <c r="AH89" s="16" t="s">
        <v>189</v>
      </c>
      <c r="AI89" s="16">
        <v>0.25319999999999998</v>
      </c>
      <c r="AJ89" s="16" t="s">
        <v>189</v>
      </c>
      <c r="AK89" s="16">
        <v>0.24560000000000001</v>
      </c>
      <c r="AL89" s="16">
        <v>0.21129999999999999</v>
      </c>
      <c r="AM89" s="16">
        <v>0.247</v>
      </c>
      <c r="AN89" s="16" t="s">
        <v>189</v>
      </c>
      <c r="AO89" s="16">
        <v>0.2545</v>
      </c>
      <c r="AP89" s="16">
        <v>0.22009999999999999</v>
      </c>
      <c r="AQ89" s="16">
        <v>0.24510000000000001</v>
      </c>
      <c r="AR89" s="16" t="s">
        <v>189</v>
      </c>
      <c r="AS89" s="16">
        <v>-8.8400000000000006E-2</v>
      </c>
      <c r="AT89" s="16" t="s">
        <v>189</v>
      </c>
      <c r="AU89" s="16">
        <v>-0.13070000000000001</v>
      </c>
      <c r="AV89" s="16" t="s">
        <v>189</v>
      </c>
      <c r="AW89" s="16" t="s">
        <v>189</v>
      </c>
      <c r="AX89" s="16" t="s">
        <v>189</v>
      </c>
      <c r="AY89" s="16" t="s">
        <v>189</v>
      </c>
      <c r="AZ89" s="16" t="s">
        <v>189</v>
      </c>
      <c r="BA89" s="16">
        <v>0.21540000000000001</v>
      </c>
      <c r="BB89" s="16">
        <v>0.18770000000000001</v>
      </c>
      <c r="BC89" s="16">
        <v>0.2046</v>
      </c>
      <c r="BD89" s="16" t="s">
        <v>189</v>
      </c>
      <c r="BE89" s="16">
        <v>0.12770000000000001</v>
      </c>
      <c r="BF89" s="16" t="s">
        <v>189</v>
      </c>
      <c r="BG89" s="16">
        <v>0.1283</v>
      </c>
      <c r="BH89" s="16">
        <v>0.2019</v>
      </c>
      <c r="BI89" s="16">
        <v>-1E-4</v>
      </c>
      <c r="BJ89" s="16" t="s">
        <v>189</v>
      </c>
      <c r="BK89" s="16">
        <v>-0.33389999999999997</v>
      </c>
      <c r="BL89" s="16" t="s">
        <v>189</v>
      </c>
      <c r="BM89" s="16">
        <v>0.33700000000000002</v>
      </c>
      <c r="BN89" s="16" t="s">
        <v>189</v>
      </c>
      <c r="BO89" s="16">
        <v>-0.43309999999999998</v>
      </c>
      <c r="BP89" s="16" t="s">
        <v>189</v>
      </c>
      <c r="BQ89" s="16">
        <v>0.1948</v>
      </c>
      <c r="BR89" s="16" t="s">
        <v>189</v>
      </c>
      <c r="BS89" s="16">
        <v>0.21659999999999999</v>
      </c>
    </row>
    <row r="90" spans="1:71">
      <c r="A90" t="s">
        <v>27</v>
      </c>
      <c r="B90" t="s">
        <v>75</v>
      </c>
      <c r="C90" s="69" t="str">
        <f t="shared" si="1"/>
        <v>Indonesia 2012Injectables</v>
      </c>
      <c r="D90" s="16">
        <v>0.42130000000000001</v>
      </c>
      <c r="E90" s="16">
        <v>0.4501</v>
      </c>
      <c r="F90" s="16">
        <v>0.43359999999999999</v>
      </c>
      <c r="G90" s="16">
        <v>0.3952</v>
      </c>
      <c r="H90" s="16">
        <v>0.4501</v>
      </c>
      <c r="I90" s="16">
        <v>0.40960000000000002</v>
      </c>
      <c r="J90" s="16" t="s">
        <v>189</v>
      </c>
      <c r="K90" s="16">
        <v>0.4224</v>
      </c>
      <c r="L90" s="16">
        <v>0.44400000000000001</v>
      </c>
      <c r="M90" s="16">
        <v>0.36680000000000001</v>
      </c>
      <c r="N90" s="16">
        <v>0.56310000000000004</v>
      </c>
      <c r="O90" s="16">
        <v>0.371</v>
      </c>
      <c r="P90" s="16">
        <v>0.56669999999999998</v>
      </c>
      <c r="Q90" s="16">
        <v>0.39879999999999999</v>
      </c>
      <c r="R90" s="16">
        <v>0.45789999999999997</v>
      </c>
      <c r="S90" s="16">
        <v>0.37959999999999999</v>
      </c>
      <c r="T90" s="16">
        <v>0.4864</v>
      </c>
      <c r="U90" s="16">
        <v>0.60389999999999999</v>
      </c>
      <c r="V90" s="16">
        <v>0.26029999999999998</v>
      </c>
      <c r="W90" s="16">
        <v>0.71860000000000002</v>
      </c>
      <c r="X90" s="16">
        <v>0.27250000000000002</v>
      </c>
      <c r="Y90" s="16">
        <v>0.43459999999999999</v>
      </c>
      <c r="Z90" s="16">
        <v>0.39939999999999998</v>
      </c>
      <c r="AA90" s="16">
        <v>0.43459999999999999</v>
      </c>
      <c r="AB90" s="16">
        <v>0.30709999999999998</v>
      </c>
      <c r="AC90" s="16">
        <v>0.44469999999999998</v>
      </c>
      <c r="AD90" s="16">
        <v>0.53400000000000003</v>
      </c>
      <c r="AE90" s="16">
        <v>0.311</v>
      </c>
      <c r="AF90" s="16">
        <v>0.45979999999999999</v>
      </c>
      <c r="AG90" s="16">
        <v>0.2419</v>
      </c>
      <c r="AH90" s="16">
        <v>0.72950000000000004</v>
      </c>
      <c r="AI90" s="16">
        <v>0.4244</v>
      </c>
      <c r="AJ90" s="16">
        <v>0.23350000000000001</v>
      </c>
      <c r="AK90" s="16">
        <v>0.54139999999999999</v>
      </c>
      <c r="AL90" s="16">
        <v>0.29520000000000002</v>
      </c>
      <c r="AM90" s="16">
        <v>0.75839999999999996</v>
      </c>
      <c r="AN90" s="16">
        <v>0.74299999999999999</v>
      </c>
      <c r="AO90" s="16">
        <v>0.55910000000000004</v>
      </c>
      <c r="AP90" s="16">
        <v>0.57189999999999996</v>
      </c>
      <c r="AQ90" s="16">
        <v>0.65690000000000004</v>
      </c>
      <c r="AR90" s="16">
        <v>0.2535</v>
      </c>
      <c r="AS90" s="16">
        <v>0.26479999999999998</v>
      </c>
      <c r="AT90" s="16">
        <v>0.2581</v>
      </c>
      <c r="AU90" s="16">
        <v>0.26450000000000001</v>
      </c>
      <c r="AV90" s="16">
        <v>0.72360000000000002</v>
      </c>
      <c r="AW90" s="16">
        <v>0.29509999999999997</v>
      </c>
      <c r="AX90" s="16">
        <v>0.45250000000000001</v>
      </c>
      <c r="AY90" s="16">
        <v>0.33429999999999999</v>
      </c>
      <c r="AZ90" s="16">
        <v>0.313</v>
      </c>
      <c r="BA90" s="16">
        <v>0.48120000000000002</v>
      </c>
      <c r="BB90" s="16">
        <v>0.37190000000000001</v>
      </c>
      <c r="BC90" s="16">
        <v>0.54949999999999999</v>
      </c>
      <c r="BD90" s="16">
        <v>0.33650000000000002</v>
      </c>
      <c r="BE90" s="16">
        <v>0.38619999999999999</v>
      </c>
      <c r="BF90" s="16">
        <v>0.45479999999999998</v>
      </c>
      <c r="BG90" s="16">
        <v>0.32429999999999998</v>
      </c>
      <c r="BH90" s="16">
        <v>0.37159999999999999</v>
      </c>
      <c r="BI90" s="16">
        <v>0.36980000000000002</v>
      </c>
      <c r="BJ90" s="16">
        <v>0.49890000000000001</v>
      </c>
      <c r="BK90" s="16">
        <v>0.6583</v>
      </c>
      <c r="BL90" s="16" t="s">
        <v>189</v>
      </c>
      <c r="BM90" s="16">
        <v>0.5726</v>
      </c>
      <c r="BN90" s="16">
        <v>0.58730000000000004</v>
      </c>
      <c r="BO90" s="16">
        <v>0.55830000000000002</v>
      </c>
      <c r="BP90" s="16">
        <v>0.4889</v>
      </c>
      <c r="BQ90" s="16">
        <v>0.34039999999999998</v>
      </c>
      <c r="BR90" s="16">
        <v>0</v>
      </c>
      <c r="BS90" s="16">
        <v>0.48270000000000002</v>
      </c>
    </row>
    <row r="91" spans="1:71">
      <c r="A91" t="s">
        <v>27</v>
      </c>
      <c r="B91" t="s">
        <v>64</v>
      </c>
      <c r="C91" s="69" t="str">
        <f t="shared" si="1"/>
        <v>Indonesia 2012Implants</v>
      </c>
      <c r="D91" s="16">
        <v>0.21579999999999999</v>
      </c>
      <c r="E91" s="16">
        <v>-1E-4</v>
      </c>
      <c r="F91" s="16">
        <v>0.75039999999999996</v>
      </c>
      <c r="G91" s="16">
        <v>9.1600000000000001E-2</v>
      </c>
      <c r="H91" s="16">
        <v>-1E-4</v>
      </c>
      <c r="I91" s="16">
        <v>0.24709999999999999</v>
      </c>
      <c r="J91" s="16" t="s">
        <v>189</v>
      </c>
      <c r="K91" s="16">
        <v>0.21579999999999999</v>
      </c>
      <c r="L91" s="16">
        <v>-1E-4</v>
      </c>
      <c r="M91" s="16">
        <v>0.37230000000000002</v>
      </c>
      <c r="N91" s="16">
        <v>0</v>
      </c>
      <c r="O91" s="16">
        <v>0.20730000000000001</v>
      </c>
      <c r="P91" s="16">
        <v>0.22770000000000001</v>
      </c>
      <c r="Q91" s="16">
        <v>0.15629999999999999</v>
      </c>
      <c r="R91" s="16">
        <v>0.25690000000000002</v>
      </c>
      <c r="S91" s="16">
        <v>0.2142</v>
      </c>
      <c r="T91" s="16">
        <v>0.21809999999999999</v>
      </c>
      <c r="U91" s="16">
        <v>0</v>
      </c>
      <c r="V91" s="16">
        <v>0.34960000000000002</v>
      </c>
      <c r="W91" s="16">
        <v>-0.52849999999999997</v>
      </c>
      <c r="X91" s="16">
        <v>9.7699999999999995E-2</v>
      </c>
      <c r="Y91" s="16">
        <v>0.222</v>
      </c>
      <c r="Z91" s="16">
        <v>0.21</v>
      </c>
      <c r="AA91" s="16">
        <v>0.222</v>
      </c>
      <c r="AB91" s="16">
        <v>0.23899999999999999</v>
      </c>
      <c r="AC91" s="16">
        <v>0.188</v>
      </c>
      <c r="AD91" s="16">
        <v>-1E-4</v>
      </c>
      <c r="AE91" s="16">
        <v>0.2465</v>
      </c>
      <c r="AF91" s="16">
        <v>0</v>
      </c>
      <c r="AG91" s="16">
        <v>0.36380000000000001</v>
      </c>
      <c r="AH91" s="16" t="s">
        <v>189</v>
      </c>
      <c r="AI91" s="16">
        <v>-0.2651</v>
      </c>
      <c r="AJ91" s="16" t="s">
        <v>189</v>
      </c>
      <c r="AK91" s="16">
        <v>0.2442</v>
      </c>
      <c r="AL91" s="16" t="s">
        <v>189</v>
      </c>
      <c r="AM91" s="16">
        <v>-1E-4</v>
      </c>
      <c r="AN91" s="16" t="s">
        <v>189</v>
      </c>
      <c r="AO91" s="16">
        <v>0</v>
      </c>
      <c r="AP91" s="16">
        <v>-1E-4</v>
      </c>
      <c r="AQ91" s="16">
        <v>0</v>
      </c>
      <c r="AR91" s="16" t="s">
        <v>189</v>
      </c>
      <c r="AS91" s="16">
        <v>0.41020000000000001</v>
      </c>
      <c r="AT91" s="16">
        <v>0.2361</v>
      </c>
      <c r="AU91" s="16">
        <v>0.44030000000000002</v>
      </c>
      <c r="AV91" s="16" t="s">
        <v>189</v>
      </c>
      <c r="AW91" s="16">
        <v>0.22900000000000001</v>
      </c>
      <c r="AX91" s="16">
        <v>-1E-4</v>
      </c>
      <c r="AY91" s="16">
        <v>0.3281</v>
      </c>
      <c r="AZ91" s="16">
        <v>-1E-4</v>
      </c>
      <c r="BA91" s="16">
        <v>0.26479999999999998</v>
      </c>
      <c r="BB91" s="16">
        <v>0.2525</v>
      </c>
      <c r="BC91" s="16">
        <v>0.19589999999999999</v>
      </c>
      <c r="BD91" s="16">
        <v>-1E-4</v>
      </c>
      <c r="BE91" s="16">
        <v>0.3301</v>
      </c>
      <c r="BF91" s="16">
        <v>-1E-4</v>
      </c>
      <c r="BG91" s="16">
        <v>0.26190000000000002</v>
      </c>
      <c r="BH91" s="16">
        <v>0.20319999999999999</v>
      </c>
      <c r="BI91" s="16">
        <v>0.21029999999999999</v>
      </c>
      <c r="BJ91" s="16">
        <v>0.41310000000000002</v>
      </c>
      <c r="BK91" s="16">
        <v>0</v>
      </c>
      <c r="BL91" s="16" t="s">
        <v>189</v>
      </c>
      <c r="BM91" s="16">
        <v>0.22939999999999999</v>
      </c>
      <c r="BN91" s="16">
        <v>-1E-4</v>
      </c>
      <c r="BO91" s="16">
        <v>0.29680000000000001</v>
      </c>
      <c r="BP91" s="16">
        <v>-1E-4</v>
      </c>
      <c r="BQ91" s="16">
        <v>0.20699999999999999</v>
      </c>
      <c r="BR91" s="16" t="s">
        <v>189</v>
      </c>
      <c r="BS91" s="16">
        <v>0.26840000000000003</v>
      </c>
    </row>
    <row r="92" spans="1:71">
      <c r="A92" t="s">
        <v>27</v>
      </c>
      <c r="B92" t="s">
        <v>2</v>
      </c>
      <c r="C92" s="69" t="str">
        <f t="shared" si="1"/>
        <v>Indonesia 2012Male condom</v>
      </c>
      <c r="D92" s="16">
        <v>2.1153</v>
      </c>
      <c r="E92" s="16" t="s">
        <v>189</v>
      </c>
      <c r="F92" s="16">
        <v>-4.6459999999999999</v>
      </c>
      <c r="G92" s="16">
        <v>0.68459999999999999</v>
      </c>
      <c r="H92" s="16" t="s">
        <v>189</v>
      </c>
      <c r="I92" s="16">
        <v>1.7439</v>
      </c>
      <c r="J92" s="16" t="s">
        <v>189</v>
      </c>
      <c r="K92" s="16">
        <v>2.1429</v>
      </c>
      <c r="L92" s="16">
        <v>-4.2161</v>
      </c>
      <c r="M92" s="16">
        <v>1.2522</v>
      </c>
      <c r="N92" s="16" t="s">
        <v>189</v>
      </c>
      <c r="O92" s="16">
        <v>2.4708000000000001</v>
      </c>
      <c r="P92" s="16">
        <v>-1.1061000000000001</v>
      </c>
      <c r="Q92" s="16">
        <v>2.9289999999999998</v>
      </c>
      <c r="R92" s="16">
        <v>1.2079</v>
      </c>
      <c r="S92" s="16">
        <v>-2.4771000000000001</v>
      </c>
      <c r="T92" s="16">
        <v>1.9997</v>
      </c>
      <c r="U92" s="16">
        <v>1.9469000000000001</v>
      </c>
      <c r="V92" s="16">
        <v>-2.7160000000000002</v>
      </c>
      <c r="W92" s="16" t="s">
        <v>189</v>
      </c>
      <c r="X92" s="16" t="s">
        <v>189</v>
      </c>
      <c r="Y92" s="16">
        <v>2.2158000000000002</v>
      </c>
      <c r="Z92" s="16" t="s">
        <v>189</v>
      </c>
      <c r="AA92" s="16">
        <v>2.2158000000000002</v>
      </c>
      <c r="AB92" s="16" t="s">
        <v>189</v>
      </c>
      <c r="AC92" s="16">
        <v>-2.6722000000000001</v>
      </c>
      <c r="AD92" s="16" t="s">
        <v>189</v>
      </c>
      <c r="AE92" s="16">
        <v>-1.3660000000000001</v>
      </c>
      <c r="AF92" s="16" t="s">
        <v>189</v>
      </c>
      <c r="AG92" s="16" t="s">
        <v>189</v>
      </c>
      <c r="AH92" s="16" t="s">
        <v>189</v>
      </c>
      <c r="AI92" s="16">
        <v>2.1217000000000001</v>
      </c>
      <c r="AJ92" s="16" t="s">
        <v>189</v>
      </c>
      <c r="AK92" s="16">
        <v>1.8763000000000001</v>
      </c>
      <c r="AL92" s="16">
        <v>-2.5141</v>
      </c>
      <c r="AM92" s="16">
        <v>-1.3701000000000001</v>
      </c>
      <c r="AN92" s="16" t="s">
        <v>189</v>
      </c>
      <c r="AO92" s="16">
        <v>1.7907999999999999</v>
      </c>
      <c r="AP92" s="16">
        <v>-2.5520999999999998</v>
      </c>
      <c r="AQ92" s="16">
        <v>-1.2771999999999999</v>
      </c>
      <c r="AR92" s="16" t="s">
        <v>189</v>
      </c>
      <c r="AS92" s="16">
        <v>-1.4616</v>
      </c>
      <c r="AT92" s="16" t="s">
        <v>189</v>
      </c>
      <c r="AU92" s="16" t="s">
        <v>189</v>
      </c>
      <c r="AV92" s="16" t="s">
        <v>189</v>
      </c>
      <c r="AW92" s="16" t="s">
        <v>189</v>
      </c>
      <c r="AX92" s="16" t="s">
        <v>189</v>
      </c>
      <c r="AY92" s="16" t="s">
        <v>189</v>
      </c>
      <c r="AZ92" s="16" t="s">
        <v>189</v>
      </c>
      <c r="BA92" s="16">
        <v>2.0190999999999999</v>
      </c>
      <c r="BB92" s="16">
        <v>2.7795999999999998</v>
      </c>
      <c r="BC92" s="16">
        <v>1.4873000000000001</v>
      </c>
      <c r="BD92" s="16" t="s">
        <v>189</v>
      </c>
      <c r="BE92" s="16">
        <v>2.4388000000000001</v>
      </c>
      <c r="BF92" s="16" t="s">
        <v>189</v>
      </c>
      <c r="BG92" s="16">
        <v>2.0017</v>
      </c>
      <c r="BH92" s="16">
        <v>3.1760999999999999</v>
      </c>
      <c r="BI92" s="16">
        <v>-1.1264000000000001</v>
      </c>
      <c r="BJ92" s="16" t="s">
        <v>189</v>
      </c>
      <c r="BK92" s="16">
        <v>-1.4679</v>
      </c>
      <c r="BL92" s="16" t="s">
        <v>189</v>
      </c>
      <c r="BM92" s="16">
        <v>-1.1061000000000001</v>
      </c>
      <c r="BN92" s="16" t="s">
        <v>189</v>
      </c>
      <c r="BO92" s="16">
        <v>-1.34</v>
      </c>
      <c r="BP92" s="16" t="s">
        <v>189</v>
      </c>
      <c r="BQ92" s="16">
        <v>2.3172000000000001</v>
      </c>
      <c r="BR92" s="16" t="s">
        <v>189</v>
      </c>
      <c r="BS92" s="16">
        <v>1.2102999999999999</v>
      </c>
    </row>
    <row r="93" spans="1:71">
      <c r="A93" t="s">
        <v>27</v>
      </c>
      <c r="B93" t="s">
        <v>67</v>
      </c>
      <c r="C93" s="69" t="str">
        <f t="shared" si="1"/>
        <v>Indonesia 2012Periodic abstinence</v>
      </c>
      <c r="D93" s="16">
        <v>4.5833000000000004</v>
      </c>
      <c r="E93" s="16" t="s">
        <v>189</v>
      </c>
      <c r="F93" s="16" t="s">
        <v>189</v>
      </c>
      <c r="G93" s="16">
        <v>3.1509999999999998</v>
      </c>
      <c r="H93" s="16" t="s">
        <v>189</v>
      </c>
      <c r="I93" s="16">
        <v>4.1292999999999997</v>
      </c>
      <c r="J93" s="16" t="s">
        <v>189</v>
      </c>
      <c r="K93" s="16">
        <v>4.5833000000000004</v>
      </c>
      <c r="L93" s="16">
        <v>-4.1811999999999996</v>
      </c>
      <c r="M93" s="16">
        <v>5.3061999999999996</v>
      </c>
      <c r="N93" s="16" t="s">
        <v>189</v>
      </c>
      <c r="O93" s="16">
        <v>4.9332000000000003</v>
      </c>
      <c r="P93" s="16">
        <v>-3.6892</v>
      </c>
      <c r="Q93" s="16">
        <v>4.2596999999999996</v>
      </c>
      <c r="R93" s="16">
        <v>-4.9394999999999998</v>
      </c>
      <c r="S93" s="16">
        <v>-7.2721</v>
      </c>
      <c r="T93" s="16">
        <v>2.6972</v>
      </c>
      <c r="U93" s="16">
        <v>4.4119999999999999</v>
      </c>
      <c r="V93" s="16">
        <v>-4.8507999999999996</v>
      </c>
      <c r="W93" s="16" t="s">
        <v>189</v>
      </c>
      <c r="X93" s="16" t="s">
        <v>189</v>
      </c>
      <c r="Y93" s="16">
        <v>4.5301999999999998</v>
      </c>
      <c r="Z93" s="16" t="s">
        <v>189</v>
      </c>
      <c r="AA93" s="16">
        <v>4.5301999999999998</v>
      </c>
      <c r="AB93" s="16" t="s">
        <v>189</v>
      </c>
      <c r="AC93" s="16">
        <v>-8.4581</v>
      </c>
      <c r="AD93" s="16" t="s">
        <v>189</v>
      </c>
      <c r="AE93" s="16">
        <v>-6.7766999999999999</v>
      </c>
      <c r="AF93" s="16" t="s">
        <v>189</v>
      </c>
      <c r="AG93" s="16" t="s">
        <v>189</v>
      </c>
      <c r="AH93" s="16" t="s">
        <v>189</v>
      </c>
      <c r="AI93" s="16">
        <v>2.4359999999999999</v>
      </c>
      <c r="AJ93" s="16" t="s">
        <v>189</v>
      </c>
      <c r="AK93" s="16">
        <v>2.3797999999999999</v>
      </c>
      <c r="AL93" s="16">
        <v>-2.6631</v>
      </c>
      <c r="AM93" s="16" t="s">
        <v>189</v>
      </c>
      <c r="AN93" s="16" t="s">
        <v>189</v>
      </c>
      <c r="AO93" s="16">
        <v>3.6591999999999998</v>
      </c>
      <c r="AP93" s="16">
        <v>-6.1520000000000001</v>
      </c>
      <c r="AQ93" s="16">
        <v>-2.3054000000000001</v>
      </c>
      <c r="AR93" s="16" t="s">
        <v>189</v>
      </c>
      <c r="AS93" s="16">
        <v>-4.9181999999999997</v>
      </c>
      <c r="AT93" s="16" t="s">
        <v>189</v>
      </c>
      <c r="AU93" s="16" t="s">
        <v>189</v>
      </c>
      <c r="AV93" s="16" t="s">
        <v>189</v>
      </c>
      <c r="AW93" s="16" t="s">
        <v>189</v>
      </c>
      <c r="AX93" s="16" t="s">
        <v>189</v>
      </c>
      <c r="AY93" s="16" t="s">
        <v>189</v>
      </c>
      <c r="AZ93" s="16" t="s">
        <v>189</v>
      </c>
      <c r="BA93" s="16">
        <v>3.9847000000000001</v>
      </c>
      <c r="BB93" s="16">
        <v>-4.5551000000000004</v>
      </c>
      <c r="BC93" s="16">
        <v>-4.4111000000000002</v>
      </c>
      <c r="BD93" s="16" t="s">
        <v>189</v>
      </c>
      <c r="BE93" s="16">
        <v>4.7865000000000002</v>
      </c>
      <c r="BF93" s="16" t="s">
        <v>189</v>
      </c>
      <c r="BG93" s="16">
        <v>4.2849000000000004</v>
      </c>
      <c r="BH93" s="16">
        <v>-5.1090999999999998</v>
      </c>
      <c r="BI93" s="16" t="s">
        <v>189</v>
      </c>
      <c r="BJ93" s="16" t="s">
        <v>189</v>
      </c>
      <c r="BK93" s="16" t="s">
        <v>189</v>
      </c>
      <c r="BL93" s="16" t="s">
        <v>189</v>
      </c>
      <c r="BM93" s="16">
        <v>-3.6892</v>
      </c>
      <c r="BN93" s="16" t="s">
        <v>189</v>
      </c>
      <c r="BO93" s="16" t="s">
        <v>189</v>
      </c>
      <c r="BP93" s="16" t="s">
        <v>189</v>
      </c>
      <c r="BQ93" s="16">
        <v>-3.3182</v>
      </c>
      <c r="BR93" s="16" t="s">
        <v>189</v>
      </c>
      <c r="BS93" s="16">
        <v>-5.0148000000000001</v>
      </c>
    </row>
    <row r="94" spans="1:71">
      <c r="A94" t="s">
        <v>27</v>
      </c>
      <c r="B94" t="s">
        <v>4</v>
      </c>
      <c r="C94" s="69" t="str">
        <f t="shared" si="1"/>
        <v>Indonesia 2012Withdrawal</v>
      </c>
      <c r="D94" s="16">
        <v>5.4993999999999996</v>
      </c>
      <c r="E94" s="16" t="s">
        <v>189</v>
      </c>
      <c r="F94" s="16">
        <v>-4.2473000000000001</v>
      </c>
      <c r="G94" s="16">
        <v>4.7035</v>
      </c>
      <c r="H94" s="16" t="s">
        <v>189</v>
      </c>
      <c r="I94" s="16">
        <v>4.5693999999999999</v>
      </c>
      <c r="J94" s="16" t="s">
        <v>189</v>
      </c>
      <c r="K94" s="16">
        <v>5.5471000000000004</v>
      </c>
      <c r="L94" s="16">
        <v>6.1917</v>
      </c>
      <c r="M94" s="16">
        <v>4.8476999999999997</v>
      </c>
      <c r="N94" s="16">
        <v>-6.0595999999999997</v>
      </c>
      <c r="O94" s="16">
        <v>4.2450000000000001</v>
      </c>
      <c r="P94" s="16">
        <v>7.8301999999999996</v>
      </c>
      <c r="Q94" s="16">
        <v>6.1509999999999998</v>
      </c>
      <c r="R94" s="16">
        <v>4.5049999999999999</v>
      </c>
      <c r="S94" s="16">
        <v>8.1319999999999997</v>
      </c>
      <c r="T94" s="16">
        <v>1.9067000000000001</v>
      </c>
      <c r="U94" s="16">
        <v>5.9551999999999996</v>
      </c>
      <c r="V94" s="16">
        <v>4.8472999999999997</v>
      </c>
      <c r="W94" s="16" t="s">
        <v>189</v>
      </c>
      <c r="X94" s="16" t="s">
        <v>189</v>
      </c>
      <c r="Y94" s="16">
        <v>5.8630000000000004</v>
      </c>
      <c r="Z94" s="16">
        <v>-4.2591000000000001</v>
      </c>
      <c r="AA94" s="16">
        <v>5.8630000000000004</v>
      </c>
      <c r="AB94" s="16">
        <v>-5.0777999999999999</v>
      </c>
      <c r="AC94" s="16">
        <v>9.5991999999999997</v>
      </c>
      <c r="AD94" s="16" t="s">
        <v>189</v>
      </c>
      <c r="AE94" s="16">
        <v>7.0968999999999998</v>
      </c>
      <c r="AF94" s="16">
        <v>9.5084999999999997</v>
      </c>
      <c r="AG94" s="16">
        <v>-6.4420000000000002</v>
      </c>
      <c r="AH94" s="16" t="s">
        <v>189</v>
      </c>
      <c r="AI94" s="16">
        <v>2.0842999999999998</v>
      </c>
      <c r="AJ94" s="16" t="s">
        <v>189</v>
      </c>
      <c r="AK94" s="16">
        <v>1.3068</v>
      </c>
      <c r="AL94" s="16">
        <v>-2.2936999999999999</v>
      </c>
      <c r="AM94" s="16">
        <v>-1.0543</v>
      </c>
      <c r="AN94" s="16" t="s">
        <v>189</v>
      </c>
      <c r="AO94" s="16">
        <v>4.8657000000000004</v>
      </c>
      <c r="AP94" s="16">
        <v>7.0865999999999998</v>
      </c>
      <c r="AQ94" s="16">
        <v>-3.7115999999999998</v>
      </c>
      <c r="AR94" s="16" t="s">
        <v>189</v>
      </c>
      <c r="AS94" s="16">
        <v>4.1363000000000003</v>
      </c>
      <c r="AT94" s="16">
        <v>-4.3807</v>
      </c>
      <c r="AU94" s="16">
        <v>-5.3178999999999998</v>
      </c>
      <c r="AV94" s="16" t="s">
        <v>189</v>
      </c>
      <c r="AW94" s="16">
        <v>-4.7389999999999999</v>
      </c>
      <c r="AX94" s="16" t="s">
        <v>189</v>
      </c>
      <c r="AY94" s="16" t="s">
        <v>189</v>
      </c>
      <c r="AZ94" s="16" t="s">
        <v>189</v>
      </c>
      <c r="BA94" s="16">
        <v>4.5392999999999999</v>
      </c>
      <c r="BB94" s="16">
        <v>6.9006999999999996</v>
      </c>
      <c r="BC94" s="16">
        <v>4.0545999999999998</v>
      </c>
      <c r="BD94" s="16" t="s">
        <v>189</v>
      </c>
      <c r="BE94" s="16">
        <v>4.1978</v>
      </c>
      <c r="BF94" s="16" t="s">
        <v>189</v>
      </c>
      <c r="BG94" s="16">
        <v>2.3197999999999999</v>
      </c>
      <c r="BH94" s="16">
        <v>4.4835000000000003</v>
      </c>
      <c r="BI94" s="16">
        <v>-3.4369000000000001</v>
      </c>
      <c r="BJ94" s="16" t="s">
        <v>189</v>
      </c>
      <c r="BK94" s="16">
        <v>-9.6258999999999997</v>
      </c>
      <c r="BL94" s="16" t="s">
        <v>189</v>
      </c>
      <c r="BM94" s="16">
        <v>7.9846000000000004</v>
      </c>
      <c r="BN94" s="16" t="s">
        <v>189</v>
      </c>
      <c r="BO94" s="16">
        <v>-5.1315999999999997</v>
      </c>
      <c r="BP94" s="16" t="s">
        <v>189</v>
      </c>
      <c r="BQ94" s="16">
        <v>4.5362</v>
      </c>
      <c r="BR94" s="16" t="s">
        <v>189</v>
      </c>
      <c r="BS94" s="16">
        <v>4.5937999999999999</v>
      </c>
    </row>
    <row r="95" spans="1:71">
      <c r="A95" t="s">
        <v>136</v>
      </c>
      <c r="B95" t="s">
        <v>0</v>
      </c>
      <c r="C95" s="69" t="str">
        <f t="shared" si="1"/>
        <v>Jordan 2012Pill</v>
      </c>
      <c r="D95" s="16">
        <v>6.1281999999999996</v>
      </c>
      <c r="E95" s="16">
        <v>10.716699999999999</v>
      </c>
      <c r="F95" s="16">
        <v>5.0560999999999998</v>
      </c>
      <c r="G95" s="16">
        <v>4.5766999999999998</v>
      </c>
      <c r="H95" s="16">
        <v>10.716699999999999</v>
      </c>
      <c r="I95" s="16">
        <v>4.7531999999999996</v>
      </c>
      <c r="J95" s="16" t="s">
        <v>189</v>
      </c>
      <c r="K95" s="16">
        <v>6.1281999999999996</v>
      </c>
      <c r="L95" s="16">
        <v>7.6433</v>
      </c>
      <c r="M95" s="16">
        <v>6.8112000000000004</v>
      </c>
      <c r="N95" s="16">
        <v>4.8784000000000001</v>
      </c>
      <c r="O95" s="16">
        <v>6.5629999999999997</v>
      </c>
      <c r="P95" s="16">
        <v>5.8613999999999997</v>
      </c>
      <c r="Q95" s="16">
        <v>6.4782000000000002</v>
      </c>
      <c r="R95" s="16">
        <v>5.7759</v>
      </c>
      <c r="S95" s="16">
        <v>7.8186999999999998</v>
      </c>
      <c r="T95" s="16">
        <v>3.2389999999999999</v>
      </c>
      <c r="U95" s="16">
        <v>6.0003000000000002</v>
      </c>
      <c r="V95" s="16">
        <v>6.6731999999999996</v>
      </c>
      <c r="W95" s="16">
        <v>-8.9704999999999995</v>
      </c>
      <c r="X95" s="16" t="s">
        <v>189</v>
      </c>
      <c r="Y95" s="16">
        <v>6.0080999999999998</v>
      </c>
      <c r="Z95" s="16">
        <v>-7.6436999999999999</v>
      </c>
      <c r="AA95" s="16">
        <v>6.0080999999999998</v>
      </c>
      <c r="AB95" s="16">
        <v>-8.2691999999999997</v>
      </c>
      <c r="AC95" s="16">
        <v>7.7575000000000003</v>
      </c>
      <c r="AD95" s="16">
        <v>13.024100000000001</v>
      </c>
      <c r="AE95" s="16">
        <v>5.9401000000000002</v>
      </c>
      <c r="AF95" s="16">
        <v>7.6128999999999998</v>
      </c>
      <c r="AG95" s="16">
        <v>8.1026000000000007</v>
      </c>
      <c r="AH95" s="16" t="s">
        <v>189</v>
      </c>
      <c r="AI95" s="16">
        <v>3.2844000000000002</v>
      </c>
      <c r="AJ95" s="16" t="s">
        <v>189</v>
      </c>
      <c r="AK95" s="16">
        <v>2.9601000000000002</v>
      </c>
      <c r="AL95" s="16">
        <v>4.5537999999999998</v>
      </c>
      <c r="AM95" s="16">
        <v>1.7098</v>
      </c>
      <c r="AN95" s="16">
        <v>11.0306</v>
      </c>
      <c r="AO95" s="16">
        <v>4.4257</v>
      </c>
      <c r="AP95" s="16">
        <v>6.5990000000000002</v>
      </c>
      <c r="AQ95" s="16">
        <v>5.3802000000000003</v>
      </c>
      <c r="AR95" s="16">
        <v>-9.0345999999999993</v>
      </c>
      <c r="AS95" s="16">
        <v>6.0819000000000001</v>
      </c>
      <c r="AT95" s="16">
        <v>5.9413</v>
      </c>
      <c r="AU95" s="16">
        <v>7.5007000000000001</v>
      </c>
      <c r="AV95" s="16" t="s">
        <v>189</v>
      </c>
      <c r="AW95" s="16">
        <v>-7.1874000000000002</v>
      </c>
      <c r="AX95" s="16" t="s">
        <v>189</v>
      </c>
      <c r="AY95" s="16">
        <v>-10.6525</v>
      </c>
      <c r="AZ95" s="16">
        <v>10.744199999999999</v>
      </c>
      <c r="BA95" s="16">
        <v>4.5358000000000001</v>
      </c>
      <c r="BB95" s="16">
        <v>6.6045999999999996</v>
      </c>
      <c r="BC95" s="16">
        <v>5.3475000000000001</v>
      </c>
      <c r="BD95" s="16" t="s">
        <v>189</v>
      </c>
      <c r="BE95" s="16">
        <v>6.5682</v>
      </c>
      <c r="BF95" s="16">
        <v>8.75</v>
      </c>
      <c r="BG95" s="16">
        <v>4.1482000000000001</v>
      </c>
      <c r="BH95" s="16">
        <v>6.7466999999999997</v>
      </c>
      <c r="BI95" s="16" t="s">
        <v>189</v>
      </c>
      <c r="BJ95" s="16">
        <v>-8.0246999999999993</v>
      </c>
      <c r="BK95" s="16">
        <v>5.6473000000000004</v>
      </c>
      <c r="BL95" s="16" t="s">
        <v>189</v>
      </c>
      <c r="BM95" s="16">
        <v>4.9537000000000004</v>
      </c>
      <c r="BN95" s="16">
        <v>6.0087000000000002</v>
      </c>
      <c r="BO95" s="16">
        <v>5.8242000000000003</v>
      </c>
      <c r="BP95" s="16">
        <v>9.0318000000000005</v>
      </c>
      <c r="BQ95" s="16">
        <v>5.016</v>
      </c>
      <c r="BR95" s="16" t="s">
        <v>189</v>
      </c>
      <c r="BS95" s="16">
        <v>4.5990000000000002</v>
      </c>
    </row>
    <row r="96" spans="1:71">
      <c r="A96" t="s">
        <v>136</v>
      </c>
      <c r="B96" t="s">
        <v>1</v>
      </c>
      <c r="C96" s="69" t="str">
        <f t="shared" si="1"/>
        <v>Jordan 2012IUD</v>
      </c>
      <c r="D96" s="16">
        <v>1.5196000000000001</v>
      </c>
      <c r="E96" s="16">
        <v>2.1806000000000001</v>
      </c>
      <c r="F96" s="16">
        <v>3.0672000000000001</v>
      </c>
      <c r="G96" s="16">
        <v>0.70230000000000004</v>
      </c>
      <c r="H96" s="16">
        <v>2.1806000000000001</v>
      </c>
      <c r="I96" s="16">
        <v>1.4313</v>
      </c>
      <c r="J96" s="16" t="s">
        <v>189</v>
      </c>
      <c r="K96" s="16">
        <v>1.5196000000000001</v>
      </c>
      <c r="L96" s="16" t="s">
        <v>189</v>
      </c>
      <c r="M96" s="16">
        <v>1.0913999999999999</v>
      </c>
      <c r="N96" s="16">
        <v>1.5571999999999999</v>
      </c>
      <c r="O96" s="16">
        <v>2.1396000000000002</v>
      </c>
      <c r="P96" s="16">
        <v>1.3122</v>
      </c>
      <c r="Q96" s="16">
        <v>1.0458000000000001</v>
      </c>
      <c r="R96" s="16">
        <v>1.8802000000000001</v>
      </c>
      <c r="S96" s="16">
        <v>1.5410999999999999</v>
      </c>
      <c r="T96" s="16">
        <v>1.4899</v>
      </c>
      <c r="U96" s="16">
        <v>1.4287000000000001</v>
      </c>
      <c r="V96" s="16">
        <v>2.0449000000000002</v>
      </c>
      <c r="W96" s="16" t="s">
        <v>189</v>
      </c>
      <c r="X96" s="16" t="s">
        <v>189</v>
      </c>
      <c r="Y96" s="16">
        <v>1.4919</v>
      </c>
      <c r="Z96" s="16">
        <v>-1.9069</v>
      </c>
      <c r="AA96" s="16">
        <v>1.4919</v>
      </c>
      <c r="AB96" s="16">
        <v>-2.2692000000000001</v>
      </c>
      <c r="AC96" s="16">
        <v>1.4652000000000001</v>
      </c>
      <c r="AD96" s="16">
        <v>-3.0707</v>
      </c>
      <c r="AE96" s="16">
        <v>1.3077000000000001</v>
      </c>
      <c r="AF96" s="16">
        <v>1.7252000000000001</v>
      </c>
      <c r="AG96" s="16">
        <v>1.4096</v>
      </c>
      <c r="AH96" s="16" t="s">
        <v>189</v>
      </c>
      <c r="AI96" s="16">
        <v>1.5266999999999999</v>
      </c>
      <c r="AJ96" s="16" t="s">
        <v>189</v>
      </c>
      <c r="AK96" s="16">
        <v>1.5916999999999999</v>
      </c>
      <c r="AL96" s="16">
        <v>0.123</v>
      </c>
      <c r="AM96" s="16">
        <v>2.5331000000000001</v>
      </c>
      <c r="AN96" s="16">
        <v>-2.4523999999999999</v>
      </c>
      <c r="AO96" s="16">
        <v>1.2842</v>
      </c>
      <c r="AP96" s="16">
        <v>0.9667</v>
      </c>
      <c r="AQ96" s="16">
        <v>1.7756000000000001</v>
      </c>
      <c r="AR96" s="16" t="s">
        <v>189</v>
      </c>
      <c r="AS96" s="16">
        <v>2.2871999999999999</v>
      </c>
      <c r="AT96" s="16">
        <v>1.4782999999999999</v>
      </c>
      <c r="AU96" s="16">
        <v>2.5125000000000002</v>
      </c>
      <c r="AV96" s="16" t="s">
        <v>189</v>
      </c>
      <c r="AW96" s="16">
        <v>-0.48699999999999999</v>
      </c>
      <c r="AX96" s="16" t="s">
        <v>189</v>
      </c>
      <c r="AY96" s="16">
        <v>-0.49370000000000003</v>
      </c>
      <c r="AZ96" s="16">
        <v>1.4745999999999999</v>
      </c>
      <c r="BA96" s="16">
        <v>1.496</v>
      </c>
      <c r="BB96" s="16">
        <v>0.85750000000000004</v>
      </c>
      <c r="BC96" s="16">
        <v>1.982</v>
      </c>
      <c r="BD96" s="16" t="s">
        <v>189</v>
      </c>
      <c r="BE96" s="16">
        <v>1.8917999999999999</v>
      </c>
      <c r="BF96" s="16">
        <v>-2.8517999999999999</v>
      </c>
      <c r="BG96" s="16">
        <v>1.7617</v>
      </c>
      <c r="BH96" s="16">
        <v>1.7644</v>
      </c>
      <c r="BI96" s="16" t="s">
        <v>189</v>
      </c>
      <c r="BJ96" s="16">
        <v>-0.73399999999999999</v>
      </c>
      <c r="BK96" s="16">
        <v>1.3571</v>
      </c>
      <c r="BL96" s="16" t="s">
        <v>189</v>
      </c>
      <c r="BM96" s="16">
        <v>1.3583000000000001</v>
      </c>
      <c r="BN96" s="16">
        <v>0.39100000000000001</v>
      </c>
      <c r="BO96" s="16">
        <v>1.7192000000000001</v>
      </c>
      <c r="BP96" s="16">
        <v>-2.5255000000000001</v>
      </c>
      <c r="BQ96" s="16">
        <v>0.61429999999999996</v>
      </c>
      <c r="BR96" s="16" t="s">
        <v>189</v>
      </c>
      <c r="BS96" s="16">
        <v>1.9362999999999999</v>
      </c>
    </row>
    <row r="97" spans="1:71">
      <c r="A97" t="s">
        <v>136</v>
      </c>
      <c r="B97" t="s">
        <v>75</v>
      </c>
      <c r="C97" s="69" t="str">
        <f t="shared" si="1"/>
        <v>Jordan 2012Injectables</v>
      </c>
      <c r="D97" s="16">
        <v>1.9073</v>
      </c>
      <c r="E97" s="16" t="s">
        <v>189</v>
      </c>
      <c r="F97" s="16" t="s">
        <v>189</v>
      </c>
      <c r="G97" s="16">
        <v>-1E-4</v>
      </c>
      <c r="H97" s="16" t="s">
        <v>189</v>
      </c>
      <c r="I97" s="16">
        <v>1.7722</v>
      </c>
      <c r="J97" s="16" t="s">
        <v>189</v>
      </c>
      <c r="K97" s="16">
        <v>1.9073</v>
      </c>
      <c r="L97" s="16" t="s">
        <v>189</v>
      </c>
      <c r="M97" s="16" t="s">
        <v>189</v>
      </c>
      <c r="N97" s="16">
        <v>-2.2835000000000001</v>
      </c>
      <c r="O97" s="16" t="s">
        <v>189</v>
      </c>
      <c r="P97" s="16">
        <v>2.0714000000000001</v>
      </c>
      <c r="Q97" s="16" t="s">
        <v>189</v>
      </c>
      <c r="R97" s="16">
        <v>-2.3954</v>
      </c>
      <c r="S97" s="16">
        <v>2.1562000000000001</v>
      </c>
      <c r="T97" s="16" t="s">
        <v>189</v>
      </c>
      <c r="U97" s="16">
        <v>-1.823</v>
      </c>
      <c r="V97" s="16">
        <v>-2.1320999999999999</v>
      </c>
      <c r="W97" s="16" t="s">
        <v>189</v>
      </c>
      <c r="X97" s="16" t="s">
        <v>189</v>
      </c>
      <c r="Y97" s="16">
        <v>2.3022</v>
      </c>
      <c r="Z97" s="16" t="s">
        <v>189</v>
      </c>
      <c r="AA97" s="16">
        <v>2.3022</v>
      </c>
      <c r="AB97" s="16" t="s">
        <v>189</v>
      </c>
      <c r="AC97" s="16">
        <v>-2.6720999999999999</v>
      </c>
      <c r="AD97" s="16" t="s">
        <v>189</v>
      </c>
      <c r="AE97" s="16">
        <v>2.0314000000000001</v>
      </c>
      <c r="AF97" s="16" t="s">
        <v>189</v>
      </c>
      <c r="AG97" s="16">
        <v>-2.7835999999999999</v>
      </c>
      <c r="AH97" s="16" t="s">
        <v>189</v>
      </c>
      <c r="AI97" s="16" t="s">
        <v>189</v>
      </c>
      <c r="AJ97" s="16" t="s">
        <v>189</v>
      </c>
      <c r="AK97" s="16" t="s">
        <v>189</v>
      </c>
      <c r="AL97" s="16" t="s">
        <v>189</v>
      </c>
      <c r="AM97" s="16" t="s">
        <v>189</v>
      </c>
      <c r="AN97" s="16" t="s">
        <v>189</v>
      </c>
      <c r="AO97" s="16">
        <v>-2.2324000000000002</v>
      </c>
      <c r="AP97" s="16" t="s">
        <v>189</v>
      </c>
      <c r="AQ97" s="16" t="s">
        <v>189</v>
      </c>
      <c r="AR97" s="16" t="s">
        <v>189</v>
      </c>
      <c r="AS97" s="16">
        <v>-0.94240000000000002</v>
      </c>
      <c r="AT97" s="16" t="s">
        <v>189</v>
      </c>
      <c r="AU97" s="16" t="s">
        <v>189</v>
      </c>
      <c r="AV97" s="16" t="s">
        <v>189</v>
      </c>
      <c r="AW97" s="16" t="s">
        <v>189</v>
      </c>
      <c r="AX97" s="16" t="s">
        <v>189</v>
      </c>
      <c r="AY97" s="16" t="s">
        <v>189</v>
      </c>
      <c r="AZ97" s="16" t="s">
        <v>189</v>
      </c>
      <c r="BA97" s="16">
        <v>-2.1164000000000001</v>
      </c>
      <c r="BB97" s="16" t="s">
        <v>189</v>
      </c>
      <c r="BC97" s="16">
        <v>-2.9262999999999999</v>
      </c>
      <c r="BD97" s="16" t="s">
        <v>189</v>
      </c>
      <c r="BE97" s="16" t="s">
        <v>189</v>
      </c>
      <c r="BF97" s="16" t="s">
        <v>189</v>
      </c>
      <c r="BG97" s="16" t="s">
        <v>189</v>
      </c>
      <c r="BH97" s="16" t="s">
        <v>189</v>
      </c>
      <c r="BI97" s="16" t="s">
        <v>189</v>
      </c>
      <c r="BJ97" s="16" t="s">
        <v>189</v>
      </c>
      <c r="BK97" s="16">
        <v>-2.5143</v>
      </c>
      <c r="BL97" s="16" t="s">
        <v>189</v>
      </c>
      <c r="BM97" s="16">
        <v>-1.9138999999999999</v>
      </c>
      <c r="BN97" s="16" t="s">
        <v>189</v>
      </c>
      <c r="BO97" s="16">
        <v>-2.7021999999999999</v>
      </c>
      <c r="BP97" s="16" t="s">
        <v>189</v>
      </c>
      <c r="BQ97" s="16" t="s">
        <v>189</v>
      </c>
      <c r="BR97" s="16" t="s">
        <v>189</v>
      </c>
      <c r="BS97" s="16">
        <v>-2.3647</v>
      </c>
    </row>
    <row r="98" spans="1:71">
      <c r="A98" t="s">
        <v>136</v>
      </c>
      <c r="B98" t="s">
        <v>2</v>
      </c>
      <c r="C98" s="69" t="str">
        <f t="shared" si="1"/>
        <v>Jordan 2012Male condom</v>
      </c>
      <c r="D98" s="16">
        <v>11.905799999999999</v>
      </c>
      <c r="E98" s="16">
        <v>-21.6816</v>
      </c>
      <c r="F98" s="16">
        <v>19.4969</v>
      </c>
      <c r="G98" s="16">
        <v>5.9029999999999996</v>
      </c>
      <c r="H98" s="16">
        <v>-21.6816</v>
      </c>
      <c r="I98" s="16">
        <v>10.061400000000001</v>
      </c>
      <c r="J98" s="16" t="s">
        <v>189</v>
      </c>
      <c r="K98" s="16">
        <v>11.917999999999999</v>
      </c>
      <c r="L98" s="16">
        <v>16.9099</v>
      </c>
      <c r="M98" s="16">
        <v>13.5739</v>
      </c>
      <c r="N98" s="16">
        <v>7.3227000000000002</v>
      </c>
      <c r="O98" s="16">
        <v>18.0411</v>
      </c>
      <c r="P98" s="16">
        <v>7.0425000000000004</v>
      </c>
      <c r="Q98" s="16">
        <v>16.353200000000001</v>
      </c>
      <c r="R98" s="16">
        <v>6.6528</v>
      </c>
      <c r="S98" s="16">
        <v>12.647</v>
      </c>
      <c r="T98" s="16">
        <v>10.8729</v>
      </c>
      <c r="U98" s="16">
        <v>11.587199999999999</v>
      </c>
      <c r="V98" s="16">
        <v>14.226000000000001</v>
      </c>
      <c r="W98" s="16" t="s">
        <v>189</v>
      </c>
      <c r="X98" s="16" t="s">
        <v>189</v>
      </c>
      <c r="Y98" s="16">
        <v>11.474299999999999</v>
      </c>
      <c r="Z98" s="16" t="s">
        <v>189</v>
      </c>
      <c r="AA98" s="16">
        <v>11.474299999999999</v>
      </c>
      <c r="AB98" s="16" t="s">
        <v>189</v>
      </c>
      <c r="AC98" s="16">
        <v>11.881399999999999</v>
      </c>
      <c r="AD98" s="16">
        <v>-22.546800000000001</v>
      </c>
      <c r="AE98" s="16">
        <v>10.017899999999999</v>
      </c>
      <c r="AF98" s="16">
        <v>17.749700000000001</v>
      </c>
      <c r="AG98" s="16">
        <v>5.6662999999999997</v>
      </c>
      <c r="AH98" s="16" t="s">
        <v>189</v>
      </c>
      <c r="AI98" s="16">
        <v>10.936</v>
      </c>
      <c r="AJ98" s="16" t="s">
        <v>189</v>
      </c>
      <c r="AK98" s="16">
        <v>10.1187</v>
      </c>
      <c r="AL98" s="16">
        <v>-14.256</v>
      </c>
      <c r="AM98" s="16">
        <v>-7.7709999999999999</v>
      </c>
      <c r="AN98" s="16">
        <v>-22.672000000000001</v>
      </c>
      <c r="AO98" s="16">
        <v>9.5061999999999998</v>
      </c>
      <c r="AP98" s="16">
        <v>16.125399999999999</v>
      </c>
      <c r="AQ98" s="16">
        <v>6.2906000000000004</v>
      </c>
      <c r="AR98" s="16" t="s">
        <v>189</v>
      </c>
      <c r="AS98" s="16">
        <v>14.1685</v>
      </c>
      <c r="AT98" s="16">
        <v>-17.913799999999998</v>
      </c>
      <c r="AU98" s="16">
        <v>-9.4290000000000003</v>
      </c>
      <c r="AV98" s="16" t="s">
        <v>189</v>
      </c>
      <c r="AW98" s="16" t="s">
        <v>189</v>
      </c>
      <c r="AX98" s="16" t="s">
        <v>189</v>
      </c>
      <c r="AY98" s="16" t="s">
        <v>189</v>
      </c>
      <c r="AZ98" s="16">
        <v>-22.483699999999999</v>
      </c>
      <c r="BA98" s="16">
        <v>9.3620000000000001</v>
      </c>
      <c r="BB98" s="16">
        <v>15.4176</v>
      </c>
      <c r="BC98" s="16">
        <v>6.7163000000000004</v>
      </c>
      <c r="BD98" s="16" t="s">
        <v>189</v>
      </c>
      <c r="BE98" s="16">
        <v>16.8507</v>
      </c>
      <c r="BF98" s="16">
        <v>-20.226099999999999</v>
      </c>
      <c r="BG98" s="16">
        <v>17.134499999999999</v>
      </c>
      <c r="BH98" s="16">
        <v>18.499400000000001</v>
      </c>
      <c r="BI98" s="16" t="s">
        <v>189</v>
      </c>
      <c r="BJ98" s="16" t="s">
        <v>189</v>
      </c>
      <c r="BK98" s="16">
        <v>7.1242000000000001</v>
      </c>
      <c r="BL98" s="16" t="s">
        <v>189</v>
      </c>
      <c r="BM98" s="16">
        <v>6.2206999999999999</v>
      </c>
      <c r="BN98" s="16">
        <v>11.1922</v>
      </c>
      <c r="BO98" s="16">
        <v>5.28</v>
      </c>
      <c r="BP98" s="16">
        <v>-22.105</v>
      </c>
      <c r="BQ98" s="16">
        <v>14.3239</v>
      </c>
      <c r="BR98" s="16" t="s">
        <v>189</v>
      </c>
      <c r="BS98" s="16">
        <v>6.3220000000000001</v>
      </c>
    </row>
    <row r="99" spans="1:71">
      <c r="A99" t="s">
        <v>136</v>
      </c>
      <c r="B99" t="s">
        <v>67</v>
      </c>
      <c r="C99" s="69" t="str">
        <f t="shared" si="1"/>
        <v>Jordan 2012Periodic abstinence</v>
      </c>
      <c r="D99" s="16">
        <v>20.5198</v>
      </c>
      <c r="E99" s="16" t="s">
        <v>189</v>
      </c>
      <c r="F99" s="16">
        <v>-26.128799999999998</v>
      </c>
      <c r="G99" s="16">
        <v>13.9252</v>
      </c>
      <c r="H99" s="16" t="s">
        <v>189</v>
      </c>
      <c r="I99" s="16">
        <v>17.614599999999999</v>
      </c>
      <c r="J99" s="16" t="s">
        <v>189</v>
      </c>
      <c r="K99" s="16">
        <v>20.306699999999999</v>
      </c>
      <c r="L99" s="16" t="s">
        <v>189</v>
      </c>
      <c r="M99" s="16">
        <v>-26.346599999999999</v>
      </c>
      <c r="N99" s="16">
        <v>10.1777</v>
      </c>
      <c r="O99" s="16">
        <v>-29.232199999999999</v>
      </c>
      <c r="P99" s="16">
        <v>13.9838</v>
      </c>
      <c r="Q99" s="16">
        <v>25.305599999999998</v>
      </c>
      <c r="R99" s="16">
        <v>13.668200000000001</v>
      </c>
      <c r="S99" s="16">
        <v>21.071400000000001</v>
      </c>
      <c r="T99" s="16">
        <v>-19.689</v>
      </c>
      <c r="U99" s="16">
        <v>20.544699999999999</v>
      </c>
      <c r="V99" s="16">
        <v>-20.417999999999999</v>
      </c>
      <c r="W99" s="16" t="s">
        <v>189</v>
      </c>
      <c r="X99" s="16" t="s">
        <v>189</v>
      </c>
      <c r="Y99" s="16">
        <v>21.045999999999999</v>
      </c>
      <c r="Z99" s="16" t="s">
        <v>189</v>
      </c>
      <c r="AA99" s="16">
        <v>21.045999999999999</v>
      </c>
      <c r="AB99" s="16" t="s">
        <v>189</v>
      </c>
      <c r="AC99" s="16">
        <v>22.194700000000001</v>
      </c>
      <c r="AD99" s="16" t="s">
        <v>189</v>
      </c>
      <c r="AE99" s="16">
        <v>17.414999999999999</v>
      </c>
      <c r="AF99" s="16">
        <v>-28.0137</v>
      </c>
      <c r="AG99" s="16">
        <v>-15.159000000000001</v>
      </c>
      <c r="AH99" s="16" t="s">
        <v>189</v>
      </c>
      <c r="AI99" s="16">
        <v>-19.689</v>
      </c>
      <c r="AJ99" s="16" t="s">
        <v>189</v>
      </c>
      <c r="AK99" s="16">
        <v>-17.729399999999998</v>
      </c>
      <c r="AL99" s="16" t="s">
        <v>189</v>
      </c>
      <c r="AM99" s="16" t="s">
        <v>189</v>
      </c>
      <c r="AN99" s="16" t="s">
        <v>189</v>
      </c>
      <c r="AO99" s="16">
        <v>17.444099999999999</v>
      </c>
      <c r="AP99" s="16">
        <v>-25.569500000000001</v>
      </c>
      <c r="AQ99" s="16">
        <v>-13.219900000000001</v>
      </c>
      <c r="AR99" s="16" t="s">
        <v>189</v>
      </c>
      <c r="AS99" s="16">
        <v>-18.734300000000001</v>
      </c>
      <c r="AT99" s="16" t="s">
        <v>189</v>
      </c>
      <c r="AU99" s="16" t="s">
        <v>189</v>
      </c>
      <c r="AV99" s="16" t="s">
        <v>189</v>
      </c>
      <c r="AW99" s="16" t="s">
        <v>189</v>
      </c>
      <c r="AX99" s="16" t="s">
        <v>189</v>
      </c>
      <c r="AY99" s="16" t="s">
        <v>189</v>
      </c>
      <c r="AZ99" s="16" t="s">
        <v>189</v>
      </c>
      <c r="BA99" s="16">
        <v>18.118600000000001</v>
      </c>
      <c r="BB99" s="16">
        <v>25.712499999999999</v>
      </c>
      <c r="BC99" s="16">
        <v>14.130100000000001</v>
      </c>
      <c r="BD99" s="16" t="s">
        <v>189</v>
      </c>
      <c r="BE99" s="16">
        <v>-29.2499</v>
      </c>
      <c r="BF99" s="16" t="s">
        <v>189</v>
      </c>
      <c r="BG99" s="16">
        <v>-24.196000000000002</v>
      </c>
      <c r="BH99" s="16">
        <v>-29.964099999999998</v>
      </c>
      <c r="BI99" s="16" t="s">
        <v>189</v>
      </c>
      <c r="BJ99" s="16" t="s">
        <v>189</v>
      </c>
      <c r="BK99" s="16">
        <v>14.5783</v>
      </c>
      <c r="BL99" s="16" t="s">
        <v>189</v>
      </c>
      <c r="BM99" s="16">
        <v>14.495100000000001</v>
      </c>
      <c r="BN99" s="16" t="s">
        <v>189</v>
      </c>
      <c r="BO99" s="16">
        <v>12.5167</v>
      </c>
      <c r="BP99" s="16" t="s">
        <v>189</v>
      </c>
      <c r="BQ99" s="16">
        <v>-23.483599999999999</v>
      </c>
      <c r="BR99" s="16" t="s">
        <v>189</v>
      </c>
      <c r="BS99" s="16">
        <v>11.650700000000001</v>
      </c>
    </row>
    <row r="100" spans="1:71">
      <c r="A100" t="s">
        <v>136</v>
      </c>
      <c r="B100" t="s">
        <v>4</v>
      </c>
      <c r="C100" s="69" t="str">
        <f t="shared" si="1"/>
        <v>Jordan 2012Withdrawal</v>
      </c>
      <c r="D100" s="16">
        <v>12.841799999999999</v>
      </c>
      <c r="E100" s="16">
        <v>23.313099999999999</v>
      </c>
      <c r="F100" s="16">
        <v>12.8847</v>
      </c>
      <c r="G100" s="16">
        <v>8.4924999999999997</v>
      </c>
      <c r="H100" s="16">
        <v>23.313099999999999</v>
      </c>
      <c r="I100" s="16">
        <v>10.002800000000001</v>
      </c>
      <c r="J100" s="16" t="s">
        <v>189</v>
      </c>
      <c r="K100" s="16">
        <v>12.8155</v>
      </c>
      <c r="L100" s="16">
        <v>19.222200000000001</v>
      </c>
      <c r="M100" s="16">
        <v>11.425800000000001</v>
      </c>
      <c r="N100" s="16">
        <v>10.1752</v>
      </c>
      <c r="O100" s="16">
        <v>15.922700000000001</v>
      </c>
      <c r="P100" s="16">
        <v>10.3363</v>
      </c>
      <c r="Q100" s="16">
        <v>14.6379</v>
      </c>
      <c r="R100" s="16">
        <v>10.0258</v>
      </c>
      <c r="S100" s="16">
        <v>13.453900000000001</v>
      </c>
      <c r="T100" s="16">
        <v>11.9049</v>
      </c>
      <c r="U100" s="16">
        <v>12.545500000000001</v>
      </c>
      <c r="V100" s="16">
        <v>14.1937</v>
      </c>
      <c r="W100" s="16">
        <v>-9.6262000000000008</v>
      </c>
      <c r="X100" s="16" t="s">
        <v>189</v>
      </c>
      <c r="Y100" s="16">
        <v>13.1351</v>
      </c>
      <c r="Z100" s="16">
        <v>-8.7664000000000009</v>
      </c>
      <c r="AA100" s="16">
        <v>13.1351</v>
      </c>
      <c r="AB100" s="16">
        <v>-9.2445000000000004</v>
      </c>
      <c r="AC100" s="16">
        <v>13.9496</v>
      </c>
      <c r="AD100" s="16">
        <v>22.163599999999999</v>
      </c>
      <c r="AE100" s="16">
        <v>10.677300000000001</v>
      </c>
      <c r="AF100" s="16">
        <v>14.107200000000001</v>
      </c>
      <c r="AG100" s="16">
        <v>12.5435</v>
      </c>
      <c r="AH100" s="16" t="s">
        <v>189</v>
      </c>
      <c r="AI100" s="16">
        <v>12.011699999999999</v>
      </c>
      <c r="AJ100" s="16" t="s">
        <v>189</v>
      </c>
      <c r="AK100" s="16">
        <v>9.1042000000000005</v>
      </c>
      <c r="AL100" s="16">
        <v>15.392300000000001</v>
      </c>
      <c r="AM100" s="16">
        <v>5.4272999999999998</v>
      </c>
      <c r="AN100" s="16">
        <v>23.684799999999999</v>
      </c>
      <c r="AO100" s="16">
        <v>9.3379999999999992</v>
      </c>
      <c r="AP100" s="16">
        <v>14.847200000000001</v>
      </c>
      <c r="AQ100" s="16">
        <v>8.9583999999999993</v>
      </c>
      <c r="AR100" s="16">
        <v>-21.169599999999999</v>
      </c>
      <c r="AS100" s="16">
        <v>12.838100000000001</v>
      </c>
      <c r="AT100" s="16">
        <v>13.701499999999999</v>
      </c>
      <c r="AU100" s="16">
        <v>15.0352</v>
      </c>
      <c r="AV100" s="16" t="s">
        <v>189</v>
      </c>
      <c r="AW100" s="16">
        <v>-6.6321000000000003</v>
      </c>
      <c r="AX100" s="16" t="s">
        <v>189</v>
      </c>
      <c r="AY100" s="16">
        <v>-7.8000999999999996</v>
      </c>
      <c r="AZ100" s="16">
        <v>23.326599999999999</v>
      </c>
      <c r="BA100" s="16">
        <v>10.276999999999999</v>
      </c>
      <c r="BB100" s="16">
        <v>14.8043</v>
      </c>
      <c r="BC100" s="16">
        <v>10.3086</v>
      </c>
      <c r="BD100" s="16" t="s">
        <v>189</v>
      </c>
      <c r="BE100" s="16">
        <v>15.697699999999999</v>
      </c>
      <c r="BF100" s="16">
        <v>23.468299999999999</v>
      </c>
      <c r="BG100" s="16">
        <v>9.8922000000000008</v>
      </c>
      <c r="BH100" s="16">
        <v>15.7583</v>
      </c>
      <c r="BI100" s="16">
        <v>-17.7209</v>
      </c>
      <c r="BJ100" s="16">
        <v>-5.3493000000000004</v>
      </c>
      <c r="BK100" s="16">
        <v>10.8819</v>
      </c>
      <c r="BL100" s="16" t="s">
        <v>189</v>
      </c>
      <c r="BM100" s="16">
        <v>10.071</v>
      </c>
      <c r="BN100" s="16">
        <v>12.4565</v>
      </c>
      <c r="BO100" s="16">
        <v>9.0113000000000003</v>
      </c>
      <c r="BP100" s="16">
        <v>22.183299999999999</v>
      </c>
      <c r="BQ100" s="16">
        <v>11.1991</v>
      </c>
      <c r="BR100" s="16" t="s">
        <v>189</v>
      </c>
      <c r="BS100" s="16">
        <v>8.6506000000000007</v>
      </c>
    </row>
    <row r="101" spans="1:71">
      <c r="A101" t="s">
        <v>29</v>
      </c>
      <c r="B101" t="s">
        <v>0</v>
      </c>
      <c r="C101" s="69" t="str">
        <f t="shared" si="1"/>
        <v>Kazakhstan 1999Pill</v>
      </c>
      <c r="D101" s="16">
        <v>9.8519000000000005</v>
      </c>
      <c r="E101" s="16">
        <v>-7.3986000000000001</v>
      </c>
      <c r="F101" s="16" t="s">
        <v>189</v>
      </c>
      <c r="G101" s="16">
        <v>-8.8699999999999992</v>
      </c>
      <c r="H101" s="16">
        <v>-7.3986000000000001</v>
      </c>
      <c r="I101" s="16">
        <v>-11.2979</v>
      </c>
      <c r="J101" s="16" t="s">
        <v>189</v>
      </c>
      <c r="K101" s="16">
        <v>10.688700000000001</v>
      </c>
      <c r="L101" s="16">
        <v>-6.5862999999999996</v>
      </c>
      <c r="M101" s="16">
        <v>-16.353899999999999</v>
      </c>
      <c r="N101" s="16" t="s">
        <v>189</v>
      </c>
      <c r="O101" s="16">
        <v>9.3985000000000003</v>
      </c>
      <c r="P101" s="16" t="s">
        <v>189</v>
      </c>
      <c r="Q101" s="16">
        <v>9.2447999999999997</v>
      </c>
      <c r="R101" s="16" t="s">
        <v>189</v>
      </c>
      <c r="S101" s="16" t="s">
        <v>189</v>
      </c>
      <c r="T101" s="16">
        <v>10.0321</v>
      </c>
      <c r="U101" s="16">
        <v>10.256500000000001</v>
      </c>
      <c r="V101" s="16" t="s">
        <v>189</v>
      </c>
      <c r="W101" s="16" t="s">
        <v>189</v>
      </c>
      <c r="X101" s="16" t="s">
        <v>189</v>
      </c>
      <c r="Y101" s="16">
        <v>9.8519000000000005</v>
      </c>
      <c r="Z101" s="16" t="s">
        <v>189</v>
      </c>
      <c r="AA101" s="16">
        <v>9.8519000000000005</v>
      </c>
      <c r="AB101" s="16" t="s">
        <v>189</v>
      </c>
      <c r="AC101" s="16" t="s">
        <v>189</v>
      </c>
      <c r="AD101" s="16" t="s">
        <v>189</v>
      </c>
      <c r="AE101" s="16" t="s">
        <v>189</v>
      </c>
      <c r="AF101" s="16" t="s">
        <v>189</v>
      </c>
      <c r="AG101" s="16" t="s">
        <v>189</v>
      </c>
      <c r="AH101" s="16" t="s">
        <v>189</v>
      </c>
      <c r="AI101" s="16">
        <v>10.0321</v>
      </c>
      <c r="AJ101" s="16" t="s">
        <v>189</v>
      </c>
      <c r="AK101" s="16">
        <v>-11.222099999999999</v>
      </c>
      <c r="AL101" s="16">
        <v>-9.5686</v>
      </c>
      <c r="AM101" s="16" t="s">
        <v>189</v>
      </c>
      <c r="AN101" s="16" t="s">
        <v>189</v>
      </c>
      <c r="AO101" s="16">
        <v>-11.758900000000001</v>
      </c>
      <c r="AP101" s="16">
        <v>-9.5838000000000001</v>
      </c>
      <c r="AQ101" s="16" t="s">
        <v>189</v>
      </c>
      <c r="AR101" s="16" t="s">
        <v>189</v>
      </c>
      <c r="AS101" s="16" t="s">
        <v>189</v>
      </c>
      <c r="AT101" s="16" t="s">
        <v>189</v>
      </c>
      <c r="AU101" s="16" t="s">
        <v>189</v>
      </c>
      <c r="AV101" s="16" t="s">
        <v>189</v>
      </c>
      <c r="AW101" s="16" t="s">
        <v>189</v>
      </c>
      <c r="AX101" s="16" t="s">
        <v>189</v>
      </c>
      <c r="AY101" s="16" t="s">
        <v>189</v>
      </c>
      <c r="AZ101" s="16">
        <v>-7.3986000000000001</v>
      </c>
      <c r="BA101" s="16">
        <v>-11.2979</v>
      </c>
      <c r="BB101" s="16">
        <v>9.2447999999999997</v>
      </c>
      <c r="BC101" s="16" t="s">
        <v>189</v>
      </c>
      <c r="BD101" s="16" t="s">
        <v>189</v>
      </c>
      <c r="BE101" s="16">
        <v>9.3985000000000003</v>
      </c>
      <c r="BF101" s="16">
        <v>-7.3986000000000001</v>
      </c>
      <c r="BG101" s="16">
        <v>-10.8752</v>
      </c>
      <c r="BH101" s="16">
        <v>9.2664000000000009</v>
      </c>
      <c r="BI101" s="16" t="s">
        <v>189</v>
      </c>
      <c r="BJ101" s="16" t="s">
        <v>189</v>
      </c>
      <c r="BK101" s="16" t="s">
        <v>189</v>
      </c>
      <c r="BL101" s="16" t="s">
        <v>189</v>
      </c>
      <c r="BM101" s="16" t="s">
        <v>189</v>
      </c>
      <c r="BN101" s="16" t="s">
        <v>189</v>
      </c>
      <c r="BO101" s="16" t="s">
        <v>189</v>
      </c>
      <c r="BP101" s="16">
        <v>-7.7015000000000002</v>
      </c>
      <c r="BQ101" s="16">
        <v>-10.656000000000001</v>
      </c>
      <c r="BR101" s="16" t="s">
        <v>189</v>
      </c>
      <c r="BS101" s="16" t="s">
        <v>189</v>
      </c>
    </row>
    <row r="102" spans="1:71">
      <c r="A102" t="s">
        <v>29</v>
      </c>
      <c r="B102" t="s">
        <v>1</v>
      </c>
      <c r="C102" s="69" t="str">
        <f t="shared" si="1"/>
        <v>Kazakhstan 1999IUD</v>
      </c>
      <c r="D102" s="16">
        <v>3.0623</v>
      </c>
      <c r="E102" s="16">
        <v>-7.4029999999999996</v>
      </c>
      <c r="F102" s="16">
        <v>4.4261999999999997</v>
      </c>
      <c r="G102" s="16">
        <v>0.95499999999999996</v>
      </c>
      <c r="H102" s="16">
        <v>-7.4029999999999996</v>
      </c>
      <c r="I102" s="16">
        <v>2.1486000000000001</v>
      </c>
      <c r="J102" s="16" t="s">
        <v>189</v>
      </c>
      <c r="K102" s="16">
        <v>2.9133</v>
      </c>
      <c r="L102" s="16">
        <v>3.911</v>
      </c>
      <c r="M102" s="16">
        <v>3.5367000000000002</v>
      </c>
      <c r="N102" s="16">
        <v>-1E-4</v>
      </c>
      <c r="O102" s="16">
        <v>3.9927000000000001</v>
      </c>
      <c r="P102" s="16">
        <v>1.3596999999999999</v>
      </c>
      <c r="Q102" s="16">
        <v>3.4097</v>
      </c>
      <c r="R102" s="16">
        <v>2.4868999999999999</v>
      </c>
      <c r="S102" s="16">
        <v>2.0143</v>
      </c>
      <c r="T102" s="16">
        <v>4.3083</v>
      </c>
      <c r="U102" s="16">
        <v>4.7283999999999997</v>
      </c>
      <c r="V102" s="16">
        <v>1.1069</v>
      </c>
      <c r="W102" s="16" t="s">
        <v>189</v>
      </c>
      <c r="X102" s="16" t="s">
        <v>189</v>
      </c>
      <c r="Y102" s="16">
        <v>3.0718000000000001</v>
      </c>
      <c r="Z102" s="16" t="s">
        <v>189</v>
      </c>
      <c r="AA102" s="16">
        <v>3.0718000000000001</v>
      </c>
      <c r="AB102" s="16" t="s">
        <v>189</v>
      </c>
      <c r="AC102" s="16">
        <v>2.0190000000000001</v>
      </c>
      <c r="AD102" s="16" t="s">
        <v>189</v>
      </c>
      <c r="AE102" s="16">
        <v>1.0588</v>
      </c>
      <c r="AF102" s="16">
        <v>1.3369</v>
      </c>
      <c r="AG102" s="16">
        <v>-3.1109</v>
      </c>
      <c r="AH102" s="16" t="s">
        <v>189</v>
      </c>
      <c r="AI102" s="16">
        <v>4.3255999999999997</v>
      </c>
      <c r="AJ102" s="16" t="s">
        <v>189</v>
      </c>
      <c r="AK102" s="16">
        <v>3.5093000000000001</v>
      </c>
      <c r="AL102" s="16">
        <v>5.8083</v>
      </c>
      <c r="AM102" s="16">
        <v>-1.7327999999999999</v>
      </c>
      <c r="AN102" s="16" t="s">
        <v>189</v>
      </c>
      <c r="AO102" s="16">
        <v>3.4390000000000001</v>
      </c>
      <c r="AP102" s="16">
        <v>4.8924000000000003</v>
      </c>
      <c r="AQ102" s="16">
        <v>-4.4709000000000003</v>
      </c>
      <c r="AR102" s="16" t="s">
        <v>189</v>
      </c>
      <c r="AS102" s="16">
        <v>0.69230000000000003</v>
      </c>
      <c r="AT102" s="16">
        <v>1.5855999999999999</v>
      </c>
      <c r="AU102" s="16">
        <v>-0.35770000000000002</v>
      </c>
      <c r="AV102" s="16" t="s">
        <v>189</v>
      </c>
      <c r="AW102" s="16" t="s">
        <v>189</v>
      </c>
      <c r="AX102" s="16" t="s">
        <v>189</v>
      </c>
      <c r="AY102" s="16" t="s">
        <v>189</v>
      </c>
      <c r="AZ102" s="16">
        <v>-7.4029999999999996</v>
      </c>
      <c r="BA102" s="16">
        <v>2.1566999999999998</v>
      </c>
      <c r="BB102" s="16">
        <v>3.4097</v>
      </c>
      <c r="BC102" s="16">
        <v>2.5083000000000002</v>
      </c>
      <c r="BD102" s="16" t="s">
        <v>189</v>
      </c>
      <c r="BE102" s="16">
        <v>3.9927000000000001</v>
      </c>
      <c r="BF102" s="16">
        <v>-6.5781999999999998</v>
      </c>
      <c r="BG102" s="16">
        <v>3.1008</v>
      </c>
      <c r="BH102" s="16">
        <v>4.2492000000000001</v>
      </c>
      <c r="BI102" s="16">
        <v>-3.3527</v>
      </c>
      <c r="BJ102" s="16" t="s">
        <v>189</v>
      </c>
      <c r="BK102" s="16">
        <v>1.3717999999999999</v>
      </c>
      <c r="BL102" s="16" t="s">
        <v>189</v>
      </c>
      <c r="BM102" s="16">
        <v>0.84019999999999995</v>
      </c>
      <c r="BN102" s="16">
        <v>-0.82630000000000003</v>
      </c>
      <c r="BO102" s="16">
        <v>-1.7588999999999999</v>
      </c>
      <c r="BP102" s="16">
        <v>-6.5997000000000003</v>
      </c>
      <c r="BQ102" s="16">
        <v>2.4922</v>
      </c>
      <c r="BR102" s="16" t="s">
        <v>189</v>
      </c>
      <c r="BS102" s="16">
        <v>1.6832</v>
      </c>
    </row>
    <row r="103" spans="1:71">
      <c r="A103" t="s">
        <v>29</v>
      </c>
      <c r="B103" t="s">
        <v>2</v>
      </c>
      <c r="C103" s="69" t="str">
        <f t="shared" si="1"/>
        <v>Kazakhstan 1999Male condom</v>
      </c>
      <c r="D103" s="16">
        <v>10.5457</v>
      </c>
      <c r="E103" s="16">
        <v>13.452299999999999</v>
      </c>
      <c r="F103" s="16">
        <v>-11.1578</v>
      </c>
      <c r="G103" s="16">
        <v>-6.4520999999999997</v>
      </c>
      <c r="H103" s="16">
        <v>13.452299999999999</v>
      </c>
      <c r="I103" s="16">
        <v>8.5274999999999999</v>
      </c>
      <c r="J103" s="16">
        <v>-5.6207000000000003</v>
      </c>
      <c r="K103" s="16">
        <v>12.135199999999999</v>
      </c>
      <c r="L103" s="16">
        <v>11.016</v>
      </c>
      <c r="M103" s="16">
        <v>-7.8209</v>
      </c>
      <c r="N103" s="16" t="s">
        <v>189</v>
      </c>
      <c r="O103" s="16">
        <v>10.710699999999999</v>
      </c>
      <c r="P103" s="16" t="s">
        <v>189</v>
      </c>
      <c r="Q103" s="16">
        <v>10.8489</v>
      </c>
      <c r="R103" s="16" t="s">
        <v>189</v>
      </c>
      <c r="S103" s="16">
        <v>-10.325100000000001</v>
      </c>
      <c r="T103" s="16">
        <v>10.655799999999999</v>
      </c>
      <c r="U103" s="16">
        <v>10.9735</v>
      </c>
      <c r="V103" s="16">
        <v>-9.6216000000000008</v>
      </c>
      <c r="W103" s="16" t="s">
        <v>189</v>
      </c>
      <c r="X103" s="16" t="s">
        <v>189</v>
      </c>
      <c r="Y103" s="16">
        <v>10.5543</v>
      </c>
      <c r="Z103" s="16" t="s">
        <v>189</v>
      </c>
      <c r="AA103" s="16">
        <v>10.5543</v>
      </c>
      <c r="AB103" s="16" t="s">
        <v>189</v>
      </c>
      <c r="AC103" s="16">
        <v>-10.325100000000001</v>
      </c>
      <c r="AD103" s="16" t="s">
        <v>189</v>
      </c>
      <c r="AE103" s="16" t="s">
        <v>189</v>
      </c>
      <c r="AF103" s="16" t="s">
        <v>189</v>
      </c>
      <c r="AG103" s="16" t="s">
        <v>189</v>
      </c>
      <c r="AH103" s="16" t="s">
        <v>189</v>
      </c>
      <c r="AI103" s="16">
        <v>10.668200000000001</v>
      </c>
      <c r="AJ103" s="16">
        <v>-11.784700000000001</v>
      </c>
      <c r="AK103" s="16">
        <v>-9.7083999999999993</v>
      </c>
      <c r="AL103" s="16">
        <v>11.5297</v>
      </c>
      <c r="AM103" s="16" t="s">
        <v>189</v>
      </c>
      <c r="AN103" s="16">
        <v>-11.873900000000001</v>
      </c>
      <c r="AO103" s="16">
        <v>-10.230499999999999</v>
      </c>
      <c r="AP103" s="16">
        <v>11.373200000000001</v>
      </c>
      <c r="AQ103" s="16" t="s">
        <v>189</v>
      </c>
      <c r="AR103" s="16" t="s">
        <v>189</v>
      </c>
      <c r="AS103" s="16" t="s">
        <v>189</v>
      </c>
      <c r="AT103" s="16" t="s">
        <v>189</v>
      </c>
      <c r="AU103" s="16" t="s">
        <v>189</v>
      </c>
      <c r="AV103" s="16" t="s">
        <v>189</v>
      </c>
      <c r="AW103" s="16" t="s">
        <v>189</v>
      </c>
      <c r="AX103" s="16" t="s">
        <v>189</v>
      </c>
      <c r="AY103" s="16" t="s">
        <v>189</v>
      </c>
      <c r="AZ103" s="16">
        <v>13.452299999999999</v>
      </c>
      <c r="BA103" s="16">
        <v>8.5358999999999998</v>
      </c>
      <c r="BB103" s="16">
        <v>10.8597</v>
      </c>
      <c r="BC103" s="16" t="s">
        <v>189</v>
      </c>
      <c r="BD103" s="16" t="s">
        <v>189</v>
      </c>
      <c r="BE103" s="16">
        <v>10.720499999999999</v>
      </c>
      <c r="BF103" s="16">
        <v>-12.916399999999999</v>
      </c>
      <c r="BG103" s="16">
        <v>8.8260000000000005</v>
      </c>
      <c r="BH103" s="16">
        <v>11.101699999999999</v>
      </c>
      <c r="BI103" s="16" t="s">
        <v>189</v>
      </c>
      <c r="BJ103" s="16" t="s">
        <v>189</v>
      </c>
      <c r="BK103" s="16" t="s">
        <v>189</v>
      </c>
      <c r="BL103" s="16" t="s">
        <v>189</v>
      </c>
      <c r="BM103" s="16" t="s">
        <v>189</v>
      </c>
      <c r="BN103" s="16" t="s">
        <v>189</v>
      </c>
      <c r="BO103" s="16" t="s">
        <v>189</v>
      </c>
      <c r="BP103" s="16">
        <v>-12.4558</v>
      </c>
      <c r="BQ103" s="16">
        <v>-9.1047999999999991</v>
      </c>
      <c r="BR103" s="16" t="s">
        <v>189</v>
      </c>
      <c r="BS103" s="16" t="s">
        <v>189</v>
      </c>
    </row>
    <row r="104" spans="1:71">
      <c r="A104" t="s">
        <v>29</v>
      </c>
      <c r="B104" t="s">
        <v>67</v>
      </c>
      <c r="C104" s="69" t="str">
        <f t="shared" si="1"/>
        <v>Kazakhstan 1999Periodic abstinence</v>
      </c>
      <c r="D104" s="16">
        <v>21.108899999999998</v>
      </c>
      <c r="E104" s="16" t="s">
        <v>189</v>
      </c>
      <c r="F104" s="16" t="s">
        <v>189</v>
      </c>
      <c r="G104" s="16">
        <v>-13.85</v>
      </c>
      <c r="H104" s="16" t="s">
        <v>189</v>
      </c>
      <c r="I104" s="16">
        <v>-22.5122</v>
      </c>
      <c r="J104" s="16" t="s">
        <v>189</v>
      </c>
      <c r="K104" s="16">
        <v>22.425000000000001</v>
      </c>
      <c r="L104" s="16">
        <v>-16.2515</v>
      </c>
      <c r="M104" s="16" t="s">
        <v>189</v>
      </c>
      <c r="N104" s="16" t="s">
        <v>189</v>
      </c>
      <c r="O104" s="16">
        <v>-23.2136</v>
      </c>
      <c r="P104" s="16" t="s">
        <v>189</v>
      </c>
      <c r="Q104" s="16">
        <v>-25.1999</v>
      </c>
      <c r="R104" s="16" t="s">
        <v>189</v>
      </c>
      <c r="S104" s="16" t="s">
        <v>189</v>
      </c>
      <c r="T104" s="16">
        <v>-19.528300000000002</v>
      </c>
      <c r="U104" s="16">
        <v>-21.501899999999999</v>
      </c>
      <c r="V104" s="16" t="s">
        <v>189</v>
      </c>
      <c r="W104" s="16" t="s">
        <v>189</v>
      </c>
      <c r="X104" s="16" t="s">
        <v>189</v>
      </c>
      <c r="Y104" s="16">
        <v>20.6723</v>
      </c>
      <c r="Z104" s="16" t="s">
        <v>189</v>
      </c>
      <c r="AA104" s="16">
        <v>20.6723</v>
      </c>
      <c r="AB104" s="16" t="s">
        <v>189</v>
      </c>
      <c r="AC104" s="16" t="s">
        <v>189</v>
      </c>
      <c r="AD104" s="16" t="s">
        <v>189</v>
      </c>
      <c r="AE104" s="16" t="s">
        <v>189</v>
      </c>
      <c r="AF104" s="16" t="s">
        <v>189</v>
      </c>
      <c r="AG104" s="16" t="s">
        <v>189</v>
      </c>
      <c r="AH104" s="16" t="s">
        <v>189</v>
      </c>
      <c r="AI104" s="16">
        <v>-18.838999999999999</v>
      </c>
      <c r="AJ104" s="16" t="s">
        <v>189</v>
      </c>
      <c r="AK104" s="16">
        <v>-21.871200000000002</v>
      </c>
      <c r="AL104" s="16">
        <v>-24.283799999999999</v>
      </c>
      <c r="AM104" s="16" t="s">
        <v>189</v>
      </c>
      <c r="AN104" s="16" t="s">
        <v>189</v>
      </c>
      <c r="AO104" s="16">
        <v>-24.105599999999999</v>
      </c>
      <c r="AP104" s="16">
        <v>-25.992100000000001</v>
      </c>
      <c r="AQ104" s="16" t="s">
        <v>189</v>
      </c>
      <c r="AR104" s="16" t="s">
        <v>189</v>
      </c>
      <c r="AS104" s="16" t="s">
        <v>189</v>
      </c>
      <c r="AT104" s="16" t="s">
        <v>189</v>
      </c>
      <c r="AU104" s="16" t="s">
        <v>189</v>
      </c>
      <c r="AV104" s="16" t="s">
        <v>189</v>
      </c>
      <c r="AW104" s="16" t="s">
        <v>189</v>
      </c>
      <c r="AX104" s="16" t="s">
        <v>189</v>
      </c>
      <c r="AY104" s="16" t="s">
        <v>189</v>
      </c>
      <c r="AZ104" s="16" t="s">
        <v>189</v>
      </c>
      <c r="BA104" s="16">
        <v>-21.909600000000001</v>
      </c>
      <c r="BB104" s="16">
        <v>-24.6114</v>
      </c>
      <c r="BC104" s="16" t="s">
        <v>189</v>
      </c>
      <c r="BD104" s="16" t="s">
        <v>189</v>
      </c>
      <c r="BE104" s="16">
        <v>-22.700700000000001</v>
      </c>
      <c r="BF104" s="16" t="s">
        <v>189</v>
      </c>
      <c r="BG104" s="16">
        <v>-25.9924</v>
      </c>
      <c r="BH104" s="16">
        <v>-25.794499999999999</v>
      </c>
      <c r="BI104" s="16" t="s">
        <v>189</v>
      </c>
      <c r="BJ104" s="16" t="s">
        <v>189</v>
      </c>
      <c r="BK104" s="16" t="s">
        <v>189</v>
      </c>
      <c r="BL104" s="16" t="s">
        <v>189</v>
      </c>
      <c r="BM104" s="16" t="s">
        <v>189</v>
      </c>
      <c r="BN104" s="16" t="s">
        <v>189</v>
      </c>
      <c r="BO104" s="16" t="s">
        <v>189</v>
      </c>
      <c r="BP104" s="16" t="s">
        <v>189</v>
      </c>
      <c r="BQ104" s="16">
        <v>-29.495100000000001</v>
      </c>
      <c r="BR104" s="16" t="s">
        <v>189</v>
      </c>
      <c r="BS104" s="16" t="s">
        <v>189</v>
      </c>
    </row>
    <row r="105" spans="1:71">
      <c r="A105" t="s">
        <v>29</v>
      </c>
      <c r="B105" t="s">
        <v>4</v>
      </c>
      <c r="C105" s="69" t="str">
        <f t="shared" si="1"/>
        <v>Kazakhstan 1999Withdrawal</v>
      </c>
      <c r="D105" s="16">
        <v>-17.644500000000001</v>
      </c>
      <c r="E105" s="16" t="s">
        <v>189</v>
      </c>
      <c r="F105" s="16" t="s">
        <v>189</v>
      </c>
      <c r="G105" s="16" t="s">
        <v>189</v>
      </c>
      <c r="H105" s="16" t="s">
        <v>189</v>
      </c>
      <c r="I105" s="16">
        <v>-17.75</v>
      </c>
      <c r="J105" s="16" t="s">
        <v>189</v>
      </c>
      <c r="K105" s="16">
        <v>-19.756699999999999</v>
      </c>
      <c r="L105" s="16">
        <v>-18.856000000000002</v>
      </c>
      <c r="M105" s="16" t="s">
        <v>189</v>
      </c>
      <c r="N105" s="16" t="s">
        <v>189</v>
      </c>
      <c r="O105" s="16">
        <v>-16.511900000000001</v>
      </c>
      <c r="P105" s="16" t="s">
        <v>189</v>
      </c>
      <c r="Q105" s="16">
        <v>-19.181699999999999</v>
      </c>
      <c r="R105" s="16" t="s">
        <v>189</v>
      </c>
      <c r="S105" s="16" t="s">
        <v>189</v>
      </c>
      <c r="T105" s="16" t="s">
        <v>189</v>
      </c>
      <c r="U105" s="16" t="s">
        <v>189</v>
      </c>
      <c r="V105" s="16" t="s">
        <v>189</v>
      </c>
      <c r="W105" s="16" t="s">
        <v>189</v>
      </c>
      <c r="X105" s="16" t="s">
        <v>189</v>
      </c>
      <c r="Y105" s="16">
        <v>-17.644500000000001</v>
      </c>
      <c r="Z105" s="16" t="s">
        <v>189</v>
      </c>
      <c r="AA105" s="16">
        <v>-17.644500000000001</v>
      </c>
      <c r="AB105" s="16" t="s">
        <v>189</v>
      </c>
      <c r="AC105" s="16" t="s">
        <v>189</v>
      </c>
      <c r="AD105" s="16" t="s">
        <v>189</v>
      </c>
      <c r="AE105" s="16" t="s">
        <v>189</v>
      </c>
      <c r="AF105" s="16" t="s">
        <v>189</v>
      </c>
      <c r="AG105" s="16" t="s">
        <v>189</v>
      </c>
      <c r="AH105" s="16" t="s">
        <v>189</v>
      </c>
      <c r="AI105" s="16" t="s">
        <v>189</v>
      </c>
      <c r="AJ105" s="16" t="s">
        <v>189</v>
      </c>
      <c r="AK105" s="16" t="s">
        <v>189</v>
      </c>
      <c r="AL105" s="16" t="s">
        <v>189</v>
      </c>
      <c r="AM105" s="16" t="s">
        <v>189</v>
      </c>
      <c r="AN105" s="16" t="s">
        <v>189</v>
      </c>
      <c r="AO105" s="16" t="s">
        <v>189</v>
      </c>
      <c r="AP105" s="16" t="s">
        <v>189</v>
      </c>
      <c r="AQ105" s="16" t="s">
        <v>189</v>
      </c>
      <c r="AR105" s="16" t="s">
        <v>189</v>
      </c>
      <c r="AS105" s="16" t="s">
        <v>189</v>
      </c>
      <c r="AT105" s="16" t="s">
        <v>189</v>
      </c>
      <c r="AU105" s="16" t="s">
        <v>189</v>
      </c>
      <c r="AV105" s="16" t="s">
        <v>189</v>
      </c>
      <c r="AW105" s="16" t="s">
        <v>189</v>
      </c>
      <c r="AX105" s="16" t="s">
        <v>189</v>
      </c>
      <c r="AY105" s="16" t="s">
        <v>189</v>
      </c>
      <c r="AZ105" s="16" t="s">
        <v>189</v>
      </c>
      <c r="BA105" s="16">
        <v>-17.75</v>
      </c>
      <c r="BB105" s="16">
        <v>-19.181699999999999</v>
      </c>
      <c r="BC105" s="16" t="s">
        <v>189</v>
      </c>
      <c r="BD105" s="16" t="s">
        <v>189</v>
      </c>
      <c r="BE105" s="16">
        <v>-16.511900000000001</v>
      </c>
      <c r="BF105" s="16" t="s">
        <v>189</v>
      </c>
      <c r="BG105" s="16" t="s">
        <v>189</v>
      </c>
      <c r="BH105" s="16">
        <v>-18.246300000000002</v>
      </c>
      <c r="BI105" s="16" t="s">
        <v>189</v>
      </c>
      <c r="BJ105" s="16" t="s">
        <v>189</v>
      </c>
      <c r="BK105" s="16" t="s">
        <v>189</v>
      </c>
      <c r="BL105" s="16" t="s">
        <v>189</v>
      </c>
      <c r="BM105" s="16" t="s">
        <v>189</v>
      </c>
      <c r="BN105" s="16" t="s">
        <v>189</v>
      </c>
      <c r="BO105" s="16" t="s">
        <v>189</v>
      </c>
      <c r="BP105" s="16" t="s">
        <v>189</v>
      </c>
      <c r="BQ105" s="16" t="s">
        <v>189</v>
      </c>
      <c r="BR105" s="16" t="s">
        <v>189</v>
      </c>
      <c r="BS105" s="16" t="s">
        <v>189</v>
      </c>
    </row>
    <row r="106" spans="1:71">
      <c r="A106" t="s">
        <v>30</v>
      </c>
      <c r="B106" t="s">
        <v>0</v>
      </c>
      <c r="C106" s="69" t="str">
        <f t="shared" si="1"/>
        <v>Kenya 2003Pill</v>
      </c>
      <c r="D106" s="16">
        <v>4.0427</v>
      </c>
      <c r="E106" s="16">
        <v>4.2104999999999997</v>
      </c>
      <c r="F106" s="16">
        <v>4.63</v>
      </c>
      <c r="G106" s="16">
        <v>3.3258000000000001</v>
      </c>
      <c r="H106" s="16">
        <v>4.2104999999999997</v>
      </c>
      <c r="I106" s="16">
        <v>3.9295</v>
      </c>
      <c r="J106" s="16" t="s">
        <v>189</v>
      </c>
      <c r="K106" s="16">
        <v>4.2324000000000002</v>
      </c>
      <c r="L106" s="16">
        <v>4.7784000000000004</v>
      </c>
      <c r="M106" s="16">
        <v>3.8289</v>
      </c>
      <c r="N106" s="16">
        <v>-3.2614999999999998</v>
      </c>
      <c r="O106" s="16">
        <v>4.4462999999999999</v>
      </c>
      <c r="P106" s="16">
        <v>3.4822000000000002</v>
      </c>
      <c r="Q106" s="16">
        <v>4.3589000000000002</v>
      </c>
      <c r="R106" s="16">
        <v>3.5045000000000002</v>
      </c>
      <c r="S106" s="16">
        <v>3.8227000000000002</v>
      </c>
      <c r="T106" s="16">
        <v>4.1879999999999997</v>
      </c>
      <c r="U106" s="16">
        <v>2.4411</v>
      </c>
      <c r="V106" s="16">
        <v>4.8384</v>
      </c>
      <c r="W106" s="16">
        <v>-4.5731000000000002</v>
      </c>
      <c r="X106" s="16">
        <v>2.5314999999999999</v>
      </c>
      <c r="Y106" s="16">
        <v>5.1071</v>
      </c>
      <c r="Z106" s="16">
        <v>3.4073000000000002</v>
      </c>
      <c r="AA106" s="16">
        <v>5.1071</v>
      </c>
      <c r="AB106" s="16">
        <v>4.4297000000000004</v>
      </c>
      <c r="AC106" s="16" t="s">
        <v>189</v>
      </c>
      <c r="AD106" s="16">
        <v>-5.8944999999999999</v>
      </c>
      <c r="AE106" s="16">
        <v>-2.4178000000000002</v>
      </c>
      <c r="AF106" s="16">
        <v>-4.6197999999999997</v>
      </c>
      <c r="AG106" s="16">
        <v>-2.6554000000000002</v>
      </c>
      <c r="AH106" s="16">
        <v>2.3138000000000001</v>
      </c>
      <c r="AI106" s="16">
        <v>6.1784999999999997</v>
      </c>
      <c r="AJ106" s="16">
        <v>-3.0882000000000001</v>
      </c>
      <c r="AK106" s="16">
        <v>4.9633000000000003</v>
      </c>
      <c r="AL106" s="16">
        <v>4.1882000000000001</v>
      </c>
      <c r="AM106" s="16">
        <v>-4.1917</v>
      </c>
      <c r="AN106" s="16">
        <v>-2.1292</v>
      </c>
      <c r="AO106" s="16">
        <v>-2.6855000000000002</v>
      </c>
      <c r="AP106" s="16">
        <v>2.6354000000000002</v>
      </c>
      <c r="AQ106" s="16" t="s">
        <v>189</v>
      </c>
      <c r="AR106" s="16">
        <v>-5.4763999999999999</v>
      </c>
      <c r="AS106" s="16">
        <v>4.4579000000000004</v>
      </c>
      <c r="AT106" s="16">
        <v>5.3380000000000001</v>
      </c>
      <c r="AU106" s="16">
        <v>-4.0743</v>
      </c>
      <c r="AV106" s="16">
        <v>3.4807000000000001</v>
      </c>
      <c r="AW106" s="16">
        <v>3.3519000000000001</v>
      </c>
      <c r="AX106" s="16">
        <v>3.5783999999999998</v>
      </c>
      <c r="AY106" s="16">
        <v>-3.1173999999999999</v>
      </c>
      <c r="AZ106" s="16" t="s">
        <v>189</v>
      </c>
      <c r="BA106" s="16">
        <v>4.7023999999999999</v>
      </c>
      <c r="BB106" s="16">
        <v>5.5975000000000001</v>
      </c>
      <c r="BC106" s="16">
        <v>-4.1757</v>
      </c>
      <c r="BD106" s="16">
        <v>4.1463000000000001</v>
      </c>
      <c r="BE106" s="16">
        <v>4.8933999999999997</v>
      </c>
      <c r="BF106" s="16">
        <v>4.3754999999999997</v>
      </c>
      <c r="BG106" s="16">
        <v>-4.4992000000000001</v>
      </c>
      <c r="BH106" s="16">
        <v>4.1596000000000002</v>
      </c>
      <c r="BI106" s="16" t="s">
        <v>189</v>
      </c>
      <c r="BJ106" s="16">
        <v>-2.452</v>
      </c>
      <c r="BK106" s="16" t="s">
        <v>189</v>
      </c>
      <c r="BL106" s="16" t="s">
        <v>189</v>
      </c>
      <c r="BM106" s="16">
        <v>3.5703999999999998</v>
      </c>
      <c r="BN106" s="16" t="s">
        <v>189</v>
      </c>
      <c r="BO106" s="16">
        <v>2.7740999999999998</v>
      </c>
      <c r="BP106" s="16">
        <v>4.5632000000000001</v>
      </c>
      <c r="BQ106" s="16">
        <v>4.1082000000000001</v>
      </c>
      <c r="BR106" s="16" t="s">
        <v>189</v>
      </c>
      <c r="BS106" s="16">
        <v>3.7751999999999999</v>
      </c>
    </row>
    <row r="107" spans="1:71">
      <c r="A107" t="s">
        <v>30</v>
      </c>
      <c r="B107" t="s">
        <v>75</v>
      </c>
      <c r="C107" s="69" t="str">
        <f t="shared" si="1"/>
        <v>Kenya 2003Injectables</v>
      </c>
      <c r="D107" s="16">
        <v>0.9607</v>
      </c>
      <c r="E107" s="16">
        <v>1.373</v>
      </c>
      <c r="F107" s="16">
        <v>1.1604000000000001</v>
      </c>
      <c r="G107" s="16">
        <v>0.37480000000000002</v>
      </c>
      <c r="H107" s="16">
        <v>1.373</v>
      </c>
      <c r="I107" s="16">
        <v>0.7329</v>
      </c>
      <c r="J107" s="16" t="s">
        <v>189</v>
      </c>
      <c r="K107" s="16">
        <v>0.9708</v>
      </c>
      <c r="L107" s="16">
        <v>1.3839999999999999</v>
      </c>
      <c r="M107" s="16">
        <v>0.30630000000000002</v>
      </c>
      <c r="N107" s="16">
        <v>1.4762</v>
      </c>
      <c r="O107" s="16">
        <v>1.0326</v>
      </c>
      <c r="P107" s="16">
        <v>0.89539999999999997</v>
      </c>
      <c r="Q107" s="16">
        <v>0.91120000000000001</v>
      </c>
      <c r="R107" s="16">
        <v>1.0246999999999999</v>
      </c>
      <c r="S107" s="16">
        <v>1.667</v>
      </c>
      <c r="T107" s="16">
        <v>0.35649999999999998</v>
      </c>
      <c r="U107" s="16">
        <v>0.6573</v>
      </c>
      <c r="V107" s="16">
        <v>1.0874999999999999</v>
      </c>
      <c r="W107" s="16">
        <v>1.6934</v>
      </c>
      <c r="X107" s="16">
        <v>0.59319999999999995</v>
      </c>
      <c r="Y107" s="16">
        <v>0.622</v>
      </c>
      <c r="Z107" s="16">
        <v>1.1275999999999999</v>
      </c>
      <c r="AA107" s="16">
        <v>0.622</v>
      </c>
      <c r="AB107" s="16">
        <v>1.6889000000000001</v>
      </c>
      <c r="AC107" s="16" t="s">
        <v>189</v>
      </c>
      <c r="AD107" s="16">
        <v>-2.7046000000000001</v>
      </c>
      <c r="AE107" s="16">
        <v>1.1140000000000001</v>
      </c>
      <c r="AF107" s="16">
        <v>1.8748</v>
      </c>
      <c r="AG107" s="16">
        <v>1.4729000000000001</v>
      </c>
      <c r="AH107" s="16">
        <v>0.44540000000000002</v>
      </c>
      <c r="AI107" s="16">
        <v>0.24110000000000001</v>
      </c>
      <c r="AJ107" s="16">
        <v>0.27110000000000001</v>
      </c>
      <c r="AK107" s="16">
        <v>0.39910000000000001</v>
      </c>
      <c r="AL107" s="16">
        <v>0.1794</v>
      </c>
      <c r="AM107" s="16">
        <v>0.58779999999999999</v>
      </c>
      <c r="AN107" s="16">
        <v>-0.47520000000000001</v>
      </c>
      <c r="AO107" s="16">
        <v>0.77769999999999995</v>
      </c>
      <c r="AP107" s="16">
        <v>0.32379999999999998</v>
      </c>
      <c r="AQ107" s="16">
        <v>-1.1373</v>
      </c>
      <c r="AR107" s="16">
        <v>1.8259000000000001</v>
      </c>
      <c r="AS107" s="16">
        <v>0.71609999999999996</v>
      </c>
      <c r="AT107" s="16">
        <v>1.1898</v>
      </c>
      <c r="AU107" s="16">
        <v>0.98599999999999999</v>
      </c>
      <c r="AV107" s="16">
        <v>1.1241000000000001</v>
      </c>
      <c r="AW107" s="16">
        <v>1.1372</v>
      </c>
      <c r="AX107" s="16">
        <v>0.81830000000000003</v>
      </c>
      <c r="AY107" s="16">
        <v>1.4972000000000001</v>
      </c>
      <c r="AZ107" s="16">
        <v>-2.0360999999999998</v>
      </c>
      <c r="BA107" s="16">
        <v>0</v>
      </c>
      <c r="BB107" s="16">
        <v>-1.119</v>
      </c>
      <c r="BC107" s="16">
        <v>-1E-4</v>
      </c>
      <c r="BD107" s="16">
        <v>1.0299</v>
      </c>
      <c r="BE107" s="16">
        <v>-1.0668</v>
      </c>
      <c r="BF107" s="16">
        <v>1.5975999999999999</v>
      </c>
      <c r="BG107" s="16">
        <v>-1E-4</v>
      </c>
      <c r="BH107" s="16">
        <v>0.93899999999999995</v>
      </c>
      <c r="BI107" s="16" t="s">
        <v>189</v>
      </c>
      <c r="BJ107" s="16">
        <v>1.2079</v>
      </c>
      <c r="BK107" s="16">
        <v>-1E-4</v>
      </c>
      <c r="BL107" s="16" t="s">
        <v>189</v>
      </c>
      <c r="BM107" s="16">
        <v>0.99160000000000004</v>
      </c>
      <c r="BN107" s="16">
        <v>-0.86119999999999997</v>
      </c>
      <c r="BO107" s="16">
        <v>0.91679999999999995</v>
      </c>
      <c r="BP107" s="16">
        <v>1.2514000000000001</v>
      </c>
      <c r="BQ107" s="16">
        <v>0.53620000000000001</v>
      </c>
      <c r="BR107" s="16" t="s">
        <v>189</v>
      </c>
      <c r="BS107" s="16">
        <v>0.86570000000000003</v>
      </c>
    </row>
    <row r="108" spans="1:71">
      <c r="A108" t="s">
        <v>30</v>
      </c>
      <c r="B108" t="s">
        <v>2</v>
      </c>
      <c r="C108" s="69" t="str">
        <f t="shared" si="1"/>
        <v>Kenya 2003Male condom</v>
      </c>
      <c r="D108" s="16">
        <v>3.7240000000000002</v>
      </c>
      <c r="E108" s="16">
        <v>-4.8898000000000001</v>
      </c>
      <c r="F108" s="16" t="s">
        <v>189</v>
      </c>
      <c r="G108" s="16" t="s">
        <v>189</v>
      </c>
      <c r="H108" s="16">
        <v>-4.8898000000000001</v>
      </c>
      <c r="I108" s="16">
        <v>-1.7536</v>
      </c>
      <c r="J108" s="16">
        <v>-1.1623000000000001</v>
      </c>
      <c r="K108" s="16">
        <v>-6.3731999999999998</v>
      </c>
      <c r="L108" s="16">
        <v>-3.823</v>
      </c>
      <c r="M108" s="16" t="s">
        <v>189</v>
      </c>
      <c r="N108" s="16" t="s">
        <v>189</v>
      </c>
      <c r="O108" s="16">
        <v>4.2587999999999999</v>
      </c>
      <c r="P108" s="16" t="s">
        <v>189</v>
      </c>
      <c r="Q108" s="16">
        <v>4.4245999999999999</v>
      </c>
      <c r="R108" s="16" t="s">
        <v>189</v>
      </c>
      <c r="S108" s="16" t="s">
        <v>189</v>
      </c>
      <c r="T108" s="16">
        <v>1.32</v>
      </c>
      <c r="U108" s="16">
        <v>-2.7170999999999998</v>
      </c>
      <c r="V108" s="16">
        <v>-4.4481000000000002</v>
      </c>
      <c r="W108" s="16" t="s">
        <v>189</v>
      </c>
      <c r="X108" s="16" t="s">
        <v>189</v>
      </c>
      <c r="Y108" s="16">
        <v>-2.2368999999999999</v>
      </c>
      <c r="Z108" s="16">
        <v>-5.1878000000000002</v>
      </c>
      <c r="AA108" s="16">
        <v>-2.2368999999999999</v>
      </c>
      <c r="AB108" s="16" t="s">
        <v>189</v>
      </c>
      <c r="AC108" s="16" t="s">
        <v>189</v>
      </c>
      <c r="AD108" s="16" t="s">
        <v>189</v>
      </c>
      <c r="AE108" s="16" t="s">
        <v>189</v>
      </c>
      <c r="AF108" s="16" t="s">
        <v>189</v>
      </c>
      <c r="AG108" s="16" t="s">
        <v>189</v>
      </c>
      <c r="AH108" s="16" t="s">
        <v>189</v>
      </c>
      <c r="AI108" s="16">
        <v>-1.7502</v>
      </c>
      <c r="AJ108" s="16">
        <v>-1.0617000000000001</v>
      </c>
      <c r="AK108" s="16" t="s">
        <v>189</v>
      </c>
      <c r="AL108" s="16">
        <v>-1.2492000000000001</v>
      </c>
      <c r="AM108" s="16" t="s">
        <v>189</v>
      </c>
      <c r="AN108" s="16" t="s">
        <v>189</v>
      </c>
      <c r="AO108" s="16" t="s">
        <v>189</v>
      </c>
      <c r="AP108" s="16">
        <v>-2.6402999999999999</v>
      </c>
      <c r="AQ108" s="16" t="s">
        <v>189</v>
      </c>
      <c r="AR108" s="16" t="s">
        <v>189</v>
      </c>
      <c r="AS108" s="16" t="s">
        <v>189</v>
      </c>
      <c r="AT108" s="16">
        <v>-5.8939000000000004</v>
      </c>
      <c r="AU108" s="16" t="s">
        <v>189</v>
      </c>
      <c r="AV108" s="16" t="s">
        <v>189</v>
      </c>
      <c r="AW108" s="16" t="s">
        <v>189</v>
      </c>
      <c r="AX108" s="16">
        <v>-6.6909999999999998</v>
      </c>
      <c r="AY108" s="16" t="s">
        <v>189</v>
      </c>
      <c r="AZ108" s="16" t="s">
        <v>189</v>
      </c>
      <c r="BA108" s="16" t="s">
        <v>189</v>
      </c>
      <c r="BB108" s="16">
        <v>-2.2437</v>
      </c>
      <c r="BC108" s="16" t="s">
        <v>189</v>
      </c>
      <c r="BD108" s="16">
        <v>-6.2606999999999999</v>
      </c>
      <c r="BE108" s="16">
        <v>-2.4727000000000001</v>
      </c>
      <c r="BF108" s="16">
        <v>-5.0387000000000004</v>
      </c>
      <c r="BG108" s="16" t="s">
        <v>189</v>
      </c>
      <c r="BH108" s="16">
        <v>4.4725999999999999</v>
      </c>
      <c r="BI108" s="16" t="s">
        <v>189</v>
      </c>
      <c r="BJ108" s="16" t="s">
        <v>189</v>
      </c>
      <c r="BK108" s="16" t="s">
        <v>189</v>
      </c>
      <c r="BL108" s="16" t="s">
        <v>189</v>
      </c>
      <c r="BM108" s="16" t="s">
        <v>189</v>
      </c>
      <c r="BN108" s="16" t="s">
        <v>189</v>
      </c>
      <c r="BO108" s="16" t="s">
        <v>189</v>
      </c>
      <c r="BP108" s="16">
        <v>-5.2534999999999998</v>
      </c>
      <c r="BQ108" s="16" t="s">
        <v>189</v>
      </c>
      <c r="BR108" s="16" t="s">
        <v>189</v>
      </c>
      <c r="BS108" s="16" t="s">
        <v>189</v>
      </c>
    </row>
    <row r="109" spans="1:71">
      <c r="A109" t="s">
        <v>30</v>
      </c>
      <c r="B109" t="s">
        <v>67</v>
      </c>
      <c r="C109" s="69" t="str">
        <f t="shared" si="1"/>
        <v>Kenya 2003Periodic abstinence</v>
      </c>
      <c r="D109" s="16">
        <v>15.3832</v>
      </c>
      <c r="E109" s="16">
        <v>18.882899999999999</v>
      </c>
      <c r="F109" s="16">
        <v>-12.652900000000001</v>
      </c>
      <c r="G109" s="16">
        <v>-12.4047</v>
      </c>
      <c r="H109" s="16">
        <v>18.882899999999999</v>
      </c>
      <c r="I109" s="16">
        <v>12.505599999999999</v>
      </c>
      <c r="J109" s="16">
        <v>-16.413900000000002</v>
      </c>
      <c r="K109" s="16">
        <v>15.1073</v>
      </c>
      <c r="L109" s="16">
        <v>17.2773</v>
      </c>
      <c r="M109" s="16">
        <v>-16.441299999999998</v>
      </c>
      <c r="N109" s="16">
        <v>-11.984999999999999</v>
      </c>
      <c r="O109" s="16">
        <v>16.566600000000001</v>
      </c>
      <c r="P109" s="16">
        <v>13.841699999999999</v>
      </c>
      <c r="Q109" s="16">
        <v>17.2637</v>
      </c>
      <c r="R109" s="16">
        <v>-11.5532</v>
      </c>
      <c r="S109" s="16">
        <v>17.043099999999999</v>
      </c>
      <c r="T109" s="16">
        <v>12.990399999999999</v>
      </c>
      <c r="U109" s="16">
        <v>-7.8216999999999999</v>
      </c>
      <c r="V109" s="16">
        <v>17.1724</v>
      </c>
      <c r="W109" s="16">
        <v>-11.973800000000001</v>
      </c>
      <c r="X109" s="16">
        <v>-18.099799999999998</v>
      </c>
      <c r="Y109" s="16">
        <v>-16.579799999999999</v>
      </c>
      <c r="Z109" s="16">
        <v>14.788399999999999</v>
      </c>
      <c r="AA109" s="16">
        <v>-16.579799999999999</v>
      </c>
      <c r="AB109" s="16">
        <v>14.7767</v>
      </c>
      <c r="AC109" s="16" t="s">
        <v>189</v>
      </c>
      <c r="AD109" s="16">
        <v>-22.8934</v>
      </c>
      <c r="AE109" s="16">
        <v>-13.1669</v>
      </c>
      <c r="AF109" s="16">
        <v>-19.113099999999999</v>
      </c>
      <c r="AG109" s="16">
        <v>-13.794600000000001</v>
      </c>
      <c r="AH109" s="16">
        <v>-14.9815</v>
      </c>
      <c r="AI109" s="16">
        <v>-11.486499999999999</v>
      </c>
      <c r="AJ109" s="16">
        <v>-14.4261</v>
      </c>
      <c r="AK109" s="16">
        <v>-11.3179</v>
      </c>
      <c r="AL109" s="16">
        <v>-15.147500000000001</v>
      </c>
      <c r="AM109" s="16" t="s">
        <v>189</v>
      </c>
      <c r="AN109" s="16" t="s">
        <v>189</v>
      </c>
      <c r="AO109" s="16" t="s">
        <v>189</v>
      </c>
      <c r="AP109" s="16">
        <v>-7.8094999999999999</v>
      </c>
      <c r="AQ109" s="16" t="s">
        <v>189</v>
      </c>
      <c r="AR109" s="16">
        <v>-20.738600000000002</v>
      </c>
      <c r="AS109" s="16">
        <v>14.2966</v>
      </c>
      <c r="AT109" s="16">
        <v>19.7209</v>
      </c>
      <c r="AU109" s="16">
        <v>-12.172800000000001</v>
      </c>
      <c r="AV109" s="16">
        <v>-16.125599999999999</v>
      </c>
      <c r="AW109" s="16">
        <v>-13.545</v>
      </c>
      <c r="AX109" s="16">
        <v>17.981100000000001</v>
      </c>
      <c r="AY109" s="16">
        <v>-8.9781999999999993</v>
      </c>
      <c r="AZ109" s="16" t="s">
        <v>189</v>
      </c>
      <c r="BA109" s="16">
        <v>-10.6389</v>
      </c>
      <c r="BB109" s="16">
        <v>-15.885400000000001</v>
      </c>
      <c r="BC109" s="16" t="s">
        <v>189</v>
      </c>
      <c r="BD109" s="16">
        <v>-14.512700000000001</v>
      </c>
      <c r="BE109" s="16">
        <v>-19.4712</v>
      </c>
      <c r="BF109" s="16">
        <v>17.449000000000002</v>
      </c>
      <c r="BG109" s="16" t="s">
        <v>189</v>
      </c>
      <c r="BH109" s="16">
        <v>16.088899999999999</v>
      </c>
      <c r="BI109" s="16" t="s">
        <v>189</v>
      </c>
      <c r="BJ109" s="16">
        <v>-15.045299999999999</v>
      </c>
      <c r="BK109" s="16" t="s">
        <v>189</v>
      </c>
      <c r="BL109" s="16" t="s">
        <v>189</v>
      </c>
      <c r="BM109" s="16">
        <v>-11.7531</v>
      </c>
      <c r="BN109" s="16" t="s">
        <v>189</v>
      </c>
      <c r="BO109" s="16">
        <v>-9.9262999999999995</v>
      </c>
      <c r="BP109" s="16">
        <v>18.0044</v>
      </c>
      <c r="BQ109" s="16">
        <v>-16.102</v>
      </c>
      <c r="BR109" s="16" t="s">
        <v>189</v>
      </c>
      <c r="BS109" s="16">
        <v>-9.2838999999999992</v>
      </c>
    </row>
    <row r="110" spans="1:71">
      <c r="A110" t="s">
        <v>179</v>
      </c>
      <c r="B110" t="s">
        <v>0</v>
      </c>
      <c r="C110" s="69" t="str">
        <f t="shared" si="1"/>
        <v>Kyrgyz Republic 2012Pill</v>
      </c>
      <c r="D110" s="16">
        <v>-9.7677999999999994</v>
      </c>
      <c r="E110" s="16" t="s">
        <v>189</v>
      </c>
      <c r="F110" s="16" t="s">
        <v>189</v>
      </c>
      <c r="G110" s="16" t="s">
        <v>189</v>
      </c>
      <c r="H110" s="16" t="s">
        <v>189</v>
      </c>
      <c r="I110" s="16">
        <v>-10.146699999999999</v>
      </c>
      <c r="J110" s="16" t="s">
        <v>189</v>
      </c>
      <c r="K110" s="16">
        <v>-10.097200000000001</v>
      </c>
      <c r="L110" s="16" t="s">
        <v>189</v>
      </c>
      <c r="M110" s="16" t="s">
        <v>189</v>
      </c>
      <c r="N110" s="16" t="s">
        <v>189</v>
      </c>
      <c r="O110" s="16" t="s">
        <v>189</v>
      </c>
      <c r="P110" s="16" t="s">
        <v>189</v>
      </c>
      <c r="Q110" s="16">
        <v>-11.097200000000001</v>
      </c>
      <c r="R110" s="16" t="s">
        <v>189</v>
      </c>
      <c r="S110" s="16" t="s">
        <v>189</v>
      </c>
      <c r="T110" s="16" t="s">
        <v>189</v>
      </c>
      <c r="U110" s="16" t="s">
        <v>189</v>
      </c>
      <c r="V110" s="16">
        <v>-15.3588</v>
      </c>
      <c r="W110" s="16" t="s">
        <v>189</v>
      </c>
      <c r="X110" s="16" t="s">
        <v>189</v>
      </c>
      <c r="Y110" s="16">
        <v>-9.7677999999999994</v>
      </c>
      <c r="Z110" s="16" t="s">
        <v>189</v>
      </c>
      <c r="AA110" s="16">
        <v>-9.7677999999999994</v>
      </c>
      <c r="AB110" s="16" t="s">
        <v>189</v>
      </c>
      <c r="AC110" s="16" t="s">
        <v>189</v>
      </c>
      <c r="AD110" s="16" t="s">
        <v>189</v>
      </c>
      <c r="AE110" s="16" t="s">
        <v>189</v>
      </c>
      <c r="AF110" s="16" t="s">
        <v>189</v>
      </c>
      <c r="AG110" s="16" t="s">
        <v>189</v>
      </c>
      <c r="AH110" s="16" t="s">
        <v>189</v>
      </c>
      <c r="AI110" s="16" t="s">
        <v>189</v>
      </c>
      <c r="AJ110" s="16" t="s">
        <v>189</v>
      </c>
      <c r="AK110" s="16" t="s">
        <v>189</v>
      </c>
      <c r="AL110" s="16" t="s">
        <v>189</v>
      </c>
      <c r="AM110" s="16" t="s">
        <v>189</v>
      </c>
      <c r="AN110" s="16" t="s">
        <v>189</v>
      </c>
      <c r="AO110" s="16" t="s">
        <v>189</v>
      </c>
      <c r="AP110" s="16" t="s">
        <v>189</v>
      </c>
      <c r="AQ110" s="16" t="s">
        <v>189</v>
      </c>
      <c r="AR110" s="16" t="s">
        <v>189</v>
      </c>
      <c r="AS110" s="16" t="s">
        <v>189</v>
      </c>
      <c r="AT110" s="16" t="s">
        <v>189</v>
      </c>
      <c r="AU110" s="16" t="s">
        <v>189</v>
      </c>
      <c r="AV110" s="16" t="s">
        <v>189</v>
      </c>
      <c r="AW110" s="16" t="s">
        <v>189</v>
      </c>
      <c r="AX110" s="16" t="s">
        <v>189</v>
      </c>
      <c r="AY110" s="16" t="s">
        <v>189</v>
      </c>
      <c r="AZ110" s="16" t="s">
        <v>189</v>
      </c>
      <c r="BA110" s="16">
        <v>-10.146699999999999</v>
      </c>
      <c r="BB110" s="16">
        <v>-11.097200000000001</v>
      </c>
      <c r="BC110" s="16" t="s">
        <v>189</v>
      </c>
      <c r="BD110" s="16" t="s">
        <v>189</v>
      </c>
      <c r="BE110" s="16" t="s">
        <v>189</v>
      </c>
      <c r="BF110" s="16" t="s">
        <v>189</v>
      </c>
      <c r="BG110" s="16" t="s">
        <v>189</v>
      </c>
      <c r="BH110" s="16" t="s">
        <v>189</v>
      </c>
      <c r="BI110" s="16" t="s">
        <v>189</v>
      </c>
      <c r="BJ110" s="16" t="s">
        <v>189</v>
      </c>
      <c r="BK110" s="16" t="s">
        <v>189</v>
      </c>
      <c r="BL110" s="16" t="s">
        <v>189</v>
      </c>
      <c r="BM110" s="16" t="s">
        <v>189</v>
      </c>
      <c r="BN110" s="16" t="s">
        <v>189</v>
      </c>
      <c r="BO110" s="16" t="s">
        <v>189</v>
      </c>
      <c r="BP110" s="16" t="s">
        <v>189</v>
      </c>
      <c r="BQ110" s="16" t="s">
        <v>189</v>
      </c>
      <c r="BR110" s="16" t="s">
        <v>189</v>
      </c>
      <c r="BS110" s="16" t="s">
        <v>189</v>
      </c>
    </row>
    <row r="111" spans="1:71">
      <c r="A111" t="s">
        <v>179</v>
      </c>
      <c r="B111" t="s">
        <v>1</v>
      </c>
      <c r="C111" s="69" t="str">
        <f t="shared" si="1"/>
        <v>Kyrgyz Republic 2012IUD</v>
      </c>
      <c r="D111" s="16">
        <v>0.32340000000000002</v>
      </c>
      <c r="E111" s="16">
        <v>-1E-4</v>
      </c>
      <c r="F111" s="16">
        <v>1.1606000000000001</v>
      </c>
      <c r="G111" s="16">
        <v>4.8599999999999997E-2</v>
      </c>
      <c r="H111" s="16">
        <v>-1E-4</v>
      </c>
      <c r="I111" s="16">
        <v>0.38550000000000001</v>
      </c>
      <c r="J111" s="16" t="s">
        <v>189</v>
      </c>
      <c r="K111" s="16">
        <v>0.3236</v>
      </c>
      <c r="L111" s="16">
        <v>-1E-4</v>
      </c>
      <c r="M111" s="16">
        <v>0.49170000000000003</v>
      </c>
      <c r="N111" s="16">
        <v>0.14879999999999999</v>
      </c>
      <c r="O111" s="16">
        <v>6.54E-2</v>
      </c>
      <c r="P111" s="16">
        <v>0.52690000000000003</v>
      </c>
      <c r="Q111" s="16">
        <v>0.44619999999999999</v>
      </c>
      <c r="R111" s="16">
        <v>0</v>
      </c>
      <c r="S111" s="16">
        <v>0.39460000000000001</v>
      </c>
      <c r="T111" s="16">
        <v>0.21609999999999999</v>
      </c>
      <c r="U111" s="16">
        <v>0.2671</v>
      </c>
      <c r="V111" s="16">
        <v>0.34339999999999998</v>
      </c>
      <c r="W111" s="16" t="s">
        <v>189</v>
      </c>
      <c r="X111" s="16" t="s">
        <v>189</v>
      </c>
      <c r="Y111" s="16">
        <v>0.32379999999999998</v>
      </c>
      <c r="Z111" s="16" t="s">
        <v>189</v>
      </c>
      <c r="AA111" s="16">
        <v>0.32379999999999998</v>
      </c>
      <c r="AB111" s="16" t="s">
        <v>189</v>
      </c>
      <c r="AC111" s="16">
        <v>0.39550000000000002</v>
      </c>
      <c r="AD111" s="16">
        <v>-1E-4</v>
      </c>
      <c r="AE111" s="16">
        <v>0.46029999999999999</v>
      </c>
      <c r="AF111" s="16">
        <v>0.54790000000000005</v>
      </c>
      <c r="AG111" s="16">
        <v>-1E-4</v>
      </c>
      <c r="AH111" s="16" t="s">
        <v>189</v>
      </c>
      <c r="AI111" s="16">
        <v>0.21609999999999999</v>
      </c>
      <c r="AJ111" s="16" t="s">
        <v>189</v>
      </c>
      <c r="AK111" s="16">
        <v>0.26579999999999998</v>
      </c>
      <c r="AL111" s="16">
        <v>0.2964</v>
      </c>
      <c r="AM111" s="16" t="s">
        <v>189</v>
      </c>
      <c r="AN111" s="16" t="s">
        <v>189</v>
      </c>
      <c r="AO111" s="16">
        <v>0.31319999999999998</v>
      </c>
      <c r="AP111" s="16">
        <v>-0.37209999999999999</v>
      </c>
      <c r="AQ111" s="16" t="s">
        <v>189</v>
      </c>
      <c r="AR111" s="16">
        <v>-1E-4</v>
      </c>
      <c r="AS111" s="16">
        <v>0.41320000000000001</v>
      </c>
      <c r="AT111" s="16">
        <v>0.47320000000000001</v>
      </c>
      <c r="AU111" s="16">
        <v>-1E-4</v>
      </c>
      <c r="AV111" s="16" t="s">
        <v>189</v>
      </c>
      <c r="AW111" s="16" t="s">
        <v>189</v>
      </c>
      <c r="AX111" s="16" t="s">
        <v>189</v>
      </c>
      <c r="AY111" s="16" t="s">
        <v>189</v>
      </c>
      <c r="AZ111" s="16">
        <v>-1E-4</v>
      </c>
      <c r="BA111" s="16">
        <v>0.38569999999999999</v>
      </c>
      <c r="BB111" s="16">
        <v>0.44690000000000002</v>
      </c>
      <c r="BC111" s="16">
        <v>0</v>
      </c>
      <c r="BD111" s="16" t="s">
        <v>189</v>
      </c>
      <c r="BE111" s="16">
        <v>6.5600000000000006E-2</v>
      </c>
      <c r="BF111" s="16">
        <v>-1E-4</v>
      </c>
      <c r="BG111" s="16">
        <v>0.1018</v>
      </c>
      <c r="BH111" s="16">
        <v>7.2800000000000004E-2</v>
      </c>
      <c r="BI111" s="16" t="s">
        <v>189</v>
      </c>
      <c r="BJ111" s="16" t="s">
        <v>189</v>
      </c>
      <c r="BK111" s="16">
        <v>0.5272</v>
      </c>
      <c r="BL111" s="16" t="s">
        <v>189</v>
      </c>
      <c r="BM111" s="16">
        <v>0.53439999999999999</v>
      </c>
      <c r="BN111" s="16">
        <v>0.89200000000000002</v>
      </c>
      <c r="BO111" s="16">
        <v>0</v>
      </c>
      <c r="BP111" s="16">
        <v>-1E-4</v>
      </c>
      <c r="BQ111" s="16">
        <v>0.56589999999999996</v>
      </c>
      <c r="BR111" s="16" t="s">
        <v>189</v>
      </c>
      <c r="BS111" s="16">
        <v>0</v>
      </c>
    </row>
    <row r="112" spans="1:71">
      <c r="A112" t="s">
        <v>179</v>
      </c>
      <c r="B112" t="s">
        <v>2</v>
      </c>
      <c r="C112" s="69" t="str">
        <f t="shared" si="1"/>
        <v>Kyrgyz Republic 2012Male condom</v>
      </c>
      <c r="D112" s="16">
        <v>11.4826</v>
      </c>
      <c r="E112" s="16">
        <v>-21.5671</v>
      </c>
      <c r="F112" s="16">
        <v>-8.2043999999999997</v>
      </c>
      <c r="G112" s="16">
        <v>8.24</v>
      </c>
      <c r="H112" s="16">
        <v>-21.5671</v>
      </c>
      <c r="I112" s="16">
        <v>8.2022999999999993</v>
      </c>
      <c r="J112" s="16" t="s">
        <v>189</v>
      </c>
      <c r="K112" s="16">
        <v>12.0221</v>
      </c>
      <c r="L112" s="16">
        <v>-16.9848</v>
      </c>
      <c r="M112" s="16">
        <v>9.0152999999999999</v>
      </c>
      <c r="N112" s="16">
        <v>-8.1757000000000009</v>
      </c>
      <c r="O112" s="16">
        <v>13.4826</v>
      </c>
      <c r="P112" s="16">
        <v>8.3444000000000003</v>
      </c>
      <c r="Q112" s="16">
        <v>13.080299999999999</v>
      </c>
      <c r="R112" s="16">
        <v>-4.6265999999999998</v>
      </c>
      <c r="S112" s="16">
        <v>7.6192000000000002</v>
      </c>
      <c r="T112" s="16">
        <v>14.260400000000001</v>
      </c>
      <c r="U112" s="16">
        <v>13.6157</v>
      </c>
      <c r="V112" s="16">
        <v>9.4426000000000005</v>
      </c>
      <c r="W112" s="16" t="s">
        <v>189</v>
      </c>
      <c r="X112" s="16" t="s">
        <v>189</v>
      </c>
      <c r="Y112" s="16">
        <v>11.4901</v>
      </c>
      <c r="Z112" s="16" t="s">
        <v>189</v>
      </c>
      <c r="AA112" s="16">
        <v>11.4901</v>
      </c>
      <c r="AB112" s="16" t="s">
        <v>189</v>
      </c>
      <c r="AC112" s="16">
        <v>7.6192000000000002</v>
      </c>
      <c r="AD112" s="16" t="s">
        <v>189</v>
      </c>
      <c r="AE112" s="16">
        <v>-5.6534000000000004</v>
      </c>
      <c r="AF112" s="16">
        <v>-9.1842000000000006</v>
      </c>
      <c r="AG112" s="16" t="s">
        <v>189</v>
      </c>
      <c r="AH112" s="16" t="s">
        <v>189</v>
      </c>
      <c r="AI112" s="16">
        <v>14.2759</v>
      </c>
      <c r="AJ112" s="16" t="s">
        <v>189</v>
      </c>
      <c r="AK112" s="16">
        <v>-10.1684</v>
      </c>
      <c r="AL112" s="16">
        <v>-15.4451</v>
      </c>
      <c r="AM112" s="16" t="s">
        <v>189</v>
      </c>
      <c r="AN112" s="16" t="s">
        <v>189</v>
      </c>
      <c r="AO112" s="16">
        <v>-9.4083000000000006</v>
      </c>
      <c r="AP112" s="16">
        <v>-14.7294</v>
      </c>
      <c r="AQ112" s="16" t="s">
        <v>189</v>
      </c>
      <c r="AR112" s="16" t="s">
        <v>189</v>
      </c>
      <c r="AS112" s="16">
        <v>7.0991</v>
      </c>
      <c r="AT112" s="16">
        <v>11.1906</v>
      </c>
      <c r="AU112" s="16" t="s">
        <v>189</v>
      </c>
      <c r="AV112" s="16" t="s">
        <v>189</v>
      </c>
      <c r="AW112" s="16" t="s">
        <v>189</v>
      </c>
      <c r="AX112" s="16" t="s">
        <v>189</v>
      </c>
      <c r="AY112" s="16" t="s">
        <v>189</v>
      </c>
      <c r="AZ112" s="16">
        <v>-21.608599999999999</v>
      </c>
      <c r="BA112" s="16">
        <v>8.2041000000000004</v>
      </c>
      <c r="BB112" s="16">
        <v>13.0909</v>
      </c>
      <c r="BC112" s="16">
        <v>-4.6265999999999998</v>
      </c>
      <c r="BD112" s="16" t="s">
        <v>189</v>
      </c>
      <c r="BE112" s="16">
        <v>13.497</v>
      </c>
      <c r="BF112" s="16">
        <v>-21.4847</v>
      </c>
      <c r="BG112" s="16">
        <v>-8.3597000000000001</v>
      </c>
      <c r="BH112" s="16">
        <v>14.4254</v>
      </c>
      <c r="BI112" s="16" t="s">
        <v>189</v>
      </c>
      <c r="BJ112" s="16" t="s">
        <v>189</v>
      </c>
      <c r="BK112" s="16">
        <v>8.3444000000000003</v>
      </c>
      <c r="BL112" s="16" t="s">
        <v>189</v>
      </c>
      <c r="BM112" s="16">
        <v>8.0485000000000007</v>
      </c>
      <c r="BN112" s="16">
        <v>-9.9032</v>
      </c>
      <c r="BO112" s="16" t="s">
        <v>189</v>
      </c>
      <c r="BP112" s="16">
        <v>-22.113099999999999</v>
      </c>
      <c r="BQ112" s="16">
        <v>9.2928999999999995</v>
      </c>
      <c r="BR112" s="16" t="s">
        <v>189</v>
      </c>
      <c r="BS112" s="16">
        <v>-4.7834000000000003</v>
      </c>
    </row>
    <row r="113" spans="1:71">
      <c r="A113" t="s">
        <v>179</v>
      </c>
      <c r="B113" t="s">
        <v>4</v>
      </c>
      <c r="C113" s="69" t="str">
        <f t="shared" si="1"/>
        <v>Kyrgyz Republic 2012Withdrawal</v>
      </c>
      <c r="D113" s="16">
        <v>-6.2584</v>
      </c>
      <c r="E113" s="16" t="s">
        <v>189</v>
      </c>
      <c r="F113" s="16" t="s">
        <v>189</v>
      </c>
      <c r="G113" s="16" t="s">
        <v>189</v>
      </c>
      <c r="H113" s="16" t="s">
        <v>189</v>
      </c>
      <c r="I113" s="16" t="s">
        <v>189</v>
      </c>
      <c r="J113" s="16" t="s">
        <v>189</v>
      </c>
      <c r="K113" s="16">
        <v>-6.3562000000000003</v>
      </c>
      <c r="L113" s="16" t="s">
        <v>189</v>
      </c>
      <c r="M113" s="16" t="s">
        <v>189</v>
      </c>
      <c r="N113" s="16" t="s">
        <v>189</v>
      </c>
      <c r="O113" s="16" t="s">
        <v>189</v>
      </c>
      <c r="P113" s="16" t="s">
        <v>189</v>
      </c>
      <c r="Q113" s="16">
        <v>-6.6736000000000004</v>
      </c>
      <c r="R113" s="16" t="s">
        <v>189</v>
      </c>
      <c r="S113" s="16" t="s">
        <v>189</v>
      </c>
      <c r="T113" s="16" t="s">
        <v>189</v>
      </c>
      <c r="U113" s="16" t="s">
        <v>189</v>
      </c>
      <c r="V113" s="16" t="s">
        <v>189</v>
      </c>
      <c r="W113" s="16" t="s">
        <v>189</v>
      </c>
      <c r="X113" s="16" t="s">
        <v>189</v>
      </c>
      <c r="Y113" s="16">
        <v>-6.2584</v>
      </c>
      <c r="Z113" s="16" t="s">
        <v>189</v>
      </c>
      <c r="AA113" s="16">
        <v>-6.2584</v>
      </c>
      <c r="AB113" s="16" t="s">
        <v>189</v>
      </c>
      <c r="AC113" s="16" t="s">
        <v>189</v>
      </c>
      <c r="AD113" s="16" t="s">
        <v>189</v>
      </c>
      <c r="AE113" s="16" t="s">
        <v>189</v>
      </c>
      <c r="AF113" s="16" t="s">
        <v>189</v>
      </c>
      <c r="AG113" s="16" t="s">
        <v>189</v>
      </c>
      <c r="AH113" s="16" t="s">
        <v>189</v>
      </c>
      <c r="AI113" s="16" t="s">
        <v>189</v>
      </c>
      <c r="AJ113" s="16" t="s">
        <v>189</v>
      </c>
      <c r="AK113" s="16" t="s">
        <v>189</v>
      </c>
      <c r="AL113" s="16" t="s">
        <v>189</v>
      </c>
      <c r="AM113" s="16" t="s">
        <v>189</v>
      </c>
      <c r="AN113" s="16" t="s">
        <v>189</v>
      </c>
      <c r="AO113" s="16" t="s">
        <v>189</v>
      </c>
      <c r="AP113" s="16" t="s">
        <v>189</v>
      </c>
      <c r="AQ113" s="16" t="s">
        <v>189</v>
      </c>
      <c r="AR113" s="16" t="s">
        <v>189</v>
      </c>
      <c r="AS113" s="16" t="s">
        <v>189</v>
      </c>
      <c r="AT113" s="16" t="s">
        <v>189</v>
      </c>
      <c r="AU113" s="16" t="s">
        <v>189</v>
      </c>
      <c r="AV113" s="16" t="s">
        <v>189</v>
      </c>
      <c r="AW113" s="16" t="s">
        <v>189</v>
      </c>
      <c r="AX113" s="16" t="s">
        <v>189</v>
      </c>
      <c r="AY113" s="16" t="s">
        <v>189</v>
      </c>
      <c r="AZ113" s="16" t="s">
        <v>189</v>
      </c>
      <c r="BA113" s="16" t="s">
        <v>189</v>
      </c>
      <c r="BB113" s="16">
        <v>-6.6736000000000004</v>
      </c>
      <c r="BC113" s="16" t="s">
        <v>189</v>
      </c>
      <c r="BD113" s="16" t="s">
        <v>189</v>
      </c>
      <c r="BE113" s="16" t="s">
        <v>189</v>
      </c>
      <c r="BF113" s="16" t="s">
        <v>189</v>
      </c>
      <c r="BG113" s="16" t="s">
        <v>189</v>
      </c>
      <c r="BH113" s="16" t="s">
        <v>189</v>
      </c>
      <c r="BI113" s="16" t="s">
        <v>189</v>
      </c>
      <c r="BJ113" s="16" t="s">
        <v>189</v>
      </c>
      <c r="BK113" s="16" t="s">
        <v>189</v>
      </c>
      <c r="BL113" s="16" t="s">
        <v>189</v>
      </c>
      <c r="BM113" s="16" t="s">
        <v>189</v>
      </c>
      <c r="BN113" s="16" t="s">
        <v>189</v>
      </c>
      <c r="BO113" s="16" t="s">
        <v>189</v>
      </c>
      <c r="BP113" s="16" t="s">
        <v>189</v>
      </c>
      <c r="BQ113" s="16" t="s">
        <v>189</v>
      </c>
      <c r="BR113" s="16" t="s">
        <v>189</v>
      </c>
      <c r="BS113" s="16" t="s">
        <v>189</v>
      </c>
    </row>
    <row r="114" spans="1:71">
      <c r="A114" t="s">
        <v>31</v>
      </c>
      <c r="B114" t="s">
        <v>0</v>
      </c>
      <c r="C114" s="69" t="str">
        <f t="shared" si="1"/>
        <v>Malawi 2004Pill</v>
      </c>
      <c r="D114" s="16">
        <v>6.7613000000000003</v>
      </c>
      <c r="E114" s="16">
        <v>-7.2739000000000003</v>
      </c>
      <c r="F114" s="16">
        <v>-4.7388000000000003</v>
      </c>
      <c r="G114" s="16" t="s">
        <v>189</v>
      </c>
      <c r="H114" s="16">
        <v>-7.2739000000000003</v>
      </c>
      <c r="I114" s="16">
        <v>6.3982999999999999</v>
      </c>
      <c r="J114" s="16" t="s">
        <v>189</v>
      </c>
      <c r="K114" s="16">
        <v>6.5762999999999998</v>
      </c>
      <c r="L114" s="16" t="s">
        <v>189</v>
      </c>
      <c r="M114" s="16">
        <v>-8.1272000000000002</v>
      </c>
      <c r="N114" s="16">
        <v>-6.4387999999999996</v>
      </c>
      <c r="O114" s="16">
        <v>-5.0462999999999996</v>
      </c>
      <c r="P114" s="16">
        <v>8.1702999999999992</v>
      </c>
      <c r="Q114" s="16">
        <v>5.3097000000000003</v>
      </c>
      <c r="R114" s="16">
        <v>-9.7325999999999997</v>
      </c>
      <c r="S114" s="16">
        <v>-7.0414000000000003</v>
      </c>
      <c r="T114" s="16">
        <v>-6.4573</v>
      </c>
      <c r="U114" s="16" t="s">
        <v>189</v>
      </c>
      <c r="V114" s="16">
        <v>6.3255999999999997</v>
      </c>
      <c r="W114" s="16">
        <v>7.8837000000000002</v>
      </c>
      <c r="X114" s="16" t="s">
        <v>189</v>
      </c>
      <c r="Y114" s="16" t="s">
        <v>189</v>
      </c>
      <c r="Z114" s="16">
        <v>7.7371999999999996</v>
      </c>
      <c r="AA114" s="16" t="s">
        <v>189</v>
      </c>
      <c r="AB114" s="16">
        <v>-6.5031999999999996</v>
      </c>
      <c r="AC114" s="16" t="s">
        <v>189</v>
      </c>
      <c r="AD114" s="16" t="s">
        <v>189</v>
      </c>
      <c r="AE114" s="16">
        <v>-4.0848000000000004</v>
      </c>
      <c r="AF114" s="16">
        <v>-7.86</v>
      </c>
      <c r="AG114" s="16" t="s">
        <v>189</v>
      </c>
      <c r="AH114" s="16">
        <v>-9.5263000000000009</v>
      </c>
      <c r="AI114" s="16" t="s">
        <v>189</v>
      </c>
      <c r="AJ114" s="16" t="s">
        <v>189</v>
      </c>
      <c r="AK114" s="16">
        <v>-8.67</v>
      </c>
      <c r="AL114" s="16">
        <v>-2.5276999999999998</v>
      </c>
      <c r="AM114" s="16" t="s">
        <v>189</v>
      </c>
      <c r="AN114" s="16" t="s">
        <v>189</v>
      </c>
      <c r="AO114" s="16" t="s">
        <v>189</v>
      </c>
      <c r="AP114" s="16" t="s">
        <v>189</v>
      </c>
      <c r="AQ114" s="16" t="s">
        <v>189</v>
      </c>
      <c r="AR114" s="16">
        <v>-8.0951000000000004</v>
      </c>
      <c r="AS114" s="16">
        <v>-5.1249000000000002</v>
      </c>
      <c r="AT114" s="16">
        <v>5.3334999999999999</v>
      </c>
      <c r="AU114" s="16">
        <v>-8.2814999999999994</v>
      </c>
      <c r="AV114" s="16">
        <v>-7.6844999999999999</v>
      </c>
      <c r="AW114" s="16">
        <v>-7.8007999999999997</v>
      </c>
      <c r="AX114" s="16">
        <v>-5.9696999999999996</v>
      </c>
      <c r="AY114" s="16">
        <v>-10.8627</v>
      </c>
      <c r="AZ114" s="16" t="s">
        <v>189</v>
      </c>
      <c r="BA114" s="16" t="s">
        <v>189</v>
      </c>
      <c r="BB114" s="16" t="s">
        <v>189</v>
      </c>
      <c r="BC114" s="16" t="s">
        <v>189</v>
      </c>
      <c r="BD114" s="16">
        <v>-5.8441999999999998</v>
      </c>
      <c r="BE114" s="16" t="s">
        <v>189</v>
      </c>
      <c r="BF114" s="16">
        <v>-5.9284999999999997</v>
      </c>
      <c r="BG114" s="16" t="s">
        <v>189</v>
      </c>
      <c r="BH114" s="16">
        <v>-5.0593000000000004</v>
      </c>
      <c r="BI114" s="16" t="s">
        <v>189</v>
      </c>
      <c r="BJ114" s="16">
        <v>-8.8763000000000005</v>
      </c>
      <c r="BK114" s="16" t="s">
        <v>189</v>
      </c>
      <c r="BL114" s="16" t="s">
        <v>189</v>
      </c>
      <c r="BM114" s="16">
        <v>-7.3442999999999996</v>
      </c>
      <c r="BN114" s="16" t="s">
        <v>189</v>
      </c>
      <c r="BO114" s="16">
        <v>-10.222</v>
      </c>
      <c r="BP114" s="16">
        <v>-7.3807</v>
      </c>
      <c r="BQ114" s="16">
        <v>-2.5994000000000002</v>
      </c>
      <c r="BR114" s="16" t="s">
        <v>189</v>
      </c>
      <c r="BS114" s="16">
        <v>-10.179399999999999</v>
      </c>
    </row>
    <row r="115" spans="1:71">
      <c r="A115" t="s">
        <v>31</v>
      </c>
      <c r="B115" t="s">
        <v>75</v>
      </c>
      <c r="C115" s="69" t="str">
        <f t="shared" si="1"/>
        <v>Malawi 2004Injectables</v>
      </c>
      <c r="D115" s="16">
        <v>1.3673</v>
      </c>
      <c r="E115" s="16">
        <v>2.1225999999999998</v>
      </c>
      <c r="F115" s="16">
        <v>0.2031</v>
      </c>
      <c r="G115" s="16">
        <v>1.4025000000000001</v>
      </c>
      <c r="H115" s="16">
        <v>2.1225999999999998</v>
      </c>
      <c r="I115" s="16">
        <v>0.78939999999999999</v>
      </c>
      <c r="J115" s="16" t="s">
        <v>189</v>
      </c>
      <c r="K115" s="16">
        <v>1.3907</v>
      </c>
      <c r="L115" s="16">
        <v>1.9592000000000001</v>
      </c>
      <c r="M115" s="16">
        <v>1.2105999999999999</v>
      </c>
      <c r="N115" s="16">
        <v>1.2162999999999999</v>
      </c>
      <c r="O115" s="16">
        <v>1.9027000000000001</v>
      </c>
      <c r="P115" s="16">
        <v>0.92989999999999995</v>
      </c>
      <c r="Q115" s="16">
        <v>1.5226</v>
      </c>
      <c r="R115" s="16">
        <v>1.0450999999999999</v>
      </c>
      <c r="S115" s="16">
        <v>1.2375</v>
      </c>
      <c r="T115" s="16">
        <v>1.5213000000000001</v>
      </c>
      <c r="U115" s="16">
        <v>2.1002000000000001</v>
      </c>
      <c r="V115" s="16">
        <v>1.1970000000000001</v>
      </c>
      <c r="W115" s="16">
        <v>1.3673</v>
      </c>
      <c r="X115" s="16">
        <v>3.0219</v>
      </c>
      <c r="Y115" s="16">
        <v>0.1875</v>
      </c>
      <c r="Z115" s="16">
        <v>1.5621</v>
      </c>
      <c r="AA115" s="16">
        <v>0.1875</v>
      </c>
      <c r="AB115" s="16">
        <v>1.2841</v>
      </c>
      <c r="AC115" s="16" t="s">
        <v>189</v>
      </c>
      <c r="AD115" s="16">
        <v>2.1760000000000002</v>
      </c>
      <c r="AE115" s="16">
        <v>0.50760000000000005</v>
      </c>
      <c r="AF115" s="16">
        <v>1.6223000000000001</v>
      </c>
      <c r="AG115" s="16">
        <v>0.39629999999999999</v>
      </c>
      <c r="AH115" s="16">
        <v>1.9995000000000001</v>
      </c>
      <c r="AI115" s="16">
        <v>0.2167</v>
      </c>
      <c r="AJ115" s="16">
        <v>2.0491999999999999</v>
      </c>
      <c r="AK115" s="16">
        <v>1.1286</v>
      </c>
      <c r="AL115" s="16">
        <v>1.4</v>
      </c>
      <c r="AM115" s="16">
        <v>1.7657</v>
      </c>
      <c r="AN115" s="16">
        <v>-1.7226999999999999</v>
      </c>
      <c r="AO115" s="16">
        <v>-2.4962</v>
      </c>
      <c r="AP115" s="16">
        <v>1.6535</v>
      </c>
      <c r="AQ115" s="16">
        <v>-3.0821000000000001</v>
      </c>
      <c r="AR115" s="16">
        <v>2.2345999999999999</v>
      </c>
      <c r="AS115" s="16">
        <v>0.47089999999999999</v>
      </c>
      <c r="AT115" s="16">
        <v>1.4939</v>
      </c>
      <c r="AU115" s="16">
        <v>0.57799999999999996</v>
      </c>
      <c r="AV115" s="16">
        <v>2.5926</v>
      </c>
      <c r="AW115" s="16">
        <v>0.8347</v>
      </c>
      <c r="AX115" s="16">
        <v>1.7743</v>
      </c>
      <c r="AY115" s="16">
        <v>1.1572</v>
      </c>
      <c r="AZ115" s="16">
        <v>-1E-4</v>
      </c>
      <c r="BA115" s="16">
        <v>-0.4214</v>
      </c>
      <c r="BB115" s="16">
        <v>0.23910000000000001</v>
      </c>
      <c r="BC115" s="16" t="s">
        <v>189</v>
      </c>
      <c r="BD115" s="16">
        <v>2.4428999999999998</v>
      </c>
      <c r="BE115" s="16">
        <v>0.24360000000000001</v>
      </c>
      <c r="BF115" s="16">
        <v>2.3332000000000002</v>
      </c>
      <c r="BG115" s="16">
        <v>-0.2863</v>
      </c>
      <c r="BH115" s="16">
        <v>2.0851000000000002</v>
      </c>
      <c r="BI115" s="16" t="s">
        <v>189</v>
      </c>
      <c r="BJ115" s="16">
        <v>0.98719999999999997</v>
      </c>
      <c r="BK115" s="16" t="s">
        <v>189</v>
      </c>
      <c r="BL115" s="16">
        <v>1.1848000000000001</v>
      </c>
      <c r="BM115" s="16">
        <v>0.88929999999999998</v>
      </c>
      <c r="BN115" s="16">
        <v>0.67410000000000003</v>
      </c>
      <c r="BO115" s="16">
        <v>1.1919999999999999</v>
      </c>
      <c r="BP115" s="16">
        <v>2.3203999999999998</v>
      </c>
      <c r="BQ115" s="16">
        <v>0.46949999999999997</v>
      </c>
      <c r="BR115" s="16">
        <v>-0.44319999999999998</v>
      </c>
      <c r="BS115" s="16">
        <v>1.1462000000000001</v>
      </c>
    </row>
    <row r="116" spans="1:71">
      <c r="A116" t="s">
        <v>31</v>
      </c>
      <c r="B116" t="s">
        <v>2</v>
      </c>
      <c r="C116" s="69" t="str">
        <f t="shared" si="1"/>
        <v>Malawi 2004Male condom</v>
      </c>
      <c r="D116" s="16">
        <v>2.5411999999999999</v>
      </c>
      <c r="E116" s="16">
        <v>2.0640000000000001</v>
      </c>
      <c r="F116" s="16" t="s">
        <v>189</v>
      </c>
      <c r="G116" s="16" t="s">
        <v>189</v>
      </c>
      <c r="H116" s="16">
        <v>2.0640000000000001</v>
      </c>
      <c r="I116" s="16" t="s">
        <v>189</v>
      </c>
      <c r="J116" s="16">
        <v>-1.6667000000000001</v>
      </c>
      <c r="K116" s="16">
        <v>2.9001999999999999</v>
      </c>
      <c r="L116" s="16">
        <v>2.5960000000000001</v>
      </c>
      <c r="M116" s="16">
        <v>-0.52290000000000003</v>
      </c>
      <c r="N116" s="16" t="s">
        <v>189</v>
      </c>
      <c r="O116" s="16">
        <v>2.0990000000000002</v>
      </c>
      <c r="P116" s="16" t="s">
        <v>189</v>
      </c>
      <c r="Q116" s="16">
        <v>2.1549</v>
      </c>
      <c r="R116" s="16" t="s">
        <v>189</v>
      </c>
      <c r="S116" s="16">
        <v>-1.1189</v>
      </c>
      <c r="T116" s="16">
        <v>3.5636999999999999</v>
      </c>
      <c r="U116" s="16" t="s">
        <v>189</v>
      </c>
      <c r="V116" s="16">
        <v>2.7559</v>
      </c>
      <c r="W116" s="16">
        <v>2.8643000000000001</v>
      </c>
      <c r="X116" s="16" t="s">
        <v>189</v>
      </c>
      <c r="Y116" s="16">
        <v>-2.1564000000000001</v>
      </c>
      <c r="Z116" s="16">
        <v>2.7103000000000002</v>
      </c>
      <c r="AA116" s="16">
        <v>-2.1564000000000001</v>
      </c>
      <c r="AB116" s="16">
        <v>-1.2072000000000001</v>
      </c>
      <c r="AC116" s="16" t="s">
        <v>189</v>
      </c>
      <c r="AD116" s="16">
        <v>-0.9395</v>
      </c>
      <c r="AE116" s="16" t="s">
        <v>189</v>
      </c>
      <c r="AF116" s="16">
        <v>-1.2498</v>
      </c>
      <c r="AG116" s="16" t="s">
        <v>189</v>
      </c>
      <c r="AH116" s="16">
        <v>-4.7393999999999998</v>
      </c>
      <c r="AI116" s="16">
        <v>-2.3771</v>
      </c>
      <c r="AJ116" s="16">
        <v>-3.0135000000000001</v>
      </c>
      <c r="AK116" s="16" t="s">
        <v>189</v>
      </c>
      <c r="AL116" s="16">
        <v>-2.8275000000000001</v>
      </c>
      <c r="AM116" s="16" t="s">
        <v>189</v>
      </c>
      <c r="AN116" s="16" t="s">
        <v>189</v>
      </c>
      <c r="AO116" s="16" t="s">
        <v>189</v>
      </c>
      <c r="AP116" s="16" t="s">
        <v>189</v>
      </c>
      <c r="AQ116" s="16" t="s">
        <v>189</v>
      </c>
      <c r="AR116" s="16">
        <v>2.3422999999999998</v>
      </c>
      <c r="AS116" s="16" t="s">
        <v>189</v>
      </c>
      <c r="AT116" s="16">
        <v>2.2641</v>
      </c>
      <c r="AU116" s="16" t="s">
        <v>189</v>
      </c>
      <c r="AV116" s="16">
        <v>2.1814</v>
      </c>
      <c r="AW116" s="16" t="s">
        <v>189</v>
      </c>
      <c r="AX116" s="16">
        <v>2.0699000000000001</v>
      </c>
      <c r="AY116" s="16" t="s">
        <v>189</v>
      </c>
      <c r="AZ116" s="16">
        <v>-1.8459000000000001</v>
      </c>
      <c r="BA116" s="16" t="s">
        <v>189</v>
      </c>
      <c r="BB116" s="16">
        <v>-2.2768999999999999</v>
      </c>
      <c r="BC116" s="16" t="s">
        <v>189</v>
      </c>
      <c r="BD116" s="16">
        <v>-1.9079999999999999</v>
      </c>
      <c r="BE116" s="16">
        <v>-2.3603000000000001</v>
      </c>
      <c r="BF116" s="16">
        <v>1.9950000000000001</v>
      </c>
      <c r="BG116" s="16" t="s">
        <v>189</v>
      </c>
      <c r="BH116" s="16">
        <v>2.1413000000000002</v>
      </c>
      <c r="BI116" s="16" t="s">
        <v>189</v>
      </c>
      <c r="BJ116" s="16" t="s">
        <v>189</v>
      </c>
      <c r="BK116" s="16" t="s">
        <v>189</v>
      </c>
      <c r="BL116" s="16" t="s">
        <v>189</v>
      </c>
      <c r="BM116" s="16" t="s">
        <v>189</v>
      </c>
      <c r="BN116" s="16" t="s">
        <v>189</v>
      </c>
      <c r="BO116" s="16" t="s">
        <v>189</v>
      </c>
      <c r="BP116" s="16">
        <v>2.1021999999999998</v>
      </c>
      <c r="BQ116" s="16" t="s">
        <v>189</v>
      </c>
      <c r="BR116" s="16" t="s">
        <v>189</v>
      </c>
      <c r="BS116" s="16" t="s">
        <v>189</v>
      </c>
    </row>
    <row r="117" spans="1:71">
      <c r="A117" t="s">
        <v>31</v>
      </c>
      <c r="B117" t="s">
        <v>4</v>
      </c>
      <c r="C117" s="69" t="str">
        <f t="shared" si="1"/>
        <v>Malawi 2004Withdrawal</v>
      </c>
      <c r="D117" s="16">
        <v>10.061199999999999</v>
      </c>
      <c r="E117" s="16">
        <v>12.17</v>
      </c>
      <c r="F117" s="16" t="s">
        <v>189</v>
      </c>
      <c r="G117" s="16">
        <v>-5.1227</v>
      </c>
      <c r="H117" s="16">
        <v>12.17</v>
      </c>
      <c r="I117" s="16">
        <v>7.827</v>
      </c>
      <c r="J117" s="16" t="s">
        <v>189</v>
      </c>
      <c r="K117" s="16">
        <v>9.9391999999999996</v>
      </c>
      <c r="L117" s="16">
        <v>-11.2006</v>
      </c>
      <c r="M117" s="16">
        <v>-10.4918</v>
      </c>
      <c r="N117" s="16">
        <v>-8.5158000000000005</v>
      </c>
      <c r="O117" s="16">
        <v>9.8828999999999994</v>
      </c>
      <c r="P117" s="16">
        <v>10.1119</v>
      </c>
      <c r="Q117" s="16">
        <v>11.636699999999999</v>
      </c>
      <c r="R117" s="16" t="s">
        <v>189</v>
      </c>
      <c r="S117" s="16">
        <v>10.798</v>
      </c>
      <c r="T117" s="16">
        <v>-9.3401999999999994</v>
      </c>
      <c r="U117" s="16" t="s">
        <v>189</v>
      </c>
      <c r="V117" s="16">
        <v>9.7780000000000005</v>
      </c>
      <c r="W117" s="16">
        <v>10.5421</v>
      </c>
      <c r="X117" s="16" t="s">
        <v>189</v>
      </c>
      <c r="Y117" s="16" t="s">
        <v>189</v>
      </c>
      <c r="Z117" s="16">
        <v>9.8628</v>
      </c>
      <c r="AA117" s="16" t="s">
        <v>189</v>
      </c>
      <c r="AB117" s="16">
        <v>10.555899999999999</v>
      </c>
      <c r="AC117" s="16" t="s">
        <v>189</v>
      </c>
      <c r="AD117" s="16">
        <v>-12.6225</v>
      </c>
      <c r="AE117" s="16">
        <v>-8.6054999999999993</v>
      </c>
      <c r="AF117" s="16">
        <v>-12.1374</v>
      </c>
      <c r="AG117" s="16" t="s">
        <v>189</v>
      </c>
      <c r="AH117" s="16">
        <v>-9.0402000000000005</v>
      </c>
      <c r="AI117" s="16" t="s">
        <v>189</v>
      </c>
      <c r="AJ117" s="16" t="s">
        <v>189</v>
      </c>
      <c r="AK117" s="16">
        <v>-7.1651999999999996</v>
      </c>
      <c r="AL117" s="16">
        <v>-11.124000000000001</v>
      </c>
      <c r="AM117" s="16" t="s">
        <v>189</v>
      </c>
      <c r="AN117" s="16" t="s">
        <v>189</v>
      </c>
      <c r="AO117" s="16" t="s">
        <v>189</v>
      </c>
      <c r="AP117" s="16" t="s">
        <v>189</v>
      </c>
      <c r="AQ117" s="16" t="s">
        <v>189</v>
      </c>
      <c r="AR117" s="16">
        <v>-12.3733</v>
      </c>
      <c r="AS117" s="16">
        <v>-6.8811</v>
      </c>
      <c r="AT117" s="16">
        <v>11.2021</v>
      </c>
      <c r="AU117" s="16" t="s">
        <v>189</v>
      </c>
      <c r="AV117" s="16">
        <v>-11.804</v>
      </c>
      <c r="AW117" s="16">
        <v>-7.9934000000000003</v>
      </c>
      <c r="AX117" s="16">
        <v>11.356999999999999</v>
      </c>
      <c r="AY117" s="16" t="s">
        <v>189</v>
      </c>
      <c r="AZ117" s="16" t="s">
        <v>189</v>
      </c>
      <c r="BA117" s="16" t="s">
        <v>189</v>
      </c>
      <c r="BB117" s="16" t="s">
        <v>189</v>
      </c>
      <c r="BC117" s="16" t="s">
        <v>189</v>
      </c>
      <c r="BD117" s="16">
        <v>-9.1716999999999995</v>
      </c>
      <c r="BE117" s="16" t="s">
        <v>189</v>
      </c>
      <c r="BF117" s="16">
        <v>-10.912699999999999</v>
      </c>
      <c r="BG117" s="16" t="s">
        <v>189</v>
      </c>
      <c r="BH117" s="16">
        <v>-10.095000000000001</v>
      </c>
      <c r="BI117" s="16" t="s">
        <v>189</v>
      </c>
      <c r="BJ117" s="16">
        <v>10.3879</v>
      </c>
      <c r="BK117" s="16" t="s">
        <v>189</v>
      </c>
      <c r="BL117" s="16" t="s">
        <v>189</v>
      </c>
      <c r="BM117" s="16">
        <v>-8.6052999999999997</v>
      </c>
      <c r="BN117" s="16">
        <v>-14.4239</v>
      </c>
      <c r="BO117" s="16" t="s">
        <v>189</v>
      </c>
      <c r="BP117" s="16">
        <v>11.581899999999999</v>
      </c>
      <c r="BQ117" s="16">
        <v>-11.755599999999999</v>
      </c>
      <c r="BR117" s="16" t="s">
        <v>189</v>
      </c>
      <c r="BS117" s="16" t="s">
        <v>189</v>
      </c>
    </row>
    <row r="118" spans="1:71">
      <c r="A118" t="s">
        <v>32</v>
      </c>
      <c r="B118" t="s">
        <v>0</v>
      </c>
      <c r="C118" s="69" t="str">
        <f t="shared" si="1"/>
        <v>Maldives 2009Pill</v>
      </c>
      <c r="D118" s="16">
        <v>2.7004000000000001</v>
      </c>
      <c r="E118" s="16">
        <v>-3.3689</v>
      </c>
      <c r="F118" s="16">
        <v>-3.8289</v>
      </c>
      <c r="G118" s="16">
        <v>-1.4982</v>
      </c>
      <c r="H118" s="16">
        <v>-3.3689</v>
      </c>
      <c r="I118" s="16">
        <v>2.5205000000000002</v>
      </c>
      <c r="J118" s="16" t="s">
        <v>189</v>
      </c>
      <c r="K118" s="16">
        <v>2.7090000000000001</v>
      </c>
      <c r="L118" s="16">
        <v>-4.0030999999999999</v>
      </c>
      <c r="M118" s="16">
        <v>-2.1757</v>
      </c>
      <c r="N118" s="16" t="s">
        <v>189</v>
      </c>
      <c r="O118" s="16">
        <v>2.5286</v>
      </c>
      <c r="P118" s="16">
        <v>-2.9998</v>
      </c>
      <c r="Q118" s="16">
        <v>3.0522</v>
      </c>
      <c r="R118" s="16">
        <v>-1.9562999999999999</v>
      </c>
      <c r="S118" s="16">
        <v>1.1173999999999999</v>
      </c>
      <c r="T118" s="16" t="s">
        <v>189</v>
      </c>
      <c r="U118" s="16" t="s">
        <v>189</v>
      </c>
      <c r="V118" s="16">
        <v>1.2386999999999999</v>
      </c>
      <c r="W118" s="16">
        <v>-1.2729999999999999</v>
      </c>
      <c r="X118" s="16">
        <v>-3.2959000000000001</v>
      </c>
      <c r="Y118" s="16">
        <v>-3.5297999999999998</v>
      </c>
      <c r="Z118" s="16">
        <v>2.1934999999999998</v>
      </c>
      <c r="AA118" s="16">
        <v>-3.5297999999999998</v>
      </c>
      <c r="AB118" s="16">
        <v>1.3962000000000001</v>
      </c>
      <c r="AC118" s="16">
        <v>-0.33029999999999998</v>
      </c>
      <c r="AD118" s="16" t="s">
        <v>189</v>
      </c>
      <c r="AE118" s="16">
        <v>1.1930000000000001</v>
      </c>
      <c r="AF118" s="16">
        <v>0.35880000000000001</v>
      </c>
      <c r="AG118" s="16">
        <v>-2.6326999999999998</v>
      </c>
      <c r="AH118" s="16" t="s">
        <v>189</v>
      </c>
      <c r="AI118" s="16" t="s">
        <v>189</v>
      </c>
      <c r="AJ118" s="16" t="s">
        <v>189</v>
      </c>
      <c r="AK118" s="16" t="s">
        <v>189</v>
      </c>
      <c r="AL118" s="16" t="s">
        <v>189</v>
      </c>
      <c r="AM118" s="16" t="s">
        <v>189</v>
      </c>
      <c r="AN118" s="16" t="s">
        <v>189</v>
      </c>
      <c r="AO118" s="16" t="s">
        <v>189</v>
      </c>
      <c r="AP118" s="16" t="s">
        <v>189</v>
      </c>
      <c r="AQ118" s="16" t="s">
        <v>189</v>
      </c>
      <c r="AR118" s="16">
        <v>-0.78410000000000002</v>
      </c>
      <c r="AS118" s="16">
        <v>1.3917999999999999</v>
      </c>
      <c r="AT118" s="16">
        <v>0.68979999999999997</v>
      </c>
      <c r="AU118" s="16">
        <v>-2.3935</v>
      </c>
      <c r="AV118" s="16" t="s">
        <v>189</v>
      </c>
      <c r="AW118" s="16">
        <v>2.3744000000000001</v>
      </c>
      <c r="AX118" s="16">
        <v>-1.9933000000000001</v>
      </c>
      <c r="AY118" s="16">
        <v>-2.5139</v>
      </c>
      <c r="AZ118" s="16" t="s">
        <v>189</v>
      </c>
      <c r="BA118" s="16" t="s">
        <v>189</v>
      </c>
      <c r="BB118" s="16">
        <v>-4.4545000000000003</v>
      </c>
      <c r="BC118" s="16" t="s">
        <v>189</v>
      </c>
      <c r="BD118" s="16">
        <v>-0.40710000000000002</v>
      </c>
      <c r="BE118" s="16">
        <v>-3.9182000000000001</v>
      </c>
      <c r="BF118" s="16">
        <v>-3.5124</v>
      </c>
      <c r="BG118" s="16">
        <v>-1.8671</v>
      </c>
      <c r="BH118" s="16">
        <v>-2.8959999999999999</v>
      </c>
      <c r="BI118" s="16" t="s">
        <v>189</v>
      </c>
      <c r="BJ118" s="16">
        <v>-3.3003999999999998</v>
      </c>
      <c r="BK118" s="16" t="s">
        <v>189</v>
      </c>
      <c r="BL118" s="16" t="s">
        <v>189</v>
      </c>
      <c r="BM118" s="16">
        <v>-3.0798999999999999</v>
      </c>
      <c r="BN118" s="16" t="s">
        <v>189</v>
      </c>
      <c r="BO118" s="16" t="s">
        <v>189</v>
      </c>
      <c r="BP118" s="16">
        <v>-3.5514999999999999</v>
      </c>
      <c r="BQ118" s="16">
        <v>-2.8290000000000002</v>
      </c>
      <c r="BR118" s="16" t="s">
        <v>189</v>
      </c>
      <c r="BS118" s="16">
        <v>-2.0457000000000001</v>
      </c>
    </row>
    <row r="119" spans="1:71">
      <c r="A119" t="s">
        <v>32</v>
      </c>
      <c r="B119" t="s">
        <v>75</v>
      </c>
      <c r="C119" s="69" t="str">
        <f t="shared" si="1"/>
        <v>Maldives 2009Injectables</v>
      </c>
      <c r="D119" s="16">
        <v>-0.3009</v>
      </c>
      <c r="E119" s="16" t="s">
        <v>189</v>
      </c>
      <c r="F119" s="16" t="s">
        <v>189</v>
      </c>
      <c r="G119" s="16" t="s">
        <v>189</v>
      </c>
      <c r="H119" s="16" t="s">
        <v>189</v>
      </c>
      <c r="I119" s="16" t="s">
        <v>189</v>
      </c>
      <c r="J119" s="16" t="s">
        <v>189</v>
      </c>
      <c r="K119" s="16">
        <v>-0.3009</v>
      </c>
      <c r="L119" s="16" t="s">
        <v>189</v>
      </c>
      <c r="M119" s="16" t="s">
        <v>189</v>
      </c>
      <c r="N119" s="16" t="s">
        <v>189</v>
      </c>
      <c r="O119" s="16" t="s">
        <v>189</v>
      </c>
      <c r="P119" s="16" t="s">
        <v>189</v>
      </c>
      <c r="Q119" s="16" t="s">
        <v>189</v>
      </c>
      <c r="R119" s="16" t="s">
        <v>189</v>
      </c>
      <c r="S119" s="16">
        <v>-0.40260000000000001</v>
      </c>
      <c r="T119" s="16" t="s">
        <v>189</v>
      </c>
      <c r="U119" s="16" t="s">
        <v>189</v>
      </c>
      <c r="V119" s="16">
        <v>-0.37059999999999998</v>
      </c>
      <c r="W119" s="16" t="s">
        <v>189</v>
      </c>
      <c r="X119" s="16" t="s">
        <v>189</v>
      </c>
      <c r="Y119" s="16" t="s">
        <v>189</v>
      </c>
      <c r="Z119" s="16" t="s">
        <v>189</v>
      </c>
      <c r="AA119" s="16" t="s">
        <v>189</v>
      </c>
      <c r="AB119" s="16" t="s">
        <v>189</v>
      </c>
      <c r="AC119" s="16" t="s">
        <v>189</v>
      </c>
      <c r="AD119" s="16" t="s">
        <v>189</v>
      </c>
      <c r="AE119" s="16" t="s">
        <v>189</v>
      </c>
      <c r="AF119" s="16" t="s">
        <v>189</v>
      </c>
      <c r="AG119" s="16" t="s">
        <v>189</v>
      </c>
      <c r="AH119" s="16" t="s">
        <v>189</v>
      </c>
      <c r="AI119" s="16" t="s">
        <v>189</v>
      </c>
      <c r="AJ119" s="16" t="s">
        <v>189</v>
      </c>
      <c r="AK119" s="16" t="s">
        <v>189</v>
      </c>
      <c r="AL119" s="16" t="s">
        <v>189</v>
      </c>
      <c r="AM119" s="16" t="s">
        <v>189</v>
      </c>
      <c r="AN119" s="16" t="s">
        <v>189</v>
      </c>
      <c r="AO119" s="16" t="s">
        <v>189</v>
      </c>
      <c r="AP119" s="16" t="s">
        <v>189</v>
      </c>
      <c r="AQ119" s="16" t="s">
        <v>189</v>
      </c>
      <c r="AR119" s="16" t="s">
        <v>189</v>
      </c>
      <c r="AS119" s="16" t="s">
        <v>189</v>
      </c>
      <c r="AT119" s="16" t="s">
        <v>189</v>
      </c>
      <c r="AU119" s="16" t="s">
        <v>189</v>
      </c>
      <c r="AV119" s="16" t="s">
        <v>189</v>
      </c>
      <c r="AW119" s="16" t="s">
        <v>189</v>
      </c>
      <c r="AX119" s="16" t="s">
        <v>189</v>
      </c>
      <c r="AY119" s="16" t="s">
        <v>189</v>
      </c>
      <c r="AZ119" s="16" t="s">
        <v>189</v>
      </c>
      <c r="BA119" s="16" t="s">
        <v>189</v>
      </c>
      <c r="BB119" s="16" t="s">
        <v>189</v>
      </c>
      <c r="BC119" s="16" t="s">
        <v>189</v>
      </c>
      <c r="BD119" s="16" t="s">
        <v>189</v>
      </c>
      <c r="BE119" s="16" t="s">
        <v>189</v>
      </c>
      <c r="BF119" s="16" t="s">
        <v>189</v>
      </c>
      <c r="BG119" s="16" t="s">
        <v>189</v>
      </c>
      <c r="BH119" s="16" t="s">
        <v>189</v>
      </c>
      <c r="BI119" s="16" t="s">
        <v>189</v>
      </c>
      <c r="BJ119" s="16" t="s">
        <v>189</v>
      </c>
      <c r="BK119" s="16" t="s">
        <v>189</v>
      </c>
      <c r="BL119" s="16" t="s">
        <v>189</v>
      </c>
      <c r="BM119" s="16" t="s">
        <v>189</v>
      </c>
      <c r="BN119" s="16" t="s">
        <v>189</v>
      </c>
      <c r="BO119" s="16" t="s">
        <v>189</v>
      </c>
      <c r="BP119" s="16" t="s">
        <v>189</v>
      </c>
      <c r="BQ119" s="16" t="s">
        <v>189</v>
      </c>
      <c r="BR119" s="16" t="s">
        <v>189</v>
      </c>
      <c r="BS119" s="16" t="s">
        <v>189</v>
      </c>
    </row>
    <row r="120" spans="1:71">
      <c r="A120" t="s">
        <v>32</v>
      </c>
      <c r="B120" t="s">
        <v>2</v>
      </c>
      <c r="C120" s="69" t="str">
        <f t="shared" si="1"/>
        <v>Maldives 2009Male condom</v>
      </c>
      <c r="D120" s="16">
        <v>4.1252000000000004</v>
      </c>
      <c r="E120" s="16">
        <v>7.7925000000000004</v>
      </c>
      <c r="F120" s="16">
        <v>0.47839999999999999</v>
      </c>
      <c r="G120" s="16">
        <v>-1.8092999999999999</v>
      </c>
      <c r="H120" s="16">
        <v>7.7925000000000004</v>
      </c>
      <c r="I120" s="16">
        <v>1.1153</v>
      </c>
      <c r="J120" s="16" t="s">
        <v>189</v>
      </c>
      <c r="K120" s="16">
        <v>3.7589999999999999</v>
      </c>
      <c r="L120" s="16">
        <v>4.9051999999999998</v>
      </c>
      <c r="M120" s="16">
        <v>3.0337000000000001</v>
      </c>
      <c r="N120" s="16" t="s">
        <v>189</v>
      </c>
      <c r="O120" s="16">
        <v>4.5670000000000002</v>
      </c>
      <c r="P120" s="16">
        <v>-1.9807999999999999</v>
      </c>
      <c r="Q120" s="16">
        <v>4.1896000000000004</v>
      </c>
      <c r="R120" s="16">
        <v>-3.9378000000000002</v>
      </c>
      <c r="S120" s="16">
        <v>4.4032999999999998</v>
      </c>
      <c r="T120" s="16">
        <v>3.7597</v>
      </c>
      <c r="U120" s="16">
        <v>-3.7246999999999999</v>
      </c>
      <c r="V120" s="16">
        <v>4.3037000000000001</v>
      </c>
      <c r="W120" s="16">
        <v>-0.2054</v>
      </c>
      <c r="X120" s="16">
        <v>-3.1941999999999999</v>
      </c>
      <c r="Y120" s="16">
        <v>5.2916999999999996</v>
      </c>
      <c r="Z120" s="16">
        <v>1.8411999999999999</v>
      </c>
      <c r="AA120" s="16">
        <v>5.2916999999999996</v>
      </c>
      <c r="AB120" s="16">
        <v>1.7527999999999999</v>
      </c>
      <c r="AC120" s="16">
        <v>6.6326000000000001</v>
      </c>
      <c r="AD120" s="16">
        <v>8.1148000000000007</v>
      </c>
      <c r="AE120" s="16">
        <v>0.97519999999999996</v>
      </c>
      <c r="AF120" s="16">
        <v>5.4936999999999996</v>
      </c>
      <c r="AG120" s="16">
        <v>-1E-4</v>
      </c>
      <c r="AH120" s="16" t="s">
        <v>189</v>
      </c>
      <c r="AI120" s="16">
        <v>-4.1473000000000004</v>
      </c>
      <c r="AJ120" s="16">
        <v>-7.3333000000000004</v>
      </c>
      <c r="AK120" s="16">
        <v>-1.2747999999999999</v>
      </c>
      <c r="AL120" s="16">
        <v>-2.4352</v>
      </c>
      <c r="AM120" s="16" t="s">
        <v>189</v>
      </c>
      <c r="AN120" s="16" t="s">
        <v>189</v>
      </c>
      <c r="AO120" s="16" t="s">
        <v>189</v>
      </c>
      <c r="AP120" s="16" t="s">
        <v>189</v>
      </c>
      <c r="AQ120" s="16" t="s">
        <v>189</v>
      </c>
      <c r="AR120" s="16">
        <v>7.2716000000000003</v>
      </c>
      <c r="AS120" s="16">
        <v>1.6793</v>
      </c>
      <c r="AT120" s="16">
        <v>4.7686999999999999</v>
      </c>
      <c r="AU120" s="16">
        <v>-2.4371</v>
      </c>
      <c r="AV120" s="16" t="s">
        <v>189</v>
      </c>
      <c r="AW120" s="16">
        <v>1.1328</v>
      </c>
      <c r="AX120" s="16">
        <v>-2.4066000000000001</v>
      </c>
      <c r="AY120" s="16">
        <v>-0.95230000000000004</v>
      </c>
      <c r="AZ120" s="16">
        <v>8.3587000000000007</v>
      </c>
      <c r="BA120" s="16">
        <v>-1.1100000000000001</v>
      </c>
      <c r="BB120" s="16">
        <v>4.8324999999999996</v>
      </c>
      <c r="BC120" s="16" t="s">
        <v>189</v>
      </c>
      <c r="BD120" s="16">
        <v>-2.6572</v>
      </c>
      <c r="BE120" s="16">
        <v>5.1123000000000003</v>
      </c>
      <c r="BF120" s="16">
        <v>7.8276000000000003</v>
      </c>
      <c r="BG120" s="16">
        <v>0.74650000000000005</v>
      </c>
      <c r="BH120" s="16">
        <v>4.5064000000000002</v>
      </c>
      <c r="BI120" s="16" t="s">
        <v>189</v>
      </c>
      <c r="BJ120" s="16">
        <v>-0.8165</v>
      </c>
      <c r="BK120" s="16" t="s">
        <v>189</v>
      </c>
      <c r="BL120" s="16" t="s">
        <v>189</v>
      </c>
      <c r="BM120" s="16">
        <v>-2.0017999999999998</v>
      </c>
      <c r="BN120" s="16" t="s">
        <v>189</v>
      </c>
      <c r="BO120" s="16" t="s">
        <v>189</v>
      </c>
      <c r="BP120" s="16">
        <v>7.0105000000000004</v>
      </c>
      <c r="BQ120" s="16">
        <v>0.8014</v>
      </c>
      <c r="BR120" s="16" t="s">
        <v>189</v>
      </c>
      <c r="BS120" s="16">
        <v>-1.7266999999999999</v>
      </c>
    </row>
    <row r="121" spans="1:71">
      <c r="A121" t="s">
        <v>32</v>
      </c>
      <c r="B121" t="s">
        <v>67</v>
      </c>
      <c r="C121" s="69" t="str">
        <f t="shared" si="1"/>
        <v>Maldives 2009Periodic abstinence</v>
      </c>
      <c r="D121" s="16">
        <v>-3.7075</v>
      </c>
      <c r="E121" s="16" t="s">
        <v>189</v>
      </c>
      <c r="F121" s="16" t="s">
        <v>189</v>
      </c>
      <c r="G121" s="16" t="s">
        <v>189</v>
      </c>
      <c r="H121" s="16" t="s">
        <v>189</v>
      </c>
      <c r="I121" s="16">
        <v>-3.2566999999999999</v>
      </c>
      <c r="J121" s="16" t="s">
        <v>189</v>
      </c>
      <c r="K121" s="16">
        <v>-3.7195</v>
      </c>
      <c r="L121" s="16">
        <v>-4.2286999999999999</v>
      </c>
      <c r="M121" s="16" t="s">
        <v>189</v>
      </c>
      <c r="N121" s="16" t="s">
        <v>189</v>
      </c>
      <c r="O121" s="16">
        <v>-3.8456000000000001</v>
      </c>
      <c r="P121" s="16" t="s">
        <v>189</v>
      </c>
      <c r="Q121" s="16">
        <v>-4.3091999999999997</v>
      </c>
      <c r="R121" s="16" t="s">
        <v>189</v>
      </c>
      <c r="S121" s="16">
        <v>-3.4843999999999999</v>
      </c>
      <c r="T121" s="16" t="s">
        <v>189</v>
      </c>
      <c r="U121" s="16" t="s">
        <v>189</v>
      </c>
      <c r="V121" s="16">
        <v>-3.9186000000000001</v>
      </c>
      <c r="W121" s="16" t="s">
        <v>189</v>
      </c>
      <c r="X121" s="16" t="s">
        <v>189</v>
      </c>
      <c r="Y121" s="16" t="s">
        <v>189</v>
      </c>
      <c r="Z121" s="16" t="s">
        <v>189</v>
      </c>
      <c r="AA121" s="16" t="s">
        <v>189</v>
      </c>
      <c r="AB121" s="16" t="s">
        <v>189</v>
      </c>
      <c r="AC121" s="16" t="s">
        <v>189</v>
      </c>
      <c r="AD121" s="16" t="s">
        <v>189</v>
      </c>
      <c r="AE121" s="16" t="s">
        <v>189</v>
      </c>
      <c r="AF121" s="16" t="s">
        <v>189</v>
      </c>
      <c r="AG121" s="16" t="s">
        <v>189</v>
      </c>
      <c r="AH121" s="16" t="s">
        <v>189</v>
      </c>
      <c r="AI121" s="16" t="s">
        <v>189</v>
      </c>
      <c r="AJ121" s="16" t="s">
        <v>189</v>
      </c>
      <c r="AK121" s="16" t="s">
        <v>189</v>
      </c>
      <c r="AL121" s="16" t="s">
        <v>189</v>
      </c>
      <c r="AM121" s="16" t="s">
        <v>189</v>
      </c>
      <c r="AN121" s="16" t="s">
        <v>189</v>
      </c>
      <c r="AO121" s="16" t="s">
        <v>189</v>
      </c>
      <c r="AP121" s="16" t="s">
        <v>189</v>
      </c>
      <c r="AQ121" s="16" t="s">
        <v>189</v>
      </c>
      <c r="AR121" s="16" t="s">
        <v>189</v>
      </c>
      <c r="AS121" s="16" t="s">
        <v>189</v>
      </c>
      <c r="AT121" s="16">
        <v>-4.4240000000000004</v>
      </c>
      <c r="AU121" s="16" t="s">
        <v>189</v>
      </c>
      <c r="AV121" s="16" t="s">
        <v>189</v>
      </c>
      <c r="AW121" s="16" t="s">
        <v>189</v>
      </c>
      <c r="AX121" s="16" t="s">
        <v>189</v>
      </c>
      <c r="AY121" s="16" t="s">
        <v>189</v>
      </c>
      <c r="AZ121" s="16" t="s">
        <v>189</v>
      </c>
      <c r="BA121" s="16" t="s">
        <v>189</v>
      </c>
      <c r="BB121" s="16" t="s">
        <v>189</v>
      </c>
      <c r="BC121" s="16" t="s">
        <v>189</v>
      </c>
      <c r="BD121" s="16" t="s">
        <v>189</v>
      </c>
      <c r="BE121" s="16" t="s">
        <v>189</v>
      </c>
      <c r="BF121" s="16" t="s">
        <v>189</v>
      </c>
      <c r="BG121" s="16" t="s">
        <v>189</v>
      </c>
      <c r="BH121" s="16">
        <v>-4.3803999999999998</v>
      </c>
      <c r="BI121" s="16" t="s">
        <v>189</v>
      </c>
      <c r="BJ121" s="16" t="s">
        <v>189</v>
      </c>
      <c r="BK121" s="16" t="s">
        <v>189</v>
      </c>
      <c r="BL121" s="16" t="s">
        <v>189</v>
      </c>
      <c r="BM121" s="16" t="s">
        <v>189</v>
      </c>
      <c r="BN121" s="16" t="s">
        <v>189</v>
      </c>
      <c r="BO121" s="16" t="s">
        <v>189</v>
      </c>
      <c r="BP121" s="16" t="s">
        <v>189</v>
      </c>
      <c r="BQ121" s="16" t="s">
        <v>189</v>
      </c>
      <c r="BR121" s="16" t="s">
        <v>189</v>
      </c>
      <c r="BS121" s="16" t="s">
        <v>189</v>
      </c>
    </row>
    <row r="122" spans="1:71">
      <c r="A122" t="s">
        <v>32</v>
      </c>
      <c r="B122" t="s">
        <v>4</v>
      </c>
      <c r="C122" s="69" t="str">
        <f t="shared" si="1"/>
        <v>Maldives 2009Withdrawal</v>
      </c>
      <c r="D122" s="16">
        <v>6.4383999999999997</v>
      </c>
      <c r="E122" s="16">
        <v>-10.803100000000001</v>
      </c>
      <c r="F122" s="16">
        <v>-6.5941999999999998</v>
      </c>
      <c r="G122" s="16" t="s">
        <v>189</v>
      </c>
      <c r="H122" s="16">
        <v>-10.803100000000001</v>
      </c>
      <c r="I122" s="16">
        <v>-3.7801</v>
      </c>
      <c r="J122" s="16" t="s">
        <v>189</v>
      </c>
      <c r="K122" s="16">
        <v>6.0004999999999997</v>
      </c>
      <c r="L122" s="16">
        <v>-8.0258000000000003</v>
      </c>
      <c r="M122" s="16" t="s">
        <v>189</v>
      </c>
      <c r="N122" s="16" t="s">
        <v>189</v>
      </c>
      <c r="O122" s="16">
        <v>8.1785999999999994</v>
      </c>
      <c r="P122" s="16" t="s">
        <v>189</v>
      </c>
      <c r="Q122" s="16">
        <v>7.6901000000000002</v>
      </c>
      <c r="R122" s="16" t="s">
        <v>189</v>
      </c>
      <c r="S122" s="16">
        <v>7.8659999999999997</v>
      </c>
      <c r="T122" s="16" t="s">
        <v>189</v>
      </c>
      <c r="U122" s="16" t="s">
        <v>189</v>
      </c>
      <c r="V122" s="16">
        <v>7.2244000000000002</v>
      </c>
      <c r="W122" s="16" t="s">
        <v>189</v>
      </c>
      <c r="X122" s="16" t="s">
        <v>189</v>
      </c>
      <c r="Y122" s="16">
        <v>-7.5037000000000003</v>
      </c>
      <c r="Z122" s="16">
        <v>-5.1787999999999998</v>
      </c>
      <c r="AA122" s="16">
        <v>-7.5037000000000003</v>
      </c>
      <c r="AB122" s="16">
        <v>-6.0792000000000002</v>
      </c>
      <c r="AC122" s="16">
        <v>-10.550800000000001</v>
      </c>
      <c r="AD122" s="16">
        <v>-14.2392</v>
      </c>
      <c r="AE122" s="16">
        <v>-4.1764000000000001</v>
      </c>
      <c r="AF122" s="16">
        <v>9.6929999999999996</v>
      </c>
      <c r="AG122" s="16" t="s">
        <v>189</v>
      </c>
      <c r="AH122" s="16" t="s">
        <v>189</v>
      </c>
      <c r="AI122" s="16" t="s">
        <v>189</v>
      </c>
      <c r="AJ122" s="16" t="s">
        <v>189</v>
      </c>
      <c r="AK122" s="16" t="s">
        <v>189</v>
      </c>
      <c r="AL122" s="16" t="s">
        <v>189</v>
      </c>
      <c r="AM122" s="16" t="s">
        <v>189</v>
      </c>
      <c r="AN122" s="16" t="s">
        <v>189</v>
      </c>
      <c r="AO122" s="16" t="s">
        <v>189</v>
      </c>
      <c r="AP122" s="16" t="s">
        <v>189</v>
      </c>
      <c r="AQ122" s="16" t="s">
        <v>189</v>
      </c>
      <c r="AR122" s="16">
        <v>-12.5259</v>
      </c>
      <c r="AS122" s="16">
        <v>-3.8186</v>
      </c>
      <c r="AT122" s="16">
        <v>8.7782</v>
      </c>
      <c r="AU122" s="16" t="s">
        <v>189</v>
      </c>
      <c r="AV122" s="16" t="s">
        <v>189</v>
      </c>
      <c r="AW122" s="16">
        <v>-2.2692999999999999</v>
      </c>
      <c r="AX122" s="16" t="s">
        <v>189</v>
      </c>
      <c r="AY122" s="16" t="s">
        <v>189</v>
      </c>
      <c r="AZ122" s="16">
        <v>-9.0898000000000003</v>
      </c>
      <c r="BA122" s="16" t="s">
        <v>189</v>
      </c>
      <c r="BB122" s="16">
        <v>-7.8501000000000003</v>
      </c>
      <c r="BC122" s="16" t="s">
        <v>189</v>
      </c>
      <c r="BD122" s="16" t="s">
        <v>189</v>
      </c>
      <c r="BE122" s="16">
        <v>-7.5791000000000004</v>
      </c>
      <c r="BF122" s="16">
        <v>-10.553599999999999</v>
      </c>
      <c r="BG122" s="16">
        <v>-5.9907000000000004</v>
      </c>
      <c r="BH122" s="16">
        <v>8.9023000000000003</v>
      </c>
      <c r="BI122" s="16" t="s">
        <v>189</v>
      </c>
      <c r="BJ122" s="16" t="s">
        <v>189</v>
      </c>
      <c r="BK122" s="16" t="s">
        <v>189</v>
      </c>
      <c r="BL122" s="16" t="s">
        <v>189</v>
      </c>
      <c r="BM122" s="16" t="s">
        <v>189</v>
      </c>
      <c r="BN122" s="16" t="s">
        <v>189</v>
      </c>
      <c r="BO122" s="16" t="s">
        <v>189</v>
      </c>
      <c r="BP122" s="16">
        <v>-10.636100000000001</v>
      </c>
      <c r="BQ122" s="16">
        <v>-5.2948000000000004</v>
      </c>
      <c r="BR122" s="16" t="s">
        <v>189</v>
      </c>
      <c r="BS122" s="16" t="s">
        <v>189</v>
      </c>
    </row>
    <row r="123" spans="1:71">
      <c r="A123" t="s">
        <v>180</v>
      </c>
      <c r="B123" t="s">
        <v>0</v>
      </c>
      <c r="C123" s="69" t="str">
        <f t="shared" si="1"/>
        <v>Mali 2012-13Pill</v>
      </c>
      <c r="D123" s="16">
        <v>5.7358000000000002</v>
      </c>
      <c r="E123" s="16">
        <v>-5.8606999999999996</v>
      </c>
      <c r="F123" s="16">
        <v>-6.9980000000000002</v>
      </c>
      <c r="G123" s="16">
        <v>-4.7358000000000002</v>
      </c>
      <c r="H123" s="16">
        <v>-5.8606999999999996</v>
      </c>
      <c r="I123" s="16">
        <v>5.7047999999999996</v>
      </c>
      <c r="J123" s="16" t="s">
        <v>189</v>
      </c>
      <c r="K123" s="16">
        <v>5.8624999999999998</v>
      </c>
      <c r="L123" s="16" t="s">
        <v>189</v>
      </c>
      <c r="M123" s="16">
        <v>-3.3723999999999998</v>
      </c>
      <c r="N123" s="16">
        <v>-7.4343000000000004</v>
      </c>
      <c r="O123" s="16">
        <v>-4.5709</v>
      </c>
      <c r="P123" s="16">
        <v>6.5430999999999999</v>
      </c>
      <c r="Q123" s="16">
        <v>6.1835000000000004</v>
      </c>
      <c r="R123" s="16" t="s">
        <v>189</v>
      </c>
      <c r="S123" s="16" t="s">
        <v>189</v>
      </c>
      <c r="T123" s="16">
        <v>5.2279999999999998</v>
      </c>
      <c r="U123" s="16">
        <v>6.7248000000000001</v>
      </c>
      <c r="V123" s="16">
        <v>-4.5507999999999997</v>
      </c>
      <c r="W123" s="16">
        <v>6.9459999999999997</v>
      </c>
      <c r="X123" s="16" t="s">
        <v>189</v>
      </c>
      <c r="Y123" s="16">
        <v>-3.6457000000000002</v>
      </c>
      <c r="Z123" s="16">
        <v>6.5831999999999997</v>
      </c>
      <c r="AA123" s="16">
        <v>-3.6457000000000002</v>
      </c>
      <c r="AB123" s="16" t="s">
        <v>189</v>
      </c>
      <c r="AC123" s="16" t="s">
        <v>189</v>
      </c>
      <c r="AD123" s="16" t="s">
        <v>189</v>
      </c>
      <c r="AE123" s="16" t="s">
        <v>189</v>
      </c>
      <c r="AF123" s="16" t="s">
        <v>189</v>
      </c>
      <c r="AG123" s="16" t="s">
        <v>189</v>
      </c>
      <c r="AH123" s="16">
        <v>5.9889999999999999</v>
      </c>
      <c r="AI123" s="16">
        <v>-3.8024</v>
      </c>
      <c r="AJ123" s="16">
        <v>-6.4455999999999998</v>
      </c>
      <c r="AK123" s="16">
        <v>4.6848999999999998</v>
      </c>
      <c r="AL123" s="16">
        <v>6.0018000000000002</v>
      </c>
      <c r="AM123" s="16" t="s">
        <v>189</v>
      </c>
      <c r="AN123" s="16" t="s">
        <v>189</v>
      </c>
      <c r="AO123" s="16">
        <v>-5.6071999999999997</v>
      </c>
      <c r="AP123" s="16">
        <v>7.6102999999999996</v>
      </c>
      <c r="AQ123" s="16" t="s">
        <v>189</v>
      </c>
      <c r="AR123" s="16" t="s">
        <v>189</v>
      </c>
      <c r="AS123" s="16" t="s">
        <v>189</v>
      </c>
      <c r="AT123" s="16">
        <v>-4.5144000000000002</v>
      </c>
      <c r="AU123" s="16" t="s">
        <v>189</v>
      </c>
      <c r="AV123" s="16">
        <v>-6.0010000000000003</v>
      </c>
      <c r="AW123" s="16">
        <v>6.8445999999999998</v>
      </c>
      <c r="AX123" s="16">
        <v>7.0160999999999998</v>
      </c>
      <c r="AY123" s="16" t="s">
        <v>189</v>
      </c>
      <c r="AZ123" s="16" t="s">
        <v>189</v>
      </c>
      <c r="BA123" s="16" t="s">
        <v>189</v>
      </c>
      <c r="BB123" s="16">
        <v>-4.3022999999999998</v>
      </c>
      <c r="BC123" s="16" t="s">
        <v>189</v>
      </c>
      <c r="BD123" s="16" t="s">
        <v>189</v>
      </c>
      <c r="BE123" s="16" t="s">
        <v>189</v>
      </c>
      <c r="BF123" s="16">
        <v>-6.3425000000000002</v>
      </c>
      <c r="BG123" s="16" t="s">
        <v>189</v>
      </c>
      <c r="BH123" s="16">
        <v>-4.6837999999999997</v>
      </c>
      <c r="BI123" s="16" t="s">
        <v>189</v>
      </c>
      <c r="BJ123" s="16">
        <v>7.3807</v>
      </c>
      <c r="BK123" s="16" t="s">
        <v>189</v>
      </c>
      <c r="BL123" s="16" t="s">
        <v>189</v>
      </c>
      <c r="BM123" s="16">
        <v>6.8815</v>
      </c>
      <c r="BN123" s="16">
        <v>-7.5987999999999998</v>
      </c>
      <c r="BO123" s="16" t="s">
        <v>189</v>
      </c>
      <c r="BP123" s="16">
        <v>-6.1078999999999999</v>
      </c>
      <c r="BQ123" s="16">
        <v>6.274</v>
      </c>
      <c r="BR123" s="16" t="s">
        <v>189</v>
      </c>
      <c r="BS123" s="16" t="s">
        <v>189</v>
      </c>
    </row>
    <row r="124" spans="1:71">
      <c r="A124" t="s">
        <v>180</v>
      </c>
      <c r="B124" t="s">
        <v>75</v>
      </c>
      <c r="C124" s="69" t="str">
        <f t="shared" si="1"/>
        <v>Mali 2012-13Injectables</v>
      </c>
      <c r="D124" s="16">
        <v>5.6056999999999997</v>
      </c>
      <c r="E124" s="16">
        <v>-6.0406000000000004</v>
      </c>
      <c r="F124" s="16">
        <v>-6.4579000000000004</v>
      </c>
      <c r="G124" s="16">
        <v>-4.6928000000000001</v>
      </c>
      <c r="H124" s="16">
        <v>-6.0406000000000004</v>
      </c>
      <c r="I124" s="16">
        <v>5.39</v>
      </c>
      <c r="J124" s="16" t="s">
        <v>189</v>
      </c>
      <c r="K124" s="16">
        <v>5.6967999999999996</v>
      </c>
      <c r="L124" s="16">
        <v>-4.5240999999999998</v>
      </c>
      <c r="M124" s="16">
        <v>-4.7175000000000002</v>
      </c>
      <c r="N124" s="16">
        <v>6.5288000000000004</v>
      </c>
      <c r="O124" s="16">
        <v>-4.7881</v>
      </c>
      <c r="P124" s="16">
        <v>6.0279999999999996</v>
      </c>
      <c r="Q124" s="16">
        <v>5.1210000000000004</v>
      </c>
      <c r="R124" s="16">
        <v>-6.7321</v>
      </c>
      <c r="S124" s="16">
        <v>-7.8529</v>
      </c>
      <c r="T124" s="16">
        <v>4.3509000000000002</v>
      </c>
      <c r="U124" s="16">
        <v>6.8188000000000004</v>
      </c>
      <c r="V124" s="16">
        <v>4.8914999999999997</v>
      </c>
      <c r="W124" s="16">
        <v>6.5938999999999997</v>
      </c>
      <c r="X124" s="16" t="s">
        <v>189</v>
      </c>
      <c r="Y124" s="16">
        <v>-0.95599999999999996</v>
      </c>
      <c r="Z124" s="16">
        <v>6.9764999999999997</v>
      </c>
      <c r="AA124" s="16">
        <v>-0.95599999999999996</v>
      </c>
      <c r="AB124" s="16">
        <v>-8.4397000000000002</v>
      </c>
      <c r="AC124" s="16" t="s">
        <v>189</v>
      </c>
      <c r="AD124" s="16" t="s">
        <v>189</v>
      </c>
      <c r="AE124" s="16">
        <v>-8.5225000000000009</v>
      </c>
      <c r="AF124" s="16">
        <v>-6.3726000000000003</v>
      </c>
      <c r="AG124" s="16" t="s">
        <v>189</v>
      </c>
      <c r="AH124" s="16">
        <v>5.8506</v>
      </c>
      <c r="AI124" s="16">
        <v>-1.0934999999999999</v>
      </c>
      <c r="AJ124" s="16">
        <v>-5.8882000000000003</v>
      </c>
      <c r="AK124" s="16">
        <v>-3.4384000000000001</v>
      </c>
      <c r="AL124" s="16">
        <v>4.5095000000000001</v>
      </c>
      <c r="AM124" s="16" t="s">
        <v>189</v>
      </c>
      <c r="AN124" s="16" t="s">
        <v>189</v>
      </c>
      <c r="AO124" s="16">
        <v>-6.1576000000000004</v>
      </c>
      <c r="AP124" s="16">
        <v>-5.6757999999999997</v>
      </c>
      <c r="AQ124" s="16" t="s">
        <v>189</v>
      </c>
      <c r="AR124" s="16">
        <v>-4.7622</v>
      </c>
      <c r="AS124" s="16">
        <v>-4.9523999999999999</v>
      </c>
      <c r="AT124" s="16">
        <v>-4.7123999999999997</v>
      </c>
      <c r="AU124" s="16" t="s">
        <v>189</v>
      </c>
      <c r="AV124" s="16">
        <v>-8.7060999999999993</v>
      </c>
      <c r="AW124" s="16">
        <v>6.2663000000000002</v>
      </c>
      <c r="AX124" s="16">
        <v>6.5772000000000004</v>
      </c>
      <c r="AY124" s="16">
        <v>-7.7131999999999996</v>
      </c>
      <c r="AZ124" s="16" t="s">
        <v>189</v>
      </c>
      <c r="BA124" s="16" t="s">
        <v>189</v>
      </c>
      <c r="BB124" s="16">
        <v>-1.1577</v>
      </c>
      <c r="BC124" s="16" t="s">
        <v>189</v>
      </c>
      <c r="BD124" s="16" t="s">
        <v>189</v>
      </c>
      <c r="BE124" s="16" t="s">
        <v>189</v>
      </c>
      <c r="BF124" s="16">
        <v>-4.4790999999999999</v>
      </c>
      <c r="BG124" s="16" t="s">
        <v>189</v>
      </c>
      <c r="BH124" s="16">
        <v>-4.8623000000000003</v>
      </c>
      <c r="BI124" s="16" t="s">
        <v>189</v>
      </c>
      <c r="BJ124" s="16">
        <v>6.7809999999999997</v>
      </c>
      <c r="BK124" s="16" t="s">
        <v>189</v>
      </c>
      <c r="BL124" s="16" t="s">
        <v>189</v>
      </c>
      <c r="BM124" s="16">
        <v>5.3569000000000004</v>
      </c>
      <c r="BN124" s="16">
        <v>-5.3548</v>
      </c>
      <c r="BO124" s="16">
        <v>-6.8868</v>
      </c>
      <c r="BP124" s="16">
        <v>-6.3882000000000003</v>
      </c>
      <c r="BQ124" s="16">
        <v>-4.0385999999999997</v>
      </c>
      <c r="BR124" s="16" t="s">
        <v>189</v>
      </c>
      <c r="BS124" s="16">
        <v>-7.1844999999999999</v>
      </c>
    </row>
    <row r="125" spans="1:71">
      <c r="A125" t="s">
        <v>180</v>
      </c>
      <c r="B125" t="s">
        <v>64</v>
      </c>
      <c r="C125" s="69" t="str">
        <f t="shared" si="1"/>
        <v>Mali 2012-13Implants</v>
      </c>
      <c r="D125" s="16">
        <v>1.6168</v>
      </c>
      <c r="E125" s="16" t="s">
        <v>189</v>
      </c>
      <c r="F125" s="16" t="s">
        <v>189</v>
      </c>
      <c r="G125" s="16">
        <v>-1.0902000000000001</v>
      </c>
      <c r="H125" s="16" t="s">
        <v>189</v>
      </c>
      <c r="I125" s="16">
        <v>-1.9174</v>
      </c>
      <c r="J125" s="16" t="s">
        <v>189</v>
      </c>
      <c r="K125" s="16">
        <v>1.7646999999999999</v>
      </c>
      <c r="L125" s="16" t="s">
        <v>189</v>
      </c>
      <c r="M125" s="16" t="s">
        <v>189</v>
      </c>
      <c r="N125" s="16">
        <v>-1E-4</v>
      </c>
      <c r="O125" s="16" t="s">
        <v>189</v>
      </c>
      <c r="P125" s="16">
        <v>-0.80979999999999996</v>
      </c>
      <c r="Q125" s="16">
        <v>-2.3024</v>
      </c>
      <c r="R125" s="16" t="s">
        <v>189</v>
      </c>
      <c r="S125" s="16" t="s">
        <v>189</v>
      </c>
      <c r="T125" s="16">
        <v>-1.3787</v>
      </c>
      <c r="U125" s="16">
        <v>-1.3927</v>
      </c>
      <c r="V125" s="16" t="s">
        <v>189</v>
      </c>
      <c r="W125" s="16">
        <v>-2.3641000000000001</v>
      </c>
      <c r="X125" s="16" t="s">
        <v>189</v>
      </c>
      <c r="Y125" s="16" t="s">
        <v>189</v>
      </c>
      <c r="Z125" s="16">
        <v>-2.2250999999999999</v>
      </c>
      <c r="AA125" s="16" t="s">
        <v>189</v>
      </c>
      <c r="AB125" s="16" t="s">
        <v>189</v>
      </c>
      <c r="AC125" s="16" t="s">
        <v>189</v>
      </c>
      <c r="AD125" s="16" t="s">
        <v>189</v>
      </c>
      <c r="AE125" s="16" t="s">
        <v>189</v>
      </c>
      <c r="AF125" s="16" t="s">
        <v>189</v>
      </c>
      <c r="AG125" s="16" t="s">
        <v>189</v>
      </c>
      <c r="AH125" s="16">
        <v>-2.1063999999999998</v>
      </c>
      <c r="AI125" s="16" t="s">
        <v>189</v>
      </c>
      <c r="AJ125" s="16" t="s">
        <v>189</v>
      </c>
      <c r="AK125" s="16">
        <v>-1.5059</v>
      </c>
      <c r="AL125" s="16">
        <v>-1.9077999999999999</v>
      </c>
      <c r="AM125" s="16" t="s">
        <v>189</v>
      </c>
      <c r="AN125" s="16" t="s">
        <v>189</v>
      </c>
      <c r="AO125" s="16">
        <v>-1.4286000000000001</v>
      </c>
      <c r="AP125" s="16">
        <v>-1.9863999999999999</v>
      </c>
      <c r="AQ125" s="16" t="s">
        <v>189</v>
      </c>
      <c r="AR125" s="16" t="s">
        <v>189</v>
      </c>
      <c r="AS125" s="16" t="s">
        <v>189</v>
      </c>
      <c r="AT125" s="16" t="s">
        <v>189</v>
      </c>
      <c r="AU125" s="16" t="s">
        <v>189</v>
      </c>
      <c r="AV125" s="16" t="s">
        <v>189</v>
      </c>
      <c r="AW125" s="16">
        <v>-2.3892000000000002</v>
      </c>
      <c r="AX125" s="16" t="s">
        <v>189</v>
      </c>
      <c r="AY125" s="16" t="s">
        <v>189</v>
      </c>
      <c r="AZ125" s="16" t="s">
        <v>189</v>
      </c>
      <c r="BA125" s="16" t="s">
        <v>189</v>
      </c>
      <c r="BB125" s="16" t="s">
        <v>189</v>
      </c>
      <c r="BC125" s="16" t="s">
        <v>189</v>
      </c>
      <c r="BD125" s="16" t="s">
        <v>189</v>
      </c>
      <c r="BE125" s="16" t="s">
        <v>189</v>
      </c>
      <c r="BF125" s="16" t="s">
        <v>189</v>
      </c>
      <c r="BG125" s="16" t="s">
        <v>189</v>
      </c>
      <c r="BH125" s="16" t="s">
        <v>189</v>
      </c>
      <c r="BI125" s="16" t="s">
        <v>189</v>
      </c>
      <c r="BJ125" s="16">
        <v>-0.93730000000000002</v>
      </c>
      <c r="BK125" s="16" t="s">
        <v>189</v>
      </c>
      <c r="BL125" s="16" t="s">
        <v>189</v>
      </c>
      <c r="BM125" s="16">
        <v>-0.90359999999999996</v>
      </c>
      <c r="BN125" s="16" t="s">
        <v>189</v>
      </c>
      <c r="BO125" s="16" t="s">
        <v>189</v>
      </c>
      <c r="BP125" s="16" t="s">
        <v>189</v>
      </c>
      <c r="BQ125" s="16" t="s">
        <v>189</v>
      </c>
      <c r="BR125" s="16" t="s">
        <v>189</v>
      </c>
      <c r="BS125" s="16" t="s">
        <v>189</v>
      </c>
    </row>
    <row r="126" spans="1:71">
      <c r="A126" t="s">
        <v>33</v>
      </c>
      <c r="B126" t="s">
        <v>0</v>
      </c>
      <c r="C126" s="69" t="str">
        <f t="shared" si="1"/>
        <v>Moldova 2005Pill</v>
      </c>
      <c r="D126" s="16">
        <v>5.1184000000000003</v>
      </c>
      <c r="E126" s="16">
        <v>-4.9734999999999996</v>
      </c>
      <c r="F126" s="16" t="s">
        <v>189</v>
      </c>
      <c r="G126" s="16">
        <v>-5.3737000000000004</v>
      </c>
      <c r="H126" s="16">
        <v>-4.9734999999999996</v>
      </c>
      <c r="I126" s="16">
        <v>5.1750999999999996</v>
      </c>
      <c r="J126" s="16" t="s">
        <v>189</v>
      </c>
      <c r="K126" s="16">
        <v>5.5067000000000004</v>
      </c>
      <c r="L126" s="16">
        <v>5.6273</v>
      </c>
      <c r="M126" s="16">
        <v>-4.3535000000000004</v>
      </c>
      <c r="N126" s="16" t="s">
        <v>189</v>
      </c>
      <c r="O126" s="16">
        <v>4.6281999999999996</v>
      </c>
      <c r="P126" s="16" t="s">
        <v>189</v>
      </c>
      <c r="Q126" s="16" t="s">
        <v>189</v>
      </c>
      <c r="R126" s="16">
        <v>5.1184000000000003</v>
      </c>
      <c r="S126" s="16">
        <v>-5.3121</v>
      </c>
      <c r="T126" s="16">
        <v>4.9580000000000002</v>
      </c>
      <c r="U126" s="16">
        <v>5.4801000000000002</v>
      </c>
      <c r="V126" s="16">
        <v>-4.6642999999999999</v>
      </c>
      <c r="W126" s="16" t="s">
        <v>189</v>
      </c>
      <c r="X126" s="16" t="s">
        <v>189</v>
      </c>
      <c r="Y126" s="16">
        <v>5.1184000000000003</v>
      </c>
      <c r="Z126" s="16" t="s">
        <v>189</v>
      </c>
      <c r="AA126" s="16">
        <v>5.1184000000000003</v>
      </c>
      <c r="AB126" s="16" t="s">
        <v>189</v>
      </c>
      <c r="AC126" s="16">
        <v>-5.3121</v>
      </c>
      <c r="AD126" s="16" t="s">
        <v>189</v>
      </c>
      <c r="AE126" s="16" t="s">
        <v>189</v>
      </c>
      <c r="AF126" s="16" t="s">
        <v>189</v>
      </c>
      <c r="AG126" s="16">
        <v>-5.3121</v>
      </c>
      <c r="AH126" s="16" t="s">
        <v>189</v>
      </c>
      <c r="AI126" s="16">
        <v>4.9580000000000002</v>
      </c>
      <c r="AJ126" s="16" t="s">
        <v>189</v>
      </c>
      <c r="AK126" s="16">
        <v>-5.3665000000000003</v>
      </c>
      <c r="AL126" s="16" t="s">
        <v>189</v>
      </c>
      <c r="AM126" s="16">
        <v>4.9580000000000002</v>
      </c>
      <c r="AN126" s="16" t="s">
        <v>189</v>
      </c>
      <c r="AO126" s="16">
        <v>-5.1384999999999996</v>
      </c>
      <c r="AP126" s="16" t="s">
        <v>189</v>
      </c>
      <c r="AQ126" s="16">
        <v>5.4801000000000002</v>
      </c>
      <c r="AR126" s="16" t="s">
        <v>189</v>
      </c>
      <c r="AS126" s="16" t="s">
        <v>189</v>
      </c>
      <c r="AT126" s="16" t="s">
        <v>189</v>
      </c>
      <c r="AU126" s="16">
        <v>-4.6642999999999999</v>
      </c>
      <c r="AV126" s="16" t="s">
        <v>189</v>
      </c>
      <c r="AW126" s="16" t="s">
        <v>189</v>
      </c>
      <c r="AX126" s="16" t="s">
        <v>189</v>
      </c>
      <c r="AY126" s="16" t="s">
        <v>189</v>
      </c>
      <c r="AZ126" s="16">
        <v>-4.9734999999999996</v>
      </c>
      <c r="BA126" s="16">
        <v>5.1750999999999996</v>
      </c>
      <c r="BB126" s="16" t="s">
        <v>189</v>
      </c>
      <c r="BC126" s="16">
        <v>5.1184000000000003</v>
      </c>
      <c r="BD126" s="16" t="s">
        <v>189</v>
      </c>
      <c r="BE126" s="16">
        <v>4.6281999999999996</v>
      </c>
      <c r="BF126" s="16">
        <v>-4.9734999999999996</v>
      </c>
      <c r="BG126" s="16">
        <v>-4.3556999999999997</v>
      </c>
      <c r="BH126" s="16" t="s">
        <v>189</v>
      </c>
      <c r="BI126" s="16">
        <v>4.6281999999999996</v>
      </c>
      <c r="BJ126" s="16" t="s">
        <v>189</v>
      </c>
      <c r="BK126" s="16" t="s">
        <v>189</v>
      </c>
      <c r="BL126" s="16" t="s">
        <v>189</v>
      </c>
      <c r="BM126" s="16" t="s">
        <v>189</v>
      </c>
      <c r="BN126" s="16" t="s">
        <v>189</v>
      </c>
      <c r="BO126" s="16" t="s">
        <v>189</v>
      </c>
      <c r="BP126" s="16" t="s">
        <v>189</v>
      </c>
      <c r="BQ126" s="16" t="s">
        <v>189</v>
      </c>
      <c r="BR126" s="16">
        <v>-4.9734999999999996</v>
      </c>
      <c r="BS126" s="16">
        <v>5.1750999999999996</v>
      </c>
    </row>
    <row r="127" spans="1:71">
      <c r="A127" t="s">
        <v>33</v>
      </c>
      <c r="B127" t="s">
        <v>1</v>
      </c>
      <c r="C127" s="69" t="str">
        <f t="shared" si="1"/>
        <v>Moldova 2005IUD</v>
      </c>
      <c r="D127" s="16">
        <v>1.2782</v>
      </c>
      <c r="E127" s="16">
        <v>-2.8797999999999999</v>
      </c>
      <c r="F127" s="16">
        <v>-1.9523999999999999</v>
      </c>
      <c r="G127" s="16">
        <v>0.45119999999999999</v>
      </c>
      <c r="H127" s="16">
        <v>-2.8797999999999999</v>
      </c>
      <c r="I127" s="16">
        <v>0.87619999999999998</v>
      </c>
      <c r="J127" s="16" t="s">
        <v>189</v>
      </c>
      <c r="K127" s="16">
        <v>1.2827999999999999</v>
      </c>
      <c r="L127" s="16">
        <v>2.2033</v>
      </c>
      <c r="M127" s="16">
        <v>0.86109999999999998</v>
      </c>
      <c r="N127" s="16" t="s">
        <v>189</v>
      </c>
      <c r="O127" s="16">
        <v>1.5478000000000001</v>
      </c>
      <c r="P127" s="16">
        <v>-1E-4</v>
      </c>
      <c r="Q127" s="16" t="s">
        <v>189</v>
      </c>
      <c r="R127" s="16">
        <v>1.2782</v>
      </c>
      <c r="S127" s="16">
        <v>0.99560000000000004</v>
      </c>
      <c r="T127" s="16">
        <v>1.6235999999999999</v>
      </c>
      <c r="U127" s="16">
        <v>1.5187999999999999</v>
      </c>
      <c r="V127" s="16">
        <v>1.1167</v>
      </c>
      <c r="W127" s="16" t="s">
        <v>189</v>
      </c>
      <c r="X127" s="16" t="s">
        <v>189</v>
      </c>
      <c r="Y127" s="16">
        <v>1.2849999999999999</v>
      </c>
      <c r="Z127" s="16" t="s">
        <v>189</v>
      </c>
      <c r="AA127" s="16">
        <v>1.2849999999999999</v>
      </c>
      <c r="AB127" s="16" t="s">
        <v>189</v>
      </c>
      <c r="AC127" s="16">
        <v>1.0013000000000001</v>
      </c>
      <c r="AD127" s="16" t="s">
        <v>189</v>
      </c>
      <c r="AE127" s="16">
        <v>0.79249999999999998</v>
      </c>
      <c r="AF127" s="16" t="s">
        <v>189</v>
      </c>
      <c r="AG127" s="16">
        <v>0.99560000000000004</v>
      </c>
      <c r="AH127" s="16" t="s">
        <v>189</v>
      </c>
      <c r="AI127" s="16">
        <v>1.6321000000000001</v>
      </c>
      <c r="AJ127" s="16" t="s">
        <v>189</v>
      </c>
      <c r="AK127" s="16">
        <v>0.96840000000000004</v>
      </c>
      <c r="AL127" s="16" t="s">
        <v>189</v>
      </c>
      <c r="AM127" s="16">
        <v>1.6235999999999999</v>
      </c>
      <c r="AN127" s="16" t="s">
        <v>189</v>
      </c>
      <c r="AO127" s="16">
        <v>1.1188</v>
      </c>
      <c r="AP127" s="16" t="s">
        <v>189</v>
      </c>
      <c r="AQ127" s="16">
        <v>1.5187999999999999</v>
      </c>
      <c r="AR127" s="16" t="s">
        <v>189</v>
      </c>
      <c r="AS127" s="16">
        <v>0.71209999999999996</v>
      </c>
      <c r="AT127" s="16" t="s">
        <v>189</v>
      </c>
      <c r="AU127" s="16">
        <v>1.1167</v>
      </c>
      <c r="AV127" s="16" t="s">
        <v>189</v>
      </c>
      <c r="AW127" s="16" t="s">
        <v>189</v>
      </c>
      <c r="AX127" s="16" t="s">
        <v>189</v>
      </c>
      <c r="AY127" s="16" t="s">
        <v>189</v>
      </c>
      <c r="AZ127" s="16">
        <v>-2.8902000000000001</v>
      </c>
      <c r="BA127" s="16">
        <v>0.88119999999999998</v>
      </c>
      <c r="BB127" s="16" t="s">
        <v>189</v>
      </c>
      <c r="BC127" s="16">
        <v>1.2849999999999999</v>
      </c>
      <c r="BD127" s="16" t="s">
        <v>189</v>
      </c>
      <c r="BE127" s="16">
        <v>1.5565</v>
      </c>
      <c r="BF127" s="16">
        <v>-2.8982999999999999</v>
      </c>
      <c r="BG127" s="16">
        <v>1.1176999999999999</v>
      </c>
      <c r="BH127" s="16" t="s">
        <v>189</v>
      </c>
      <c r="BI127" s="16">
        <v>1.5478000000000001</v>
      </c>
      <c r="BJ127" s="16" t="s">
        <v>189</v>
      </c>
      <c r="BK127" s="16">
        <v>-1E-4</v>
      </c>
      <c r="BL127" s="16" t="s">
        <v>189</v>
      </c>
      <c r="BM127" s="16">
        <v>-1E-4</v>
      </c>
      <c r="BN127" s="16" t="s">
        <v>189</v>
      </c>
      <c r="BO127" s="16">
        <v>-1E-4</v>
      </c>
      <c r="BP127" s="16" t="s">
        <v>189</v>
      </c>
      <c r="BQ127" s="16" t="s">
        <v>189</v>
      </c>
      <c r="BR127" s="16">
        <v>-2.8797999999999999</v>
      </c>
      <c r="BS127" s="16">
        <v>0.87619999999999998</v>
      </c>
    </row>
    <row r="128" spans="1:71">
      <c r="A128" t="s">
        <v>33</v>
      </c>
      <c r="B128" t="s">
        <v>2</v>
      </c>
      <c r="C128" s="69" t="str">
        <f t="shared" si="1"/>
        <v>Moldova 2005Male condom</v>
      </c>
      <c r="D128" s="16">
        <v>5.0255999999999998</v>
      </c>
      <c r="E128" s="16">
        <v>4.4040999999999997</v>
      </c>
      <c r="F128" s="16">
        <v>-8.1303000000000001</v>
      </c>
      <c r="G128" s="16">
        <v>-3.4144000000000001</v>
      </c>
      <c r="H128" s="16">
        <v>4.4040999999999997</v>
      </c>
      <c r="I128" s="16">
        <v>5.8083999999999998</v>
      </c>
      <c r="J128" s="16">
        <v>2.9417</v>
      </c>
      <c r="K128" s="16">
        <v>5.7607999999999997</v>
      </c>
      <c r="L128" s="16">
        <v>5.2386999999999997</v>
      </c>
      <c r="M128" s="16">
        <v>-4.3224</v>
      </c>
      <c r="N128" s="16" t="s">
        <v>189</v>
      </c>
      <c r="O128" s="16">
        <v>5.1489000000000003</v>
      </c>
      <c r="P128" s="16" t="s">
        <v>189</v>
      </c>
      <c r="Q128" s="16" t="s">
        <v>189</v>
      </c>
      <c r="R128" s="16">
        <v>5.0255999999999998</v>
      </c>
      <c r="S128" s="16">
        <v>-5.2206999999999999</v>
      </c>
      <c r="T128" s="16">
        <v>4.9493999999999998</v>
      </c>
      <c r="U128" s="16">
        <v>5.4231999999999996</v>
      </c>
      <c r="V128" s="16">
        <v>-4.1878000000000002</v>
      </c>
      <c r="W128" s="16" t="s">
        <v>189</v>
      </c>
      <c r="X128" s="16" t="s">
        <v>189</v>
      </c>
      <c r="Y128" s="16">
        <v>5.0476000000000001</v>
      </c>
      <c r="Z128" s="16" t="s">
        <v>189</v>
      </c>
      <c r="AA128" s="16">
        <v>5.0476000000000001</v>
      </c>
      <c r="AB128" s="16" t="s">
        <v>189</v>
      </c>
      <c r="AC128" s="16">
        <v>-5.2725</v>
      </c>
      <c r="AD128" s="16">
        <v>-5.0242000000000004</v>
      </c>
      <c r="AE128" s="16" t="s">
        <v>189</v>
      </c>
      <c r="AF128" s="16" t="s">
        <v>189</v>
      </c>
      <c r="AG128" s="16">
        <v>-5.2206999999999999</v>
      </c>
      <c r="AH128" s="16" t="s">
        <v>189</v>
      </c>
      <c r="AI128" s="16">
        <v>4.9610000000000003</v>
      </c>
      <c r="AJ128" s="16">
        <v>4.1688000000000001</v>
      </c>
      <c r="AK128" s="16">
        <v>5.8852000000000002</v>
      </c>
      <c r="AL128" s="16" t="s">
        <v>189</v>
      </c>
      <c r="AM128" s="16">
        <v>4.9493999999999998</v>
      </c>
      <c r="AN128" s="16">
        <v>4.9936999999999996</v>
      </c>
      <c r="AO128" s="16">
        <v>5.9725000000000001</v>
      </c>
      <c r="AP128" s="16" t="s">
        <v>189</v>
      </c>
      <c r="AQ128" s="16">
        <v>5.4231999999999996</v>
      </c>
      <c r="AR128" s="16" t="s">
        <v>189</v>
      </c>
      <c r="AS128" s="16" t="s">
        <v>189</v>
      </c>
      <c r="AT128" s="16" t="s">
        <v>189</v>
      </c>
      <c r="AU128" s="16">
        <v>-4.1878000000000002</v>
      </c>
      <c r="AV128" s="16" t="s">
        <v>189</v>
      </c>
      <c r="AW128" s="16" t="s">
        <v>189</v>
      </c>
      <c r="AX128" s="16" t="s">
        <v>189</v>
      </c>
      <c r="AY128" s="16" t="s">
        <v>189</v>
      </c>
      <c r="AZ128" s="16">
        <v>4.4206000000000003</v>
      </c>
      <c r="BA128" s="16">
        <v>5.8415999999999997</v>
      </c>
      <c r="BB128" s="16" t="s">
        <v>189</v>
      </c>
      <c r="BC128" s="16">
        <v>5.0476000000000001</v>
      </c>
      <c r="BD128" s="16" t="s">
        <v>189</v>
      </c>
      <c r="BE128" s="16">
        <v>5.1646999999999998</v>
      </c>
      <c r="BF128" s="16">
        <v>4.4040999999999997</v>
      </c>
      <c r="BG128" s="16">
        <v>6.1852</v>
      </c>
      <c r="BH128" s="16" t="s">
        <v>189</v>
      </c>
      <c r="BI128" s="16">
        <v>5.1489000000000003</v>
      </c>
      <c r="BJ128" s="16" t="s">
        <v>189</v>
      </c>
      <c r="BK128" s="16" t="s">
        <v>189</v>
      </c>
      <c r="BL128" s="16" t="s">
        <v>189</v>
      </c>
      <c r="BM128" s="16" t="s">
        <v>189</v>
      </c>
      <c r="BN128" s="16" t="s">
        <v>189</v>
      </c>
      <c r="BO128" s="16" t="s">
        <v>189</v>
      </c>
      <c r="BP128" s="16" t="s">
        <v>189</v>
      </c>
      <c r="BQ128" s="16" t="s">
        <v>189</v>
      </c>
      <c r="BR128" s="16">
        <v>4.4040999999999997</v>
      </c>
      <c r="BS128" s="16">
        <v>5.8083999999999998</v>
      </c>
    </row>
    <row r="129" spans="1:71">
      <c r="A129" t="s">
        <v>33</v>
      </c>
      <c r="B129" t="s">
        <v>67</v>
      </c>
      <c r="C129" s="69" t="str">
        <f t="shared" si="1"/>
        <v>Moldova 2005Periodic abstinence</v>
      </c>
      <c r="D129" s="16">
        <v>-11.401999999999999</v>
      </c>
      <c r="E129" s="16" t="s">
        <v>189</v>
      </c>
      <c r="F129" s="16" t="s">
        <v>189</v>
      </c>
      <c r="G129" s="16">
        <v>-9.2738999999999994</v>
      </c>
      <c r="H129" s="16" t="s">
        <v>189</v>
      </c>
      <c r="I129" s="16">
        <v>-12.1004</v>
      </c>
      <c r="J129" s="16" t="s">
        <v>189</v>
      </c>
      <c r="K129" s="16">
        <v>-11.688000000000001</v>
      </c>
      <c r="L129" s="16">
        <v>-12.592499999999999</v>
      </c>
      <c r="M129" s="16" t="s">
        <v>189</v>
      </c>
      <c r="N129" s="16" t="s">
        <v>189</v>
      </c>
      <c r="O129" s="16">
        <v>-9.7013999999999996</v>
      </c>
      <c r="P129" s="16" t="s">
        <v>189</v>
      </c>
      <c r="Q129" s="16" t="s">
        <v>189</v>
      </c>
      <c r="R129" s="16">
        <v>-11.401999999999999</v>
      </c>
      <c r="S129" s="16" t="s">
        <v>189</v>
      </c>
      <c r="T129" s="16">
        <v>-12.004300000000001</v>
      </c>
      <c r="U129" s="16">
        <v>-12.478999999999999</v>
      </c>
      <c r="V129" s="16" t="s">
        <v>189</v>
      </c>
      <c r="W129" s="16" t="s">
        <v>189</v>
      </c>
      <c r="X129" s="16" t="s">
        <v>189</v>
      </c>
      <c r="Y129" s="16">
        <v>-10.9437</v>
      </c>
      <c r="Z129" s="16" t="s">
        <v>189</v>
      </c>
      <c r="AA129" s="16">
        <v>-10.9437</v>
      </c>
      <c r="AB129" s="16" t="s">
        <v>189</v>
      </c>
      <c r="AC129" s="16" t="s">
        <v>189</v>
      </c>
      <c r="AD129" s="16" t="s">
        <v>189</v>
      </c>
      <c r="AE129" s="16" t="s">
        <v>189</v>
      </c>
      <c r="AF129" s="16" t="s">
        <v>189</v>
      </c>
      <c r="AG129" s="16" t="s">
        <v>189</v>
      </c>
      <c r="AH129" s="16" t="s">
        <v>189</v>
      </c>
      <c r="AI129" s="16">
        <v>-12.004300000000001</v>
      </c>
      <c r="AJ129" s="16" t="s">
        <v>189</v>
      </c>
      <c r="AK129" s="16">
        <v>-10.921099999999999</v>
      </c>
      <c r="AL129" s="16" t="s">
        <v>189</v>
      </c>
      <c r="AM129" s="16">
        <v>-12.004300000000001</v>
      </c>
      <c r="AN129" s="16" t="s">
        <v>189</v>
      </c>
      <c r="AO129" s="16">
        <v>-12.323600000000001</v>
      </c>
      <c r="AP129" s="16" t="s">
        <v>189</v>
      </c>
      <c r="AQ129" s="16">
        <v>-12.478999999999999</v>
      </c>
      <c r="AR129" s="16" t="s">
        <v>189</v>
      </c>
      <c r="AS129" s="16" t="s">
        <v>189</v>
      </c>
      <c r="AT129" s="16" t="s">
        <v>189</v>
      </c>
      <c r="AU129" s="16" t="s">
        <v>189</v>
      </c>
      <c r="AV129" s="16" t="s">
        <v>189</v>
      </c>
      <c r="AW129" s="16" t="s">
        <v>189</v>
      </c>
      <c r="AX129" s="16" t="s">
        <v>189</v>
      </c>
      <c r="AY129" s="16" t="s">
        <v>189</v>
      </c>
      <c r="AZ129" s="16" t="s">
        <v>189</v>
      </c>
      <c r="BA129" s="16">
        <v>-11.4754</v>
      </c>
      <c r="BB129" s="16" t="s">
        <v>189</v>
      </c>
      <c r="BC129" s="16">
        <v>-10.9437</v>
      </c>
      <c r="BD129" s="16" t="s">
        <v>189</v>
      </c>
      <c r="BE129" s="16">
        <v>-9.2022999999999993</v>
      </c>
      <c r="BF129" s="16" t="s">
        <v>189</v>
      </c>
      <c r="BG129" s="16">
        <v>-9.7440999999999995</v>
      </c>
      <c r="BH129" s="16" t="s">
        <v>189</v>
      </c>
      <c r="BI129" s="16">
        <v>-9.7013999999999996</v>
      </c>
      <c r="BJ129" s="16" t="s">
        <v>189</v>
      </c>
      <c r="BK129" s="16" t="s">
        <v>189</v>
      </c>
      <c r="BL129" s="16" t="s">
        <v>189</v>
      </c>
      <c r="BM129" s="16" t="s">
        <v>189</v>
      </c>
      <c r="BN129" s="16" t="s">
        <v>189</v>
      </c>
      <c r="BO129" s="16" t="s">
        <v>189</v>
      </c>
      <c r="BP129" s="16" t="s">
        <v>189</v>
      </c>
      <c r="BQ129" s="16" t="s">
        <v>189</v>
      </c>
      <c r="BR129" s="16" t="s">
        <v>189</v>
      </c>
      <c r="BS129" s="16">
        <v>-12.1004</v>
      </c>
    </row>
    <row r="130" spans="1:71">
      <c r="A130" t="s">
        <v>33</v>
      </c>
      <c r="B130" t="s">
        <v>4</v>
      </c>
      <c r="C130" s="69" t="str">
        <f t="shared" si="1"/>
        <v>Moldova 2005Withdrawal</v>
      </c>
      <c r="D130" s="16">
        <v>12.9383</v>
      </c>
      <c r="E130" s="16">
        <v>15.404</v>
      </c>
      <c r="F130" s="16">
        <v>13.203900000000001</v>
      </c>
      <c r="G130" s="16">
        <v>9.1417000000000002</v>
      </c>
      <c r="H130" s="16">
        <v>15.404</v>
      </c>
      <c r="I130" s="16">
        <v>10.9316</v>
      </c>
      <c r="J130" s="16">
        <v>-7.3962000000000003</v>
      </c>
      <c r="K130" s="16">
        <v>13.5313</v>
      </c>
      <c r="L130" s="16">
        <v>13.885400000000001</v>
      </c>
      <c r="M130" s="16">
        <v>12.2262</v>
      </c>
      <c r="N130" s="16" t="s">
        <v>189</v>
      </c>
      <c r="O130" s="16">
        <v>13.597300000000001</v>
      </c>
      <c r="P130" s="16">
        <v>-8.7360000000000007</v>
      </c>
      <c r="Q130" s="16" t="s">
        <v>189</v>
      </c>
      <c r="R130" s="16">
        <v>12.9383</v>
      </c>
      <c r="S130" s="16">
        <v>13.2515</v>
      </c>
      <c r="T130" s="16">
        <v>12.444699999999999</v>
      </c>
      <c r="U130" s="16">
        <v>11.8361</v>
      </c>
      <c r="V130" s="16">
        <v>13.5876</v>
      </c>
      <c r="W130" s="16" t="s">
        <v>189</v>
      </c>
      <c r="X130" s="16" t="s">
        <v>189</v>
      </c>
      <c r="Y130" s="16">
        <v>12.7768</v>
      </c>
      <c r="Z130" s="16" t="s">
        <v>189</v>
      </c>
      <c r="AA130" s="16">
        <v>12.7768</v>
      </c>
      <c r="AB130" s="16" t="s">
        <v>189</v>
      </c>
      <c r="AC130" s="16">
        <v>12.9674</v>
      </c>
      <c r="AD130" s="16">
        <v>15.732200000000001</v>
      </c>
      <c r="AE130" s="16">
        <v>11.4346</v>
      </c>
      <c r="AF130" s="16" t="s">
        <v>189</v>
      </c>
      <c r="AG130" s="16">
        <v>13.2515</v>
      </c>
      <c r="AH130" s="16" t="s">
        <v>189</v>
      </c>
      <c r="AI130" s="16">
        <v>12.4772</v>
      </c>
      <c r="AJ130" s="16">
        <v>14.918799999999999</v>
      </c>
      <c r="AK130" s="16">
        <v>10.064500000000001</v>
      </c>
      <c r="AL130" s="16" t="s">
        <v>189</v>
      </c>
      <c r="AM130" s="16">
        <v>12.444699999999999</v>
      </c>
      <c r="AN130" s="16">
        <v>12.8217</v>
      </c>
      <c r="AO130" s="16">
        <v>10.910600000000001</v>
      </c>
      <c r="AP130" s="16" t="s">
        <v>189</v>
      </c>
      <c r="AQ130" s="16">
        <v>11.8361</v>
      </c>
      <c r="AR130" s="16">
        <v>17.1327</v>
      </c>
      <c r="AS130" s="16">
        <v>10.941800000000001</v>
      </c>
      <c r="AT130" s="16" t="s">
        <v>189</v>
      </c>
      <c r="AU130" s="16">
        <v>13.5876</v>
      </c>
      <c r="AV130" s="16" t="s">
        <v>189</v>
      </c>
      <c r="AW130" s="16" t="s">
        <v>189</v>
      </c>
      <c r="AX130" s="16" t="s">
        <v>189</v>
      </c>
      <c r="AY130" s="16" t="s">
        <v>189</v>
      </c>
      <c r="AZ130" s="16">
        <v>15.577</v>
      </c>
      <c r="BA130" s="16">
        <v>10.4895</v>
      </c>
      <c r="BB130" s="16" t="s">
        <v>189</v>
      </c>
      <c r="BC130" s="16">
        <v>12.7768</v>
      </c>
      <c r="BD130" s="16" t="s">
        <v>189</v>
      </c>
      <c r="BE130" s="16">
        <v>13.466100000000001</v>
      </c>
      <c r="BF130" s="16">
        <v>15.3307</v>
      </c>
      <c r="BG130" s="16">
        <v>11.784000000000001</v>
      </c>
      <c r="BH130" s="16" t="s">
        <v>189</v>
      </c>
      <c r="BI130" s="16">
        <v>13.597300000000001</v>
      </c>
      <c r="BJ130" s="16" t="s">
        <v>189</v>
      </c>
      <c r="BK130" s="16">
        <v>-8.3597999999999999</v>
      </c>
      <c r="BL130" s="16" t="s">
        <v>189</v>
      </c>
      <c r="BM130" s="16">
        <v>-8.0853000000000002</v>
      </c>
      <c r="BN130" s="16" t="s">
        <v>189</v>
      </c>
      <c r="BO130" s="16">
        <v>-8.7360000000000007</v>
      </c>
      <c r="BP130" s="16" t="s">
        <v>189</v>
      </c>
      <c r="BQ130" s="16" t="s">
        <v>189</v>
      </c>
      <c r="BR130" s="16">
        <v>15.404</v>
      </c>
      <c r="BS130" s="16">
        <v>10.9316</v>
      </c>
    </row>
    <row r="131" spans="1:71">
      <c r="A131" t="s">
        <v>34</v>
      </c>
      <c r="B131" t="s">
        <v>0</v>
      </c>
      <c r="C131" s="69" t="str">
        <f t="shared" ref="C131:C194" si="2">CONCATENATE(A131,B131)</f>
        <v>Morocco 2003-04Pill</v>
      </c>
      <c r="D131" s="16">
        <v>3.8921999999999999</v>
      </c>
      <c r="E131" s="16">
        <v>5.1200999999999999</v>
      </c>
      <c r="F131" s="16">
        <v>5.0804999999999998</v>
      </c>
      <c r="G131" s="16">
        <v>2.6583000000000001</v>
      </c>
      <c r="H131" s="16">
        <v>5.1200999999999999</v>
      </c>
      <c r="I131" s="16">
        <v>3.4523999999999999</v>
      </c>
      <c r="J131" s="16" t="s">
        <v>189</v>
      </c>
      <c r="K131" s="16">
        <v>3.8491</v>
      </c>
      <c r="L131" s="16">
        <v>4.7843999999999998</v>
      </c>
      <c r="M131" s="16">
        <v>3.4352999999999998</v>
      </c>
      <c r="N131" s="16">
        <v>3.4641999999999999</v>
      </c>
      <c r="O131" s="16">
        <v>4.2944000000000004</v>
      </c>
      <c r="P131" s="16">
        <v>3.3948999999999998</v>
      </c>
      <c r="Q131" s="16">
        <v>4.1631999999999998</v>
      </c>
      <c r="R131" s="16">
        <v>3.5400999999999998</v>
      </c>
      <c r="S131" s="16">
        <v>4.3244999999999996</v>
      </c>
      <c r="T131" s="16">
        <v>3.2663000000000002</v>
      </c>
      <c r="U131" s="16">
        <v>3.2993000000000001</v>
      </c>
      <c r="V131" s="16">
        <v>4.7409999999999997</v>
      </c>
      <c r="W131" s="16">
        <v>4.0670999999999999</v>
      </c>
      <c r="X131" s="16" t="s">
        <v>189</v>
      </c>
      <c r="Y131" s="16">
        <v>3.2921999999999998</v>
      </c>
      <c r="Z131" s="16">
        <v>4.0609000000000002</v>
      </c>
      <c r="AA131" s="16">
        <v>3.2921999999999998</v>
      </c>
      <c r="AB131" s="16">
        <v>4.4630999999999998</v>
      </c>
      <c r="AC131" s="16">
        <v>2.7852000000000001</v>
      </c>
      <c r="AD131" s="16">
        <v>5.0763999999999996</v>
      </c>
      <c r="AE131" s="16">
        <v>3.9750999999999999</v>
      </c>
      <c r="AF131" s="16">
        <v>4.2275999999999998</v>
      </c>
      <c r="AG131" s="16">
        <v>4.4477000000000002</v>
      </c>
      <c r="AH131" s="16">
        <v>3.1387</v>
      </c>
      <c r="AI131" s="16">
        <v>3.4331</v>
      </c>
      <c r="AJ131" s="16">
        <v>5.2077999999999998</v>
      </c>
      <c r="AK131" s="16">
        <v>2.8214000000000001</v>
      </c>
      <c r="AL131" s="16">
        <v>4.0679999999999996</v>
      </c>
      <c r="AM131" s="16">
        <v>2.2490999999999999</v>
      </c>
      <c r="AN131" s="16">
        <v>5.6266999999999996</v>
      </c>
      <c r="AO131" s="16">
        <v>2.6806000000000001</v>
      </c>
      <c r="AP131" s="16">
        <v>4.1722000000000001</v>
      </c>
      <c r="AQ131" s="16">
        <v>2.2342</v>
      </c>
      <c r="AR131" s="16">
        <v>4.6772</v>
      </c>
      <c r="AS131" s="16">
        <v>4.7801</v>
      </c>
      <c r="AT131" s="16">
        <v>4.1505000000000001</v>
      </c>
      <c r="AU131" s="16">
        <v>5.5688000000000004</v>
      </c>
      <c r="AV131" s="16">
        <v>5.1353999999999997</v>
      </c>
      <c r="AW131" s="16">
        <v>3.6676000000000002</v>
      </c>
      <c r="AX131" s="16">
        <v>4.4508000000000001</v>
      </c>
      <c r="AY131" s="16">
        <v>3.6154999999999999</v>
      </c>
      <c r="AZ131" s="16">
        <v>5.0644</v>
      </c>
      <c r="BA131" s="16">
        <v>2.7044999999999999</v>
      </c>
      <c r="BB131" s="16">
        <v>3.3698999999999999</v>
      </c>
      <c r="BC131" s="16">
        <v>3.1154999999999999</v>
      </c>
      <c r="BD131" s="16">
        <v>4.5928000000000004</v>
      </c>
      <c r="BE131" s="16">
        <v>3.6591999999999998</v>
      </c>
      <c r="BF131" s="16">
        <v>4.7910000000000004</v>
      </c>
      <c r="BG131" s="16">
        <v>3.8975</v>
      </c>
      <c r="BH131" s="16">
        <v>4.2534000000000001</v>
      </c>
      <c r="BI131" s="16">
        <v>4.4901999999999997</v>
      </c>
      <c r="BJ131" s="16">
        <v>3.5625</v>
      </c>
      <c r="BK131" s="16">
        <v>1.8079000000000001</v>
      </c>
      <c r="BL131" s="16" t="s">
        <v>189</v>
      </c>
      <c r="BM131" s="16">
        <v>3.1394000000000002</v>
      </c>
      <c r="BN131" s="16">
        <v>3.7921</v>
      </c>
      <c r="BO131" s="16">
        <v>3.2654000000000001</v>
      </c>
      <c r="BP131" s="16">
        <v>4.7766999999999999</v>
      </c>
      <c r="BQ131" s="16">
        <v>3.7242000000000002</v>
      </c>
      <c r="BR131" s="16">
        <v>-8.0101999999999993</v>
      </c>
      <c r="BS131" s="16">
        <v>3.2361</v>
      </c>
    </row>
    <row r="132" spans="1:71">
      <c r="A132" t="s">
        <v>34</v>
      </c>
      <c r="B132" t="s">
        <v>1</v>
      </c>
      <c r="C132" s="69" t="str">
        <f t="shared" si="2"/>
        <v>Morocco 2003-04IUD</v>
      </c>
      <c r="D132" s="16">
        <v>1.3169999999999999</v>
      </c>
      <c r="E132" s="16" t="s">
        <v>189</v>
      </c>
      <c r="F132" s="16" t="s">
        <v>189</v>
      </c>
      <c r="G132" s="16">
        <v>1.0793999999999999</v>
      </c>
      <c r="H132" s="16" t="s">
        <v>189</v>
      </c>
      <c r="I132" s="16">
        <v>0.80589999999999995</v>
      </c>
      <c r="J132" s="16" t="s">
        <v>189</v>
      </c>
      <c r="K132" s="16">
        <v>1.3169999999999999</v>
      </c>
      <c r="L132" s="16" t="s">
        <v>189</v>
      </c>
      <c r="M132" s="16">
        <v>-1.0224</v>
      </c>
      <c r="N132" s="16">
        <v>-0.59840000000000004</v>
      </c>
      <c r="O132" s="16">
        <v>-1.4177999999999999</v>
      </c>
      <c r="P132" s="16">
        <v>1.2372000000000001</v>
      </c>
      <c r="Q132" s="16">
        <v>-1.7042999999999999</v>
      </c>
      <c r="R132" s="16">
        <v>1.0095000000000001</v>
      </c>
      <c r="S132" s="16">
        <v>1.3129</v>
      </c>
      <c r="T132" s="16">
        <v>-1.3092999999999999</v>
      </c>
      <c r="U132" s="16">
        <v>1.9222999999999999</v>
      </c>
      <c r="V132" s="16">
        <v>-1E-4</v>
      </c>
      <c r="W132" s="16">
        <v>1.3315999999999999</v>
      </c>
      <c r="X132" s="16" t="s">
        <v>189</v>
      </c>
      <c r="Y132" s="16">
        <v>-1.3116000000000001</v>
      </c>
      <c r="Z132" s="16">
        <v>1.3203</v>
      </c>
      <c r="AA132" s="16">
        <v>-1.3116000000000001</v>
      </c>
      <c r="AB132" s="16">
        <v>-1.4274</v>
      </c>
      <c r="AC132" s="16" t="s">
        <v>189</v>
      </c>
      <c r="AD132" s="16" t="s">
        <v>189</v>
      </c>
      <c r="AE132" s="16">
        <v>-1.1088</v>
      </c>
      <c r="AF132" s="16" t="s">
        <v>189</v>
      </c>
      <c r="AG132" s="16">
        <v>-0.80220000000000002</v>
      </c>
      <c r="AH132" s="16" t="s">
        <v>189</v>
      </c>
      <c r="AI132" s="16" t="s">
        <v>189</v>
      </c>
      <c r="AJ132" s="16" t="s">
        <v>189</v>
      </c>
      <c r="AK132" s="16">
        <v>-0.55420000000000003</v>
      </c>
      <c r="AL132" s="16" t="s">
        <v>189</v>
      </c>
      <c r="AM132" s="16">
        <v>-1.2035</v>
      </c>
      <c r="AN132" s="16" t="s">
        <v>189</v>
      </c>
      <c r="AO132" s="16">
        <v>1.147</v>
      </c>
      <c r="AP132" s="16">
        <v>-2.4958</v>
      </c>
      <c r="AQ132" s="16">
        <v>-1.4711000000000001</v>
      </c>
      <c r="AR132" s="16" t="s">
        <v>189</v>
      </c>
      <c r="AS132" s="16">
        <v>-1E-4</v>
      </c>
      <c r="AT132" s="16" t="s">
        <v>189</v>
      </c>
      <c r="AU132" s="16" t="s">
        <v>189</v>
      </c>
      <c r="AV132" s="16" t="s">
        <v>189</v>
      </c>
      <c r="AW132" s="16">
        <v>0.70989999999999998</v>
      </c>
      <c r="AX132" s="16">
        <v>-2.1316000000000002</v>
      </c>
      <c r="AY132" s="16">
        <v>-0.72370000000000001</v>
      </c>
      <c r="AZ132" s="16" t="s">
        <v>189</v>
      </c>
      <c r="BA132" s="16" t="s">
        <v>189</v>
      </c>
      <c r="BB132" s="16" t="s">
        <v>189</v>
      </c>
      <c r="BC132" s="16" t="s">
        <v>189</v>
      </c>
      <c r="BD132" s="16">
        <v>-1.9786999999999999</v>
      </c>
      <c r="BE132" s="16" t="s">
        <v>189</v>
      </c>
      <c r="BF132" s="16" t="s">
        <v>189</v>
      </c>
      <c r="BG132" s="16">
        <v>-1E-4</v>
      </c>
      <c r="BH132" s="16">
        <v>-1.7102999999999999</v>
      </c>
      <c r="BI132" s="16" t="s">
        <v>189</v>
      </c>
      <c r="BJ132" s="16">
        <v>-0.92510000000000003</v>
      </c>
      <c r="BK132" s="16" t="s">
        <v>189</v>
      </c>
      <c r="BL132" s="16" t="s">
        <v>189</v>
      </c>
      <c r="BM132" s="16">
        <v>1.2753000000000001</v>
      </c>
      <c r="BN132" s="16" t="s">
        <v>189</v>
      </c>
      <c r="BO132" s="16">
        <v>-1.1114999999999999</v>
      </c>
      <c r="BP132" s="16" t="s">
        <v>189</v>
      </c>
      <c r="BQ132" s="16">
        <v>-0.64349999999999996</v>
      </c>
      <c r="BR132" s="16" t="s">
        <v>189</v>
      </c>
      <c r="BS132" s="16">
        <v>0.91020000000000001</v>
      </c>
    </row>
    <row r="133" spans="1:71">
      <c r="A133" t="s">
        <v>34</v>
      </c>
      <c r="B133" t="s">
        <v>75</v>
      </c>
      <c r="C133" s="69" t="str">
        <f t="shared" si="2"/>
        <v>Morocco 2003-04Injectables</v>
      </c>
      <c r="D133" s="16">
        <v>1.1629</v>
      </c>
      <c r="E133" s="16" t="s">
        <v>189</v>
      </c>
      <c r="F133" s="16" t="s">
        <v>189</v>
      </c>
      <c r="G133" s="16">
        <v>1.5652999999999999</v>
      </c>
      <c r="H133" s="16" t="s">
        <v>189</v>
      </c>
      <c r="I133" s="16">
        <v>1.2248000000000001</v>
      </c>
      <c r="J133" s="16" t="s">
        <v>189</v>
      </c>
      <c r="K133" s="16">
        <v>1.1655</v>
      </c>
      <c r="L133" s="16" t="s">
        <v>189</v>
      </c>
      <c r="M133" s="16">
        <v>-1.319</v>
      </c>
      <c r="N133" s="16">
        <v>-1.0405</v>
      </c>
      <c r="O133" s="16">
        <v>-0.94530000000000003</v>
      </c>
      <c r="P133" s="16">
        <v>1.2571000000000001</v>
      </c>
      <c r="Q133" s="16">
        <v>-1.2577</v>
      </c>
      <c r="R133" s="16">
        <v>1.0961000000000001</v>
      </c>
      <c r="S133" s="16">
        <v>1.3361000000000001</v>
      </c>
      <c r="T133" s="16" t="s">
        <v>189</v>
      </c>
      <c r="U133" s="16">
        <v>-0.31719999999999998</v>
      </c>
      <c r="V133" s="16">
        <v>-2.0752000000000002</v>
      </c>
      <c r="W133" s="16">
        <v>1.3416999999999999</v>
      </c>
      <c r="X133" s="16" t="s">
        <v>189</v>
      </c>
      <c r="Y133" s="16" t="s">
        <v>189</v>
      </c>
      <c r="Z133" s="16">
        <v>1.3359000000000001</v>
      </c>
      <c r="AA133" s="16" t="s">
        <v>189</v>
      </c>
      <c r="AB133" s="16">
        <v>1.4041999999999999</v>
      </c>
      <c r="AC133" s="16" t="s">
        <v>189</v>
      </c>
      <c r="AD133" s="16" t="s">
        <v>189</v>
      </c>
      <c r="AE133" s="16">
        <v>1.3933</v>
      </c>
      <c r="AF133" s="16">
        <v>-1.6497999999999999</v>
      </c>
      <c r="AG133" s="16">
        <v>-1.1363000000000001</v>
      </c>
      <c r="AH133" s="16" t="s">
        <v>189</v>
      </c>
      <c r="AI133" s="16" t="s">
        <v>189</v>
      </c>
      <c r="AJ133" s="16" t="s">
        <v>189</v>
      </c>
      <c r="AK133" s="16" t="s">
        <v>189</v>
      </c>
      <c r="AL133" s="16" t="s">
        <v>189</v>
      </c>
      <c r="AM133" s="16" t="s">
        <v>189</v>
      </c>
      <c r="AN133" s="16" t="s">
        <v>189</v>
      </c>
      <c r="AO133" s="16">
        <v>-0.38690000000000002</v>
      </c>
      <c r="AP133" s="16" t="s">
        <v>189</v>
      </c>
      <c r="AQ133" s="16" t="s">
        <v>189</v>
      </c>
      <c r="AR133" s="16" t="s">
        <v>189</v>
      </c>
      <c r="AS133" s="16">
        <v>-2.1781000000000001</v>
      </c>
      <c r="AT133" s="16" t="s">
        <v>189</v>
      </c>
      <c r="AU133" s="16">
        <v>-1.7223999999999999</v>
      </c>
      <c r="AV133" s="16" t="s">
        <v>189</v>
      </c>
      <c r="AW133" s="16">
        <v>1.4000999999999999</v>
      </c>
      <c r="AX133" s="16">
        <v>-1.4709000000000001</v>
      </c>
      <c r="AY133" s="16">
        <v>-1.2507999999999999</v>
      </c>
      <c r="AZ133" s="16" t="s">
        <v>189</v>
      </c>
      <c r="BA133" s="16" t="s">
        <v>189</v>
      </c>
      <c r="BB133" s="16" t="s">
        <v>189</v>
      </c>
      <c r="BC133" s="16" t="s">
        <v>189</v>
      </c>
      <c r="BD133" s="16" t="s">
        <v>189</v>
      </c>
      <c r="BE133" s="16" t="s">
        <v>189</v>
      </c>
      <c r="BF133" s="16" t="s">
        <v>189</v>
      </c>
      <c r="BG133" s="16" t="s">
        <v>189</v>
      </c>
      <c r="BH133" s="16" t="s">
        <v>189</v>
      </c>
      <c r="BI133" s="16" t="s">
        <v>189</v>
      </c>
      <c r="BJ133" s="16">
        <v>1.3303</v>
      </c>
      <c r="BK133" s="16" t="s">
        <v>189</v>
      </c>
      <c r="BL133" s="16" t="s">
        <v>189</v>
      </c>
      <c r="BM133" s="16">
        <v>1.3349</v>
      </c>
      <c r="BN133" s="16" t="s">
        <v>189</v>
      </c>
      <c r="BO133" s="16">
        <v>-1.0187999999999999</v>
      </c>
      <c r="BP133" s="16" t="s">
        <v>189</v>
      </c>
      <c r="BQ133" s="16" t="s">
        <v>189</v>
      </c>
      <c r="BR133" s="16" t="s">
        <v>189</v>
      </c>
      <c r="BS133" s="16">
        <v>-1.1946000000000001</v>
      </c>
    </row>
    <row r="134" spans="1:71">
      <c r="A134" t="s">
        <v>34</v>
      </c>
      <c r="B134" t="s">
        <v>2</v>
      </c>
      <c r="C134" s="69" t="str">
        <f t="shared" si="2"/>
        <v>Morocco 2003-04Male condom</v>
      </c>
      <c r="D134" s="16">
        <v>-2.89</v>
      </c>
      <c r="E134" s="16" t="s">
        <v>189</v>
      </c>
      <c r="F134" s="16" t="s">
        <v>189</v>
      </c>
      <c r="G134" s="16">
        <v>-1.782</v>
      </c>
      <c r="H134" s="16" t="s">
        <v>189</v>
      </c>
      <c r="I134" s="16">
        <v>-3.0415999999999999</v>
      </c>
      <c r="J134" s="16" t="s">
        <v>189</v>
      </c>
      <c r="K134" s="16">
        <v>-2.9148000000000001</v>
      </c>
      <c r="L134" s="16" t="s">
        <v>189</v>
      </c>
      <c r="M134" s="16" t="s">
        <v>189</v>
      </c>
      <c r="N134" s="16" t="s">
        <v>189</v>
      </c>
      <c r="O134" s="16">
        <v>-2.4329000000000001</v>
      </c>
      <c r="P134" s="16" t="s">
        <v>189</v>
      </c>
      <c r="Q134" s="16" t="s">
        <v>189</v>
      </c>
      <c r="R134" s="16">
        <v>-3.0173000000000001</v>
      </c>
      <c r="S134" s="16" t="s">
        <v>189</v>
      </c>
      <c r="T134" s="16">
        <v>-1.9685999999999999</v>
      </c>
      <c r="U134" s="16">
        <v>-2.8515000000000001</v>
      </c>
      <c r="V134" s="16" t="s">
        <v>189</v>
      </c>
      <c r="W134" s="16">
        <v>-4.4748999999999999</v>
      </c>
      <c r="X134" s="16" t="s">
        <v>189</v>
      </c>
      <c r="Y134" s="16" t="s">
        <v>189</v>
      </c>
      <c r="Z134" s="16">
        <v>-4.415</v>
      </c>
      <c r="AA134" s="16" t="s">
        <v>189</v>
      </c>
      <c r="AB134" s="16" t="s">
        <v>189</v>
      </c>
      <c r="AC134" s="16" t="s">
        <v>189</v>
      </c>
      <c r="AD134" s="16" t="s">
        <v>189</v>
      </c>
      <c r="AE134" s="16" t="s">
        <v>189</v>
      </c>
      <c r="AF134" s="16" t="s">
        <v>189</v>
      </c>
      <c r="AG134" s="16" t="s">
        <v>189</v>
      </c>
      <c r="AH134" s="16" t="s">
        <v>189</v>
      </c>
      <c r="AI134" s="16" t="s">
        <v>189</v>
      </c>
      <c r="AJ134" s="16" t="s">
        <v>189</v>
      </c>
      <c r="AK134" s="16">
        <v>-1.5939000000000001</v>
      </c>
      <c r="AL134" s="16" t="s">
        <v>189</v>
      </c>
      <c r="AM134" s="16" t="s">
        <v>189</v>
      </c>
      <c r="AN134" s="16" t="s">
        <v>189</v>
      </c>
      <c r="AO134" s="16">
        <v>-2.7368000000000001</v>
      </c>
      <c r="AP134" s="16" t="s">
        <v>189</v>
      </c>
      <c r="AQ134" s="16" t="s">
        <v>189</v>
      </c>
      <c r="AR134" s="16" t="s">
        <v>189</v>
      </c>
      <c r="AS134" s="16" t="s">
        <v>189</v>
      </c>
      <c r="AT134" s="16" t="s">
        <v>189</v>
      </c>
      <c r="AU134" s="16" t="s">
        <v>189</v>
      </c>
      <c r="AV134" s="16" t="s">
        <v>189</v>
      </c>
      <c r="AW134" s="16" t="s">
        <v>189</v>
      </c>
      <c r="AX134" s="16" t="s">
        <v>189</v>
      </c>
      <c r="AY134" s="16" t="s">
        <v>189</v>
      </c>
      <c r="AZ134" s="16" t="s">
        <v>189</v>
      </c>
      <c r="BA134" s="16" t="s">
        <v>189</v>
      </c>
      <c r="BB134" s="16" t="s">
        <v>189</v>
      </c>
      <c r="BC134" s="16" t="s">
        <v>189</v>
      </c>
      <c r="BD134" s="16" t="s">
        <v>189</v>
      </c>
      <c r="BE134" s="16" t="s">
        <v>189</v>
      </c>
      <c r="BF134" s="16" t="s">
        <v>189</v>
      </c>
      <c r="BG134" s="16" t="s">
        <v>189</v>
      </c>
      <c r="BH134" s="16" t="s">
        <v>189</v>
      </c>
      <c r="BI134" s="16" t="s">
        <v>189</v>
      </c>
      <c r="BJ134" s="16" t="s">
        <v>189</v>
      </c>
      <c r="BK134" s="16" t="s">
        <v>189</v>
      </c>
      <c r="BL134" s="16" t="s">
        <v>189</v>
      </c>
      <c r="BM134" s="16" t="s">
        <v>189</v>
      </c>
      <c r="BN134" s="16" t="s">
        <v>189</v>
      </c>
      <c r="BO134" s="16" t="s">
        <v>189</v>
      </c>
      <c r="BP134" s="16" t="s">
        <v>189</v>
      </c>
      <c r="BQ134" s="16" t="s">
        <v>189</v>
      </c>
      <c r="BR134" s="16" t="s">
        <v>189</v>
      </c>
      <c r="BS134" s="16">
        <v>-3.0173000000000001</v>
      </c>
    </row>
    <row r="135" spans="1:71">
      <c r="A135" t="s">
        <v>34</v>
      </c>
      <c r="B135" t="s">
        <v>67</v>
      </c>
      <c r="C135" s="69" t="str">
        <f t="shared" si="2"/>
        <v>Morocco 2003-04Periodic abstinence</v>
      </c>
      <c r="D135" s="16">
        <v>18.540099999999999</v>
      </c>
      <c r="E135" s="16" t="s">
        <v>189</v>
      </c>
      <c r="F135" s="16" t="s">
        <v>189</v>
      </c>
      <c r="G135" s="16">
        <v>14.975</v>
      </c>
      <c r="H135" s="16" t="s">
        <v>189</v>
      </c>
      <c r="I135" s="16">
        <v>15.837300000000001</v>
      </c>
      <c r="J135" s="16" t="s">
        <v>189</v>
      </c>
      <c r="K135" s="16">
        <v>18.6646</v>
      </c>
      <c r="L135" s="16">
        <v>-23.751899999999999</v>
      </c>
      <c r="M135" s="16">
        <v>-16.8352</v>
      </c>
      <c r="N135" s="16">
        <v>-13.338200000000001</v>
      </c>
      <c r="O135" s="16">
        <v>21.976299999999998</v>
      </c>
      <c r="P135" s="16">
        <v>14.099500000000001</v>
      </c>
      <c r="Q135" s="16">
        <v>20.633400000000002</v>
      </c>
      <c r="R135" s="16">
        <v>15.9216</v>
      </c>
      <c r="S135" s="16">
        <v>-20.175000000000001</v>
      </c>
      <c r="T135" s="16">
        <v>17.8202</v>
      </c>
      <c r="U135" s="16">
        <v>19.292999999999999</v>
      </c>
      <c r="V135" s="16">
        <v>-15.8651</v>
      </c>
      <c r="W135" s="16">
        <v>19.676100000000002</v>
      </c>
      <c r="X135" s="16" t="s">
        <v>189</v>
      </c>
      <c r="Y135" s="16">
        <v>17.665600000000001</v>
      </c>
      <c r="Z135" s="16">
        <v>19.493300000000001</v>
      </c>
      <c r="AA135" s="16">
        <v>17.665600000000001</v>
      </c>
      <c r="AB135" s="16">
        <v>-15.7872</v>
      </c>
      <c r="AC135" s="16" t="s">
        <v>189</v>
      </c>
      <c r="AD135" s="16" t="s">
        <v>189</v>
      </c>
      <c r="AE135" s="16">
        <v>-14.8118</v>
      </c>
      <c r="AF135" s="16" t="s">
        <v>189</v>
      </c>
      <c r="AG135" s="16" t="s">
        <v>189</v>
      </c>
      <c r="AH135" s="16">
        <v>-23.488800000000001</v>
      </c>
      <c r="AI135" s="16">
        <v>14.9367</v>
      </c>
      <c r="AJ135" s="16" t="s">
        <v>189</v>
      </c>
      <c r="AK135" s="16">
        <v>16.206</v>
      </c>
      <c r="AL135" s="16">
        <v>-20.301500000000001</v>
      </c>
      <c r="AM135" s="16">
        <v>-14.5657</v>
      </c>
      <c r="AN135" s="16" t="s">
        <v>189</v>
      </c>
      <c r="AO135" s="16">
        <v>16.464500000000001</v>
      </c>
      <c r="AP135" s="16">
        <v>-21.807300000000001</v>
      </c>
      <c r="AQ135" s="16">
        <v>-15.990399999999999</v>
      </c>
      <c r="AR135" s="16" t="s">
        <v>189</v>
      </c>
      <c r="AS135" s="16" t="s">
        <v>189</v>
      </c>
      <c r="AT135" s="16" t="s">
        <v>189</v>
      </c>
      <c r="AU135" s="16" t="s">
        <v>189</v>
      </c>
      <c r="AV135" s="16" t="s">
        <v>189</v>
      </c>
      <c r="AW135" s="16">
        <v>-16.348199999999999</v>
      </c>
      <c r="AX135" s="16" t="s">
        <v>189</v>
      </c>
      <c r="AY135" s="16">
        <v>-17.088200000000001</v>
      </c>
      <c r="AZ135" s="16" t="s">
        <v>189</v>
      </c>
      <c r="BA135" s="16">
        <v>-15.2971</v>
      </c>
      <c r="BB135" s="16">
        <v>-19.3231</v>
      </c>
      <c r="BC135" s="16" t="s">
        <v>189</v>
      </c>
      <c r="BD135" s="16" t="s">
        <v>189</v>
      </c>
      <c r="BE135" s="16">
        <v>-20.8035</v>
      </c>
      <c r="BF135" s="16" t="s">
        <v>189</v>
      </c>
      <c r="BG135" s="16">
        <v>-17.859000000000002</v>
      </c>
      <c r="BH135" s="16">
        <v>21.656199999999998</v>
      </c>
      <c r="BI135" s="16" t="s">
        <v>189</v>
      </c>
      <c r="BJ135" s="16">
        <v>-16.3645</v>
      </c>
      <c r="BK135" s="16" t="s">
        <v>189</v>
      </c>
      <c r="BL135" s="16" t="s">
        <v>189</v>
      </c>
      <c r="BM135" s="16">
        <v>14.1967</v>
      </c>
      <c r="BN135" s="16" t="s">
        <v>189</v>
      </c>
      <c r="BO135" s="16">
        <v>-14.113799999999999</v>
      </c>
      <c r="BP135" s="16" t="s">
        <v>189</v>
      </c>
      <c r="BQ135" s="16">
        <v>-17.345500000000001</v>
      </c>
      <c r="BR135" s="16" t="s">
        <v>189</v>
      </c>
      <c r="BS135" s="16">
        <v>14.510999999999999</v>
      </c>
    </row>
    <row r="136" spans="1:71">
      <c r="A136" t="s">
        <v>34</v>
      </c>
      <c r="B136" t="s">
        <v>4</v>
      </c>
      <c r="C136" s="69" t="str">
        <f t="shared" si="2"/>
        <v>Morocco 2003-04Withdrawal</v>
      </c>
      <c r="D136" s="16">
        <v>8.2302</v>
      </c>
      <c r="E136" s="16">
        <v>-5.9705000000000004</v>
      </c>
      <c r="F136" s="16">
        <v>-11.718</v>
      </c>
      <c r="G136" s="16">
        <v>7.9610000000000003</v>
      </c>
      <c r="H136" s="16">
        <v>-5.9705000000000004</v>
      </c>
      <c r="I136" s="16">
        <v>8.8071000000000002</v>
      </c>
      <c r="J136" s="16" t="s">
        <v>189</v>
      </c>
      <c r="K136" s="16">
        <v>8.2316000000000003</v>
      </c>
      <c r="L136" s="16">
        <v>-7.5125999999999999</v>
      </c>
      <c r="M136" s="16">
        <v>8.8007000000000009</v>
      </c>
      <c r="N136" s="16">
        <v>-8.3896999999999995</v>
      </c>
      <c r="O136" s="16">
        <v>8.0479000000000003</v>
      </c>
      <c r="P136" s="16">
        <v>8.4154999999999998</v>
      </c>
      <c r="Q136" s="16">
        <v>6.7755999999999998</v>
      </c>
      <c r="R136" s="16">
        <v>9.7891999999999992</v>
      </c>
      <c r="S136" s="16">
        <v>9.5150000000000006</v>
      </c>
      <c r="T136" s="16">
        <v>6.7625999999999999</v>
      </c>
      <c r="U136" s="16">
        <v>7.9390000000000001</v>
      </c>
      <c r="V136" s="16">
        <v>8.6617999999999995</v>
      </c>
      <c r="W136" s="16">
        <v>7.7953000000000001</v>
      </c>
      <c r="X136" s="16" t="s">
        <v>189</v>
      </c>
      <c r="Y136" s="16">
        <v>-9.3970000000000002</v>
      </c>
      <c r="Z136" s="16">
        <v>7.8907999999999996</v>
      </c>
      <c r="AA136" s="16">
        <v>-9.3970000000000002</v>
      </c>
      <c r="AB136" s="16">
        <v>9.0382999999999996</v>
      </c>
      <c r="AC136" s="16" t="s">
        <v>189</v>
      </c>
      <c r="AD136" s="16" t="s">
        <v>189</v>
      </c>
      <c r="AE136" s="16">
        <v>10.0078</v>
      </c>
      <c r="AF136" s="16">
        <v>-7.5721999999999996</v>
      </c>
      <c r="AG136" s="16">
        <v>-11.5259</v>
      </c>
      <c r="AH136" s="16">
        <v>-5.8434999999999997</v>
      </c>
      <c r="AI136" s="16" t="s">
        <v>189</v>
      </c>
      <c r="AJ136" s="16" t="s">
        <v>189</v>
      </c>
      <c r="AK136" s="16">
        <v>-7.5582000000000003</v>
      </c>
      <c r="AL136" s="16">
        <v>-6.0492999999999997</v>
      </c>
      <c r="AM136" s="16" t="s">
        <v>189</v>
      </c>
      <c r="AN136" s="16" t="s">
        <v>189</v>
      </c>
      <c r="AO136" s="16">
        <v>8.4530999999999992</v>
      </c>
      <c r="AP136" s="16">
        <v>-7.2778</v>
      </c>
      <c r="AQ136" s="16">
        <v>-8.7010000000000005</v>
      </c>
      <c r="AR136" s="16" t="s">
        <v>189</v>
      </c>
      <c r="AS136" s="16">
        <v>-9.4160000000000004</v>
      </c>
      <c r="AT136" s="16">
        <v>-5.9993999999999996</v>
      </c>
      <c r="AU136" s="16">
        <v>-11.3727</v>
      </c>
      <c r="AV136" s="16" t="s">
        <v>189</v>
      </c>
      <c r="AW136" s="16">
        <v>7.7648999999999999</v>
      </c>
      <c r="AX136" s="16">
        <v>-5.5946999999999996</v>
      </c>
      <c r="AY136" s="16">
        <v>9.8917000000000002</v>
      </c>
      <c r="AZ136" s="16" t="s">
        <v>189</v>
      </c>
      <c r="BA136" s="16" t="s">
        <v>189</v>
      </c>
      <c r="BB136" s="16" t="s">
        <v>189</v>
      </c>
      <c r="BC136" s="16" t="s">
        <v>189</v>
      </c>
      <c r="BD136" s="16">
        <v>-7.016</v>
      </c>
      <c r="BE136" s="16" t="s">
        <v>189</v>
      </c>
      <c r="BF136" s="16">
        <v>-5.7751000000000001</v>
      </c>
      <c r="BG136" s="16">
        <v>-9.4672999999999998</v>
      </c>
      <c r="BH136" s="16">
        <v>7.2967000000000004</v>
      </c>
      <c r="BI136" s="16" t="s">
        <v>189</v>
      </c>
      <c r="BJ136" s="16">
        <v>8.4247999999999994</v>
      </c>
      <c r="BK136" s="16" t="s">
        <v>189</v>
      </c>
      <c r="BL136" s="16" t="s">
        <v>189</v>
      </c>
      <c r="BM136" s="16">
        <v>8.4265000000000008</v>
      </c>
      <c r="BN136" s="16" t="s">
        <v>189</v>
      </c>
      <c r="BO136" s="16">
        <v>9.4821000000000009</v>
      </c>
      <c r="BP136" s="16" t="s">
        <v>189</v>
      </c>
      <c r="BQ136" s="16">
        <v>-7.1967999999999996</v>
      </c>
      <c r="BR136" s="16" t="s">
        <v>189</v>
      </c>
      <c r="BS136" s="16">
        <v>10.037800000000001</v>
      </c>
    </row>
    <row r="137" spans="1:71">
      <c r="A137" t="s">
        <v>35</v>
      </c>
      <c r="B137" t="s">
        <v>0</v>
      </c>
      <c r="C137" s="69" t="str">
        <f t="shared" si="2"/>
        <v>Mozambique 2011Pill</v>
      </c>
      <c r="D137" s="16">
        <v>3.2688000000000001</v>
      </c>
      <c r="E137" s="16">
        <v>5.2153999999999998</v>
      </c>
      <c r="F137" s="16">
        <v>2.2738</v>
      </c>
      <c r="G137" s="16">
        <v>1.5474000000000001</v>
      </c>
      <c r="H137" s="16">
        <v>5.2153999999999998</v>
      </c>
      <c r="I137" s="16">
        <v>1.8794</v>
      </c>
      <c r="J137" s="16">
        <v>-2.0243000000000002</v>
      </c>
      <c r="K137" s="16">
        <v>3.4939</v>
      </c>
      <c r="L137" s="16">
        <v>4.6664000000000003</v>
      </c>
      <c r="M137" s="16">
        <v>3.4891999999999999</v>
      </c>
      <c r="N137" s="16">
        <v>1.5795999999999999</v>
      </c>
      <c r="O137" s="16">
        <v>4.0004</v>
      </c>
      <c r="P137" s="16">
        <v>2.4609999999999999</v>
      </c>
      <c r="Q137" s="16">
        <v>3.8336000000000001</v>
      </c>
      <c r="R137" s="16">
        <v>1.2927999999999999</v>
      </c>
      <c r="S137" s="16">
        <v>6.19</v>
      </c>
      <c r="T137" s="16">
        <v>2.2763</v>
      </c>
      <c r="U137" s="16">
        <v>2.3216000000000001</v>
      </c>
      <c r="V137" s="16">
        <v>4.6528999999999998</v>
      </c>
      <c r="W137" s="16">
        <v>4.3849</v>
      </c>
      <c r="X137" s="16">
        <v>-3.0093000000000001</v>
      </c>
      <c r="Y137" s="16">
        <v>1.7329000000000001</v>
      </c>
      <c r="Z137" s="16">
        <v>4.1186999999999996</v>
      </c>
      <c r="AA137" s="16">
        <v>1.7329000000000001</v>
      </c>
      <c r="AB137" s="16">
        <v>-6.7060000000000004</v>
      </c>
      <c r="AC137" s="16" t="s">
        <v>189</v>
      </c>
      <c r="AD137" s="16" t="s">
        <v>189</v>
      </c>
      <c r="AE137" s="16">
        <v>-2.6998000000000002</v>
      </c>
      <c r="AF137" s="16">
        <v>-7.1501000000000001</v>
      </c>
      <c r="AG137" s="16" t="s">
        <v>189</v>
      </c>
      <c r="AH137" s="16">
        <v>2.6295000000000002</v>
      </c>
      <c r="AI137" s="16">
        <v>1.8344</v>
      </c>
      <c r="AJ137" s="16">
        <v>3.2235999999999998</v>
      </c>
      <c r="AK137" s="16">
        <v>1.5464</v>
      </c>
      <c r="AL137" s="16">
        <v>2.7934000000000001</v>
      </c>
      <c r="AM137" s="16">
        <v>0.37690000000000001</v>
      </c>
      <c r="AN137" s="16">
        <v>3.7092000000000001</v>
      </c>
      <c r="AO137" s="16">
        <v>1.2474000000000001</v>
      </c>
      <c r="AP137" s="16">
        <v>2.6526999999999998</v>
      </c>
      <c r="AQ137" s="16">
        <v>-1.0587</v>
      </c>
      <c r="AR137" s="16">
        <v>-7.6402000000000001</v>
      </c>
      <c r="AS137" s="16">
        <v>2.7206000000000001</v>
      </c>
      <c r="AT137" s="16">
        <v>5.5983000000000001</v>
      </c>
      <c r="AU137" s="16" t="s">
        <v>189</v>
      </c>
      <c r="AV137" s="16">
        <v>7.7032999999999996</v>
      </c>
      <c r="AW137" s="16">
        <v>2.0062000000000002</v>
      </c>
      <c r="AX137" s="16">
        <v>5.0808</v>
      </c>
      <c r="AY137" s="16">
        <v>-1.4077</v>
      </c>
      <c r="AZ137" s="16">
        <v>-1.8826000000000001</v>
      </c>
      <c r="BA137" s="16">
        <v>-1.5637000000000001</v>
      </c>
      <c r="BB137" s="16">
        <v>1.8593</v>
      </c>
      <c r="BC137" s="16" t="s">
        <v>189</v>
      </c>
      <c r="BD137" s="16">
        <v>6.5838999999999999</v>
      </c>
      <c r="BE137" s="16">
        <v>1.6254</v>
      </c>
      <c r="BF137" s="16">
        <v>4.8983999999999996</v>
      </c>
      <c r="BG137" s="16">
        <v>-1.8769</v>
      </c>
      <c r="BH137" s="16">
        <v>4.3539000000000003</v>
      </c>
      <c r="BI137" s="16" t="s">
        <v>189</v>
      </c>
      <c r="BJ137" s="16">
        <v>2.5326</v>
      </c>
      <c r="BK137" s="16" t="s">
        <v>189</v>
      </c>
      <c r="BL137" s="16" t="s">
        <v>189</v>
      </c>
      <c r="BM137" s="16">
        <v>1.8736999999999999</v>
      </c>
      <c r="BN137" s="16">
        <v>2.9533999999999998</v>
      </c>
      <c r="BO137" s="16">
        <v>1.5814999999999999</v>
      </c>
      <c r="BP137" s="16">
        <v>5.3240999999999996</v>
      </c>
      <c r="BQ137" s="16">
        <v>2.3690000000000002</v>
      </c>
      <c r="BR137" s="16" t="s">
        <v>189</v>
      </c>
      <c r="BS137" s="16">
        <v>0.81720000000000004</v>
      </c>
    </row>
    <row r="138" spans="1:71">
      <c r="A138" t="s">
        <v>35</v>
      </c>
      <c r="B138" t="s">
        <v>75</v>
      </c>
      <c r="C138" s="69" t="str">
        <f t="shared" si="2"/>
        <v>Mozambique 2011Injectables</v>
      </c>
      <c r="D138" s="16">
        <v>1.4015</v>
      </c>
      <c r="E138" s="16">
        <v>2.6503000000000001</v>
      </c>
      <c r="F138" s="16">
        <v>0.60709999999999997</v>
      </c>
      <c r="G138" s="16">
        <v>1.1082000000000001</v>
      </c>
      <c r="H138" s="16">
        <v>2.6503000000000001</v>
      </c>
      <c r="I138" s="16">
        <v>0.9173</v>
      </c>
      <c r="J138" s="16" t="s">
        <v>189</v>
      </c>
      <c r="K138" s="16">
        <v>1.1865000000000001</v>
      </c>
      <c r="L138" s="16" t="s">
        <v>189</v>
      </c>
      <c r="M138" s="16">
        <v>0.45800000000000002</v>
      </c>
      <c r="N138" s="16">
        <v>1.7587999999999999</v>
      </c>
      <c r="O138" s="16">
        <v>1.1952</v>
      </c>
      <c r="P138" s="16">
        <v>1.4769000000000001</v>
      </c>
      <c r="Q138" s="16">
        <v>1.6371</v>
      </c>
      <c r="R138" s="16">
        <v>0.99509999999999998</v>
      </c>
      <c r="S138" s="16">
        <v>1.5273000000000001</v>
      </c>
      <c r="T138" s="16">
        <v>1.3363</v>
      </c>
      <c r="U138" s="16">
        <v>0.95579999999999998</v>
      </c>
      <c r="V138" s="16">
        <v>1.7733000000000001</v>
      </c>
      <c r="W138" s="16">
        <v>0.95730000000000004</v>
      </c>
      <c r="X138" s="16" t="s">
        <v>189</v>
      </c>
      <c r="Y138" s="16">
        <v>-3.7669999999999999</v>
      </c>
      <c r="Z138" s="16">
        <v>0.90839999999999999</v>
      </c>
      <c r="AA138" s="16">
        <v>-3.7669999999999999</v>
      </c>
      <c r="AB138" s="16">
        <v>1.2932999999999999</v>
      </c>
      <c r="AC138" s="16" t="s">
        <v>189</v>
      </c>
      <c r="AD138" s="16" t="s">
        <v>189</v>
      </c>
      <c r="AE138" s="16">
        <v>-2.0729000000000002</v>
      </c>
      <c r="AF138" s="16">
        <v>-1.0174000000000001</v>
      </c>
      <c r="AG138" s="16" t="s">
        <v>189</v>
      </c>
      <c r="AH138" s="16">
        <v>0.61990000000000001</v>
      </c>
      <c r="AI138" s="16">
        <v>-3.4293</v>
      </c>
      <c r="AJ138" s="16">
        <v>-4.2816000000000001</v>
      </c>
      <c r="AK138" s="16">
        <v>0.2361</v>
      </c>
      <c r="AL138" s="16">
        <v>2.0764999999999998</v>
      </c>
      <c r="AM138" s="16">
        <v>0.18659999999999999</v>
      </c>
      <c r="AN138" s="16">
        <v>-2.9121999999999999</v>
      </c>
      <c r="AO138" s="16">
        <v>0.18890000000000001</v>
      </c>
      <c r="AP138" s="16">
        <v>1.5285</v>
      </c>
      <c r="AQ138" s="16">
        <v>-1E-4</v>
      </c>
      <c r="AR138" s="16" t="s">
        <v>189</v>
      </c>
      <c r="AS138" s="16">
        <v>1.5424</v>
      </c>
      <c r="AT138" s="16">
        <v>1.7225999999999999</v>
      </c>
      <c r="AU138" s="16">
        <v>-1.9166000000000001</v>
      </c>
      <c r="AV138" s="16">
        <v>-1.1992</v>
      </c>
      <c r="AW138" s="16">
        <v>0.79490000000000005</v>
      </c>
      <c r="AX138" s="16">
        <v>0.78869999999999996</v>
      </c>
      <c r="AY138" s="16">
        <v>1.1298999999999999</v>
      </c>
      <c r="AZ138" s="16" t="s">
        <v>189</v>
      </c>
      <c r="BA138" s="16" t="s">
        <v>189</v>
      </c>
      <c r="BB138" s="16">
        <v>-5.0909000000000004</v>
      </c>
      <c r="BC138" s="16" t="s">
        <v>189</v>
      </c>
      <c r="BD138" s="16">
        <v>-1.0809</v>
      </c>
      <c r="BE138" s="16" t="s">
        <v>189</v>
      </c>
      <c r="BF138" s="16">
        <v>-1.8016000000000001</v>
      </c>
      <c r="BG138" s="16" t="s">
        <v>189</v>
      </c>
      <c r="BH138" s="16">
        <v>1.2984</v>
      </c>
      <c r="BI138" s="16" t="s">
        <v>189</v>
      </c>
      <c r="BJ138" s="16">
        <v>0.82599999999999996</v>
      </c>
      <c r="BK138" s="16" t="s">
        <v>189</v>
      </c>
      <c r="BL138" s="16" t="s">
        <v>189</v>
      </c>
      <c r="BM138" s="16">
        <v>1.0724</v>
      </c>
      <c r="BN138" s="16">
        <v>1.8774999999999999</v>
      </c>
      <c r="BO138" s="16">
        <v>1.0670999999999999</v>
      </c>
      <c r="BP138" s="16">
        <v>-3.0053999999999998</v>
      </c>
      <c r="BQ138" s="16">
        <v>0.80420000000000003</v>
      </c>
      <c r="BR138" s="16" t="s">
        <v>189</v>
      </c>
      <c r="BS138" s="16">
        <v>1.0793999999999999</v>
      </c>
    </row>
    <row r="139" spans="1:71">
      <c r="A139" t="s">
        <v>35</v>
      </c>
      <c r="B139" t="s">
        <v>2</v>
      </c>
      <c r="C139" s="69" t="str">
        <f t="shared" si="2"/>
        <v>Mozambique 2011Male condom</v>
      </c>
      <c r="D139" s="16">
        <v>2.2795000000000001</v>
      </c>
      <c r="E139" s="16">
        <v>2.8407</v>
      </c>
      <c r="F139" s="16" t="s">
        <v>189</v>
      </c>
      <c r="G139" s="16">
        <v>-0.68430000000000002</v>
      </c>
      <c r="H139" s="16">
        <v>2.8407</v>
      </c>
      <c r="I139" s="16">
        <v>-0.85750000000000004</v>
      </c>
      <c r="J139" s="16">
        <v>1.2673000000000001</v>
      </c>
      <c r="K139" s="16">
        <v>3.8144999999999998</v>
      </c>
      <c r="L139" s="16">
        <v>2.4771000000000001</v>
      </c>
      <c r="M139" s="16">
        <v>-2.21</v>
      </c>
      <c r="N139" s="16" t="s">
        <v>189</v>
      </c>
      <c r="O139" s="16">
        <v>2.4241999999999999</v>
      </c>
      <c r="P139" s="16" t="s">
        <v>189</v>
      </c>
      <c r="Q139" s="16">
        <v>2.4584999999999999</v>
      </c>
      <c r="R139" s="16" t="s">
        <v>189</v>
      </c>
      <c r="S139" s="16" t="s">
        <v>189</v>
      </c>
      <c r="T139" s="16">
        <v>1.7568999999999999</v>
      </c>
      <c r="U139" s="16">
        <v>2.0655999999999999</v>
      </c>
      <c r="V139" s="16" t="s">
        <v>189</v>
      </c>
      <c r="W139" s="16">
        <v>-5.7682000000000002</v>
      </c>
      <c r="X139" s="16" t="s">
        <v>189</v>
      </c>
      <c r="Y139" s="16">
        <v>1.4233</v>
      </c>
      <c r="Z139" s="16">
        <v>-4.2022000000000004</v>
      </c>
      <c r="AA139" s="16">
        <v>1.4233</v>
      </c>
      <c r="AB139" s="16" t="s">
        <v>189</v>
      </c>
      <c r="AC139" s="16" t="s">
        <v>189</v>
      </c>
      <c r="AD139" s="16" t="s">
        <v>189</v>
      </c>
      <c r="AE139" s="16" t="s">
        <v>189</v>
      </c>
      <c r="AF139" s="16" t="s">
        <v>189</v>
      </c>
      <c r="AG139" s="16" t="s">
        <v>189</v>
      </c>
      <c r="AH139" s="16">
        <v>-2.5432000000000001</v>
      </c>
      <c r="AI139" s="16">
        <v>1.4529000000000001</v>
      </c>
      <c r="AJ139" s="16">
        <v>2.3184</v>
      </c>
      <c r="AK139" s="16">
        <v>-0.3705</v>
      </c>
      <c r="AL139" s="16">
        <v>1.861</v>
      </c>
      <c r="AM139" s="16" t="s">
        <v>189</v>
      </c>
      <c r="AN139" s="16">
        <v>2.7433999999999998</v>
      </c>
      <c r="AO139" s="16">
        <v>-0.41439999999999999</v>
      </c>
      <c r="AP139" s="16">
        <v>2.1972</v>
      </c>
      <c r="AQ139" s="16" t="s">
        <v>189</v>
      </c>
      <c r="AR139" s="16" t="s">
        <v>189</v>
      </c>
      <c r="AS139" s="16" t="s">
        <v>189</v>
      </c>
      <c r="AT139" s="16" t="s">
        <v>189</v>
      </c>
      <c r="AU139" s="16" t="s">
        <v>189</v>
      </c>
      <c r="AV139" s="16">
        <v>-5.4626000000000001</v>
      </c>
      <c r="AW139" s="16" t="s">
        <v>189</v>
      </c>
      <c r="AX139" s="16">
        <v>-4.6464999999999996</v>
      </c>
      <c r="AY139" s="16" t="s">
        <v>189</v>
      </c>
      <c r="AZ139" s="16">
        <v>1.7481</v>
      </c>
      <c r="BA139" s="16">
        <v>-0.53280000000000005</v>
      </c>
      <c r="BB139" s="16">
        <v>1.5716000000000001</v>
      </c>
      <c r="BC139" s="16" t="s">
        <v>189</v>
      </c>
      <c r="BD139" s="16">
        <v>-4.8531000000000004</v>
      </c>
      <c r="BE139" s="16">
        <v>1.5234000000000001</v>
      </c>
      <c r="BF139" s="16">
        <v>2.8984000000000001</v>
      </c>
      <c r="BG139" s="16">
        <v>-0.54569999999999996</v>
      </c>
      <c r="BH139" s="16">
        <v>2.4350999999999998</v>
      </c>
      <c r="BI139" s="16" t="s">
        <v>189</v>
      </c>
      <c r="BJ139" s="16" t="s">
        <v>189</v>
      </c>
      <c r="BK139" s="16" t="s">
        <v>189</v>
      </c>
      <c r="BL139" s="16" t="s">
        <v>189</v>
      </c>
      <c r="BM139" s="16" t="s">
        <v>189</v>
      </c>
      <c r="BN139" s="16" t="s">
        <v>189</v>
      </c>
      <c r="BO139" s="16" t="s">
        <v>189</v>
      </c>
      <c r="BP139" s="16">
        <v>2.8146</v>
      </c>
      <c r="BQ139" s="16">
        <v>-1.2367999999999999</v>
      </c>
      <c r="BR139" s="16" t="s">
        <v>189</v>
      </c>
      <c r="BS139" s="16" t="s">
        <v>189</v>
      </c>
    </row>
    <row r="140" spans="1:71">
      <c r="A140" t="s">
        <v>37</v>
      </c>
      <c r="B140" t="s">
        <v>0</v>
      </c>
      <c r="C140" s="69" t="str">
        <f t="shared" si="2"/>
        <v>Nepal 2011Pill</v>
      </c>
      <c r="D140" s="16">
        <v>3.0074999999999998</v>
      </c>
      <c r="E140" s="16">
        <v>3.1796000000000002</v>
      </c>
      <c r="F140" s="16">
        <v>3.5327000000000002</v>
      </c>
      <c r="G140" s="16">
        <v>2.4594999999999998</v>
      </c>
      <c r="H140" s="16">
        <v>3.1796000000000002</v>
      </c>
      <c r="I140" s="16">
        <v>2.9253</v>
      </c>
      <c r="J140" s="16" t="s">
        <v>189</v>
      </c>
      <c r="K140" s="16">
        <v>3.0274999999999999</v>
      </c>
      <c r="L140" s="16">
        <v>3.3809</v>
      </c>
      <c r="M140" s="16">
        <v>2.7206000000000001</v>
      </c>
      <c r="N140" s="16">
        <v>-3.4218000000000002</v>
      </c>
      <c r="O140" s="16">
        <v>3.3277000000000001</v>
      </c>
      <c r="P140" s="16">
        <v>2.4702000000000002</v>
      </c>
      <c r="Q140" s="16">
        <v>2.7284000000000002</v>
      </c>
      <c r="R140" s="16">
        <v>3.1162999999999998</v>
      </c>
      <c r="S140" s="16">
        <v>3.9679000000000002</v>
      </c>
      <c r="T140" s="16">
        <v>2.0728</v>
      </c>
      <c r="U140" s="16">
        <v>3.1335000000000002</v>
      </c>
      <c r="V140" s="16">
        <v>2.9891999999999999</v>
      </c>
      <c r="W140" s="16">
        <v>3.9615</v>
      </c>
      <c r="X140" s="16" t="s">
        <v>189</v>
      </c>
      <c r="Y140" s="16">
        <v>2.5657000000000001</v>
      </c>
      <c r="Z140" s="16">
        <v>3.3915000000000002</v>
      </c>
      <c r="AA140" s="16">
        <v>2.5657000000000001</v>
      </c>
      <c r="AB140" s="16">
        <v>4.0655000000000001</v>
      </c>
      <c r="AC140" s="16">
        <v>-3.5409999999999999</v>
      </c>
      <c r="AD140" s="16">
        <v>-3.9055</v>
      </c>
      <c r="AE140" s="16">
        <v>4.0491000000000001</v>
      </c>
      <c r="AF140" s="16">
        <v>-3.5236999999999998</v>
      </c>
      <c r="AG140" s="16">
        <v>4.0736999999999997</v>
      </c>
      <c r="AH140" s="16">
        <v>-1.9388000000000001</v>
      </c>
      <c r="AI140" s="16">
        <v>2.1446000000000001</v>
      </c>
      <c r="AJ140" s="16">
        <v>-2.4464999999999999</v>
      </c>
      <c r="AK140" s="16">
        <v>1.8579000000000001</v>
      </c>
      <c r="AL140" s="16">
        <v>-2.0636000000000001</v>
      </c>
      <c r="AM140" s="16">
        <v>2.0857000000000001</v>
      </c>
      <c r="AN140" s="16" t="s">
        <v>189</v>
      </c>
      <c r="AO140" s="16">
        <v>-2.9975999999999998</v>
      </c>
      <c r="AP140" s="16" t="s">
        <v>189</v>
      </c>
      <c r="AQ140" s="16">
        <v>-3.3277000000000001</v>
      </c>
      <c r="AR140" s="16">
        <v>3.15</v>
      </c>
      <c r="AS140" s="16">
        <v>2.9121000000000001</v>
      </c>
      <c r="AT140" s="16">
        <v>-2.7570999999999999</v>
      </c>
      <c r="AU140" s="16">
        <v>3.0903</v>
      </c>
      <c r="AV140" s="16">
        <v>-2.8658999999999999</v>
      </c>
      <c r="AW140" s="16">
        <v>3.5891000000000002</v>
      </c>
      <c r="AX140" s="16" t="s">
        <v>189</v>
      </c>
      <c r="AY140" s="16">
        <v>3.4863</v>
      </c>
      <c r="AZ140" s="16">
        <v>3.3723000000000001</v>
      </c>
      <c r="BA140" s="16">
        <v>1.8612</v>
      </c>
      <c r="BB140" s="16">
        <v>-2.7467000000000001</v>
      </c>
      <c r="BC140" s="16">
        <v>2.4805999999999999</v>
      </c>
      <c r="BD140" s="16">
        <v>3.9963000000000002</v>
      </c>
      <c r="BE140" s="16">
        <v>2.9575</v>
      </c>
      <c r="BF140" s="16">
        <v>3.1141999999999999</v>
      </c>
      <c r="BG140" s="16">
        <v>3.5844</v>
      </c>
      <c r="BH140" s="16">
        <v>2.6236000000000002</v>
      </c>
      <c r="BI140" s="16">
        <v>3.8704000000000001</v>
      </c>
      <c r="BJ140" s="16">
        <v>2.9784000000000002</v>
      </c>
      <c r="BK140" s="16" t="s">
        <v>189</v>
      </c>
      <c r="BL140" s="16" t="s">
        <v>189</v>
      </c>
      <c r="BM140" s="16">
        <v>2.3172000000000001</v>
      </c>
      <c r="BN140" s="16" t="s">
        <v>189</v>
      </c>
      <c r="BO140" s="16">
        <v>2.3753000000000002</v>
      </c>
      <c r="BP140" s="16">
        <v>-2.5160999999999998</v>
      </c>
      <c r="BQ140" s="16" t="s">
        <v>189</v>
      </c>
      <c r="BR140" s="16">
        <v>-4.1783000000000001</v>
      </c>
      <c r="BS140" s="16">
        <v>2.8504</v>
      </c>
    </row>
    <row r="141" spans="1:71">
      <c r="A141" t="s">
        <v>37</v>
      </c>
      <c r="B141" t="s">
        <v>75</v>
      </c>
      <c r="C141" s="69" t="str">
        <f t="shared" si="2"/>
        <v>Nepal 2011Injectables</v>
      </c>
      <c r="D141" s="16">
        <v>0.59219999999999995</v>
      </c>
      <c r="E141" s="16">
        <v>0.56089999999999995</v>
      </c>
      <c r="F141" s="16">
        <v>0.93600000000000005</v>
      </c>
      <c r="G141" s="16">
        <v>0.33979999999999999</v>
      </c>
      <c r="H141" s="16">
        <v>0.56089999999999995</v>
      </c>
      <c r="I141" s="16">
        <v>0.61060000000000003</v>
      </c>
      <c r="J141" s="16" t="s">
        <v>189</v>
      </c>
      <c r="K141" s="16">
        <v>0.59340000000000004</v>
      </c>
      <c r="L141" s="16">
        <v>0.34470000000000001</v>
      </c>
      <c r="M141" s="16">
        <v>0.5504</v>
      </c>
      <c r="N141" s="16">
        <v>1.0249999999999999</v>
      </c>
      <c r="O141" s="16">
        <v>0.35659999999999997</v>
      </c>
      <c r="P141" s="16">
        <v>0.93869999999999998</v>
      </c>
      <c r="Q141" s="16">
        <v>0.30909999999999999</v>
      </c>
      <c r="R141" s="16">
        <v>0.68799999999999994</v>
      </c>
      <c r="S141" s="16">
        <v>0.67390000000000005</v>
      </c>
      <c r="T141" s="16">
        <v>0.4884</v>
      </c>
      <c r="U141" s="16">
        <v>0.64639999999999997</v>
      </c>
      <c r="V141" s="16">
        <v>0.58350000000000002</v>
      </c>
      <c r="W141" s="16">
        <v>0.51939999999999997</v>
      </c>
      <c r="X141" s="16" t="s">
        <v>189</v>
      </c>
      <c r="Y141" s="16">
        <v>0.57350000000000001</v>
      </c>
      <c r="Z141" s="16">
        <v>0.60270000000000001</v>
      </c>
      <c r="AA141" s="16">
        <v>0.57350000000000001</v>
      </c>
      <c r="AB141" s="16">
        <v>0.62609999999999999</v>
      </c>
      <c r="AC141" s="16">
        <v>-0.88200000000000001</v>
      </c>
      <c r="AD141" s="16">
        <v>0.44879999999999998</v>
      </c>
      <c r="AE141" s="16">
        <v>0.80310000000000004</v>
      </c>
      <c r="AF141" s="16">
        <v>-0.1799</v>
      </c>
      <c r="AG141" s="16">
        <v>0.80600000000000005</v>
      </c>
      <c r="AH141" s="16">
        <v>0.54610000000000003</v>
      </c>
      <c r="AI141" s="16">
        <v>0.44840000000000002</v>
      </c>
      <c r="AJ141" s="16">
        <v>0.68920000000000003</v>
      </c>
      <c r="AK141" s="16">
        <v>0.3599</v>
      </c>
      <c r="AL141" s="16">
        <v>-0.42299999999999999</v>
      </c>
      <c r="AM141" s="16">
        <v>0.51400000000000001</v>
      </c>
      <c r="AN141" s="16">
        <v>-1.1576</v>
      </c>
      <c r="AO141" s="16">
        <v>0.36709999999999998</v>
      </c>
      <c r="AP141" s="16">
        <v>-1.38</v>
      </c>
      <c r="AQ141" s="16">
        <v>0.33889999999999998</v>
      </c>
      <c r="AR141" s="16">
        <v>0.46810000000000002</v>
      </c>
      <c r="AS141" s="16">
        <v>0.65380000000000005</v>
      </c>
      <c r="AT141" s="16">
        <v>9.9299999999999999E-2</v>
      </c>
      <c r="AU141" s="16">
        <v>0.74239999999999995</v>
      </c>
      <c r="AV141" s="16">
        <v>0.2487</v>
      </c>
      <c r="AW141" s="16">
        <v>0.76160000000000005</v>
      </c>
      <c r="AX141" s="16">
        <v>-1E-4</v>
      </c>
      <c r="AY141" s="16">
        <v>0.73080000000000001</v>
      </c>
      <c r="AZ141" s="16">
        <v>0.89329999999999998</v>
      </c>
      <c r="BA141" s="16">
        <v>0.27400000000000002</v>
      </c>
      <c r="BB141" s="16">
        <v>-0.54590000000000005</v>
      </c>
      <c r="BC141" s="16">
        <v>0.58650000000000002</v>
      </c>
      <c r="BD141" s="16">
        <v>0.1837</v>
      </c>
      <c r="BE141" s="16">
        <v>0.49740000000000001</v>
      </c>
      <c r="BF141" s="16">
        <v>0.63329999999999997</v>
      </c>
      <c r="BG141" s="16">
        <v>0</v>
      </c>
      <c r="BH141" s="16">
        <v>0.31879999999999997</v>
      </c>
      <c r="BI141" s="16">
        <v>0.3821</v>
      </c>
      <c r="BJ141" s="16">
        <v>0.91900000000000004</v>
      </c>
      <c r="BK141" s="16" t="s">
        <v>189</v>
      </c>
      <c r="BL141" s="16" t="s">
        <v>189</v>
      </c>
      <c r="BM141" s="16">
        <v>1.0494000000000001</v>
      </c>
      <c r="BN141" s="16" t="s">
        <v>189</v>
      </c>
      <c r="BO141" s="16">
        <v>0.95679999999999998</v>
      </c>
      <c r="BP141" s="16">
        <v>0.4133</v>
      </c>
      <c r="BQ141" s="16" t="s">
        <v>189</v>
      </c>
      <c r="BR141" s="16">
        <v>0.70189999999999997</v>
      </c>
      <c r="BS141" s="16">
        <v>0.67989999999999995</v>
      </c>
    </row>
    <row r="142" spans="1:71">
      <c r="A142" t="s">
        <v>37</v>
      </c>
      <c r="B142" t="s">
        <v>2</v>
      </c>
      <c r="C142" s="69" t="str">
        <f t="shared" si="2"/>
        <v>Nepal 2011Male condom</v>
      </c>
      <c r="D142" s="16">
        <v>3.9834000000000001</v>
      </c>
      <c r="E142" s="16">
        <v>5.431</v>
      </c>
      <c r="F142" s="16">
        <v>2.0924</v>
      </c>
      <c r="G142" s="16">
        <v>3.07</v>
      </c>
      <c r="H142" s="16">
        <v>5.431</v>
      </c>
      <c r="I142" s="16">
        <v>2.6410999999999998</v>
      </c>
      <c r="J142" s="16" t="s">
        <v>189</v>
      </c>
      <c r="K142" s="16">
        <v>4.13</v>
      </c>
      <c r="L142" s="16">
        <v>4.8666999999999998</v>
      </c>
      <c r="M142" s="16">
        <v>1.4319999999999999</v>
      </c>
      <c r="N142" s="16" t="s">
        <v>189</v>
      </c>
      <c r="O142" s="16">
        <v>3.8130999999999999</v>
      </c>
      <c r="P142" s="16">
        <v>-4.7351000000000001</v>
      </c>
      <c r="Q142" s="16">
        <v>5.3429000000000002</v>
      </c>
      <c r="R142" s="16">
        <v>2.7292999999999998</v>
      </c>
      <c r="S142" s="16">
        <v>4.9131</v>
      </c>
      <c r="T142" s="16">
        <v>3.3967000000000001</v>
      </c>
      <c r="U142" s="16">
        <v>2.7345999999999999</v>
      </c>
      <c r="V142" s="16">
        <v>4.3853</v>
      </c>
      <c r="W142" s="16">
        <v>6.2610000000000001</v>
      </c>
      <c r="X142" s="16" t="s">
        <v>189</v>
      </c>
      <c r="Y142" s="16">
        <v>3.1970999999999998</v>
      </c>
      <c r="Z142" s="16">
        <v>5.5541999999999998</v>
      </c>
      <c r="AA142" s="16">
        <v>3.1970999999999998</v>
      </c>
      <c r="AB142" s="16">
        <v>6.0378999999999996</v>
      </c>
      <c r="AC142" s="16">
        <v>-2.8066</v>
      </c>
      <c r="AD142" s="16">
        <v>-5.0266999999999999</v>
      </c>
      <c r="AE142" s="16">
        <v>-4.9642999999999997</v>
      </c>
      <c r="AF142" s="16">
        <v>-6.1081000000000003</v>
      </c>
      <c r="AG142" s="16">
        <v>-3.9411</v>
      </c>
      <c r="AH142" s="16" t="s">
        <v>189</v>
      </c>
      <c r="AI142" s="16">
        <v>3.2759</v>
      </c>
      <c r="AJ142" s="16">
        <v>5.8503999999999996</v>
      </c>
      <c r="AK142" s="16">
        <v>1.6083000000000001</v>
      </c>
      <c r="AL142" s="16">
        <v>4.8954000000000004</v>
      </c>
      <c r="AM142" s="16">
        <v>1.9305000000000001</v>
      </c>
      <c r="AN142" s="16">
        <v>-4.1952999999999996</v>
      </c>
      <c r="AO142" s="16">
        <v>-1.8796999999999999</v>
      </c>
      <c r="AP142" s="16">
        <v>-3.8222999999999998</v>
      </c>
      <c r="AQ142" s="16">
        <v>-1.4988999999999999</v>
      </c>
      <c r="AR142" s="16">
        <v>5.6807999999999996</v>
      </c>
      <c r="AS142" s="16">
        <v>2.9815</v>
      </c>
      <c r="AT142" s="16">
        <v>5.8613</v>
      </c>
      <c r="AU142" s="16">
        <v>3.1015999999999999</v>
      </c>
      <c r="AV142" s="16">
        <v>-5.6913999999999998</v>
      </c>
      <c r="AW142" s="16">
        <v>-5.5102000000000002</v>
      </c>
      <c r="AX142" s="16" t="s">
        <v>189</v>
      </c>
      <c r="AY142" s="16">
        <v>4.7283999999999997</v>
      </c>
      <c r="AZ142" s="16">
        <v>5.3526999999999996</v>
      </c>
      <c r="BA142" s="16">
        <v>1.0088999999999999</v>
      </c>
      <c r="BB142" s="16">
        <v>4.7785000000000002</v>
      </c>
      <c r="BC142" s="16">
        <v>1.2484999999999999</v>
      </c>
      <c r="BD142" s="16">
        <v>-4.7119</v>
      </c>
      <c r="BE142" s="16">
        <v>3.5032999999999999</v>
      </c>
      <c r="BF142" s="16">
        <v>5.6489000000000003</v>
      </c>
      <c r="BG142" s="16">
        <v>1.3619000000000001</v>
      </c>
      <c r="BH142" s="16">
        <v>5.3731</v>
      </c>
      <c r="BI142" s="16">
        <v>1.6063000000000001</v>
      </c>
      <c r="BJ142" s="16">
        <v>-6.9648000000000003</v>
      </c>
      <c r="BK142" s="16" t="s">
        <v>189</v>
      </c>
      <c r="BL142" s="16" t="s">
        <v>189</v>
      </c>
      <c r="BM142" s="16">
        <v>-5.2141000000000002</v>
      </c>
      <c r="BN142" s="16" t="s">
        <v>189</v>
      </c>
      <c r="BO142" s="16">
        <v>-4.8021000000000003</v>
      </c>
      <c r="BP142" s="16">
        <v>6.2390999999999996</v>
      </c>
      <c r="BQ142" s="16" t="s">
        <v>189</v>
      </c>
      <c r="BR142" s="16">
        <v>-3.0059999999999998</v>
      </c>
      <c r="BS142" s="16">
        <v>2.6598999999999999</v>
      </c>
    </row>
    <row r="143" spans="1:71">
      <c r="A143" t="s">
        <v>37</v>
      </c>
      <c r="B143" t="s">
        <v>4</v>
      </c>
      <c r="C143" s="69" t="str">
        <f t="shared" si="2"/>
        <v>Nepal 2011Withdrawal</v>
      </c>
      <c r="D143" s="16">
        <v>6.6700999999999997</v>
      </c>
      <c r="E143" s="16">
        <v>9.3232999999999997</v>
      </c>
      <c r="F143" s="16">
        <v>-7.9668000000000001</v>
      </c>
      <c r="G143" s="16">
        <v>3.9874000000000001</v>
      </c>
      <c r="H143" s="16">
        <v>9.3232999999999997</v>
      </c>
      <c r="I143" s="16">
        <v>5.4715999999999996</v>
      </c>
      <c r="J143" s="16" t="s">
        <v>189</v>
      </c>
      <c r="K143" s="16">
        <v>6.5101000000000004</v>
      </c>
      <c r="L143" s="16">
        <v>8.7970000000000006</v>
      </c>
      <c r="M143" s="16">
        <v>6.0278999999999998</v>
      </c>
      <c r="N143" s="16" t="s">
        <v>189</v>
      </c>
      <c r="O143" s="16">
        <v>6.6952999999999996</v>
      </c>
      <c r="P143" s="16">
        <v>-6.5450999999999997</v>
      </c>
      <c r="Q143" s="16">
        <v>9.4917999999999996</v>
      </c>
      <c r="R143" s="16">
        <v>5.3781999999999996</v>
      </c>
      <c r="S143" s="16">
        <v>6.0590999999999999</v>
      </c>
      <c r="T143" s="16">
        <v>7.1588000000000003</v>
      </c>
      <c r="U143" s="16">
        <v>6.0163000000000002</v>
      </c>
      <c r="V143" s="16">
        <v>6.7941000000000003</v>
      </c>
      <c r="W143" s="16">
        <v>4.6501999999999999</v>
      </c>
      <c r="X143" s="16" t="s">
        <v>189</v>
      </c>
      <c r="Y143" s="16">
        <v>7.8452999999999999</v>
      </c>
      <c r="Z143" s="16">
        <v>5.2925000000000004</v>
      </c>
      <c r="AA143" s="16">
        <v>7.8452999999999999</v>
      </c>
      <c r="AB143" s="16">
        <v>5.8787000000000003</v>
      </c>
      <c r="AC143" s="16" t="s">
        <v>189</v>
      </c>
      <c r="AD143" s="16">
        <v>-9.4985999999999997</v>
      </c>
      <c r="AE143" s="16">
        <v>4.5148000000000001</v>
      </c>
      <c r="AF143" s="16" t="s">
        <v>189</v>
      </c>
      <c r="AG143" s="16">
        <v>5.0114000000000001</v>
      </c>
      <c r="AH143" s="16" t="s">
        <v>189</v>
      </c>
      <c r="AI143" s="16">
        <v>8.1823999999999995</v>
      </c>
      <c r="AJ143" s="16">
        <v>-9.1334999999999997</v>
      </c>
      <c r="AK143" s="16">
        <v>6.2903000000000002</v>
      </c>
      <c r="AL143" s="16">
        <v>-9.8221000000000007</v>
      </c>
      <c r="AM143" s="16">
        <v>5.6384999999999996</v>
      </c>
      <c r="AN143" s="16" t="s">
        <v>189</v>
      </c>
      <c r="AO143" s="16">
        <v>-5.1281999999999996</v>
      </c>
      <c r="AP143" s="16">
        <v>-10.4785</v>
      </c>
      <c r="AQ143" s="16">
        <v>-2.2968000000000002</v>
      </c>
      <c r="AR143" s="16">
        <v>-9.5724</v>
      </c>
      <c r="AS143" s="16">
        <v>5.5239000000000003</v>
      </c>
      <c r="AT143" s="16">
        <v>-9.1387</v>
      </c>
      <c r="AU143" s="16">
        <v>5.8532999999999999</v>
      </c>
      <c r="AV143" s="16" t="s">
        <v>189</v>
      </c>
      <c r="AW143" s="16">
        <v>4.3040000000000003</v>
      </c>
      <c r="AX143" s="16" t="s">
        <v>189</v>
      </c>
      <c r="AY143" s="16">
        <v>4.6100000000000003</v>
      </c>
      <c r="AZ143" s="16">
        <v>-9.9373000000000005</v>
      </c>
      <c r="BA143" s="16">
        <v>6.6715999999999998</v>
      </c>
      <c r="BB143" s="16">
        <v>-10.4848</v>
      </c>
      <c r="BC143" s="16">
        <v>6.1104000000000003</v>
      </c>
      <c r="BD143" s="16">
        <v>-4.6696999999999997</v>
      </c>
      <c r="BE143" s="16">
        <v>7.7964000000000002</v>
      </c>
      <c r="BF143" s="16">
        <v>9.2798999999999996</v>
      </c>
      <c r="BG143" s="16">
        <v>4.8468</v>
      </c>
      <c r="BH143" s="16">
        <v>9.6839999999999993</v>
      </c>
      <c r="BI143" s="16">
        <v>4.4238999999999997</v>
      </c>
      <c r="BJ143" s="16">
        <v>-5.9466000000000001</v>
      </c>
      <c r="BK143" s="16" t="s">
        <v>189</v>
      </c>
      <c r="BL143" s="16" t="s">
        <v>189</v>
      </c>
      <c r="BM143" s="16">
        <v>-6.3578999999999999</v>
      </c>
      <c r="BN143" s="16" t="s">
        <v>189</v>
      </c>
      <c r="BO143" s="16">
        <v>-6.6990999999999996</v>
      </c>
      <c r="BP143" s="16">
        <v>-9.9844000000000008</v>
      </c>
      <c r="BQ143" s="16" t="s">
        <v>189</v>
      </c>
      <c r="BR143" s="16" t="s">
        <v>189</v>
      </c>
      <c r="BS143" s="16">
        <v>4.9664000000000001</v>
      </c>
    </row>
    <row r="144" spans="1:71">
      <c r="A144" t="s">
        <v>134</v>
      </c>
      <c r="B144" t="s">
        <v>0</v>
      </c>
      <c r="C144" s="69" t="str">
        <f t="shared" si="2"/>
        <v>Niger 2012Pill</v>
      </c>
      <c r="D144" s="16">
        <v>0.92820000000000003</v>
      </c>
      <c r="E144" s="16">
        <v>0.2266</v>
      </c>
      <c r="F144" s="16">
        <v>1.8776999999999999</v>
      </c>
      <c r="G144" s="16">
        <v>0.87350000000000005</v>
      </c>
      <c r="H144" s="16">
        <v>0.2266</v>
      </c>
      <c r="I144" s="16">
        <v>1.3263</v>
      </c>
      <c r="J144" s="16" t="s">
        <v>189</v>
      </c>
      <c r="K144" s="16">
        <v>0.93130000000000002</v>
      </c>
      <c r="L144" s="16">
        <v>0.41420000000000001</v>
      </c>
      <c r="M144" s="16">
        <v>0.28199999999999997</v>
      </c>
      <c r="N144" s="16">
        <v>1.6214</v>
      </c>
      <c r="O144" s="16">
        <v>0.44879999999999998</v>
      </c>
      <c r="P144" s="16">
        <v>1.2321</v>
      </c>
      <c r="Q144" s="16">
        <v>0.99890000000000001</v>
      </c>
      <c r="R144" s="16" t="s">
        <v>189</v>
      </c>
      <c r="S144" s="16">
        <v>1.3024</v>
      </c>
      <c r="T144" s="16">
        <v>0.77</v>
      </c>
      <c r="U144" s="16">
        <v>0.4924</v>
      </c>
      <c r="V144" s="16">
        <v>1.2258</v>
      </c>
      <c r="W144" s="16">
        <v>1.0399</v>
      </c>
      <c r="X144" s="16" t="s">
        <v>189</v>
      </c>
      <c r="Y144" s="16">
        <v>0.56879999999999997</v>
      </c>
      <c r="Z144" s="16">
        <v>0.99760000000000004</v>
      </c>
      <c r="AA144" s="16">
        <v>0.56879999999999997</v>
      </c>
      <c r="AB144" s="16">
        <v>1.3289</v>
      </c>
      <c r="AC144" s="16" t="s">
        <v>189</v>
      </c>
      <c r="AD144" s="16" t="s">
        <v>189</v>
      </c>
      <c r="AE144" s="16">
        <v>1.5528</v>
      </c>
      <c r="AF144" s="16">
        <v>1.4089</v>
      </c>
      <c r="AG144" s="16" t="s">
        <v>189</v>
      </c>
      <c r="AH144" s="16">
        <v>0.82020000000000004</v>
      </c>
      <c r="AI144" s="16">
        <v>0.59519999999999995</v>
      </c>
      <c r="AJ144" s="16">
        <v>0</v>
      </c>
      <c r="AK144" s="16">
        <v>1.2265999999999999</v>
      </c>
      <c r="AL144" s="16">
        <v>0.82530000000000003</v>
      </c>
      <c r="AM144" s="16" t="s">
        <v>189</v>
      </c>
      <c r="AN144" s="16">
        <v>0</v>
      </c>
      <c r="AO144" s="16">
        <v>0.78010000000000002</v>
      </c>
      <c r="AP144" s="16">
        <v>0.5272</v>
      </c>
      <c r="AQ144" s="16" t="s">
        <v>189</v>
      </c>
      <c r="AR144" s="16">
        <v>0.38379999999999997</v>
      </c>
      <c r="AS144" s="16">
        <v>1.6927000000000001</v>
      </c>
      <c r="AT144" s="16">
        <v>1.3236000000000001</v>
      </c>
      <c r="AU144" s="16" t="s">
        <v>189</v>
      </c>
      <c r="AV144" s="16">
        <v>0.26329999999999998</v>
      </c>
      <c r="AW144" s="16">
        <v>1.4286000000000001</v>
      </c>
      <c r="AX144" s="16">
        <v>1.0758000000000001</v>
      </c>
      <c r="AY144" s="16" t="s">
        <v>189</v>
      </c>
      <c r="AZ144" s="16" t="s">
        <v>189</v>
      </c>
      <c r="BA144" s="16">
        <v>-0.83379999999999999</v>
      </c>
      <c r="BB144" s="16">
        <v>0.60460000000000003</v>
      </c>
      <c r="BC144" s="16" t="s">
        <v>189</v>
      </c>
      <c r="BD144" s="16">
        <v>0.2903</v>
      </c>
      <c r="BE144" s="16">
        <v>-0.86040000000000005</v>
      </c>
      <c r="BF144" s="16">
        <v>0.3024</v>
      </c>
      <c r="BG144" s="16">
        <v>-0.78669999999999995</v>
      </c>
      <c r="BH144" s="16">
        <v>0.45019999999999999</v>
      </c>
      <c r="BI144" s="16" t="s">
        <v>189</v>
      </c>
      <c r="BJ144" s="16">
        <v>1.3552999999999999</v>
      </c>
      <c r="BK144" s="16" t="s">
        <v>189</v>
      </c>
      <c r="BL144" s="16">
        <v>-1E-4</v>
      </c>
      <c r="BM144" s="16">
        <v>1.4476</v>
      </c>
      <c r="BN144" s="16">
        <v>1.3907</v>
      </c>
      <c r="BO144" s="16" t="s">
        <v>189</v>
      </c>
      <c r="BP144" s="16">
        <v>0.22770000000000001</v>
      </c>
      <c r="BQ144" s="16">
        <v>1.4871000000000001</v>
      </c>
      <c r="BR144" s="16" t="s">
        <v>189</v>
      </c>
      <c r="BS144" s="16" t="s">
        <v>189</v>
      </c>
    </row>
    <row r="145" spans="1:71">
      <c r="A145" t="s">
        <v>134</v>
      </c>
      <c r="B145" t="s">
        <v>75</v>
      </c>
      <c r="C145" s="69" t="str">
        <f t="shared" si="2"/>
        <v>Niger 2012Injectables</v>
      </c>
      <c r="D145" s="16">
        <v>0.1522</v>
      </c>
      <c r="E145" s="16">
        <v>-1E-4</v>
      </c>
      <c r="F145" s="16">
        <v>-0.62929999999999997</v>
      </c>
      <c r="G145" s="16">
        <v>0</v>
      </c>
      <c r="H145" s="16">
        <v>-1E-4</v>
      </c>
      <c r="I145" s="16">
        <v>0.20949999999999999</v>
      </c>
      <c r="J145" s="16" t="s">
        <v>189</v>
      </c>
      <c r="K145" s="16">
        <v>0.15290000000000001</v>
      </c>
      <c r="L145" s="16" t="s">
        <v>189</v>
      </c>
      <c r="M145" s="16">
        <v>-1E-4</v>
      </c>
      <c r="N145" s="16">
        <v>0.23980000000000001</v>
      </c>
      <c r="O145" s="16" t="s">
        <v>189</v>
      </c>
      <c r="P145" s="16">
        <v>0.1938</v>
      </c>
      <c r="Q145" s="16">
        <v>0.17610000000000001</v>
      </c>
      <c r="R145" s="16" t="s">
        <v>189</v>
      </c>
      <c r="S145" s="16">
        <v>-0.38929999999999998</v>
      </c>
      <c r="T145" s="16">
        <v>0</v>
      </c>
      <c r="U145" s="16">
        <v>-1E-4</v>
      </c>
      <c r="V145" s="16">
        <v>0.19739999999999999</v>
      </c>
      <c r="W145" s="16">
        <v>0.17419999999999999</v>
      </c>
      <c r="X145" s="16" t="s">
        <v>189</v>
      </c>
      <c r="Y145" s="16" t="s">
        <v>189</v>
      </c>
      <c r="Z145" s="16">
        <v>0.1699</v>
      </c>
      <c r="AA145" s="16" t="s">
        <v>189</v>
      </c>
      <c r="AB145" s="16">
        <v>-0.40500000000000003</v>
      </c>
      <c r="AC145" s="16" t="s">
        <v>189</v>
      </c>
      <c r="AD145" s="16" t="s">
        <v>189</v>
      </c>
      <c r="AE145" s="16">
        <v>-0.51060000000000005</v>
      </c>
      <c r="AF145" s="16">
        <v>-0.44159999999999999</v>
      </c>
      <c r="AG145" s="16" t="s">
        <v>189</v>
      </c>
      <c r="AH145" s="16">
        <v>0</v>
      </c>
      <c r="AI145" s="16" t="s">
        <v>189</v>
      </c>
      <c r="AJ145" s="16" t="s">
        <v>189</v>
      </c>
      <c r="AK145" s="16">
        <v>0</v>
      </c>
      <c r="AL145" s="16">
        <v>0</v>
      </c>
      <c r="AM145" s="16" t="s">
        <v>189</v>
      </c>
      <c r="AN145" s="16" t="s">
        <v>189</v>
      </c>
      <c r="AO145" s="16">
        <v>-1E-4</v>
      </c>
      <c r="AP145" s="16">
        <v>-1E-4</v>
      </c>
      <c r="AQ145" s="16" t="s">
        <v>189</v>
      </c>
      <c r="AR145" s="16" t="s">
        <v>189</v>
      </c>
      <c r="AS145" s="16">
        <v>0.2843</v>
      </c>
      <c r="AT145" s="16">
        <v>0.2263</v>
      </c>
      <c r="AU145" s="16" t="s">
        <v>189</v>
      </c>
      <c r="AV145" s="16" t="s">
        <v>189</v>
      </c>
      <c r="AW145" s="16">
        <v>0.23749999999999999</v>
      </c>
      <c r="AX145" s="16">
        <v>0.19470000000000001</v>
      </c>
      <c r="AY145" s="16" t="s">
        <v>189</v>
      </c>
      <c r="AZ145" s="16" t="s">
        <v>189</v>
      </c>
      <c r="BA145" s="16" t="s">
        <v>189</v>
      </c>
      <c r="BB145" s="16" t="s">
        <v>189</v>
      </c>
      <c r="BC145" s="16" t="s">
        <v>189</v>
      </c>
      <c r="BD145" s="16" t="s">
        <v>189</v>
      </c>
      <c r="BE145" s="16" t="s">
        <v>189</v>
      </c>
      <c r="BF145" s="16" t="s">
        <v>189</v>
      </c>
      <c r="BG145" s="16" t="s">
        <v>189</v>
      </c>
      <c r="BH145" s="16" t="s">
        <v>189</v>
      </c>
      <c r="BI145" s="16" t="s">
        <v>189</v>
      </c>
      <c r="BJ145" s="16">
        <v>0.2135</v>
      </c>
      <c r="BK145" s="16" t="s">
        <v>189</v>
      </c>
      <c r="BL145" s="16" t="s">
        <v>189</v>
      </c>
      <c r="BM145" s="16">
        <v>0.22470000000000001</v>
      </c>
      <c r="BN145" s="16">
        <v>0.23419999999999999</v>
      </c>
      <c r="BO145" s="16" t="s">
        <v>189</v>
      </c>
      <c r="BP145" s="16">
        <v>-1E-4</v>
      </c>
      <c r="BQ145" s="16">
        <v>0.25669999999999998</v>
      </c>
      <c r="BR145" s="16" t="s">
        <v>189</v>
      </c>
      <c r="BS145" s="16" t="s">
        <v>189</v>
      </c>
    </row>
    <row r="146" spans="1:71">
      <c r="A146" t="s">
        <v>178</v>
      </c>
      <c r="B146" t="s">
        <v>0</v>
      </c>
      <c r="C146" s="69" t="str">
        <f t="shared" si="2"/>
        <v>Pakistan 2012-13Pill</v>
      </c>
      <c r="D146" s="16">
        <v>6.3863000000000003</v>
      </c>
      <c r="E146" s="16">
        <v>-4.1612</v>
      </c>
      <c r="F146" s="16">
        <v>-7.3029999999999999</v>
      </c>
      <c r="G146" s="16">
        <v>7.1288999999999998</v>
      </c>
      <c r="H146" s="16">
        <v>-4.1612</v>
      </c>
      <c r="I146" s="16">
        <v>7.1153000000000004</v>
      </c>
      <c r="J146" s="16" t="s">
        <v>189</v>
      </c>
      <c r="K146" s="16">
        <v>6.3887999999999998</v>
      </c>
      <c r="L146" s="16" t="s">
        <v>189</v>
      </c>
      <c r="M146" s="16">
        <v>-8.2653999999999996</v>
      </c>
      <c r="N146" s="16">
        <v>4.7996999999999996</v>
      </c>
      <c r="O146" s="16">
        <v>-8.0370000000000008</v>
      </c>
      <c r="P146" s="16">
        <v>5.5891999999999999</v>
      </c>
      <c r="Q146" s="16">
        <v>7.7697000000000003</v>
      </c>
      <c r="R146" s="16">
        <v>5.2766000000000002</v>
      </c>
      <c r="S146" s="16">
        <v>5.2154999999999996</v>
      </c>
      <c r="T146" s="16">
        <v>8.0717999999999996</v>
      </c>
      <c r="U146" s="16">
        <v>11.750999999999999</v>
      </c>
      <c r="V146" s="16">
        <v>3.8620999999999999</v>
      </c>
      <c r="W146" s="16">
        <v>7.1638000000000002</v>
      </c>
      <c r="X146" s="16" t="s">
        <v>189</v>
      </c>
      <c r="Y146" s="16">
        <v>-5.3601999999999999</v>
      </c>
      <c r="Z146" s="16">
        <v>6.7980999999999998</v>
      </c>
      <c r="AA146" s="16">
        <v>-5.3601999999999999</v>
      </c>
      <c r="AB146" s="16">
        <v>4.7065000000000001</v>
      </c>
      <c r="AC146" s="16" t="s">
        <v>189</v>
      </c>
      <c r="AD146" s="16" t="s">
        <v>189</v>
      </c>
      <c r="AE146" s="16">
        <v>6.1950000000000003</v>
      </c>
      <c r="AF146" s="16">
        <v>-5.3691000000000004</v>
      </c>
      <c r="AG146" s="16">
        <v>-5.1130000000000004</v>
      </c>
      <c r="AH146" s="16" t="s">
        <v>189</v>
      </c>
      <c r="AI146" s="16">
        <v>-4.3529</v>
      </c>
      <c r="AJ146" s="16" t="s">
        <v>189</v>
      </c>
      <c r="AK146" s="16">
        <v>-8.5765999999999991</v>
      </c>
      <c r="AL146" s="16" t="s">
        <v>189</v>
      </c>
      <c r="AM146" s="16">
        <v>-5.6402999999999999</v>
      </c>
      <c r="AN146" s="16" t="s">
        <v>189</v>
      </c>
      <c r="AO146" s="16">
        <v>-12.2904</v>
      </c>
      <c r="AP146" s="16">
        <v>-13.7447</v>
      </c>
      <c r="AQ146" s="16">
        <v>-9.4481000000000002</v>
      </c>
      <c r="AR146" s="16" t="s">
        <v>189</v>
      </c>
      <c r="AS146" s="16">
        <v>-4.7915999999999999</v>
      </c>
      <c r="AT146" s="16">
        <v>-3.8022</v>
      </c>
      <c r="AU146" s="16">
        <v>-3.8807999999999998</v>
      </c>
      <c r="AV146" s="16" t="s">
        <v>189</v>
      </c>
      <c r="AW146" s="16">
        <v>7.3795000000000002</v>
      </c>
      <c r="AX146" s="16">
        <v>-8.7702000000000009</v>
      </c>
      <c r="AY146" s="16">
        <v>-5.4730999999999996</v>
      </c>
      <c r="AZ146" s="16" t="s">
        <v>189</v>
      </c>
      <c r="BA146" s="16">
        <v>-6.2081999999999997</v>
      </c>
      <c r="BB146" s="16" t="s">
        <v>189</v>
      </c>
      <c r="BC146" s="16" t="s">
        <v>189</v>
      </c>
      <c r="BD146" s="16" t="s">
        <v>189</v>
      </c>
      <c r="BE146" s="16" t="s">
        <v>189</v>
      </c>
      <c r="BF146" s="16" t="s">
        <v>189</v>
      </c>
      <c r="BG146" s="16" t="s">
        <v>189</v>
      </c>
      <c r="BH146" s="16">
        <v>-9.3150999999999993</v>
      </c>
      <c r="BI146" s="16" t="s">
        <v>189</v>
      </c>
      <c r="BJ146" s="16">
        <v>6.0857000000000001</v>
      </c>
      <c r="BK146" s="16" t="s">
        <v>189</v>
      </c>
      <c r="BL146" s="16" t="s">
        <v>189</v>
      </c>
      <c r="BM146" s="16">
        <v>5.0134999999999996</v>
      </c>
      <c r="BN146" s="16">
        <v>-5.1528</v>
      </c>
      <c r="BO146" s="16">
        <v>5.7270000000000003</v>
      </c>
      <c r="BP146" s="16" t="s">
        <v>189</v>
      </c>
      <c r="BQ146" s="16">
        <v>-10.974600000000001</v>
      </c>
      <c r="BR146" s="16" t="s">
        <v>189</v>
      </c>
      <c r="BS146" s="16">
        <v>5.0846</v>
      </c>
    </row>
    <row r="147" spans="1:71">
      <c r="A147" t="s">
        <v>178</v>
      </c>
      <c r="B147" t="s">
        <v>1</v>
      </c>
      <c r="C147" s="69" t="str">
        <f t="shared" si="2"/>
        <v>Pakistan 2012-13IUD</v>
      </c>
      <c r="D147" s="16">
        <v>1.3954</v>
      </c>
      <c r="E147" s="16" t="s">
        <v>189</v>
      </c>
      <c r="F147" s="16" t="s">
        <v>189</v>
      </c>
      <c r="G147" s="16">
        <v>0.76929999999999998</v>
      </c>
      <c r="H147" s="16" t="s">
        <v>189</v>
      </c>
      <c r="I147" s="16">
        <v>0.85229999999999995</v>
      </c>
      <c r="J147" s="16" t="s">
        <v>189</v>
      </c>
      <c r="K147" s="16">
        <v>1.3954</v>
      </c>
      <c r="L147" s="16" t="s">
        <v>189</v>
      </c>
      <c r="M147" s="16">
        <v>-0.31740000000000002</v>
      </c>
      <c r="N147" s="16">
        <v>0.97319999999999995</v>
      </c>
      <c r="O147" s="16" t="s">
        <v>189</v>
      </c>
      <c r="P147" s="16">
        <v>0.87290000000000001</v>
      </c>
      <c r="Q147" s="16">
        <v>-2.2766000000000002</v>
      </c>
      <c r="R147" s="16">
        <v>0.99619999999999997</v>
      </c>
      <c r="S147" s="16">
        <v>0</v>
      </c>
      <c r="T147" s="16">
        <v>-3.2136</v>
      </c>
      <c r="U147" s="16">
        <v>-1.3131999999999999</v>
      </c>
      <c r="V147" s="16">
        <v>-1.4505999999999999</v>
      </c>
      <c r="W147" s="16">
        <v>0.63849999999999996</v>
      </c>
      <c r="X147" s="16" t="s">
        <v>189</v>
      </c>
      <c r="Y147" s="16">
        <v>-3.415</v>
      </c>
      <c r="Z147" s="16">
        <v>0.54059999999999997</v>
      </c>
      <c r="AA147" s="16">
        <v>-3.415</v>
      </c>
      <c r="AB147" s="16">
        <v>-1E-4</v>
      </c>
      <c r="AC147" s="16" t="s">
        <v>189</v>
      </c>
      <c r="AD147" s="16" t="s">
        <v>189</v>
      </c>
      <c r="AE147" s="16">
        <v>-1E-4</v>
      </c>
      <c r="AF147" s="16" t="s">
        <v>189</v>
      </c>
      <c r="AG147" s="16">
        <v>-1E-4</v>
      </c>
      <c r="AH147" s="16" t="s">
        <v>189</v>
      </c>
      <c r="AI147" s="16">
        <v>-4.0811000000000002</v>
      </c>
      <c r="AJ147" s="16" t="s">
        <v>189</v>
      </c>
      <c r="AK147" s="16">
        <v>-1.9683999999999999</v>
      </c>
      <c r="AL147" s="16" t="s">
        <v>189</v>
      </c>
      <c r="AM147" s="16">
        <v>-2.2597</v>
      </c>
      <c r="AN147" s="16" t="s">
        <v>189</v>
      </c>
      <c r="AO147" s="16">
        <v>-1.1597</v>
      </c>
      <c r="AP147" s="16" t="s">
        <v>189</v>
      </c>
      <c r="AQ147" s="16">
        <v>-1.3057000000000001</v>
      </c>
      <c r="AR147" s="16" t="s">
        <v>189</v>
      </c>
      <c r="AS147" s="16">
        <v>-0.69820000000000004</v>
      </c>
      <c r="AT147" s="16" t="s">
        <v>189</v>
      </c>
      <c r="AU147" s="16">
        <v>-0.81730000000000003</v>
      </c>
      <c r="AV147" s="16" t="s">
        <v>189</v>
      </c>
      <c r="AW147" s="16">
        <v>0.62219999999999998</v>
      </c>
      <c r="AX147" s="16" t="s">
        <v>189</v>
      </c>
      <c r="AY147" s="16">
        <v>-0.71440000000000003</v>
      </c>
      <c r="AZ147" s="16" t="s">
        <v>189</v>
      </c>
      <c r="BA147" s="16">
        <v>-1.5341</v>
      </c>
      <c r="BB147" s="16" t="s">
        <v>189</v>
      </c>
      <c r="BC147" s="16" t="s">
        <v>189</v>
      </c>
      <c r="BD147" s="16" t="s">
        <v>189</v>
      </c>
      <c r="BE147" s="16" t="s">
        <v>189</v>
      </c>
      <c r="BF147" s="16" t="s">
        <v>189</v>
      </c>
      <c r="BG147" s="16" t="s">
        <v>189</v>
      </c>
      <c r="BH147" s="16" t="s">
        <v>189</v>
      </c>
      <c r="BI147" s="16" t="s">
        <v>189</v>
      </c>
      <c r="BJ147" s="16">
        <v>0.61909999999999998</v>
      </c>
      <c r="BK147" s="16" t="s">
        <v>189</v>
      </c>
      <c r="BL147" s="16" t="s">
        <v>189</v>
      </c>
      <c r="BM147" s="16">
        <v>0.9486</v>
      </c>
      <c r="BN147" s="16" t="s">
        <v>189</v>
      </c>
      <c r="BO147" s="16">
        <v>1.1109</v>
      </c>
      <c r="BP147" s="16" t="s">
        <v>189</v>
      </c>
      <c r="BQ147" s="16" t="s">
        <v>189</v>
      </c>
      <c r="BR147" s="16" t="s">
        <v>189</v>
      </c>
      <c r="BS147" s="16">
        <v>1.1125</v>
      </c>
    </row>
    <row r="148" spans="1:71">
      <c r="A148" t="s">
        <v>178</v>
      </c>
      <c r="B148" t="s">
        <v>75</v>
      </c>
      <c r="C148" s="69" t="str">
        <f t="shared" si="2"/>
        <v>Pakistan 2012-13Injectables</v>
      </c>
      <c r="D148" s="16">
        <v>1.7222999999999999</v>
      </c>
      <c r="E148" s="16">
        <v>-4.5876999999999999</v>
      </c>
      <c r="F148" s="16">
        <v>1.7190000000000001</v>
      </c>
      <c r="G148" s="16">
        <v>0.50239999999999996</v>
      </c>
      <c r="H148" s="16">
        <v>-4.5876999999999999</v>
      </c>
      <c r="I148" s="16">
        <v>0.97440000000000004</v>
      </c>
      <c r="J148" s="16" t="s">
        <v>189</v>
      </c>
      <c r="K148" s="16">
        <v>1.7242999999999999</v>
      </c>
      <c r="L148" s="16" t="s">
        <v>189</v>
      </c>
      <c r="M148" s="16">
        <v>1.8811</v>
      </c>
      <c r="N148" s="16">
        <v>1.0859000000000001</v>
      </c>
      <c r="O148" s="16">
        <v>3.6594000000000002</v>
      </c>
      <c r="P148" s="16">
        <v>0.92849999999999999</v>
      </c>
      <c r="Q148" s="16">
        <v>1.2416</v>
      </c>
      <c r="R148" s="16">
        <v>2.1086999999999998</v>
      </c>
      <c r="S148" s="16">
        <v>1.9750000000000001</v>
      </c>
      <c r="T148" s="16">
        <v>1.1274999999999999</v>
      </c>
      <c r="U148" s="16">
        <v>1.0673999999999999</v>
      </c>
      <c r="V148" s="16">
        <v>2.0055000000000001</v>
      </c>
      <c r="W148" s="16">
        <v>1.3369</v>
      </c>
      <c r="X148" s="16" t="s">
        <v>189</v>
      </c>
      <c r="Y148" s="16">
        <v>0.63100000000000001</v>
      </c>
      <c r="Z148" s="16">
        <v>2.1122999999999998</v>
      </c>
      <c r="AA148" s="16">
        <v>0.63100000000000001</v>
      </c>
      <c r="AB148" s="16">
        <v>2.2888000000000002</v>
      </c>
      <c r="AC148" s="16" t="s">
        <v>189</v>
      </c>
      <c r="AD148" s="16">
        <v>-5.9664000000000001</v>
      </c>
      <c r="AE148" s="16">
        <v>1.0294000000000001</v>
      </c>
      <c r="AF148" s="16">
        <v>1.256</v>
      </c>
      <c r="AG148" s="16">
        <v>2.5346000000000002</v>
      </c>
      <c r="AH148" s="16">
        <v>-1.3021</v>
      </c>
      <c r="AI148" s="16">
        <v>-0.98350000000000004</v>
      </c>
      <c r="AJ148" s="16" t="s">
        <v>189</v>
      </c>
      <c r="AK148" s="16">
        <v>-0.84140000000000004</v>
      </c>
      <c r="AL148" s="16">
        <v>-1.1814</v>
      </c>
      <c r="AM148" s="16">
        <v>-1.0485</v>
      </c>
      <c r="AN148" s="16" t="s">
        <v>189</v>
      </c>
      <c r="AO148" s="16">
        <v>0.23139999999999999</v>
      </c>
      <c r="AP148" s="16">
        <v>-1.4791000000000001</v>
      </c>
      <c r="AQ148" s="16">
        <v>-0.71450000000000002</v>
      </c>
      <c r="AR148" s="16" t="s">
        <v>189</v>
      </c>
      <c r="AS148" s="16">
        <v>1.2908999999999999</v>
      </c>
      <c r="AT148" s="16">
        <v>-1.1265000000000001</v>
      </c>
      <c r="AU148" s="16">
        <v>2.7075</v>
      </c>
      <c r="AV148" s="16">
        <v>-5.5899000000000001</v>
      </c>
      <c r="AW148" s="16">
        <v>1.2630999999999999</v>
      </c>
      <c r="AX148" s="16">
        <v>1.2563</v>
      </c>
      <c r="AY148" s="16">
        <v>2.7223999999999999</v>
      </c>
      <c r="AZ148" s="16" t="s">
        <v>189</v>
      </c>
      <c r="BA148" s="16">
        <v>-0.1055</v>
      </c>
      <c r="BB148" s="16">
        <v>-1.1975</v>
      </c>
      <c r="BC148" s="16" t="s">
        <v>189</v>
      </c>
      <c r="BD148" s="16">
        <v>-5.0731999999999999</v>
      </c>
      <c r="BE148" s="16" t="s">
        <v>189</v>
      </c>
      <c r="BF148" s="16">
        <v>-5.7276999999999996</v>
      </c>
      <c r="BG148" s="16" t="s">
        <v>189</v>
      </c>
      <c r="BH148" s="16">
        <v>-2.0949</v>
      </c>
      <c r="BI148" s="16" t="s">
        <v>189</v>
      </c>
      <c r="BJ148" s="16">
        <v>1.1792</v>
      </c>
      <c r="BK148" s="16">
        <v>-1E-4</v>
      </c>
      <c r="BL148" s="16" t="s">
        <v>189</v>
      </c>
      <c r="BM148" s="16">
        <v>0.98609999999999998</v>
      </c>
      <c r="BN148" s="16">
        <v>-0.1699</v>
      </c>
      <c r="BO148" s="16">
        <v>1.2202999999999999</v>
      </c>
      <c r="BP148" s="16">
        <v>-2.8772000000000002</v>
      </c>
      <c r="BQ148" s="16">
        <v>0.19769999999999999</v>
      </c>
      <c r="BR148" s="16" t="s">
        <v>189</v>
      </c>
      <c r="BS148" s="16">
        <v>1.3777999999999999</v>
      </c>
    </row>
    <row r="149" spans="1:71">
      <c r="A149" t="s">
        <v>178</v>
      </c>
      <c r="B149" t="s">
        <v>2</v>
      </c>
      <c r="C149" s="69" t="str">
        <f t="shared" si="2"/>
        <v>Pakistan 2012-13Male condom</v>
      </c>
      <c r="D149" s="16">
        <v>7.4089999999999998</v>
      </c>
      <c r="E149" s="16">
        <v>11.1912</v>
      </c>
      <c r="F149" s="16">
        <v>8.0258000000000003</v>
      </c>
      <c r="G149" s="16">
        <v>4.8545999999999996</v>
      </c>
      <c r="H149" s="16">
        <v>11.1912</v>
      </c>
      <c r="I149" s="16">
        <v>6.1919000000000004</v>
      </c>
      <c r="J149" s="16" t="s">
        <v>189</v>
      </c>
      <c r="K149" s="16">
        <v>7.4142999999999999</v>
      </c>
      <c r="L149" s="16">
        <v>10.353999999999999</v>
      </c>
      <c r="M149" s="16">
        <v>5.5670999999999999</v>
      </c>
      <c r="N149" s="16">
        <v>7.4215999999999998</v>
      </c>
      <c r="O149" s="16">
        <v>7.7165999999999997</v>
      </c>
      <c r="P149" s="16">
        <v>7.1437999999999997</v>
      </c>
      <c r="Q149" s="16">
        <v>7.5811999999999999</v>
      </c>
      <c r="R149" s="16">
        <v>7.1909999999999998</v>
      </c>
      <c r="S149" s="16">
        <v>7.3558000000000003</v>
      </c>
      <c r="T149" s="16">
        <v>7.4377000000000004</v>
      </c>
      <c r="U149" s="16">
        <v>9.2535000000000007</v>
      </c>
      <c r="V149" s="16">
        <v>5.4751000000000003</v>
      </c>
      <c r="W149" s="16">
        <v>7.5471000000000004</v>
      </c>
      <c r="X149" s="16">
        <v>-8.6719000000000008</v>
      </c>
      <c r="Y149" s="16">
        <v>6.9848999999999997</v>
      </c>
      <c r="Z149" s="16">
        <v>7.8254000000000001</v>
      </c>
      <c r="AA149" s="16">
        <v>6.9848999999999997</v>
      </c>
      <c r="AB149" s="16">
        <v>8.0757999999999992</v>
      </c>
      <c r="AC149" s="16">
        <v>-4.1721000000000004</v>
      </c>
      <c r="AD149" s="16">
        <v>-11.7041</v>
      </c>
      <c r="AE149" s="16">
        <v>5.6120000000000001</v>
      </c>
      <c r="AF149" s="16">
        <v>7.1182999999999996</v>
      </c>
      <c r="AG149" s="16">
        <v>7.577</v>
      </c>
      <c r="AH149" s="16">
        <v>7.4743000000000004</v>
      </c>
      <c r="AI149" s="16">
        <v>7.4352</v>
      </c>
      <c r="AJ149" s="16">
        <v>10.9041</v>
      </c>
      <c r="AK149" s="16">
        <v>6.4951999999999996</v>
      </c>
      <c r="AL149" s="16">
        <v>7.8415999999999997</v>
      </c>
      <c r="AM149" s="16">
        <v>6.8818999999999999</v>
      </c>
      <c r="AN149" s="16">
        <v>14.0533</v>
      </c>
      <c r="AO149" s="16">
        <v>8.1766000000000005</v>
      </c>
      <c r="AP149" s="16">
        <v>8.4969999999999999</v>
      </c>
      <c r="AQ149" s="16">
        <v>10.213100000000001</v>
      </c>
      <c r="AR149" s="16">
        <v>-9.4353999999999996</v>
      </c>
      <c r="AS149" s="16">
        <v>3.7673999999999999</v>
      </c>
      <c r="AT149" s="16">
        <v>6.6547999999999998</v>
      </c>
      <c r="AU149" s="16">
        <v>4.0622999999999996</v>
      </c>
      <c r="AV149" s="16">
        <v>-10.2224</v>
      </c>
      <c r="AW149" s="16">
        <v>6.9751000000000003</v>
      </c>
      <c r="AX149" s="16">
        <v>7.7625999999999999</v>
      </c>
      <c r="AY149" s="16">
        <v>7.8848000000000003</v>
      </c>
      <c r="AZ149" s="16">
        <v>12.503</v>
      </c>
      <c r="BA149" s="16">
        <v>5.4137000000000004</v>
      </c>
      <c r="BB149" s="16">
        <v>7.4678000000000004</v>
      </c>
      <c r="BC149" s="16">
        <v>6.1853999999999996</v>
      </c>
      <c r="BD149" s="16">
        <v>7.9099000000000004</v>
      </c>
      <c r="BE149" s="16">
        <v>7.6260000000000003</v>
      </c>
      <c r="BF149" s="16">
        <v>11.787000000000001</v>
      </c>
      <c r="BG149" s="16">
        <v>4.6672000000000002</v>
      </c>
      <c r="BH149" s="16">
        <v>8.2254000000000005</v>
      </c>
      <c r="BI149" s="16">
        <v>-4.3941999999999997</v>
      </c>
      <c r="BJ149" s="16">
        <v>7.7923</v>
      </c>
      <c r="BK149" s="16">
        <v>6.0460000000000003</v>
      </c>
      <c r="BL149" s="16" t="s">
        <v>189</v>
      </c>
      <c r="BM149" s="16">
        <v>7.0290999999999997</v>
      </c>
      <c r="BN149" s="16">
        <v>5.7504</v>
      </c>
      <c r="BO149" s="16">
        <v>7.6586999999999996</v>
      </c>
      <c r="BP149" s="16">
        <v>12.724600000000001</v>
      </c>
      <c r="BQ149" s="16">
        <v>4.5453000000000001</v>
      </c>
      <c r="BR149" s="16" t="s">
        <v>189</v>
      </c>
      <c r="BS149" s="16">
        <v>7.5884999999999998</v>
      </c>
    </row>
    <row r="150" spans="1:71">
      <c r="A150" t="s">
        <v>178</v>
      </c>
      <c r="B150" t="s">
        <v>4</v>
      </c>
      <c r="C150" s="69" t="str">
        <f t="shared" si="2"/>
        <v>Pakistan 2012-13Withdrawal</v>
      </c>
      <c r="D150" s="16">
        <v>8.8465000000000007</v>
      </c>
      <c r="E150" s="16">
        <v>10.7331</v>
      </c>
      <c r="F150" s="16">
        <v>9.7791999999999994</v>
      </c>
      <c r="G150" s="16">
        <v>7.3537999999999997</v>
      </c>
      <c r="H150" s="16">
        <v>10.7331</v>
      </c>
      <c r="I150" s="16">
        <v>8.2711000000000006</v>
      </c>
      <c r="J150" s="16" t="s">
        <v>189</v>
      </c>
      <c r="K150" s="16">
        <v>8.8590999999999998</v>
      </c>
      <c r="L150" s="16">
        <v>13.861599999999999</v>
      </c>
      <c r="M150" s="16">
        <v>8.4873999999999992</v>
      </c>
      <c r="N150" s="16">
        <v>6.7954999999999997</v>
      </c>
      <c r="O150" s="16">
        <v>11.06</v>
      </c>
      <c r="P150" s="16">
        <v>7.2145999999999999</v>
      </c>
      <c r="Q150" s="16">
        <v>12.5633</v>
      </c>
      <c r="R150" s="16">
        <v>5.1406999999999998</v>
      </c>
      <c r="S150" s="16">
        <v>9.5963999999999992</v>
      </c>
      <c r="T150" s="16">
        <v>8.2329000000000008</v>
      </c>
      <c r="U150" s="16">
        <v>7.5869</v>
      </c>
      <c r="V150" s="16">
        <v>9.8985000000000003</v>
      </c>
      <c r="W150" s="16">
        <v>8.6910000000000007</v>
      </c>
      <c r="X150" s="16">
        <v>-5.2178000000000004</v>
      </c>
      <c r="Y150" s="16">
        <v>10.232200000000001</v>
      </c>
      <c r="Z150" s="16">
        <v>7.9086999999999996</v>
      </c>
      <c r="AA150" s="16">
        <v>10.232200000000001</v>
      </c>
      <c r="AB150" s="16">
        <v>8.9894999999999996</v>
      </c>
      <c r="AC150" s="16" t="s">
        <v>189</v>
      </c>
      <c r="AD150" s="16">
        <v>-11.1061</v>
      </c>
      <c r="AE150" s="16">
        <v>9.0871999999999993</v>
      </c>
      <c r="AF150" s="16">
        <v>12.2315</v>
      </c>
      <c r="AG150" s="16">
        <v>7.2774000000000001</v>
      </c>
      <c r="AH150" s="16">
        <v>5.8876999999999997</v>
      </c>
      <c r="AI150" s="16">
        <v>9.6228999999999996</v>
      </c>
      <c r="AJ150" s="16">
        <v>-10.4101</v>
      </c>
      <c r="AK150" s="16">
        <v>7.6138000000000003</v>
      </c>
      <c r="AL150" s="16">
        <v>12.846399999999999</v>
      </c>
      <c r="AM150" s="16">
        <v>3.2755000000000001</v>
      </c>
      <c r="AN150" s="16">
        <v>-6.1623999999999999</v>
      </c>
      <c r="AO150" s="16">
        <v>7.9945000000000004</v>
      </c>
      <c r="AP150" s="16">
        <v>11.236800000000001</v>
      </c>
      <c r="AQ150" s="16">
        <v>3.9857</v>
      </c>
      <c r="AR150" s="16">
        <v>-13.8857</v>
      </c>
      <c r="AS150" s="16">
        <v>8.5771999999999995</v>
      </c>
      <c r="AT150" s="16">
        <v>13.595499999999999</v>
      </c>
      <c r="AU150" s="16">
        <v>6.1368</v>
      </c>
      <c r="AV150" s="16">
        <v>-11.057</v>
      </c>
      <c r="AW150" s="16">
        <v>6.8456000000000001</v>
      </c>
      <c r="AX150" s="16">
        <v>11.3858</v>
      </c>
      <c r="AY150" s="16">
        <v>5.2836999999999996</v>
      </c>
      <c r="AZ150" s="16" t="s">
        <v>189</v>
      </c>
      <c r="BA150" s="16">
        <v>10.2033</v>
      </c>
      <c r="BB150" s="16">
        <v>13.857200000000001</v>
      </c>
      <c r="BC150" s="16">
        <v>-4.8686999999999996</v>
      </c>
      <c r="BD150" s="16">
        <v>-8.9309999999999992</v>
      </c>
      <c r="BE150" s="16">
        <v>12.6515</v>
      </c>
      <c r="BF150" s="16">
        <v>-11.759600000000001</v>
      </c>
      <c r="BG150" s="16">
        <v>10.543100000000001</v>
      </c>
      <c r="BH150" s="16">
        <v>12.021000000000001</v>
      </c>
      <c r="BI150" s="16" t="s">
        <v>189</v>
      </c>
      <c r="BJ150" s="16">
        <v>7.4839000000000002</v>
      </c>
      <c r="BK150" s="16">
        <v>-6.5692000000000004</v>
      </c>
      <c r="BL150" s="16" t="s">
        <v>189</v>
      </c>
      <c r="BM150" s="16">
        <v>7.2489999999999997</v>
      </c>
      <c r="BN150" s="16">
        <v>-14.097300000000001</v>
      </c>
      <c r="BO150" s="16">
        <v>5.0171999999999999</v>
      </c>
      <c r="BP150" s="16">
        <v>11.8346</v>
      </c>
      <c r="BQ150" s="16">
        <v>13.0242</v>
      </c>
      <c r="BR150" s="16" t="s">
        <v>189</v>
      </c>
      <c r="BS150" s="16">
        <v>5.1166999999999998</v>
      </c>
    </row>
    <row r="151" spans="1:71">
      <c r="A151" t="s">
        <v>38</v>
      </c>
      <c r="B151" t="s">
        <v>0</v>
      </c>
      <c r="C151" s="69" t="str">
        <f t="shared" si="2"/>
        <v>Paraguay 1990Pill</v>
      </c>
      <c r="D151" s="16">
        <v>2.7101999999999999</v>
      </c>
      <c r="E151" s="16">
        <v>6.5244999999999997</v>
      </c>
      <c r="F151" s="16">
        <v>1.5759000000000001</v>
      </c>
      <c r="G151" s="16">
        <v>1.0691999999999999</v>
      </c>
      <c r="H151" s="16">
        <v>6.5244999999999997</v>
      </c>
      <c r="I151" s="16">
        <v>1.2611000000000001</v>
      </c>
      <c r="J151" s="16" t="s">
        <v>189</v>
      </c>
      <c r="K151" s="16">
        <v>2.8437000000000001</v>
      </c>
      <c r="L151" s="16">
        <v>5.2748999999999997</v>
      </c>
      <c r="M151" s="16">
        <v>1.5246999999999999</v>
      </c>
      <c r="N151" s="16">
        <v>1.0923</v>
      </c>
      <c r="O151" s="16">
        <v>3.4878999999999998</v>
      </c>
      <c r="P151" s="16">
        <v>1.6747000000000001</v>
      </c>
      <c r="Q151" s="16">
        <v>2.9036</v>
      </c>
      <c r="R151" s="16">
        <v>2.0577999999999999</v>
      </c>
      <c r="S151" s="16">
        <v>3.1909999999999998</v>
      </c>
      <c r="T151" s="16">
        <v>2.4041999999999999</v>
      </c>
      <c r="U151" s="16">
        <v>2.4948999999999999</v>
      </c>
      <c r="V151" s="16">
        <v>3.1758000000000002</v>
      </c>
      <c r="W151" s="16">
        <v>2.7656999999999998</v>
      </c>
      <c r="X151" s="16">
        <v>2.2875999999999999</v>
      </c>
      <c r="Y151" s="16">
        <v>3.0139999999999998</v>
      </c>
      <c r="Z151" s="16">
        <v>2.5390999999999999</v>
      </c>
      <c r="AA151" s="16">
        <v>3.0139999999999998</v>
      </c>
      <c r="AB151" s="16">
        <v>3.0133999999999999</v>
      </c>
      <c r="AC151" s="16" t="s">
        <v>189</v>
      </c>
      <c r="AD151" s="16">
        <v>-7.4025999999999996</v>
      </c>
      <c r="AE151" s="16">
        <v>1.0435000000000001</v>
      </c>
      <c r="AF151" s="16">
        <v>3.7403</v>
      </c>
      <c r="AG151" s="16">
        <v>-1.3375999999999999</v>
      </c>
      <c r="AH151" s="16">
        <v>2.0712999999999999</v>
      </c>
      <c r="AI151" s="16">
        <v>2.7789999999999999</v>
      </c>
      <c r="AJ151" s="16">
        <v>-5.6919000000000004</v>
      </c>
      <c r="AK151" s="16">
        <v>1.3847</v>
      </c>
      <c r="AL151" s="16">
        <v>2.3677000000000001</v>
      </c>
      <c r="AM151" s="16">
        <v>-2.5019</v>
      </c>
      <c r="AN151" s="16">
        <v>-6.3963000000000001</v>
      </c>
      <c r="AO151" s="16">
        <v>1.3050999999999999</v>
      </c>
      <c r="AP151" s="16">
        <v>2.4933999999999998</v>
      </c>
      <c r="AQ151" s="16">
        <v>-2.4592000000000001</v>
      </c>
      <c r="AR151" s="16">
        <v>-6.6814</v>
      </c>
      <c r="AS151" s="16">
        <v>1.1519999999999999</v>
      </c>
      <c r="AT151" s="16">
        <v>3.77</v>
      </c>
      <c r="AU151" s="16" t="s">
        <v>189</v>
      </c>
      <c r="AV151" s="16">
        <v>-7.9901999999999997</v>
      </c>
      <c r="AW151" s="16">
        <v>0.75739999999999996</v>
      </c>
      <c r="AX151" s="16">
        <v>2.8439000000000001</v>
      </c>
      <c r="AY151" s="16">
        <v>1.6932</v>
      </c>
      <c r="AZ151" s="16">
        <v>-4.4386999999999999</v>
      </c>
      <c r="BA151" s="16">
        <v>2.3052000000000001</v>
      </c>
      <c r="BB151" s="16">
        <v>2.992</v>
      </c>
      <c r="BC151" s="16" t="s">
        <v>189</v>
      </c>
      <c r="BD151" s="16">
        <v>4.5050999999999997</v>
      </c>
      <c r="BE151" s="16">
        <v>2.4580000000000002</v>
      </c>
      <c r="BF151" s="16">
        <v>5.9359000000000002</v>
      </c>
      <c r="BG151" s="16">
        <v>1.4568000000000001</v>
      </c>
      <c r="BH151" s="16">
        <v>3.6436999999999999</v>
      </c>
      <c r="BI151" s="16" t="s">
        <v>189</v>
      </c>
      <c r="BJ151" s="16">
        <v>0.99339999999999995</v>
      </c>
      <c r="BK151" s="16" t="s">
        <v>189</v>
      </c>
      <c r="BL151" s="16" t="s">
        <v>189</v>
      </c>
      <c r="BM151" s="16">
        <v>1.1075999999999999</v>
      </c>
      <c r="BN151" s="16">
        <v>1.3418000000000001</v>
      </c>
      <c r="BO151" s="16">
        <v>2.1147999999999998</v>
      </c>
      <c r="BP151" s="16">
        <v>6.5953999999999997</v>
      </c>
      <c r="BQ151" s="16">
        <v>1.0371999999999999</v>
      </c>
      <c r="BR151" s="16" t="s">
        <v>189</v>
      </c>
      <c r="BS151" s="16">
        <v>1.7785</v>
      </c>
    </row>
    <row r="152" spans="1:71">
      <c r="A152" t="s">
        <v>38</v>
      </c>
      <c r="B152" t="s">
        <v>1</v>
      </c>
      <c r="C152" s="69" t="str">
        <f t="shared" si="2"/>
        <v>Paraguay 1990IUD</v>
      </c>
      <c r="D152" s="16">
        <v>-2.1661000000000001</v>
      </c>
      <c r="E152" s="16" t="s">
        <v>189</v>
      </c>
      <c r="F152" s="16" t="s">
        <v>189</v>
      </c>
      <c r="G152" s="16" t="s">
        <v>189</v>
      </c>
      <c r="H152" s="16" t="s">
        <v>189</v>
      </c>
      <c r="I152" s="16">
        <v>-2.194</v>
      </c>
      <c r="J152" s="16" t="s">
        <v>189</v>
      </c>
      <c r="K152" s="16">
        <v>-1.5991</v>
      </c>
      <c r="L152" s="16" t="s">
        <v>189</v>
      </c>
      <c r="M152" s="16" t="s">
        <v>189</v>
      </c>
      <c r="N152" s="16" t="s">
        <v>189</v>
      </c>
      <c r="O152" s="16">
        <v>-2.1513</v>
      </c>
      <c r="P152" s="16" t="s">
        <v>189</v>
      </c>
      <c r="Q152" s="16">
        <v>-2.4024999999999999</v>
      </c>
      <c r="R152" s="16" t="s">
        <v>189</v>
      </c>
      <c r="S152" s="16" t="s">
        <v>189</v>
      </c>
      <c r="T152" s="16">
        <v>-2.8477000000000001</v>
      </c>
      <c r="U152" s="16">
        <v>-2.5322</v>
      </c>
      <c r="V152" s="16" t="s">
        <v>189</v>
      </c>
      <c r="W152" s="16" t="s">
        <v>189</v>
      </c>
      <c r="X152" s="16" t="s">
        <v>189</v>
      </c>
      <c r="Y152" s="16">
        <v>-1.4623999999999999</v>
      </c>
      <c r="Z152" s="16" t="s">
        <v>189</v>
      </c>
      <c r="AA152" s="16">
        <v>-1.4623999999999999</v>
      </c>
      <c r="AB152" s="16" t="s">
        <v>189</v>
      </c>
      <c r="AC152" s="16" t="s">
        <v>189</v>
      </c>
      <c r="AD152" s="16" t="s">
        <v>189</v>
      </c>
      <c r="AE152" s="16" t="s">
        <v>189</v>
      </c>
      <c r="AF152" s="16" t="s">
        <v>189</v>
      </c>
      <c r="AG152" s="16" t="s">
        <v>189</v>
      </c>
      <c r="AH152" s="16" t="s">
        <v>189</v>
      </c>
      <c r="AI152" s="16" t="s">
        <v>189</v>
      </c>
      <c r="AJ152" s="16" t="s">
        <v>189</v>
      </c>
      <c r="AK152" s="16">
        <v>-2.915</v>
      </c>
      <c r="AL152" s="16" t="s">
        <v>189</v>
      </c>
      <c r="AM152" s="16" t="s">
        <v>189</v>
      </c>
      <c r="AN152" s="16" t="s">
        <v>189</v>
      </c>
      <c r="AO152" s="16">
        <v>-2.6124999999999998</v>
      </c>
      <c r="AP152" s="16">
        <v>-2.7313000000000001</v>
      </c>
      <c r="AQ152" s="16" t="s">
        <v>189</v>
      </c>
      <c r="AR152" s="16" t="s">
        <v>189</v>
      </c>
      <c r="AS152" s="16" t="s">
        <v>189</v>
      </c>
      <c r="AT152" s="16" t="s">
        <v>189</v>
      </c>
      <c r="AU152" s="16" t="s">
        <v>189</v>
      </c>
      <c r="AV152" s="16" t="s">
        <v>189</v>
      </c>
      <c r="AW152" s="16" t="s">
        <v>189</v>
      </c>
      <c r="AX152" s="16" t="s">
        <v>189</v>
      </c>
      <c r="AY152" s="16" t="s">
        <v>189</v>
      </c>
      <c r="AZ152" s="16" t="s">
        <v>189</v>
      </c>
      <c r="BA152" s="16" t="s">
        <v>189</v>
      </c>
      <c r="BB152" s="16" t="s">
        <v>189</v>
      </c>
      <c r="BC152" s="16" t="s">
        <v>189</v>
      </c>
      <c r="BD152" s="16" t="s">
        <v>189</v>
      </c>
      <c r="BE152" s="16" t="s">
        <v>189</v>
      </c>
      <c r="BF152" s="16" t="s">
        <v>189</v>
      </c>
      <c r="BG152" s="16" t="s">
        <v>189</v>
      </c>
      <c r="BH152" s="16" t="s">
        <v>189</v>
      </c>
      <c r="BI152" s="16" t="s">
        <v>189</v>
      </c>
      <c r="BJ152" s="16" t="s">
        <v>189</v>
      </c>
      <c r="BK152" s="16" t="s">
        <v>189</v>
      </c>
      <c r="BL152" s="16" t="s">
        <v>189</v>
      </c>
      <c r="BM152" s="16" t="s">
        <v>189</v>
      </c>
      <c r="BN152" s="16" t="s">
        <v>189</v>
      </c>
      <c r="BO152" s="16" t="s">
        <v>189</v>
      </c>
      <c r="BP152" s="16" t="s">
        <v>189</v>
      </c>
      <c r="BQ152" s="16" t="s">
        <v>189</v>
      </c>
      <c r="BR152" s="16" t="s">
        <v>189</v>
      </c>
      <c r="BS152" s="16" t="s">
        <v>189</v>
      </c>
    </row>
    <row r="153" spans="1:71">
      <c r="A153" t="s">
        <v>38</v>
      </c>
      <c r="B153" t="s">
        <v>75</v>
      </c>
      <c r="C153" s="69" t="str">
        <f t="shared" si="2"/>
        <v>Paraguay 1990Injectables</v>
      </c>
      <c r="D153" s="16">
        <v>7.9226999999999999</v>
      </c>
      <c r="E153" s="16">
        <v>12.273300000000001</v>
      </c>
      <c r="F153" s="16">
        <v>-7.0171000000000001</v>
      </c>
      <c r="G153" s="16">
        <v>-3.68</v>
      </c>
      <c r="H153" s="16">
        <v>12.273300000000001</v>
      </c>
      <c r="I153" s="16">
        <v>5.2348999999999997</v>
      </c>
      <c r="J153" s="16" t="s">
        <v>189</v>
      </c>
      <c r="K153" s="16">
        <v>8.2002000000000006</v>
      </c>
      <c r="L153" s="16">
        <v>9.0399999999999991</v>
      </c>
      <c r="M153" s="16">
        <v>-8.0020000000000007</v>
      </c>
      <c r="N153" s="16">
        <v>-5.4729000000000001</v>
      </c>
      <c r="O153" s="16">
        <v>9.4321999999999999</v>
      </c>
      <c r="P153" s="16">
        <v>4.9753999999999996</v>
      </c>
      <c r="Q153" s="16">
        <v>8.6651000000000007</v>
      </c>
      <c r="R153" s="16">
        <v>-4.0636999999999999</v>
      </c>
      <c r="S153" s="16">
        <v>-9.4170999999999996</v>
      </c>
      <c r="T153" s="16">
        <v>7.2933000000000003</v>
      </c>
      <c r="U153" s="16">
        <v>8.7447999999999997</v>
      </c>
      <c r="V153" s="16">
        <v>-5.3051000000000004</v>
      </c>
      <c r="W153" s="16">
        <v>-4.4344999999999999</v>
      </c>
      <c r="X153" s="16">
        <v>-9.2486999999999995</v>
      </c>
      <c r="Y153" s="16">
        <v>8.9967000000000006</v>
      </c>
      <c r="Z153" s="16">
        <v>6.9646999999999997</v>
      </c>
      <c r="AA153" s="16">
        <v>8.9967000000000006</v>
      </c>
      <c r="AB153" s="16">
        <v>-7.0206</v>
      </c>
      <c r="AC153" s="16" t="s">
        <v>189</v>
      </c>
      <c r="AD153" s="16" t="s">
        <v>189</v>
      </c>
      <c r="AE153" s="16">
        <v>-5.2384000000000004</v>
      </c>
      <c r="AF153" s="16">
        <v>-10.4901</v>
      </c>
      <c r="AG153" s="16" t="s">
        <v>189</v>
      </c>
      <c r="AH153" s="16">
        <v>-6.9115000000000002</v>
      </c>
      <c r="AI153" s="16">
        <v>7.5944000000000003</v>
      </c>
      <c r="AJ153" s="16">
        <v>-11.1494</v>
      </c>
      <c r="AK153" s="16">
        <v>5.2240000000000002</v>
      </c>
      <c r="AL153" s="16">
        <v>7.9153000000000002</v>
      </c>
      <c r="AM153" s="16" t="s">
        <v>189</v>
      </c>
      <c r="AN153" s="16">
        <v>-13.2149</v>
      </c>
      <c r="AO153" s="16">
        <v>5.9432</v>
      </c>
      <c r="AP153" s="16">
        <v>9.7719000000000005</v>
      </c>
      <c r="AQ153" s="16" t="s">
        <v>189</v>
      </c>
      <c r="AR153" s="16" t="s">
        <v>189</v>
      </c>
      <c r="AS153" s="16">
        <v>-3.0038</v>
      </c>
      <c r="AT153" s="16">
        <v>-5.3658999999999999</v>
      </c>
      <c r="AU153" s="16" t="s">
        <v>189</v>
      </c>
      <c r="AV153" s="16">
        <v>-11.358700000000001</v>
      </c>
      <c r="AW153" s="16">
        <v>4.6912000000000003</v>
      </c>
      <c r="AX153" s="16">
        <v>8.0393000000000008</v>
      </c>
      <c r="AY153" s="16" t="s">
        <v>189</v>
      </c>
      <c r="AZ153" s="16">
        <v>-13.034800000000001</v>
      </c>
      <c r="BA153" s="16">
        <v>-5.9642999999999997</v>
      </c>
      <c r="BB153" s="16">
        <v>9.3275000000000006</v>
      </c>
      <c r="BC153" s="16" t="s">
        <v>189</v>
      </c>
      <c r="BD153" s="16">
        <v>-9.8984000000000005</v>
      </c>
      <c r="BE153" s="16">
        <v>-9.0526</v>
      </c>
      <c r="BF153" s="16">
        <v>12.393000000000001</v>
      </c>
      <c r="BG153" s="16">
        <v>-5.9135999999999997</v>
      </c>
      <c r="BH153" s="16">
        <v>9.9001000000000001</v>
      </c>
      <c r="BI153" s="16" t="s">
        <v>189</v>
      </c>
      <c r="BJ153" s="16">
        <v>-3.2782</v>
      </c>
      <c r="BK153" s="16" t="s">
        <v>189</v>
      </c>
      <c r="BL153" s="16" t="s">
        <v>189</v>
      </c>
      <c r="BM153" s="16">
        <v>-4.5133000000000001</v>
      </c>
      <c r="BN153" s="16">
        <v>-5.2786999999999997</v>
      </c>
      <c r="BO153" s="16" t="s">
        <v>189</v>
      </c>
      <c r="BP153" s="16">
        <v>12.667999999999999</v>
      </c>
      <c r="BQ153" s="16">
        <v>5.67</v>
      </c>
      <c r="BR153" s="16" t="s">
        <v>189</v>
      </c>
      <c r="BS153" s="16" t="s">
        <v>189</v>
      </c>
    </row>
    <row r="154" spans="1:71">
      <c r="A154" t="s">
        <v>38</v>
      </c>
      <c r="B154" t="s">
        <v>2</v>
      </c>
      <c r="C154" s="69" t="str">
        <f t="shared" si="2"/>
        <v>Paraguay 1990Male condom</v>
      </c>
      <c r="D154" s="16">
        <v>4.2159000000000004</v>
      </c>
      <c r="E154" s="16" t="s">
        <v>189</v>
      </c>
      <c r="F154" s="16" t="s">
        <v>189</v>
      </c>
      <c r="G154" s="16" t="s">
        <v>189</v>
      </c>
      <c r="H154" s="16" t="s">
        <v>189</v>
      </c>
      <c r="I154" s="16">
        <v>-3.2530000000000001</v>
      </c>
      <c r="J154" s="16" t="s">
        <v>189</v>
      </c>
      <c r="K154" s="16">
        <v>-3.9289999999999998</v>
      </c>
      <c r="L154" s="16" t="s">
        <v>189</v>
      </c>
      <c r="M154" s="16" t="s">
        <v>189</v>
      </c>
      <c r="N154" s="16" t="s">
        <v>189</v>
      </c>
      <c r="O154" s="16">
        <v>-3.734</v>
      </c>
      <c r="P154" s="16" t="s">
        <v>189</v>
      </c>
      <c r="Q154" s="16">
        <v>-4.6596000000000002</v>
      </c>
      <c r="R154" s="16" t="s">
        <v>189</v>
      </c>
      <c r="S154" s="16" t="s">
        <v>189</v>
      </c>
      <c r="T154" s="16">
        <v>-2.5127999999999999</v>
      </c>
      <c r="U154" s="16">
        <v>-2.2877000000000001</v>
      </c>
      <c r="V154" s="16" t="s">
        <v>189</v>
      </c>
      <c r="W154" s="16" t="s">
        <v>189</v>
      </c>
      <c r="X154" s="16" t="s">
        <v>189</v>
      </c>
      <c r="Y154" s="16">
        <v>-2.3243999999999998</v>
      </c>
      <c r="Z154" s="16">
        <v>-6.9794</v>
      </c>
      <c r="AA154" s="16">
        <v>-2.3243999999999998</v>
      </c>
      <c r="AB154" s="16" t="s">
        <v>189</v>
      </c>
      <c r="AC154" s="16" t="s">
        <v>189</v>
      </c>
      <c r="AD154" s="16" t="s">
        <v>189</v>
      </c>
      <c r="AE154" s="16" t="s">
        <v>189</v>
      </c>
      <c r="AF154" s="16" t="s">
        <v>189</v>
      </c>
      <c r="AG154" s="16" t="s">
        <v>189</v>
      </c>
      <c r="AH154" s="16" t="s">
        <v>189</v>
      </c>
      <c r="AI154" s="16" t="s">
        <v>189</v>
      </c>
      <c r="AJ154" s="16" t="s">
        <v>189</v>
      </c>
      <c r="AK154" s="16">
        <v>-2.4140999999999999</v>
      </c>
      <c r="AL154" s="16">
        <v>-3.0295000000000001</v>
      </c>
      <c r="AM154" s="16" t="s">
        <v>189</v>
      </c>
      <c r="AN154" s="16" t="s">
        <v>189</v>
      </c>
      <c r="AO154" s="16">
        <v>-2.1739000000000002</v>
      </c>
      <c r="AP154" s="16">
        <v>-2.7568000000000001</v>
      </c>
      <c r="AQ154" s="16" t="s">
        <v>189</v>
      </c>
      <c r="AR154" s="16" t="s">
        <v>189</v>
      </c>
      <c r="AS154" s="16" t="s">
        <v>189</v>
      </c>
      <c r="AT154" s="16" t="s">
        <v>189</v>
      </c>
      <c r="AU154" s="16" t="s">
        <v>189</v>
      </c>
      <c r="AV154" s="16" t="s">
        <v>189</v>
      </c>
      <c r="AW154" s="16" t="s">
        <v>189</v>
      </c>
      <c r="AX154" s="16" t="s">
        <v>189</v>
      </c>
      <c r="AY154" s="16" t="s">
        <v>189</v>
      </c>
      <c r="AZ154" s="16" t="s">
        <v>189</v>
      </c>
      <c r="BA154" s="16" t="s">
        <v>189</v>
      </c>
      <c r="BB154" s="16" t="s">
        <v>189</v>
      </c>
      <c r="BC154" s="16" t="s">
        <v>189</v>
      </c>
      <c r="BD154" s="16" t="s">
        <v>189</v>
      </c>
      <c r="BE154" s="16" t="s">
        <v>189</v>
      </c>
      <c r="BF154" s="16" t="s">
        <v>189</v>
      </c>
      <c r="BG154" s="16" t="s">
        <v>189</v>
      </c>
      <c r="BH154" s="16">
        <v>-4.0376000000000003</v>
      </c>
      <c r="BI154" s="16" t="s">
        <v>189</v>
      </c>
      <c r="BJ154" s="16" t="s">
        <v>189</v>
      </c>
      <c r="BK154" s="16" t="s">
        <v>189</v>
      </c>
      <c r="BL154" s="16" t="s">
        <v>189</v>
      </c>
      <c r="BM154" s="16" t="s">
        <v>189</v>
      </c>
      <c r="BN154" s="16" t="s">
        <v>189</v>
      </c>
      <c r="BO154" s="16" t="s">
        <v>189</v>
      </c>
      <c r="BP154" s="16" t="s">
        <v>189</v>
      </c>
      <c r="BQ154" s="16">
        <v>-3.4664000000000001</v>
      </c>
      <c r="BR154" s="16" t="s">
        <v>189</v>
      </c>
      <c r="BS154" s="16" t="s">
        <v>189</v>
      </c>
    </row>
    <row r="155" spans="1:71">
      <c r="A155" t="s">
        <v>38</v>
      </c>
      <c r="B155" t="s">
        <v>67</v>
      </c>
      <c r="C155" s="69" t="str">
        <f t="shared" si="2"/>
        <v>Paraguay 1990Periodic abstinence</v>
      </c>
      <c r="D155" s="16">
        <v>18.541899999999998</v>
      </c>
      <c r="E155" s="16">
        <v>-24.581399999999999</v>
      </c>
      <c r="F155" s="16">
        <v>-17.183399999999999</v>
      </c>
      <c r="G155" s="16">
        <v>-15.706099999999999</v>
      </c>
      <c r="H155" s="16">
        <v>-24.581399999999999</v>
      </c>
      <c r="I155" s="16">
        <v>16.286999999999999</v>
      </c>
      <c r="J155" s="16" t="s">
        <v>189</v>
      </c>
      <c r="K155" s="16">
        <v>18.843399999999999</v>
      </c>
      <c r="L155" s="16">
        <v>-21.967300000000002</v>
      </c>
      <c r="M155" s="16">
        <v>-14.532500000000001</v>
      </c>
      <c r="N155" s="16" t="s">
        <v>189</v>
      </c>
      <c r="O155" s="16">
        <v>18.554500000000001</v>
      </c>
      <c r="P155" s="16">
        <v>-18.507999999999999</v>
      </c>
      <c r="Q155" s="16">
        <v>18.430399999999999</v>
      </c>
      <c r="R155" s="16" t="s">
        <v>189</v>
      </c>
      <c r="S155" s="16">
        <v>-23.952100000000002</v>
      </c>
      <c r="T155" s="16">
        <v>16.732199999999999</v>
      </c>
      <c r="U155" s="16">
        <v>18.581700000000001</v>
      </c>
      <c r="V155" s="16">
        <v>-18.2468</v>
      </c>
      <c r="W155" s="16" t="s">
        <v>189</v>
      </c>
      <c r="X155" s="16">
        <v>-11.2911</v>
      </c>
      <c r="Y155" s="16">
        <v>19.5898</v>
      </c>
      <c r="Z155" s="16">
        <v>-16.557200000000002</v>
      </c>
      <c r="AA155" s="16">
        <v>19.5898</v>
      </c>
      <c r="AB155" s="16" t="s">
        <v>189</v>
      </c>
      <c r="AC155" s="16" t="s">
        <v>189</v>
      </c>
      <c r="AD155" s="16" t="s">
        <v>189</v>
      </c>
      <c r="AE155" s="16" t="s">
        <v>189</v>
      </c>
      <c r="AF155" s="16" t="s">
        <v>189</v>
      </c>
      <c r="AG155" s="16" t="s">
        <v>189</v>
      </c>
      <c r="AH155" s="16" t="s">
        <v>189</v>
      </c>
      <c r="AI155" s="16">
        <v>18.136199999999999</v>
      </c>
      <c r="AJ155" s="16" t="s">
        <v>189</v>
      </c>
      <c r="AK155" s="16">
        <v>15.613899999999999</v>
      </c>
      <c r="AL155" s="16">
        <v>16.039100000000001</v>
      </c>
      <c r="AM155" s="16" t="s">
        <v>189</v>
      </c>
      <c r="AN155" s="16" t="s">
        <v>189</v>
      </c>
      <c r="AO155" s="16">
        <v>16.649699999999999</v>
      </c>
      <c r="AP155" s="16">
        <v>18.262599999999999</v>
      </c>
      <c r="AQ155" s="16" t="s">
        <v>189</v>
      </c>
      <c r="AR155" s="16" t="s">
        <v>189</v>
      </c>
      <c r="AS155" s="16" t="s">
        <v>189</v>
      </c>
      <c r="AT155" s="16" t="s">
        <v>189</v>
      </c>
      <c r="AU155" s="16" t="s">
        <v>189</v>
      </c>
      <c r="AV155" s="16" t="s">
        <v>189</v>
      </c>
      <c r="AW155" s="16">
        <v>-13.175000000000001</v>
      </c>
      <c r="AX155" s="16">
        <v>-17.140699999999999</v>
      </c>
      <c r="AY155" s="16" t="s">
        <v>189</v>
      </c>
      <c r="AZ155" s="16" t="s">
        <v>189</v>
      </c>
      <c r="BA155" s="16">
        <v>-18.066800000000001</v>
      </c>
      <c r="BB155" s="16">
        <v>19.0016</v>
      </c>
      <c r="BC155" s="16" t="s">
        <v>189</v>
      </c>
      <c r="BD155" s="16" t="s">
        <v>189</v>
      </c>
      <c r="BE155" s="16">
        <v>19.434200000000001</v>
      </c>
      <c r="BF155" s="16">
        <v>-24.063600000000001</v>
      </c>
      <c r="BG155" s="16">
        <v>-15.4526</v>
      </c>
      <c r="BH155" s="16">
        <v>19.2043</v>
      </c>
      <c r="BI155" s="16" t="s">
        <v>189</v>
      </c>
      <c r="BJ155" s="16" t="s">
        <v>189</v>
      </c>
      <c r="BK155" s="16" t="s">
        <v>189</v>
      </c>
      <c r="BL155" s="16" t="s">
        <v>189</v>
      </c>
      <c r="BM155" s="16">
        <v>-17.7347</v>
      </c>
      <c r="BN155" s="16" t="s">
        <v>189</v>
      </c>
      <c r="BO155" s="16" t="s">
        <v>189</v>
      </c>
      <c r="BP155" s="16">
        <v>-25.431999999999999</v>
      </c>
      <c r="BQ155" s="16">
        <v>15.0686</v>
      </c>
      <c r="BR155" s="16" t="s">
        <v>189</v>
      </c>
      <c r="BS155" s="16" t="s">
        <v>189</v>
      </c>
    </row>
    <row r="156" spans="1:71">
      <c r="A156" t="s">
        <v>38</v>
      </c>
      <c r="B156" t="s">
        <v>4</v>
      </c>
      <c r="C156" s="69" t="str">
        <f t="shared" si="2"/>
        <v>Paraguay 1990Withdrawal</v>
      </c>
      <c r="D156" s="16">
        <v>-10.5633</v>
      </c>
      <c r="E156" s="16" t="s">
        <v>189</v>
      </c>
      <c r="F156" s="16" t="s">
        <v>189</v>
      </c>
      <c r="G156" s="16" t="s">
        <v>189</v>
      </c>
      <c r="H156" s="16" t="s">
        <v>189</v>
      </c>
      <c r="I156" s="16" t="s">
        <v>189</v>
      </c>
      <c r="J156" s="16" t="s">
        <v>189</v>
      </c>
      <c r="K156" s="16">
        <v>-8.6395</v>
      </c>
      <c r="L156" s="16" t="s">
        <v>189</v>
      </c>
      <c r="M156" s="16" t="s">
        <v>189</v>
      </c>
      <c r="N156" s="16" t="s">
        <v>189</v>
      </c>
      <c r="O156" s="16" t="s">
        <v>189</v>
      </c>
      <c r="P156" s="16" t="s">
        <v>189</v>
      </c>
      <c r="Q156" s="16">
        <v>-11.6736</v>
      </c>
      <c r="R156" s="16" t="s">
        <v>189</v>
      </c>
      <c r="S156" s="16" t="s">
        <v>189</v>
      </c>
      <c r="T156" s="16" t="s">
        <v>189</v>
      </c>
      <c r="U156" s="16" t="s">
        <v>189</v>
      </c>
      <c r="V156" s="16" t="s">
        <v>189</v>
      </c>
      <c r="W156" s="16" t="s">
        <v>189</v>
      </c>
      <c r="X156" s="16" t="s">
        <v>189</v>
      </c>
      <c r="Y156" s="16" t="s">
        <v>189</v>
      </c>
      <c r="Z156" s="16" t="s">
        <v>189</v>
      </c>
      <c r="AA156" s="16" t="s">
        <v>189</v>
      </c>
      <c r="AB156" s="16" t="s">
        <v>189</v>
      </c>
      <c r="AC156" s="16" t="s">
        <v>189</v>
      </c>
      <c r="AD156" s="16" t="s">
        <v>189</v>
      </c>
      <c r="AE156" s="16" t="s">
        <v>189</v>
      </c>
      <c r="AF156" s="16" t="s">
        <v>189</v>
      </c>
      <c r="AG156" s="16" t="s">
        <v>189</v>
      </c>
      <c r="AH156" s="16" t="s">
        <v>189</v>
      </c>
      <c r="AI156" s="16" t="s">
        <v>189</v>
      </c>
      <c r="AJ156" s="16" t="s">
        <v>189</v>
      </c>
      <c r="AK156" s="16" t="s">
        <v>189</v>
      </c>
      <c r="AL156" s="16" t="s">
        <v>189</v>
      </c>
      <c r="AM156" s="16" t="s">
        <v>189</v>
      </c>
      <c r="AN156" s="16" t="s">
        <v>189</v>
      </c>
      <c r="AO156" s="16" t="s">
        <v>189</v>
      </c>
      <c r="AP156" s="16" t="s">
        <v>189</v>
      </c>
      <c r="AQ156" s="16" t="s">
        <v>189</v>
      </c>
      <c r="AR156" s="16" t="s">
        <v>189</v>
      </c>
      <c r="AS156" s="16" t="s">
        <v>189</v>
      </c>
      <c r="AT156" s="16" t="s">
        <v>189</v>
      </c>
      <c r="AU156" s="16" t="s">
        <v>189</v>
      </c>
      <c r="AV156" s="16" t="s">
        <v>189</v>
      </c>
      <c r="AW156" s="16" t="s">
        <v>189</v>
      </c>
      <c r="AX156" s="16" t="s">
        <v>189</v>
      </c>
      <c r="AY156" s="16" t="s">
        <v>189</v>
      </c>
      <c r="AZ156" s="16" t="s">
        <v>189</v>
      </c>
      <c r="BA156" s="16" t="s">
        <v>189</v>
      </c>
      <c r="BB156" s="16" t="s">
        <v>189</v>
      </c>
      <c r="BC156" s="16" t="s">
        <v>189</v>
      </c>
      <c r="BD156" s="16" t="s">
        <v>189</v>
      </c>
      <c r="BE156" s="16" t="s">
        <v>189</v>
      </c>
      <c r="BF156" s="16" t="s">
        <v>189</v>
      </c>
      <c r="BG156" s="16" t="s">
        <v>189</v>
      </c>
      <c r="BH156" s="16" t="s">
        <v>189</v>
      </c>
      <c r="BI156" s="16" t="s">
        <v>189</v>
      </c>
      <c r="BJ156" s="16" t="s">
        <v>189</v>
      </c>
      <c r="BK156" s="16" t="s">
        <v>189</v>
      </c>
      <c r="BL156" s="16" t="s">
        <v>189</v>
      </c>
      <c r="BM156" s="16" t="s">
        <v>189</v>
      </c>
      <c r="BN156" s="16" t="s">
        <v>189</v>
      </c>
      <c r="BO156" s="16" t="s">
        <v>189</v>
      </c>
      <c r="BP156" s="16" t="s">
        <v>189</v>
      </c>
      <c r="BQ156" s="16" t="s">
        <v>189</v>
      </c>
      <c r="BR156" s="16" t="s">
        <v>189</v>
      </c>
      <c r="BS156" s="16" t="s">
        <v>189</v>
      </c>
    </row>
    <row r="157" spans="1:71">
      <c r="A157" t="s">
        <v>39</v>
      </c>
      <c r="B157" t="s">
        <v>0</v>
      </c>
      <c r="C157" s="69" t="str">
        <f t="shared" si="2"/>
        <v>Peru 2012Pill</v>
      </c>
      <c r="D157" s="16">
        <v>2.7858999999999998</v>
      </c>
      <c r="E157" s="16">
        <v>3.4563000000000001</v>
      </c>
      <c r="F157" s="16">
        <v>3.4203999999999999</v>
      </c>
      <c r="G157" s="16">
        <v>1.7606999999999999</v>
      </c>
      <c r="H157" s="16">
        <v>3.4563000000000001</v>
      </c>
      <c r="I157" s="16">
        <v>2.4113000000000002</v>
      </c>
      <c r="J157" s="16">
        <v>0.95679999999999998</v>
      </c>
      <c r="K157" s="16">
        <v>3.1303999999999998</v>
      </c>
      <c r="L157" s="16">
        <v>2.6640999999999999</v>
      </c>
      <c r="M157" s="16">
        <v>2.7549999999999999</v>
      </c>
      <c r="N157" s="16">
        <v>3.5428999999999999</v>
      </c>
      <c r="O157" s="16">
        <v>2.5213999999999999</v>
      </c>
      <c r="P157" s="16">
        <v>3.6867999999999999</v>
      </c>
      <c r="Q157" s="16">
        <v>2.7648000000000001</v>
      </c>
      <c r="R157" s="16">
        <v>2.8187000000000002</v>
      </c>
      <c r="S157" s="16">
        <v>3.2951999999999999</v>
      </c>
      <c r="T157" s="16">
        <v>2.0171999999999999</v>
      </c>
      <c r="U157" s="16">
        <v>2.7595000000000001</v>
      </c>
      <c r="V157" s="16">
        <v>2.8820000000000001</v>
      </c>
      <c r="W157" s="16">
        <v>2.3170999999999999</v>
      </c>
      <c r="X157" s="16">
        <v>3.5669</v>
      </c>
      <c r="Y157" s="16">
        <v>2.7591000000000001</v>
      </c>
      <c r="Z157" s="16">
        <v>2.8773</v>
      </c>
      <c r="AA157" s="16">
        <v>2.7591000000000001</v>
      </c>
      <c r="AB157" s="16">
        <v>3.0061</v>
      </c>
      <c r="AC157" s="16">
        <v>3.4519000000000002</v>
      </c>
      <c r="AD157" s="16">
        <v>4.1695000000000002</v>
      </c>
      <c r="AE157" s="16">
        <v>2.7751000000000001</v>
      </c>
      <c r="AF157" s="16">
        <v>3.4752999999999998</v>
      </c>
      <c r="AG157" s="16">
        <v>3.0743</v>
      </c>
      <c r="AH157" s="16" t="s">
        <v>189</v>
      </c>
      <c r="AI157" s="16">
        <v>2.0379999999999998</v>
      </c>
      <c r="AJ157" s="16">
        <v>2.2972000000000001</v>
      </c>
      <c r="AK157" s="16">
        <v>1.8967000000000001</v>
      </c>
      <c r="AL157" s="16">
        <v>1.9272</v>
      </c>
      <c r="AM157" s="16">
        <v>2.2231000000000001</v>
      </c>
      <c r="AN157" s="16">
        <v>2.9521999999999999</v>
      </c>
      <c r="AO157" s="16">
        <v>2.6549</v>
      </c>
      <c r="AP157" s="16">
        <v>2.6640000000000001</v>
      </c>
      <c r="AQ157" s="16">
        <v>2.9293</v>
      </c>
      <c r="AR157" s="16">
        <v>5.4039999999999999</v>
      </c>
      <c r="AS157" s="16">
        <v>1.4823</v>
      </c>
      <c r="AT157" s="16">
        <v>3.2099000000000002</v>
      </c>
      <c r="AU157" s="16">
        <v>2.5089999999999999</v>
      </c>
      <c r="AV157" s="16">
        <v>-7.2171000000000003</v>
      </c>
      <c r="AW157" s="16">
        <v>1.732</v>
      </c>
      <c r="AX157" s="16">
        <v>3.4523999999999999</v>
      </c>
      <c r="AY157" s="16">
        <v>2.4474</v>
      </c>
      <c r="AZ157" s="16">
        <v>2.8831000000000002</v>
      </c>
      <c r="BA157" s="16">
        <v>2.6795</v>
      </c>
      <c r="BB157" s="16">
        <v>2.6389999999999998</v>
      </c>
      <c r="BC157" s="16">
        <v>3.0148000000000001</v>
      </c>
      <c r="BD157" s="16">
        <v>3.5718999999999999</v>
      </c>
      <c r="BE157" s="16">
        <v>2.3405999999999998</v>
      </c>
      <c r="BF157" s="16">
        <v>3.1934</v>
      </c>
      <c r="BG157" s="16">
        <v>1.9588000000000001</v>
      </c>
      <c r="BH157" s="16">
        <v>2.7057000000000002</v>
      </c>
      <c r="BI157" s="16">
        <v>1.9533</v>
      </c>
      <c r="BJ157" s="16">
        <v>2.1922999999999999</v>
      </c>
      <c r="BK157" s="16">
        <v>5.2253999999999996</v>
      </c>
      <c r="BL157" s="16" t="s">
        <v>189</v>
      </c>
      <c r="BM157" s="16">
        <v>3.2989999999999999</v>
      </c>
      <c r="BN157" s="16">
        <v>-3.5747</v>
      </c>
      <c r="BO157" s="16">
        <v>3.7084000000000001</v>
      </c>
      <c r="BP157" s="16">
        <v>2.9643999999999999</v>
      </c>
      <c r="BQ157" s="16">
        <v>2.5516000000000001</v>
      </c>
      <c r="BR157" s="16">
        <v>6.3048000000000002</v>
      </c>
      <c r="BS157" s="16">
        <v>2.2660999999999998</v>
      </c>
    </row>
    <row r="158" spans="1:71">
      <c r="A158" t="s">
        <v>39</v>
      </c>
      <c r="B158" t="s">
        <v>1</v>
      </c>
      <c r="C158" s="69" t="str">
        <f t="shared" si="2"/>
        <v>Peru 2012IUD</v>
      </c>
      <c r="D158" s="16">
        <v>0.2069</v>
      </c>
      <c r="E158" s="16" t="s">
        <v>189</v>
      </c>
      <c r="F158" s="16" t="s">
        <v>189</v>
      </c>
      <c r="G158" s="16">
        <v>-0.34160000000000001</v>
      </c>
      <c r="H158" s="16" t="s">
        <v>189</v>
      </c>
      <c r="I158" s="16">
        <v>-0.25530000000000003</v>
      </c>
      <c r="J158" s="16" t="s">
        <v>189</v>
      </c>
      <c r="K158" s="16">
        <v>0.22140000000000001</v>
      </c>
      <c r="L158" s="16" t="s">
        <v>189</v>
      </c>
      <c r="M158" s="16">
        <v>-0.37830000000000003</v>
      </c>
      <c r="N158" s="16" t="s">
        <v>189</v>
      </c>
      <c r="O158" s="16">
        <v>-0.28620000000000001</v>
      </c>
      <c r="P158" s="16" t="s">
        <v>189</v>
      </c>
      <c r="Q158" s="16">
        <v>-1E-4</v>
      </c>
      <c r="R158" s="16">
        <v>-0.4027</v>
      </c>
      <c r="S158" s="16" t="s">
        <v>189</v>
      </c>
      <c r="T158" s="16">
        <v>-0.29070000000000001</v>
      </c>
      <c r="U158" s="16">
        <v>-0.22570000000000001</v>
      </c>
      <c r="V158" s="16" t="s">
        <v>189</v>
      </c>
      <c r="W158" s="16" t="s">
        <v>189</v>
      </c>
      <c r="X158" s="16" t="s">
        <v>189</v>
      </c>
      <c r="Y158" s="16">
        <v>0.23130000000000001</v>
      </c>
      <c r="Z158" s="16" t="s">
        <v>189</v>
      </c>
      <c r="AA158" s="16">
        <v>0.23130000000000001</v>
      </c>
      <c r="AB158" s="16" t="s">
        <v>189</v>
      </c>
      <c r="AC158" s="16" t="s">
        <v>189</v>
      </c>
      <c r="AD158" s="16" t="s">
        <v>189</v>
      </c>
      <c r="AE158" s="16" t="s">
        <v>189</v>
      </c>
      <c r="AF158" s="16" t="s">
        <v>189</v>
      </c>
      <c r="AG158" s="16" t="s">
        <v>189</v>
      </c>
      <c r="AH158" s="16" t="s">
        <v>189</v>
      </c>
      <c r="AI158" s="16">
        <v>-0.30659999999999998</v>
      </c>
      <c r="AJ158" s="16" t="s">
        <v>189</v>
      </c>
      <c r="AK158" s="16">
        <v>-0.3463</v>
      </c>
      <c r="AL158" s="16" t="s">
        <v>189</v>
      </c>
      <c r="AM158" s="16" t="s">
        <v>189</v>
      </c>
      <c r="AN158" s="16" t="s">
        <v>189</v>
      </c>
      <c r="AO158" s="16">
        <v>-0.27850000000000003</v>
      </c>
      <c r="AP158" s="16" t="s">
        <v>189</v>
      </c>
      <c r="AQ158" s="16">
        <v>-0.45200000000000001</v>
      </c>
      <c r="AR158" s="16" t="s">
        <v>189</v>
      </c>
      <c r="AS158" s="16" t="s">
        <v>189</v>
      </c>
      <c r="AT158" s="16" t="s">
        <v>189</v>
      </c>
      <c r="AU158" s="16" t="s">
        <v>189</v>
      </c>
      <c r="AV158" s="16" t="s">
        <v>189</v>
      </c>
      <c r="AW158" s="16" t="s">
        <v>189</v>
      </c>
      <c r="AX158" s="16" t="s">
        <v>189</v>
      </c>
      <c r="AY158" s="16" t="s">
        <v>189</v>
      </c>
      <c r="AZ158" s="16" t="s">
        <v>189</v>
      </c>
      <c r="BA158" s="16">
        <v>-0.28839999999999999</v>
      </c>
      <c r="BB158" s="16" t="s">
        <v>189</v>
      </c>
      <c r="BC158" s="16">
        <v>-0.46810000000000002</v>
      </c>
      <c r="BD158" s="16" t="s">
        <v>189</v>
      </c>
      <c r="BE158" s="16">
        <v>-0.30049999999999999</v>
      </c>
      <c r="BF158" s="16" t="s">
        <v>189</v>
      </c>
      <c r="BG158" s="16">
        <v>-0.37790000000000001</v>
      </c>
      <c r="BH158" s="16" t="s">
        <v>189</v>
      </c>
      <c r="BI158" s="16" t="s">
        <v>189</v>
      </c>
      <c r="BJ158" s="16" t="s">
        <v>189</v>
      </c>
      <c r="BK158" s="16" t="s">
        <v>189</v>
      </c>
      <c r="BL158" s="16" t="s">
        <v>189</v>
      </c>
      <c r="BM158" s="16" t="s">
        <v>189</v>
      </c>
      <c r="BN158" s="16" t="s">
        <v>189</v>
      </c>
      <c r="BO158" s="16" t="s">
        <v>189</v>
      </c>
      <c r="BP158" s="16" t="s">
        <v>189</v>
      </c>
      <c r="BQ158" s="16" t="s">
        <v>189</v>
      </c>
      <c r="BR158" s="16" t="s">
        <v>189</v>
      </c>
      <c r="BS158" s="16">
        <v>-0.45979999999999999</v>
      </c>
    </row>
    <row r="159" spans="1:71">
      <c r="A159" t="s">
        <v>39</v>
      </c>
      <c r="B159" t="s">
        <v>75</v>
      </c>
      <c r="C159" s="69" t="str">
        <f t="shared" si="2"/>
        <v>Peru 2012Injectables</v>
      </c>
      <c r="D159" s="16">
        <v>0.99209999999999998</v>
      </c>
      <c r="E159" s="16">
        <v>1.8008</v>
      </c>
      <c r="F159" s="16">
        <v>0.51290000000000002</v>
      </c>
      <c r="G159" s="16">
        <v>0.51659999999999995</v>
      </c>
      <c r="H159" s="16">
        <v>1.8008</v>
      </c>
      <c r="I159" s="16">
        <v>0.51419999999999999</v>
      </c>
      <c r="J159" s="16">
        <v>1.0529999999999999</v>
      </c>
      <c r="K159" s="16">
        <v>0.9829</v>
      </c>
      <c r="L159" s="16">
        <v>1.4094</v>
      </c>
      <c r="M159" s="16">
        <v>0.57689999999999997</v>
      </c>
      <c r="N159" s="16">
        <v>0.74760000000000004</v>
      </c>
      <c r="O159" s="16">
        <v>1.1607000000000001</v>
      </c>
      <c r="P159" s="16">
        <v>0.55689999999999995</v>
      </c>
      <c r="Q159" s="16">
        <v>0.92949999999999999</v>
      </c>
      <c r="R159" s="16">
        <v>1.0690999999999999</v>
      </c>
      <c r="S159" s="16">
        <v>1.0253000000000001</v>
      </c>
      <c r="T159" s="16">
        <v>0.9224</v>
      </c>
      <c r="U159" s="16">
        <v>1.1052999999999999</v>
      </c>
      <c r="V159" s="16">
        <v>0.7147</v>
      </c>
      <c r="W159" s="16">
        <v>0.80549999999999999</v>
      </c>
      <c r="X159" s="16">
        <v>0.23680000000000001</v>
      </c>
      <c r="Y159" s="16">
        <v>1.1444000000000001</v>
      </c>
      <c r="Z159" s="16">
        <v>0.57369999999999999</v>
      </c>
      <c r="AA159" s="16">
        <v>1.1444000000000001</v>
      </c>
      <c r="AB159" s="16">
        <v>0.60570000000000002</v>
      </c>
      <c r="AC159" s="16">
        <v>1.2755000000000001</v>
      </c>
      <c r="AD159" s="16">
        <v>1.9262999999999999</v>
      </c>
      <c r="AE159" s="16">
        <v>0.49769999999999998</v>
      </c>
      <c r="AF159" s="16">
        <v>1.2105999999999999</v>
      </c>
      <c r="AG159" s="16">
        <v>0.84830000000000005</v>
      </c>
      <c r="AH159" s="16" t="s">
        <v>189</v>
      </c>
      <c r="AI159" s="16">
        <v>0.96389999999999998</v>
      </c>
      <c r="AJ159" s="16">
        <v>1.5449999999999999</v>
      </c>
      <c r="AK159" s="16">
        <v>0.54910000000000003</v>
      </c>
      <c r="AL159" s="16">
        <v>0.50690000000000002</v>
      </c>
      <c r="AM159" s="16">
        <v>1.8178000000000001</v>
      </c>
      <c r="AN159" s="16">
        <v>2.1604999999999999</v>
      </c>
      <c r="AO159" s="16">
        <v>0.45379999999999998</v>
      </c>
      <c r="AP159" s="16">
        <v>0.99380000000000002</v>
      </c>
      <c r="AQ159" s="16">
        <v>1.2761</v>
      </c>
      <c r="AR159" s="16">
        <v>0.83220000000000005</v>
      </c>
      <c r="AS159" s="16">
        <v>0.65720000000000001</v>
      </c>
      <c r="AT159" s="16">
        <v>0.71179999999999999</v>
      </c>
      <c r="AU159" s="16">
        <v>0.71579999999999999</v>
      </c>
      <c r="AV159" s="16">
        <v>0.47820000000000001</v>
      </c>
      <c r="AW159" s="16">
        <v>0.60240000000000005</v>
      </c>
      <c r="AX159" s="16">
        <v>0.41860000000000003</v>
      </c>
      <c r="AY159" s="16">
        <v>0.64700000000000002</v>
      </c>
      <c r="AZ159" s="16">
        <v>2.0638999999999998</v>
      </c>
      <c r="BA159" s="16">
        <v>0.47199999999999998</v>
      </c>
      <c r="BB159" s="16">
        <v>1.0229999999999999</v>
      </c>
      <c r="BC159" s="16">
        <v>1.36</v>
      </c>
      <c r="BD159" s="16">
        <v>0.72829999999999995</v>
      </c>
      <c r="BE159" s="16">
        <v>1.2404999999999999</v>
      </c>
      <c r="BF159" s="16">
        <v>1.8562000000000001</v>
      </c>
      <c r="BG159" s="16">
        <v>0.46179999999999999</v>
      </c>
      <c r="BH159" s="16">
        <v>0.97840000000000005</v>
      </c>
      <c r="BI159" s="16">
        <v>1.6472</v>
      </c>
      <c r="BJ159" s="16">
        <v>0.46160000000000001</v>
      </c>
      <c r="BK159" s="16">
        <v>0.67510000000000003</v>
      </c>
      <c r="BL159" s="16" t="s">
        <v>189</v>
      </c>
      <c r="BM159" s="16">
        <v>0.58050000000000002</v>
      </c>
      <c r="BN159" s="16">
        <v>-0.10589999999999999</v>
      </c>
      <c r="BO159" s="16">
        <v>0.61380000000000001</v>
      </c>
      <c r="BP159" s="16">
        <v>1.5438000000000001</v>
      </c>
      <c r="BQ159" s="16">
        <v>0.22270000000000001</v>
      </c>
      <c r="BR159" s="16">
        <v>2.8167</v>
      </c>
      <c r="BS159" s="16">
        <v>0.71499999999999997</v>
      </c>
    </row>
    <row r="160" spans="1:71">
      <c r="A160" t="s">
        <v>39</v>
      </c>
      <c r="B160" t="s">
        <v>2</v>
      </c>
      <c r="C160" s="69" t="str">
        <f t="shared" si="2"/>
        <v>Peru 2012Male condom</v>
      </c>
      <c r="D160" s="16">
        <v>6.0141999999999998</v>
      </c>
      <c r="E160" s="16">
        <v>8.7634000000000007</v>
      </c>
      <c r="F160" s="16">
        <v>4.0137</v>
      </c>
      <c r="G160" s="16">
        <v>2.8754</v>
      </c>
      <c r="H160" s="16">
        <v>8.7634000000000007</v>
      </c>
      <c r="I160" s="16">
        <v>3.3077999999999999</v>
      </c>
      <c r="J160" s="16">
        <v>6.4114000000000004</v>
      </c>
      <c r="K160" s="16">
        <v>5.6666999999999996</v>
      </c>
      <c r="L160" s="16">
        <v>6.7493999999999996</v>
      </c>
      <c r="M160" s="16">
        <v>3.6375999999999999</v>
      </c>
      <c r="N160" s="16">
        <v>5.0007000000000001</v>
      </c>
      <c r="O160" s="16">
        <v>6.2625000000000002</v>
      </c>
      <c r="P160" s="16">
        <v>4.1314000000000002</v>
      </c>
      <c r="Q160" s="16">
        <v>6.6096000000000004</v>
      </c>
      <c r="R160" s="16">
        <v>3.9190999999999998</v>
      </c>
      <c r="S160" s="16">
        <v>7.5585000000000004</v>
      </c>
      <c r="T160" s="16">
        <v>4.9199000000000002</v>
      </c>
      <c r="U160" s="16">
        <v>5.5858999999999996</v>
      </c>
      <c r="V160" s="16">
        <v>9.0258000000000003</v>
      </c>
      <c r="W160" s="16">
        <v>5.4888000000000003</v>
      </c>
      <c r="X160" s="16">
        <v>3.8365999999999998</v>
      </c>
      <c r="Y160" s="16">
        <v>6.1436999999999999</v>
      </c>
      <c r="Z160" s="16">
        <v>4.7165999999999997</v>
      </c>
      <c r="AA160" s="16">
        <v>6.1436999999999999</v>
      </c>
      <c r="AB160" s="16">
        <v>5.9074</v>
      </c>
      <c r="AC160" s="16">
        <v>7.8791000000000002</v>
      </c>
      <c r="AD160" s="16">
        <v>9.6447000000000003</v>
      </c>
      <c r="AE160" s="16">
        <v>5.2049000000000003</v>
      </c>
      <c r="AF160" s="16">
        <v>8.0494000000000003</v>
      </c>
      <c r="AG160" s="16">
        <v>6.1973000000000003</v>
      </c>
      <c r="AH160" s="16" t="s">
        <v>189</v>
      </c>
      <c r="AI160" s="16">
        <v>5.0763999999999996</v>
      </c>
      <c r="AJ160" s="16">
        <v>8.0816999999999997</v>
      </c>
      <c r="AK160" s="16">
        <v>2.0951</v>
      </c>
      <c r="AL160" s="16">
        <v>5.6901000000000002</v>
      </c>
      <c r="AM160" s="16">
        <v>1.5573999999999999</v>
      </c>
      <c r="AN160" s="16">
        <v>8.3050999999999995</v>
      </c>
      <c r="AO160" s="16">
        <v>2.9988999999999999</v>
      </c>
      <c r="AP160" s="16">
        <v>6.1843000000000004</v>
      </c>
      <c r="AQ160" s="16">
        <v>3.3727999999999998</v>
      </c>
      <c r="AR160" s="16">
        <v>11.641400000000001</v>
      </c>
      <c r="AS160" s="16">
        <v>5.8108000000000004</v>
      </c>
      <c r="AT160" s="16">
        <v>9.8543000000000003</v>
      </c>
      <c r="AU160" s="16">
        <v>6.9119999999999999</v>
      </c>
      <c r="AV160" s="16">
        <v>-7.532</v>
      </c>
      <c r="AW160" s="16">
        <v>3.3525</v>
      </c>
      <c r="AX160" s="16">
        <v>6.2306999999999997</v>
      </c>
      <c r="AY160" s="16">
        <v>3.3113000000000001</v>
      </c>
      <c r="AZ160" s="16">
        <v>8.8483000000000001</v>
      </c>
      <c r="BA160" s="16">
        <v>3.3043</v>
      </c>
      <c r="BB160" s="16">
        <v>6.6337000000000002</v>
      </c>
      <c r="BC160" s="16">
        <v>4.0838000000000001</v>
      </c>
      <c r="BD160" s="16">
        <v>5.8567999999999998</v>
      </c>
      <c r="BE160" s="16">
        <v>6.2900999999999998</v>
      </c>
      <c r="BF160" s="16">
        <v>8.8007000000000009</v>
      </c>
      <c r="BG160" s="16">
        <v>3.0596000000000001</v>
      </c>
      <c r="BH160" s="16">
        <v>6.7130999999999998</v>
      </c>
      <c r="BI160" s="16">
        <v>3.5148000000000001</v>
      </c>
      <c r="BJ160" s="16">
        <v>-2.9798</v>
      </c>
      <c r="BK160" s="16">
        <v>4.6314000000000002</v>
      </c>
      <c r="BL160" s="16" t="s">
        <v>189</v>
      </c>
      <c r="BM160" s="16">
        <v>4.1714000000000002</v>
      </c>
      <c r="BN160" s="16" t="s">
        <v>189</v>
      </c>
      <c r="BO160" s="16">
        <v>4.4287000000000001</v>
      </c>
      <c r="BP160" s="16">
        <v>9.0457999999999998</v>
      </c>
      <c r="BQ160" s="16">
        <v>2.9460999999999999</v>
      </c>
      <c r="BR160" s="16">
        <v>-3.8974000000000002</v>
      </c>
      <c r="BS160" s="16">
        <v>3.9007000000000001</v>
      </c>
    </row>
    <row r="161" spans="1:71">
      <c r="A161" t="s">
        <v>39</v>
      </c>
      <c r="B161" t="s">
        <v>67</v>
      </c>
      <c r="C161" s="69" t="str">
        <f t="shared" si="2"/>
        <v>Peru 2012Periodic abstinence</v>
      </c>
      <c r="D161" s="16">
        <v>16.3184</v>
      </c>
      <c r="E161" s="16">
        <v>21.387899999999998</v>
      </c>
      <c r="F161" s="16">
        <v>20.481300000000001</v>
      </c>
      <c r="G161" s="16">
        <v>11.213100000000001</v>
      </c>
      <c r="H161" s="16">
        <v>21.387899999999998</v>
      </c>
      <c r="I161" s="16">
        <v>13.928000000000001</v>
      </c>
      <c r="J161" s="16">
        <v>18.0185</v>
      </c>
      <c r="K161" s="16">
        <v>15.848699999999999</v>
      </c>
      <c r="L161" s="16">
        <v>17.9695</v>
      </c>
      <c r="M161" s="16">
        <v>13.9129</v>
      </c>
      <c r="N161" s="16">
        <v>16.360900000000001</v>
      </c>
      <c r="O161" s="16">
        <v>16.694199999999999</v>
      </c>
      <c r="P161" s="16">
        <v>15.4773</v>
      </c>
      <c r="Q161" s="16">
        <v>16.690899999999999</v>
      </c>
      <c r="R161" s="16">
        <v>15.785</v>
      </c>
      <c r="S161" s="16">
        <v>17.198799999999999</v>
      </c>
      <c r="T161" s="16">
        <v>14.4375</v>
      </c>
      <c r="U161" s="16">
        <v>15.3208</v>
      </c>
      <c r="V161" s="16">
        <v>18.178100000000001</v>
      </c>
      <c r="W161" s="16">
        <v>17.125900000000001</v>
      </c>
      <c r="X161" s="16">
        <v>19.319099999999999</v>
      </c>
      <c r="Y161" s="16">
        <v>15.6021</v>
      </c>
      <c r="Z161" s="16">
        <v>18.0747</v>
      </c>
      <c r="AA161" s="16">
        <v>15.6021</v>
      </c>
      <c r="AB161" s="16">
        <v>18.590599999999998</v>
      </c>
      <c r="AC161" s="16">
        <v>16.249600000000001</v>
      </c>
      <c r="AD161" s="16">
        <v>22.651800000000001</v>
      </c>
      <c r="AE161" s="16">
        <v>14.275399999999999</v>
      </c>
      <c r="AF161" s="16">
        <v>17.658799999999999</v>
      </c>
      <c r="AG161" s="16">
        <v>16.640899999999998</v>
      </c>
      <c r="AH161" s="16" t="s">
        <v>189</v>
      </c>
      <c r="AI161" s="16">
        <v>14.7331</v>
      </c>
      <c r="AJ161" s="16">
        <v>17.8125</v>
      </c>
      <c r="AK161" s="16">
        <v>13.2958</v>
      </c>
      <c r="AL161" s="16">
        <v>15.065099999999999</v>
      </c>
      <c r="AM161" s="16">
        <v>13.0319</v>
      </c>
      <c r="AN161" s="16">
        <v>19.1768</v>
      </c>
      <c r="AO161" s="16">
        <v>13.580299999999999</v>
      </c>
      <c r="AP161" s="16">
        <v>15.2653</v>
      </c>
      <c r="AQ161" s="16">
        <v>15.4077</v>
      </c>
      <c r="AR161" s="16">
        <v>25.1556</v>
      </c>
      <c r="AS161" s="16">
        <v>14.6187</v>
      </c>
      <c r="AT161" s="16">
        <v>20.171199999999999</v>
      </c>
      <c r="AU161" s="16">
        <v>16.2864</v>
      </c>
      <c r="AV161" s="16">
        <v>26.7273</v>
      </c>
      <c r="AW161" s="16">
        <v>15.7667</v>
      </c>
      <c r="AX161" s="16">
        <v>19.9923</v>
      </c>
      <c r="AY161" s="16">
        <v>17.1004</v>
      </c>
      <c r="AZ161" s="16">
        <v>20.0916</v>
      </c>
      <c r="BA161" s="16">
        <v>12.997199999999999</v>
      </c>
      <c r="BB161" s="16">
        <v>16.029399999999999</v>
      </c>
      <c r="BC161" s="16">
        <v>14.6492</v>
      </c>
      <c r="BD161" s="16">
        <v>19.9908</v>
      </c>
      <c r="BE161" s="16">
        <v>16.075800000000001</v>
      </c>
      <c r="BF161" s="16">
        <v>21.309899999999999</v>
      </c>
      <c r="BG161" s="16">
        <v>12.927300000000001</v>
      </c>
      <c r="BH161" s="16">
        <v>16.6586</v>
      </c>
      <c r="BI161" s="16">
        <v>16.846599999999999</v>
      </c>
      <c r="BJ161" s="16">
        <v>16.919799999999999</v>
      </c>
      <c r="BK161" s="16">
        <v>13.3523</v>
      </c>
      <c r="BL161" s="16" t="s">
        <v>189</v>
      </c>
      <c r="BM161" s="16">
        <v>15.224500000000001</v>
      </c>
      <c r="BN161" s="16">
        <v>-17.167300000000001</v>
      </c>
      <c r="BO161" s="16">
        <v>15.2296</v>
      </c>
      <c r="BP161" s="16">
        <v>20.055</v>
      </c>
      <c r="BQ161" s="16">
        <v>13.5593</v>
      </c>
      <c r="BR161" s="16">
        <v>-31.326599999999999</v>
      </c>
      <c r="BS161" s="16">
        <v>14.2218</v>
      </c>
    </row>
    <row r="162" spans="1:71">
      <c r="A162" t="s">
        <v>39</v>
      </c>
      <c r="B162" t="s">
        <v>4</v>
      </c>
      <c r="C162" s="69" t="str">
        <f t="shared" si="2"/>
        <v>Peru 2012Withdrawal</v>
      </c>
      <c r="D162" s="16">
        <v>14.107200000000001</v>
      </c>
      <c r="E162" s="16">
        <v>21.289400000000001</v>
      </c>
      <c r="F162" s="16">
        <v>13.4618</v>
      </c>
      <c r="G162" s="16">
        <v>5.8052999999999999</v>
      </c>
      <c r="H162" s="16">
        <v>21.289400000000001</v>
      </c>
      <c r="I162" s="16">
        <v>8.64</v>
      </c>
      <c r="J162" s="16">
        <v>21.646799999999999</v>
      </c>
      <c r="K162" s="16">
        <v>11.645</v>
      </c>
      <c r="L162" s="16">
        <v>18.218800000000002</v>
      </c>
      <c r="M162" s="16">
        <v>9.3584999999999994</v>
      </c>
      <c r="N162" s="16">
        <v>6.8821000000000003</v>
      </c>
      <c r="O162" s="16">
        <v>16.032499999999999</v>
      </c>
      <c r="P162" s="16">
        <v>8.1268999999999991</v>
      </c>
      <c r="Q162" s="16">
        <v>16.701699999999999</v>
      </c>
      <c r="R162" s="16">
        <v>8.8795000000000002</v>
      </c>
      <c r="S162" s="16">
        <v>14.761200000000001</v>
      </c>
      <c r="T162" s="16">
        <v>12.932399999999999</v>
      </c>
      <c r="U162" s="16">
        <v>13.7921</v>
      </c>
      <c r="V162" s="16">
        <v>15.0099</v>
      </c>
      <c r="W162" s="16">
        <v>14.013299999999999</v>
      </c>
      <c r="X162" s="16">
        <v>15.408899999999999</v>
      </c>
      <c r="Y162" s="16">
        <v>13.950100000000001</v>
      </c>
      <c r="Z162" s="16">
        <v>14.532299999999999</v>
      </c>
      <c r="AA162" s="16">
        <v>13.950100000000001</v>
      </c>
      <c r="AB162" s="16">
        <v>15.1317</v>
      </c>
      <c r="AC162" s="16">
        <v>14.527799999999999</v>
      </c>
      <c r="AD162" s="16">
        <v>21.156400000000001</v>
      </c>
      <c r="AE162" s="16">
        <v>10.0687</v>
      </c>
      <c r="AF162" s="16">
        <v>17.8</v>
      </c>
      <c r="AG162" s="16">
        <v>10.0497</v>
      </c>
      <c r="AH162" s="16" t="s">
        <v>189</v>
      </c>
      <c r="AI162" s="16">
        <v>13.307700000000001</v>
      </c>
      <c r="AJ162" s="16">
        <v>21.598199999999999</v>
      </c>
      <c r="AK162" s="16">
        <v>5.9181999999999997</v>
      </c>
      <c r="AL162" s="16">
        <v>15.234500000000001</v>
      </c>
      <c r="AM162" s="16">
        <v>-4.9934000000000003</v>
      </c>
      <c r="AN162" s="16">
        <v>21.3171</v>
      </c>
      <c r="AO162" s="16">
        <v>7.5648</v>
      </c>
      <c r="AP162" s="16">
        <v>15.938499999999999</v>
      </c>
      <c r="AQ162" s="16">
        <v>8.1008999999999993</v>
      </c>
      <c r="AR162" s="16">
        <v>21.177199999999999</v>
      </c>
      <c r="AS162" s="16">
        <v>11.3033</v>
      </c>
      <c r="AT162" s="16">
        <v>19.8139</v>
      </c>
      <c r="AU162" s="16">
        <v>10.1136</v>
      </c>
      <c r="AV162" s="16">
        <v>-27.066199999999998</v>
      </c>
      <c r="AW162" s="16">
        <v>9.9434000000000005</v>
      </c>
      <c r="AX162" s="16">
        <v>19.726400000000002</v>
      </c>
      <c r="AY162" s="16">
        <v>10.5443</v>
      </c>
      <c r="AZ162" s="16">
        <v>20.122900000000001</v>
      </c>
      <c r="BA162" s="16">
        <v>7.9085000000000001</v>
      </c>
      <c r="BB162" s="16">
        <v>16.048400000000001</v>
      </c>
      <c r="BC162" s="16">
        <v>7.3998999999999997</v>
      </c>
      <c r="BD162" s="16">
        <v>21.259399999999999</v>
      </c>
      <c r="BE162" s="16">
        <v>14.9838</v>
      </c>
      <c r="BF162" s="16">
        <v>21.491800000000001</v>
      </c>
      <c r="BG162" s="16">
        <v>9.0342000000000002</v>
      </c>
      <c r="BH162" s="16">
        <v>17.172499999999999</v>
      </c>
      <c r="BI162" s="16">
        <v>10.552099999999999</v>
      </c>
      <c r="BJ162" s="16">
        <v>8.6944999999999997</v>
      </c>
      <c r="BK162" s="16">
        <v>7.2740999999999998</v>
      </c>
      <c r="BL162" s="16" t="s">
        <v>189</v>
      </c>
      <c r="BM162" s="16">
        <v>8.0728000000000009</v>
      </c>
      <c r="BN162" s="16" t="s">
        <v>189</v>
      </c>
      <c r="BO162" s="16">
        <v>7.8146000000000004</v>
      </c>
      <c r="BP162" s="16">
        <v>21.784400000000002</v>
      </c>
      <c r="BQ162" s="16">
        <v>9.6508000000000003</v>
      </c>
      <c r="BR162" s="16">
        <v>-17.023599999999998</v>
      </c>
      <c r="BS162" s="16">
        <v>7.6363000000000003</v>
      </c>
    </row>
    <row r="163" spans="1:71">
      <c r="A163" t="s">
        <v>40</v>
      </c>
      <c r="B163" t="s">
        <v>0</v>
      </c>
      <c r="C163" s="69" t="str">
        <f t="shared" si="2"/>
        <v>Philippines 2003Pill</v>
      </c>
      <c r="D163" s="16">
        <v>3.6949999999999998</v>
      </c>
      <c r="E163" s="16">
        <v>6.3739999999999997</v>
      </c>
      <c r="F163" s="16">
        <v>3.5569000000000002</v>
      </c>
      <c r="G163" s="16">
        <v>1.9901</v>
      </c>
      <c r="H163" s="16">
        <v>6.3739999999999997</v>
      </c>
      <c r="I163" s="16">
        <v>2.6562000000000001</v>
      </c>
      <c r="J163" s="16" t="s">
        <v>189</v>
      </c>
      <c r="K163" s="16">
        <v>3.5667</v>
      </c>
      <c r="L163" s="16">
        <v>5.3064</v>
      </c>
      <c r="M163" s="16">
        <v>3.2054999999999998</v>
      </c>
      <c r="N163" s="16">
        <v>2.7233999999999998</v>
      </c>
      <c r="O163" s="16">
        <v>4.5210999999999997</v>
      </c>
      <c r="P163" s="16">
        <v>2.6417000000000002</v>
      </c>
      <c r="Q163" s="16">
        <v>4.3948</v>
      </c>
      <c r="R163" s="16">
        <v>2.9188000000000001</v>
      </c>
      <c r="S163" s="16">
        <v>4.1543000000000001</v>
      </c>
      <c r="T163" s="16">
        <v>2.8959000000000001</v>
      </c>
      <c r="U163" s="16">
        <v>4.4550999999999998</v>
      </c>
      <c r="V163" s="16">
        <v>2.8563000000000001</v>
      </c>
      <c r="W163" s="16">
        <v>-1.7315</v>
      </c>
      <c r="X163" s="16">
        <v>5.7961</v>
      </c>
      <c r="Y163" s="16">
        <v>3.5937000000000001</v>
      </c>
      <c r="Z163" s="16">
        <v>4.0529999999999999</v>
      </c>
      <c r="AA163" s="16">
        <v>3.5937000000000001</v>
      </c>
      <c r="AB163" s="16">
        <v>3.9091</v>
      </c>
      <c r="AC163" s="16">
        <v>4.3037999999999998</v>
      </c>
      <c r="AD163" s="16">
        <v>5.9153000000000002</v>
      </c>
      <c r="AE163" s="16">
        <v>3.411</v>
      </c>
      <c r="AF163" s="16">
        <v>4.8102</v>
      </c>
      <c r="AG163" s="16">
        <v>3.4649999999999999</v>
      </c>
      <c r="AH163" s="16" t="s">
        <v>189</v>
      </c>
      <c r="AI163" s="16">
        <v>2.7193000000000001</v>
      </c>
      <c r="AJ163" s="16">
        <v>-7.1614000000000004</v>
      </c>
      <c r="AK163" s="16">
        <v>1.4722</v>
      </c>
      <c r="AL163" s="16">
        <v>3.7238000000000002</v>
      </c>
      <c r="AM163" s="16">
        <v>1.9012</v>
      </c>
      <c r="AN163" s="16">
        <v>7.4747000000000003</v>
      </c>
      <c r="AO163" s="16">
        <v>3.1997</v>
      </c>
      <c r="AP163" s="16">
        <v>4.7824999999999998</v>
      </c>
      <c r="AQ163" s="16">
        <v>4.0750000000000002</v>
      </c>
      <c r="AR163" s="16">
        <v>5.0343999999999998</v>
      </c>
      <c r="AS163" s="16">
        <v>2.0794000000000001</v>
      </c>
      <c r="AT163" s="16">
        <v>3.9213</v>
      </c>
      <c r="AU163" s="16">
        <v>1.774</v>
      </c>
      <c r="AV163" s="16" t="s">
        <v>189</v>
      </c>
      <c r="AW163" s="16">
        <v>2.6433</v>
      </c>
      <c r="AX163" s="16">
        <v>-5.4427000000000003</v>
      </c>
      <c r="AY163" s="16">
        <v>3.1143999999999998</v>
      </c>
      <c r="AZ163" s="16">
        <v>5.7390999999999996</v>
      </c>
      <c r="BA163" s="16">
        <v>2.6713</v>
      </c>
      <c r="BB163" s="16">
        <v>4.1643999999999997</v>
      </c>
      <c r="BC163" s="16">
        <v>2.8527</v>
      </c>
      <c r="BD163" s="16">
        <v>-6.6195000000000004</v>
      </c>
      <c r="BE163" s="16">
        <v>4.1093999999999999</v>
      </c>
      <c r="BF163" s="16">
        <v>6.6307999999999998</v>
      </c>
      <c r="BG163" s="16">
        <v>2.73</v>
      </c>
      <c r="BH163" s="16">
        <v>4.7253999999999996</v>
      </c>
      <c r="BI163" s="16">
        <v>3.9218999999999999</v>
      </c>
      <c r="BJ163" s="16">
        <v>2.4533</v>
      </c>
      <c r="BK163" s="16">
        <v>2.7582</v>
      </c>
      <c r="BL163" s="16" t="s">
        <v>189</v>
      </c>
      <c r="BM163" s="16">
        <v>2.5918999999999999</v>
      </c>
      <c r="BN163" s="16">
        <v>-2.8010000000000002</v>
      </c>
      <c r="BO163" s="16">
        <v>2.5952999999999999</v>
      </c>
      <c r="BP163" s="16">
        <v>6.9065000000000003</v>
      </c>
      <c r="BQ163" s="16">
        <v>2.5286</v>
      </c>
      <c r="BR163" s="16" t="s">
        <v>189</v>
      </c>
      <c r="BS163" s="16">
        <v>2.7553999999999998</v>
      </c>
    </row>
    <row r="164" spans="1:71">
      <c r="A164" t="s">
        <v>40</v>
      </c>
      <c r="B164" t="s">
        <v>1</v>
      </c>
      <c r="C164" s="69" t="str">
        <f t="shared" si="2"/>
        <v>Philippines 2003IUD</v>
      </c>
      <c r="D164" s="16">
        <v>0.57450000000000001</v>
      </c>
      <c r="E164" s="16" t="s">
        <v>189</v>
      </c>
      <c r="F164" s="16" t="s">
        <v>189</v>
      </c>
      <c r="G164" s="16">
        <v>-0.66359999999999997</v>
      </c>
      <c r="H164" s="16" t="s">
        <v>189</v>
      </c>
      <c r="I164" s="16">
        <v>-0.78620000000000001</v>
      </c>
      <c r="J164" s="16" t="s">
        <v>189</v>
      </c>
      <c r="K164" s="16">
        <v>0.57730000000000004</v>
      </c>
      <c r="L164" s="16" t="s">
        <v>189</v>
      </c>
      <c r="M164" s="16">
        <v>-1E-4</v>
      </c>
      <c r="N164" s="16" t="s">
        <v>189</v>
      </c>
      <c r="O164" s="16">
        <v>-0.50180000000000002</v>
      </c>
      <c r="P164" s="16">
        <v>-0.61550000000000005</v>
      </c>
      <c r="Q164" s="16">
        <v>-0.57779999999999998</v>
      </c>
      <c r="R164" s="16">
        <v>-0.57720000000000005</v>
      </c>
      <c r="S164" s="16">
        <v>-0.8387</v>
      </c>
      <c r="T164" s="16" t="s">
        <v>189</v>
      </c>
      <c r="U164" s="16" t="s">
        <v>189</v>
      </c>
      <c r="V164" s="16">
        <v>-0.40479999999999999</v>
      </c>
      <c r="W164" s="16" t="s">
        <v>189</v>
      </c>
      <c r="X164" s="16" t="s">
        <v>189</v>
      </c>
      <c r="Y164" s="16">
        <v>-0.79339999999999999</v>
      </c>
      <c r="Z164" s="16" t="s">
        <v>189</v>
      </c>
      <c r="AA164" s="16">
        <v>-0.79339999999999999</v>
      </c>
      <c r="AB164" s="16" t="s">
        <v>189</v>
      </c>
      <c r="AC164" s="16">
        <v>-1.2767999999999999</v>
      </c>
      <c r="AD164" s="16" t="s">
        <v>189</v>
      </c>
      <c r="AE164" s="16">
        <v>-1.2144999999999999</v>
      </c>
      <c r="AF164" s="16" t="s">
        <v>189</v>
      </c>
      <c r="AG164" s="16">
        <v>-0.84340000000000004</v>
      </c>
      <c r="AH164" s="16" t="s">
        <v>189</v>
      </c>
      <c r="AI164" s="16" t="s">
        <v>189</v>
      </c>
      <c r="AJ164" s="16" t="s">
        <v>189</v>
      </c>
      <c r="AK164" s="16" t="s">
        <v>189</v>
      </c>
      <c r="AL164" s="16" t="s">
        <v>189</v>
      </c>
      <c r="AM164" s="16" t="s">
        <v>189</v>
      </c>
      <c r="AN164" s="16" t="s">
        <v>189</v>
      </c>
      <c r="AO164" s="16" t="s">
        <v>189</v>
      </c>
      <c r="AP164" s="16" t="s">
        <v>189</v>
      </c>
      <c r="AQ164" s="16" t="s">
        <v>189</v>
      </c>
      <c r="AR164" s="16" t="s">
        <v>189</v>
      </c>
      <c r="AS164" s="16">
        <v>-0.58950000000000002</v>
      </c>
      <c r="AT164" s="16" t="s">
        <v>189</v>
      </c>
      <c r="AU164" s="16" t="s">
        <v>189</v>
      </c>
      <c r="AV164" s="16" t="s">
        <v>189</v>
      </c>
      <c r="AW164" s="16" t="s">
        <v>189</v>
      </c>
      <c r="AX164" s="16" t="s">
        <v>189</v>
      </c>
      <c r="AY164" s="16" t="s">
        <v>189</v>
      </c>
      <c r="AZ164" s="16" t="s">
        <v>189</v>
      </c>
      <c r="BA164" s="16">
        <v>-1.0975999999999999</v>
      </c>
      <c r="BB164" s="16" t="s">
        <v>189</v>
      </c>
      <c r="BC164" s="16" t="s">
        <v>189</v>
      </c>
      <c r="BD164" s="16" t="s">
        <v>189</v>
      </c>
      <c r="BE164" s="16" t="s">
        <v>189</v>
      </c>
      <c r="BF164" s="16" t="s">
        <v>189</v>
      </c>
      <c r="BG164" s="16" t="s">
        <v>189</v>
      </c>
      <c r="BH164" s="16" t="s">
        <v>189</v>
      </c>
      <c r="BI164" s="16" t="s">
        <v>189</v>
      </c>
      <c r="BJ164" s="16" t="s">
        <v>189</v>
      </c>
      <c r="BK164" s="16" t="s">
        <v>189</v>
      </c>
      <c r="BL164" s="16" t="s">
        <v>189</v>
      </c>
      <c r="BM164" s="16">
        <v>-0.66020000000000001</v>
      </c>
      <c r="BN164" s="16" t="s">
        <v>189</v>
      </c>
      <c r="BO164" s="16">
        <v>-0.75280000000000002</v>
      </c>
      <c r="BP164" s="16" t="s">
        <v>189</v>
      </c>
      <c r="BQ164" s="16" t="s">
        <v>189</v>
      </c>
      <c r="BR164" s="16" t="s">
        <v>189</v>
      </c>
      <c r="BS164" s="16">
        <v>-0.66969999999999996</v>
      </c>
    </row>
    <row r="165" spans="1:71">
      <c r="A165" t="s">
        <v>40</v>
      </c>
      <c r="B165" t="s">
        <v>75</v>
      </c>
      <c r="C165" s="69" t="str">
        <f t="shared" si="2"/>
        <v>Philippines 2003Injectables</v>
      </c>
      <c r="D165" s="16">
        <v>1.2743</v>
      </c>
      <c r="E165" s="16">
        <v>-3.0929000000000002</v>
      </c>
      <c r="F165" s="16">
        <v>-0.98939999999999995</v>
      </c>
      <c r="G165" s="16">
        <v>0.26960000000000001</v>
      </c>
      <c r="H165" s="16">
        <v>-3.0929000000000002</v>
      </c>
      <c r="I165" s="16">
        <v>0.57850000000000001</v>
      </c>
      <c r="J165" s="16" t="s">
        <v>189</v>
      </c>
      <c r="K165" s="16">
        <v>1.2762</v>
      </c>
      <c r="L165" s="16">
        <v>-3.2787999999999999</v>
      </c>
      <c r="M165" s="16">
        <v>0.42359999999999998</v>
      </c>
      <c r="N165" s="16">
        <v>-0.75119999999999998</v>
      </c>
      <c r="O165" s="16">
        <v>1.8541000000000001</v>
      </c>
      <c r="P165" s="16">
        <v>0.69110000000000005</v>
      </c>
      <c r="Q165" s="16">
        <v>2.0592000000000001</v>
      </c>
      <c r="R165" s="16">
        <v>0.38900000000000001</v>
      </c>
      <c r="S165" s="16">
        <v>1.5357000000000001</v>
      </c>
      <c r="T165" s="16">
        <v>-0.65210000000000001</v>
      </c>
      <c r="U165" s="16">
        <v>0.94710000000000005</v>
      </c>
      <c r="V165" s="16">
        <v>1.5281</v>
      </c>
      <c r="W165" s="16" t="s">
        <v>189</v>
      </c>
      <c r="X165" s="16" t="s">
        <v>189</v>
      </c>
      <c r="Y165" s="16">
        <v>1.6454</v>
      </c>
      <c r="Z165" s="16">
        <v>-0.4123</v>
      </c>
      <c r="AA165" s="16">
        <v>1.6454</v>
      </c>
      <c r="AB165" s="16">
        <v>-0.45329999999999998</v>
      </c>
      <c r="AC165" s="16">
        <v>2.2193999999999998</v>
      </c>
      <c r="AD165" s="16">
        <v>-3.5179999999999998</v>
      </c>
      <c r="AE165" s="16">
        <v>0.81610000000000005</v>
      </c>
      <c r="AF165" s="16">
        <v>2.5541999999999998</v>
      </c>
      <c r="AG165" s="16">
        <v>-0.51959999999999995</v>
      </c>
      <c r="AH165" s="16" t="s">
        <v>189</v>
      </c>
      <c r="AI165" s="16">
        <v>-0.71179999999999999</v>
      </c>
      <c r="AJ165" s="16" t="s">
        <v>189</v>
      </c>
      <c r="AK165" s="16">
        <v>-1E-4</v>
      </c>
      <c r="AL165" s="16" t="s">
        <v>189</v>
      </c>
      <c r="AM165" s="16" t="s">
        <v>189</v>
      </c>
      <c r="AN165" s="16" t="s">
        <v>189</v>
      </c>
      <c r="AO165" s="16">
        <v>-1E-4</v>
      </c>
      <c r="AP165" s="16">
        <v>-1.7488999999999999</v>
      </c>
      <c r="AQ165" s="16">
        <v>-1E-4</v>
      </c>
      <c r="AR165" s="16" t="s">
        <v>189</v>
      </c>
      <c r="AS165" s="16">
        <v>1.0038</v>
      </c>
      <c r="AT165" s="16">
        <v>-2.3086000000000002</v>
      </c>
      <c r="AU165" s="16">
        <v>-0.67469999999999997</v>
      </c>
      <c r="AV165" s="16" t="s">
        <v>189</v>
      </c>
      <c r="AW165" s="16">
        <v>-0.50290000000000001</v>
      </c>
      <c r="AX165" s="16" t="s">
        <v>189</v>
      </c>
      <c r="AY165" s="16" t="s">
        <v>189</v>
      </c>
      <c r="AZ165" s="16">
        <v>-3.8668999999999998</v>
      </c>
      <c r="BA165" s="16">
        <v>0.61619999999999997</v>
      </c>
      <c r="BB165" s="16">
        <v>2.5072999999999999</v>
      </c>
      <c r="BC165" s="16">
        <v>-0.58389999999999997</v>
      </c>
      <c r="BD165" s="16" t="s">
        <v>189</v>
      </c>
      <c r="BE165" s="16">
        <v>2.3875999999999999</v>
      </c>
      <c r="BF165" s="16">
        <v>-3.4397000000000002</v>
      </c>
      <c r="BG165" s="16">
        <v>-0.27460000000000001</v>
      </c>
      <c r="BH165" s="16">
        <v>2.1341000000000001</v>
      </c>
      <c r="BI165" s="16" t="s">
        <v>189</v>
      </c>
      <c r="BJ165" s="16">
        <v>-0.65339999999999998</v>
      </c>
      <c r="BK165" s="16">
        <v>-0.72119999999999995</v>
      </c>
      <c r="BL165" s="16" t="s">
        <v>189</v>
      </c>
      <c r="BM165" s="16">
        <v>0.7369</v>
      </c>
      <c r="BN165" s="16" t="s">
        <v>189</v>
      </c>
      <c r="BO165" s="16">
        <v>0.30080000000000001</v>
      </c>
      <c r="BP165" s="16">
        <v>-3.5632000000000001</v>
      </c>
      <c r="BQ165" s="16">
        <v>-0.98719999999999997</v>
      </c>
      <c r="BR165" s="16" t="s">
        <v>189</v>
      </c>
      <c r="BS165" s="16">
        <v>0.27329999999999999</v>
      </c>
    </row>
    <row r="166" spans="1:71">
      <c r="A166" t="s">
        <v>40</v>
      </c>
      <c r="B166" t="s">
        <v>2</v>
      </c>
      <c r="C166" s="69" t="str">
        <f t="shared" si="2"/>
        <v>Philippines 2003Male condom</v>
      </c>
      <c r="D166" s="16">
        <v>7.6898</v>
      </c>
      <c r="E166" s="16" t="s">
        <v>189</v>
      </c>
      <c r="F166" s="16" t="s">
        <v>189</v>
      </c>
      <c r="G166" s="16">
        <v>-7.5404999999999998</v>
      </c>
      <c r="H166" s="16" t="s">
        <v>189</v>
      </c>
      <c r="I166" s="16">
        <v>8.0551999999999992</v>
      </c>
      <c r="J166" s="16" t="s">
        <v>189</v>
      </c>
      <c r="K166" s="16">
        <v>7.59</v>
      </c>
      <c r="L166" s="16">
        <v>-9.9815000000000005</v>
      </c>
      <c r="M166" s="16">
        <v>-5.2411000000000003</v>
      </c>
      <c r="N166" s="16" t="s">
        <v>189</v>
      </c>
      <c r="O166" s="16">
        <v>-7.4607999999999999</v>
      </c>
      <c r="P166" s="16">
        <v>-8.0008999999999997</v>
      </c>
      <c r="Q166" s="16">
        <v>-8.7455999999999996</v>
      </c>
      <c r="R166" s="16">
        <v>-6.0454999999999997</v>
      </c>
      <c r="S166" s="16">
        <v>-9.5587999999999997</v>
      </c>
      <c r="T166" s="16">
        <v>-5.6635999999999997</v>
      </c>
      <c r="U166" s="16">
        <v>-6.4539999999999997</v>
      </c>
      <c r="V166" s="16">
        <v>-9.3737999999999992</v>
      </c>
      <c r="W166" s="16" t="s">
        <v>189</v>
      </c>
      <c r="X166" s="16" t="s">
        <v>189</v>
      </c>
      <c r="Y166" s="16">
        <v>8.0737000000000005</v>
      </c>
      <c r="Z166" s="16" t="s">
        <v>189</v>
      </c>
      <c r="AA166" s="16">
        <v>8.0737000000000005</v>
      </c>
      <c r="AB166" s="16" t="s">
        <v>189</v>
      </c>
      <c r="AC166" s="16">
        <v>-10.163399999999999</v>
      </c>
      <c r="AD166" s="16" t="s">
        <v>189</v>
      </c>
      <c r="AE166" s="16">
        <v>-10.4527</v>
      </c>
      <c r="AF166" s="16" t="s">
        <v>189</v>
      </c>
      <c r="AG166" s="16" t="s">
        <v>189</v>
      </c>
      <c r="AH166" s="16" t="s">
        <v>189</v>
      </c>
      <c r="AI166" s="16">
        <v>-6.1547999999999998</v>
      </c>
      <c r="AJ166" s="16" t="s">
        <v>189</v>
      </c>
      <c r="AK166" s="16">
        <v>-5.7439999999999998</v>
      </c>
      <c r="AL166" s="16" t="s">
        <v>189</v>
      </c>
      <c r="AM166" s="16" t="s">
        <v>189</v>
      </c>
      <c r="AN166" s="16" t="s">
        <v>189</v>
      </c>
      <c r="AO166" s="16">
        <v>-6.5225999999999997</v>
      </c>
      <c r="AP166" s="16" t="s">
        <v>189</v>
      </c>
      <c r="AQ166" s="16" t="s">
        <v>189</v>
      </c>
      <c r="AR166" s="16" t="s">
        <v>189</v>
      </c>
      <c r="AS166" s="16" t="s">
        <v>189</v>
      </c>
      <c r="AT166" s="16" t="s">
        <v>189</v>
      </c>
      <c r="AU166" s="16" t="s">
        <v>189</v>
      </c>
      <c r="AV166" s="16" t="s">
        <v>189</v>
      </c>
      <c r="AW166" s="16" t="s">
        <v>189</v>
      </c>
      <c r="AX166" s="16" t="s">
        <v>189</v>
      </c>
      <c r="AY166" s="16" t="s">
        <v>189</v>
      </c>
      <c r="AZ166" s="16" t="s">
        <v>189</v>
      </c>
      <c r="BA166" s="16">
        <v>-9.0985999999999994</v>
      </c>
      <c r="BB166" s="16">
        <v>-8.8937000000000008</v>
      </c>
      <c r="BC166" s="16" t="s">
        <v>189</v>
      </c>
      <c r="BD166" s="16" t="s">
        <v>189</v>
      </c>
      <c r="BE166" s="16">
        <v>-7.4386999999999999</v>
      </c>
      <c r="BF166" s="16" t="s">
        <v>189</v>
      </c>
      <c r="BG166" s="16">
        <v>-7.6632999999999996</v>
      </c>
      <c r="BH166" s="16">
        <v>-8.7637</v>
      </c>
      <c r="BI166" s="16" t="s">
        <v>189</v>
      </c>
      <c r="BJ166" s="16" t="s">
        <v>189</v>
      </c>
      <c r="BK166" s="16" t="s">
        <v>189</v>
      </c>
      <c r="BL166" s="16" t="s">
        <v>189</v>
      </c>
      <c r="BM166" s="16">
        <v>-8.4011999999999993</v>
      </c>
      <c r="BN166" s="16" t="s">
        <v>189</v>
      </c>
      <c r="BO166" s="16" t="s">
        <v>189</v>
      </c>
      <c r="BP166" s="16" t="s">
        <v>189</v>
      </c>
      <c r="BQ166" s="16">
        <v>-9.2121999999999993</v>
      </c>
      <c r="BR166" s="16" t="s">
        <v>189</v>
      </c>
      <c r="BS166" s="16">
        <v>-6.8061999999999996</v>
      </c>
    </row>
    <row r="167" spans="1:71">
      <c r="A167" t="s">
        <v>40</v>
      </c>
      <c r="B167" t="s">
        <v>67</v>
      </c>
      <c r="C167" s="69" t="str">
        <f t="shared" si="2"/>
        <v>Philippines 2003Periodic abstinence</v>
      </c>
      <c r="D167" s="16">
        <v>12.543900000000001</v>
      </c>
      <c r="E167" s="16">
        <v>-25.0306</v>
      </c>
      <c r="F167" s="16">
        <v>-10.9901</v>
      </c>
      <c r="G167" s="16">
        <v>9.0938999999999997</v>
      </c>
      <c r="H167" s="16">
        <v>-25.0306</v>
      </c>
      <c r="I167" s="16">
        <v>9.6164000000000005</v>
      </c>
      <c r="J167" s="16" t="s">
        <v>189</v>
      </c>
      <c r="K167" s="16">
        <v>12.7118</v>
      </c>
      <c r="L167" s="16">
        <v>15.4794</v>
      </c>
      <c r="M167" s="16">
        <v>12.6698</v>
      </c>
      <c r="N167" s="16">
        <v>9.6923999999999992</v>
      </c>
      <c r="O167" s="16">
        <v>14.8729</v>
      </c>
      <c r="P167" s="16">
        <v>10.039</v>
      </c>
      <c r="Q167" s="16">
        <v>14.627000000000001</v>
      </c>
      <c r="R167" s="16">
        <v>10.3171</v>
      </c>
      <c r="S167" s="16">
        <v>13.2209</v>
      </c>
      <c r="T167" s="16">
        <v>11.5517</v>
      </c>
      <c r="U167" s="16">
        <v>12.776400000000001</v>
      </c>
      <c r="V167" s="16">
        <v>12.353899999999999</v>
      </c>
      <c r="W167" s="16" t="s">
        <v>189</v>
      </c>
      <c r="X167" s="16" t="s">
        <v>189</v>
      </c>
      <c r="Y167" s="16">
        <v>11.6991</v>
      </c>
      <c r="Z167" s="16">
        <v>-15.3445</v>
      </c>
      <c r="AA167" s="16">
        <v>11.6991</v>
      </c>
      <c r="AB167" s="16">
        <v>-15.7536</v>
      </c>
      <c r="AC167" s="16">
        <v>11.713200000000001</v>
      </c>
      <c r="AD167" s="16" t="s">
        <v>189</v>
      </c>
      <c r="AE167" s="16">
        <v>8.7234999999999996</v>
      </c>
      <c r="AF167" s="16">
        <v>-15.7011</v>
      </c>
      <c r="AG167" s="16">
        <v>11.275700000000001</v>
      </c>
      <c r="AH167" s="16" t="s">
        <v>189</v>
      </c>
      <c r="AI167" s="16">
        <v>11.5959</v>
      </c>
      <c r="AJ167" s="16" t="s">
        <v>189</v>
      </c>
      <c r="AK167" s="16">
        <v>10.653</v>
      </c>
      <c r="AL167" s="16">
        <v>-13.6126</v>
      </c>
      <c r="AM167" s="16" t="s">
        <v>189</v>
      </c>
      <c r="AN167" s="16" t="s">
        <v>189</v>
      </c>
      <c r="AO167" s="16">
        <v>8.8575999999999997</v>
      </c>
      <c r="AP167" s="16">
        <v>-12.858000000000001</v>
      </c>
      <c r="AQ167" s="16">
        <v>-12.633699999999999</v>
      </c>
      <c r="AR167" s="16" t="s">
        <v>189</v>
      </c>
      <c r="AS167" s="16">
        <v>10.402699999999999</v>
      </c>
      <c r="AT167" s="16">
        <v>-17.044699999999999</v>
      </c>
      <c r="AU167" s="16">
        <v>-8.2652999999999999</v>
      </c>
      <c r="AV167" s="16" t="s">
        <v>189</v>
      </c>
      <c r="AW167" s="16">
        <v>-11.032400000000001</v>
      </c>
      <c r="AX167" s="16" t="s">
        <v>189</v>
      </c>
      <c r="AY167" s="16">
        <v>-12.853899999999999</v>
      </c>
      <c r="AZ167" s="16">
        <v>-22.041399999999999</v>
      </c>
      <c r="BA167" s="16">
        <v>9.1677999999999997</v>
      </c>
      <c r="BB167" s="16">
        <v>13.6576</v>
      </c>
      <c r="BC167" s="16">
        <v>9.1252999999999993</v>
      </c>
      <c r="BD167" s="16" t="s">
        <v>189</v>
      </c>
      <c r="BE167" s="16">
        <v>14.090999999999999</v>
      </c>
      <c r="BF167" s="16">
        <v>-24.287299999999998</v>
      </c>
      <c r="BG167" s="16">
        <v>10.089</v>
      </c>
      <c r="BH167" s="16">
        <v>14.3011</v>
      </c>
      <c r="BI167" s="16" t="s">
        <v>189</v>
      </c>
      <c r="BJ167" s="16">
        <v>-13.413399999999999</v>
      </c>
      <c r="BK167" s="16">
        <v>-7.9775</v>
      </c>
      <c r="BL167" s="16" t="s">
        <v>189</v>
      </c>
      <c r="BM167" s="16">
        <v>9.2609999999999992</v>
      </c>
      <c r="BN167" s="16" t="s">
        <v>189</v>
      </c>
      <c r="BO167" s="16">
        <v>8.5663999999999998</v>
      </c>
      <c r="BP167" s="16">
        <v>-22.167999999999999</v>
      </c>
      <c r="BQ167" s="16">
        <v>10.9223</v>
      </c>
      <c r="BR167" s="16" t="s">
        <v>189</v>
      </c>
      <c r="BS167" s="16">
        <v>8.5958000000000006</v>
      </c>
    </row>
    <row r="168" spans="1:71">
      <c r="A168" t="s">
        <v>40</v>
      </c>
      <c r="B168" t="s">
        <v>4</v>
      </c>
      <c r="C168" s="69" t="str">
        <f t="shared" si="2"/>
        <v>Philippines 2003Withdrawal</v>
      </c>
      <c r="D168" s="16">
        <v>17.244499999999999</v>
      </c>
      <c r="E168" s="16">
        <v>26.974299999999999</v>
      </c>
      <c r="F168" s="16">
        <v>17.826499999999999</v>
      </c>
      <c r="G168" s="16">
        <v>9.4411000000000005</v>
      </c>
      <c r="H168" s="16">
        <v>26.974299999999999</v>
      </c>
      <c r="I168" s="16">
        <v>12.787800000000001</v>
      </c>
      <c r="J168" s="16" t="s">
        <v>189</v>
      </c>
      <c r="K168" s="16">
        <v>16.881499999999999</v>
      </c>
      <c r="L168" s="16">
        <v>24.270900000000001</v>
      </c>
      <c r="M168" s="16">
        <v>15.184100000000001</v>
      </c>
      <c r="N168" s="16">
        <v>10.317500000000001</v>
      </c>
      <c r="O168" s="16">
        <v>21.313199999999998</v>
      </c>
      <c r="P168" s="16">
        <v>11.5471</v>
      </c>
      <c r="Q168" s="16">
        <v>22.5898</v>
      </c>
      <c r="R168" s="16">
        <v>10.4709</v>
      </c>
      <c r="S168" s="16">
        <v>18.8202</v>
      </c>
      <c r="T168" s="16">
        <v>14.607900000000001</v>
      </c>
      <c r="U168" s="16">
        <v>16.959399999999999</v>
      </c>
      <c r="V168" s="16">
        <v>17.630500000000001</v>
      </c>
      <c r="W168" s="16" t="s">
        <v>189</v>
      </c>
      <c r="X168" s="16">
        <v>-13.3064</v>
      </c>
      <c r="Y168" s="16">
        <v>17.964099999999998</v>
      </c>
      <c r="Z168" s="16">
        <v>14.842499999999999</v>
      </c>
      <c r="AA168" s="16">
        <v>17.964099999999998</v>
      </c>
      <c r="AB168" s="16">
        <v>15.0335</v>
      </c>
      <c r="AC168" s="16">
        <v>20.724900000000002</v>
      </c>
      <c r="AD168" s="16">
        <v>-30.6523</v>
      </c>
      <c r="AE168" s="16">
        <v>13.505599999999999</v>
      </c>
      <c r="AF168" s="16">
        <v>27.406400000000001</v>
      </c>
      <c r="AG168" s="16">
        <v>10.8902</v>
      </c>
      <c r="AH168" s="16" t="s">
        <v>189</v>
      </c>
      <c r="AI168" s="16">
        <v>14.713200000000001</v>
      </c>
      <c r="AJ168" s="16">
        <v>-21.054200000000002</v>
      </c>
      <c r="AK168" s="16">
        <v>11.555899999999999</v>
      </c>
      <c r="AL168" s="16">
        <v>16.985900000000001</v>
      </c>
      <c r="AM168" s="16">
        <v>-9.2861999999999991</v>
      </c>
      <c r="AN168" s="16">
        <v>-22.764299999999999</v>
      </c>
      <c r="AO168" s="16">
        <v>13.9857</v>
      </c>
      <c r="AP168" s="16">
        <v>21.841899999999999</v>
      </c>
      <c r="AQ168" s="16">
        <v>9.2039000000000009</v>
      </c>
      <c r="AR168" s="16">
        <v>-34.093299999999999</v>
      </c>
      <c r="AS168" s="16">
        <v>11.2447</v>
      </c>
      <c r="AT168" s="16">
        <v>23.8888</v>
      </c>
      <c r="AU168" s="16">
        <v>11.784000000000001</v>
      </c>
      <c r="AV168" s="16" t="s">
        <v>189</v>
      </c>
      <c r="AW168" s="16">
        <v>-10.4641</v>
      </c>
      <c r="AX168" s="16" t="s">
        <v>189</v>
      </c>
      <c r="AY168" s="16">
        <v>-7.9013</v>
      </c>
      <c r="AZ168" s="16">
        <v>26.293099999999999</v>
      </c>
      <c r="BA168" s="16">
        <v>13.627000000000001</v>
      </c>
      <c r="BB168" s="16">
        <v>21.829899999999999</v>
      </c>
      <c r="BC168" s="16">
        <v>11.747199999999999</v>
      </c>
      <c r="BD168" s="16" t="s">
        <v>189</v>
      </c>
      <c r="BE168" s="16">
        <v>20.951699999999999</v>
      </c>
      <c r="BF168" s="16">
        <v>27.154499999999999</v>
      </c>
      <c r="BG168" s="16">
        <v>15.327999999999999</v>
      </c>
      <c r="BH168" s="16">
        <v>23.012</v>
      </c>
      <c r="BI168" s="16" t="s">
        <v>189</v>
      </c>
      <c r="BJ168" s="16">
        <v>-9.9655000000000005</v>
      </c>
      <c r="BK168" s="16">
        <v>12.4176</v>
      </c>
      <c r="BL168" s="16" t="s">
        <v>189</v>
      </c>
      <c r="BM168" s="16">
        <v>10.954700000000001</v>
      </c>
      <c r="BN168" s="16" t="s">
        <v>189</v>
      </c>
      <c r="BO168" s="16">
        <v>9.7332999999999998</v>
      </c>
      <c r="BP168" s="16">
        <v>28.31</v>
      </c>
      <c r="BQ168" s="16">
        <v>17.523900000000001</v>
      </c>
      <c r="BR168" s="16" t="s">
        <v>189</v>
      </c>
      <c r="BS168" s="16">
        <v>9.1798000000000002</v>
      </c>
    </row>
    <row r="169" spans="1:71">
      <c r="A169" t="s">
        <v>41</v>
      </c>
      <c r="B169" t="s">
        <v>0</v>
      </c>
      <c r="C169" s="69" t="str">
        <f t="shared" si="2"/>
        <v>Rwanda 2010Pill</v>
      </c>
      <c r="D169" s="16">
        <v>3.7837000000000001</v>
      </c>
      <c r="E169" s="16">
        <v>-5.6528</v>
      </c>
      <c r="F169" s="16">
        <v>2.8814000000000002</v>
      </c>
      <c r="G169" s="16">
        <v>3.4647000000000001</v>
      </c>
      <c r="H169" s="16">
        <v>-5.6528</v>
      </c>
      <c r="I169" s="16">
        <v>3.2250999999999999</v>
      </c>
      <c r="J169" s="16" t="s">
        <v>189</v>
      </c>
      <c r="K169" s="16">
        <v>3.8717999999999999</v>
      </c>
      <c r="L169" s="16">
        <v>-2.1183999999999998</v>
      </c>
      <c r="M169" s="16">
        <v>5.3121</v>
      </c>
      <c r="N169" s="16">
        <v>3.2572999999999999</v>
      </c>
      <c r="O169" s="16">
        <v>4.0807000000000002</v>
      </c>
      <c r="P169" s="16">
        <v>3.5746000000000002</v>
      </c>
      <c r="Q169" s="16">
        <v>3.7553999999999998</v>
      </c>
      <c r="R169" s="16">
        <v>3.8224</v>
      </c>
      <c r="S169" s="16">
        <v>4.3654000000000002</v>
      </c>
      <c r="T169" s="16">
        <v>3.0992000000000002</v>
      </c>
      <c r="U169" s="16">
        <v>-4.6070000000000002</v>
      </c>
      <c r="V169" s="16">
        <v>3.6067</v>
      </c>
      <c r="W169" s="16">
        <v>4.4375</v>
      </c>
      <c r="X169" s="16">
        <v>-2.8014999999999999</v>
      </c>
      <c r="Y169" s="16">
        <v>-1.2262999999999999</v>
      </c>
      <c r="Z169" s="16">
        <v>4.1721000000000004</v>
      </c>
      <c r="AA169" s="16">
        <v>-1.2262999999999999</v>
      </c>
      <c r="AB169" s="16">
        <v>4.4839000000000002</v>
      </c>
      <c r="AC169" s="16" t="s">
        <v>189</v>
      </c>
      <c r="AD169" s="16">
        <v>-6.3228999999999997</v>
      </c>
      <c r="AE169" s="16">
        <v>3.6793</v>
      </c>
      <c r="AF169" s="16">
        <v>4.4752000000000001</v>
      </c>
      <c r="AG169" s="16">
        <v>4.3185000000000002</v>
      </c>
      <c r="AH169" s="16">
        <v>3.6926999999999999</v>
      </c>
      <c r="AI169" s="16">
        <v>-1.3898999999999999</v>
      </c>
      <c r="AJ169" s="16" t="s">
        <v>189</v>
      </c>
      <c r="AK169" s="16">
        <v>2.7292999999999998</v>
      </c>
      <c r="AL169" s="16">
        <v>-3.0274999999999999</v>
      </c>
      <c r="AM169" s="16">
        <v>-3.1903999999999999</v>
      </c>
      <c r="AN169" s="16" t="s">
        <v>189</v>
      </c>
      <c r="AO169" s="16">
        <v>-5.4833999999999996</v>
      </c>
      <c r="AP169" s="16" t="s">
        <v>189</v>
      </c>
      <c r="AQ169" s="16" t="s">
        <v>189</v>
      </c>
      <c r="AR169" s="16">
        <v>-6.51</v>
      </c>
      <c r="AS169" s="16">
        <v>2.7515000000000001</v>
      </c>
      <c r="AT169" s="16">
        <v>3.8003999999999998</v>
      </c>
      <c r="AU169" s="16">
        <v>3.4489999999999998</v>
      </c>
      <c r="AV169" s="16">
        <v>-5.4798999999999998</v>
      </c>
      <c r="AW169" s="16">
        <v>3.7589999999999999</v>
      </c>
      <c r="AX169" s="16">
        <v>4.0091000000000001</v>
      </c>
      <c r="AY169" s="16">
        <v>4.3407</v>
      </c>
      <c r="AZ169" s="16" t="s">
        <v>189</v>
      </c>
      <c r="BA169" s="16" t="s">
        <v>189</v>
      </c>
      <c r="BB169" s="16" t="s">
        <v>189</v>
      </c>
      <c r="BC169" s="16" t="s">
        <v>189</v>
      </c>
      <c r="BD169" s="16">
        <v>4.3307000000000002</v>
      </c>
      <c r="BE169" s="16" t="s">
        <v>189</v>
      </c>
      <c r="BF169" s="16">
        <v>-5.9835000000000003</v>
      </c>
      <c r="BG169" s="16">
        <v>-2.0794000000000001</v>
      </c>
      <c r="BH169" s="16">
        <v>4.5867000000000004</v>
      </c>
      <c r="BI169" s="16" t="s">
        <v>189</v>
      </c>
      <c r="BJ169" s="16">
        <v>4.0784000000000002</v>
      </c>
      <c r="BK169" s="16" t="s">
        <v>189</v>
      </c>
      <c r="BL169" s="16" t="s">
        <v>189</v>
      </c>
      <c r="BM169" s="16">
        <v>3.6642999999999999</v>
      </c>
      <c r="BN169" s="16" t="s">
        <v>189</v>
      </c>
      <c r="BO169" s="16">
        <v>4.2278000000000002</v>
      </c>
      <c r="BP169" s="16">
        <v>-6.3848000000000003</v>
      </c>
      <c r="BQ169" s="16">
        <v>1.8347</v>
      </c>
      <c r="BR169" s="16" t="s">
        <v>189</v>
      </c>
      <c r="BS169" s="16">
        <v>4.0392999999999999</v>
      </c>
    </row>
    <row r="170" spans="1:71">
      <c r="A170" t="s">
        <v>41</v>
      </c>
      <c r="B170" t="s">
        <v>75</v>
      </c>
      <c r="C170" s="69" t="str">
        <f t="shared" si="2"/>
        <v>Rwanda 2010Injectables</v>
      </c>
      <c r="D170" s="16">
        <v>1.2433000000000001</v>
      </c>
      <c r="E170" s="16">
        <v>1.0335000000000001</v>
      </c>
      <c r="F170" s="16">
        <v>1.323</v>
      </c>
      <c r="G170" s="16">
        <v>1.2589999999999999</v>
      </c>
      <c r="H170" s="16">
        <v>1.0335000000000001</v>
      </c>
      <c r="I170" s="16">
        <v>1.2821</v>
      </c>
      <c r="J170" s="16" t="s">
        <v>189</v>
      </c>
      <c r="K170" s="16">
        <v>1.2791999999999999</v>
      </c>
      <c r="L170" s="16">
        <v>0.96020000000000005</v>
      </c>
      <c r="M170" s="16">
        <v>1.2987</v>
      </c>
      <c r="N170" s="16">
        <v>1.3030999999999999</v>
      </c>
      <c r="O170" s="16">
        <v>1.3305</v>
      </c>
      <c r="P170" s="16">
        <v>1.1859999999999999</v>
      </c>
      <c r="Q170" s="16">
        <v>1.2014</v>
      </c>
      <c r="R170" s="16">
        <v>1.2841</v>
      </c>
      <c r="S170" s="16">
        <v>1.4003000000000001</v>
      </c>
      <c r="T170" s="16">
        <v>1.0217000000000001</v>
      </c>
      <c r="U170" s="16">
        <v>1.8167</v>
      </c>
      <c r="V170" s="16">
        <v>1.1503000000000001</v>
      </c>
      <c r="W170" s="16">
        <v>1.0998000000000001</v>
      </c>
      <c r="X170" s="16">
        <v>1.734</v>
      </c>
      <c r="Y170" s="16">
        <v>1.5107999999999999</v>
      </c>
      <c r="Z170" s="16">
        <v>1.214</v>
      </c>
      <c r="AA170" s="16">
        <v>1.5107999999999999</v>
      </c>
      <c r="AB170" s="16">
        <v>1.3737999999999999</v>
      </c>
      <c r="AC170" s="16" t="s">
        <v>189</v>
      </c>
      <c r="AD170" s="16">
        <v>1.3315999999999999</v>
      </c>
      <c r="AE170" s="16">
        <v>1.4039999999999999</v>
      </c>
      <c r="AF170" s="16">
        <v>1.4055</v>
      </c>
      <c r="AG170" s="16">
        <v>1.3989</v>
      </c>
      <c r="AH170" s="16">
        <v>0.94510000000000005</v>
      </c>
      <c r="AI170" s="16">
        <v>-1.3327</v>
      </c>
      <c r="AJ170" s="16">
        <v>0.55179999999999996</v>
      </c>
      <c r="AK170" s="16">
        <v>1.1216999999999999</v>
      </c>
      <c r="AL170" s="16">
        <v>0.91679999999999995</v>
      </c>
      <c r="AM170" s="16">
        <v>1.1128</v>
      </c>
      <c r="AN170" s="16">
        <v>-1E-4</v>
      </c>
      <c r="AO170" s="16">
        <v>2.3767999999999998</v>
      </c>
      <c r="AP170" s="16">
        <v>1.1842999999999999</v>
      </c>
      <c r="AQ170" s="16">
        <v>-2.6078999999999999</v>
      </c>
      <c r="AR170" s="16">
        <v>1.2571000000000001</v>
      </c>
      <c r="AS170" s="16">
        <v>1.1184000000000001</v>
      </c>
      <c r="AT170" s="16">
        <v>1.2025999999999999</v>
      </c>
      <c r="AU170" s="16">
        <v>1.1040000000000001</v>
      </c>
      <c r="AV170" s="16">
        <v>0.91590000000000005</v>
      </c>
      <c r="AW170" s="16">
        <v>1.274</v>
      </c>
      <c r="AX170" s="16">
        <v>1.2095</v>
      </c>
      <c r="AY170" s="16">
        <v>1.2201</v>
      </c>
      <c r="AZ170" s="16" t="s">
        <v>189</v>
      </c>
      <c r="BA170" s="16">
        <v>-1.3317000000000001</v>
      </c>
      <c r="BB170" s="16">
        <v>-1.143</v>
      </c>
      <c r="BC170" s="16">
        <v>-1.8787</v>
      </c>
      <c r="BD170" s="16">
        <v>1.3210999999999999</v>
      </c>
      <c r="BE170" s="16">
        <v>-1.4244000000000001</v>
      </c>
      <c r="BF170" s="16">
        <v>1.123</v>
      </c>
      <c r="BG170" s="16">
        <v>1.4598</v>
      </c>
      <c r="BH170" s="16">
        <v>1.3934</v>
      </c>
      <c r="BI170" s="16">
        <v>-0.82969999999999999</v>
      </c>
      <c r="BJ170" s="16">
        <v>1.1459999999999999</v>
      </c>
      <c r="BK170" s="16">
        <v>-1.5266999999999999</v>
      </c>
      <c r="BL170" s="16" t="s">
        <v>189</v>
      </c>
      <c r="BM170" s="16">
        <v>1.216</v>
      </c>
      <c r="BN170" s="16">
        <v>0.73429999999999995</v>
      </c>
      <c r="BO170" s="16">
        <v>1.3238000000000001</v>
      </c>
      <c r="BP170" s="16">
        <v>0.99319999999999997</v>
      </c>
      <c r="BQ170" s="16">
        <v>1.2895000000000001</v>
      </c>
      <c r="BR170" s="16" t="s">
        <v>189</v>
      </c>
      <c r="BS170" s="16">
        <v>1.2769999999999999</v>
      </c>
    </row>
    <row r="171" spans="1:71">
      <c r="A171" t="s">
        <v>41</v>
      </c>
      <c r="B171" t="s">
        <v>64</v>
      </c>
      <c r="C171" s="69" t="str">
        <f t="shared" si="2"/>
        <v>Rwanda 2010Implants</v>
      </c>
      <c r="D171" s="16">
        <v>0.32</v>
      </c>
      <c r="E171" s="16" t="s">
        <v>189</v>
      </c>
      <c r="F171" s="16">
        <v>-1E-4</v>
      </c>
      <c r="G171" s="16">
        <v>0.46229999999999999</v>
      </c>
      <c r="H171" s="16" t="s">
        <v>189</v>
      </c>
      <c r="I171" s="16">
        <v>0.34210000000000002</v>
      </c>
      <c r="J171" s="16" t="s">
        <v>189</v>
      </c>
      <c r="K171" s="16">
        <v>0.32969999999999999</v>
      </c>
      <c r="L171" s="16" t="s">
        <v>189</v>
      </c>
      <c r="M171" s="16">
        <v>-0.86609999999999998</v>
      </c>
      <c r="N171" s="16">
        <v>0</v>
      </c>
      <c r="O171" s="16">
        <v>-1E-4</v>
      </c>
      <c r="P171" s="16">
        <v>0.4289</v>
      </c>
      <c r="Q171" s="16">
        <v>-0.90010000000000001</v>
      </c>
      <c r="R171" s="16">
        <v>0</v>
      </c>
      <c r="S171" s="16">
        <v>0</v>
      </c>
      <c r="T171" s="16">
        <v>0.60929999999999995</v>
      </c>
      <c r="U171" s="16" t="s">
        <v>189</v>
      </c>
      <c r="V171" s="16">
        <v>0</v>
      </c>
      <c r="W171" s="16">
        <v>0</v>
      </c>
      <c r="X171" s="16" t="s">
        <v>189</v>
      </c>
      <c r="Y171" s="16" t="s">
        <v>189</v>
      </c>
      <c r="Z171" s="16">
        <v>0</v>
      </c>
      <c r="AA171" s="16" t="s">
        <v>189</v>
      </c>
      <c r="AB171" s="16">
        <v>-1E-4</v>
      </c>
      <c r="AC171" s="16" t="s">
        <v>189</v>
      </c>
      <c r="AD171" s="16" t="s">
        <v>189</v>
      </c>
      <c r="AE171" s="16">
        <v>-1E-4</v>
      </c>
      <c r="AF171" s="16" t="s">
        <v>189</v>
      </c>
      <c r="AG171" s="16">
        <v>-1E-4</v>
      </c>
      <c r="AH171" s="16">
        <v>-1E-4</v>
      </c>
      <c r="AI171" s="16" t="s">
        <v>189</v>
      </c>
      <c r="AJ171" s="16" t="s">
        <v>189</v>
      </c>
      <c r="AK171" s="16">
        <v>0.6431</v>
      </c>
      <c r="AL171" s="16" t="s">
        <v>189</v>
      </c>
      <c r="AM171" s="16">
        <v>-1E-4</v>
      </c>
      <c r="AN171" s="16" t="s">
        <v>189</v>
      </c>
      <c r="AO171" s="16" t="s">
        <v>189</v>
      </c>
      <c r="AP171" s="16" t="s">
        <v>189</v>
      </c>
      <c r="AQ171" s="16" t="s">
        <v>189</v>
      </c>
      <c r="AR171" s="16" t="s">
        <v>189</v>
      </c>
      <c r="AS171" s="16">
        <v>0</v>
      </c>
      <c r="AT171" s="16">
        <v>-1E-4</v>
      </c>
      <c r="AU171" s="16">
        <v>0</v>
      </c>
      <c r="AV171" s="16" t="s">
        <v>189</v>
      </c>
      <c r="AW171" s="16">
        <v>0</v>
      </c>
      <c r="AX171" s="16">
        <v>-1E-4</v>
      </c>
      <c r="AY171" s="16">
        <v>0</v>
      </c>
      <c r="AZ171" s="16" t="s">
        <v>189</v>
      </c>
      <c r="BA171" s="16" t="s">
        <v>189</v>
      </c>
      <c r="BB171" s="16" t="s">
        <v>189</v>
      </c>
      <c r="BC171" s="16" t="s">
        <v>189</v>
      </c>
      <c r="BD171" s="16" t="s">
        <v>189</v>
      </c>
      <c r="BE171" s="16" t="s">
        <v>189</v>
      </c>
      <c r="BF171" s="16" t="s">
        <v>189</v>
      </c>
      <c r="BG171" s="16" t="s">
        <v>189</v>
      </c>
      <c r="BH171" s="16" t="s">
        <v>189</v>
      </c>
      <c r="BI171" s="16" t="s">
        <v>189</v>
      </c>
      <c r="BJ171" s="16">
        <v>0</v>
      </c>
      <c r="BK171" s="16" t="s">
        <v>189</v>
      </c>
      <c r="BL171" s="16" t="s">
        <v>189</v>
      </c>
      <c r="BM171" s="16">
        <v>0.43209999999999998</v>
      </c>
      <c r="BN171" s="16" t="s">
        <v>189</v>
      </c>
      <c r="BO171" s="16">
        <v>0</v>
      </c>
      <c r="BP171" s="16" t="s">
        <v>189</v>
      </c>
      <c r="BQ171" s="16">
        <v>-1.0720000000000001</v>
      </c>
      <c r="BR171" s="16" t="s">
        <v>189</v>
      </c>
      <c r="BS171" s="16">
        <v>0</v>
      </c>
    </row>
    <row r="172" spans="1:71">
      <c r="A172" t="s">
        <v>41</v>
      </c>
      <c r="B172" t="s">
        <v>2</v>
      </c>
      <c r="C172" s="69" t="str">
        <f t="shared" si="2"/>
        <v>Rwanda 2010Male condom</v>
      </c>
      <c r="D172" s="16">
        <v>5.2432999999999996</v>
      </c>
      <c r="E172" s="16" t="s">
        <v>189</v>
      </c>
      <c r="F172" s="16" t="s">
        <v>189</v>
      </c>
      <c r="G172" s="16">
        <v>-1.0575000000000001</v>
      </c>
      <c r="H172" s="16" t="s">
        <v>189</v>
      </c>
      <c r="I172" s="16">
        <v>-4.9965999999999999</v>
      </c>
      <c r="J172" s="16" t="s">
        <v>189</v>
      </c>
      <c r="K172" s="16">
        <v>-6.0823</v>
      </c>
      <c r="L172" s="16" t="s">
        <v>189</v>
      </c>
      <c r="M172" s="16" t="s">
        <v>189</v>
      </c>
      <c r="N172" s="16" t="s">
        <v>189</v>
      </c>
      <c r="O172" s="16" t="s">
        <v>189</v>
      </c>
      <c r="P172" s="16">
        <v>-4.7150999999999996</v>
      </c>
      <c r="Q172" s="16">
        <v>-7.5891000000000002</v>
      </c>
      <c r="R172" s="16">
        <v>-2.9483000000000001</v>
      </c>
      <c r="S172" s="16" t="s">
        <v>189</v>
      </c>
      <c r="T172" s="16">
        <v>-2.4518</v>
      </c>
      <c r="U172" s="16" t="s">
        <v>189</v>
      </c>
      <c r="V172" s="16">
        <v>-6.6654999999999998</v>
      </c>
      <c r="W172" s="16">
        <v>-5.3879999999999999</v>
      </c>
      <c r="X172" s="16" t="s">
        <v>189</v>
      </c>
      <c r="Y172" s="16" t="s">
        <v>189</v>
      </c>
      <c r="Z172" s="16">
        <v>-6.7587999999999999</v>
      </c>
      <c r="AA172" s="16" t="s">
        <v>189</v>
      </c>
      <c r="AB172" s="16" t="s">
        <v>189</v>
      </c>
      <c r="AC172" s="16" t="s">
        <v>189</v>
      </c>
      <c r="AD172" s="16" t="s">
        <v>189</v>
      </c>
      <c r="AE172" s="16" t="s">
        <v>189</v>
      </c>
      <c r="AF172" s="16" t="s">
        <v>189</v>
      </c>
      <c r="AG172" s="16" t="s">
        <v>189</v>
      </c>
      <c r="AH172" s="16" t="s">
        <v>189</v>
      </c>
      <c r="AI172" s="16" t="s">
        <v>189</v>
      </c>
      <c r="AJ172" s="16" t="s">
        <v>189</v>
      </c>
      <c r="AK172" s="16">
        <v>-2.1515</v>
      </c>
      <c r="AL172" s="16" t="s">
        <v>189</v>
      </c>
      <c r="AM172" s="16" t="s">
        <v>189</v>
      </c>
      <c r="AN172" s="16" t="s">
        <v>189</v>
      </c>
      <c r="AO172" s="16" t="s">
        <v>189</v>
      </c>
      <c r="AP172" s="16" t="s">
        <v>189</v>
      </c>
      <c r="AQ172" s="16" t="s">
        <v>189</v>
      </c>
      <c r="AR172" s="16" t="s">
        <v>189</v>
      </c>
      <c r="AS172" s="16">
        <v>-6.3273999999999999</v>
      </c>
      <c r="AT172" s="16" t="s">
        <v>189</v>
      </c>
      <c r="AU172" s="16" t="s">
        <v>189</v>
      </c>
      <c r="AV172" s="16" t="s">
        <v>189</v>
      </c>
      <c r="AW172" s="16">
        <v>-6.5221999999999998</v>
      </c>
      <c r="AX172" s="16" t="s">
        <v>189</v>
      </c>
      <c r="AY172" s="16" t="s">
        <v>189</v>
      </c>
      <c r="AZ172" s="16" t="s">
        <v>189</v>
      </c>
      <c r="BA172" s="16" t="s">
        <v>189</v>
      </c>
      <c r="BB172" s="16" t="s">
        <v>189</v>
      </c>
      <c r="BC172" s="16" t="s">
        <v>189</v>
      </c>
      <c r="BD172" s="16" t="s">
        <v>189</v>
      </c>
      <c r="BE172" s="16" t="s">
        <v>189</v>
      </c>
      <c r="BF172" s="16" t="s">
        <v>189</v>
      </c>
      <c r="BG172" s="16" t="s">
        <v>189</v>
      </c>
      <c r="BH172" s="16" t="s">
        <v>189</v>
      </c>
      <c r="BI172" s="16" t="s">
        <v>189</v>
      </c>
      <c r="BJ172" s="16">
        <v>-6.0644999999999998</v>
      </c>
      <c r="BK172" s="16" t="s">
        <v>189</v>
      </c>
      <c r="BL172" s="16" t="s">
        <v>189</v>
      </c>
      <c r="BM172" s="16">
        <v>-3.4649000000000001</v>
      </c>
      <c r="BN172" s="16" t="s">
        <v>189</v>
      </c>
      <c r="BO172" s="16">
        <v>-3.1907999999999999</v>
      </c>
      <c r="BP172" s="16" t="s">
        <v>189</v>
      </c>
      <c r="BQ172" s="16" t="s">
        <v>189</v>
      </c>
      <c r="BR172" s="16" t="s">
        <v>189</v>
      </c>
      <c r="BS172" s="16">
        <v>-3.0447000000000002</v>
      </c>
    </row>
    <row r="173" spans="1:71">
      <c r="A173" t="s">
        <v>41</v>
      </c>
      <c r="B173" t="s">
        <v>67</v>
      </c>
      <c r="C173" s="69" t="str">
        <f t="shared" si="2"/>
        <v>Rwanda 2010Periodic abstinence</v>
      </c>
      <c r="D173" s="16">
        <v>12.6713</v>
      </c>
      <c r="E173" s="16" t="s">
        <v>189</v>
      </c>
      <c r="F173" s="16" t="s">
        <v>189</v>
      </c>
      <c r="G173" s="16">
        <v>-7.5225999999999997</v>
      </c>
      <c r="H173" s="16" t="s">
        <v>189</v>
      </c>
      <c r="I173" s="16">
        <v>11.2898</v>
      </c>
      <c r="J173" s="16" t="s">
        <v>189</v>
      </c>
      <c r="K173" s="16">
        <v>12.898999999999999</v>
      </c>
      <c r="L173" s="16" t="s">
        <v>189</v>
      </c>
      <c r="M173" s="16" t="s">
        <v>189</v>
      </c>
      <c r="N173" s="16">
        <v>-10.066000000000001</v>
      </c>
      <c r="O173" s="16" t="s">
        <v>189</v>
      </c>
      <c r="P173" s="16">
        <v>-9.1911000000000005</v>
      </c>
      <c r="Q173" s="16">
        <v>-17.707799999999999</v>
      </c>
      <c r="R173" s="16">
        <v>-8.7756000000000007</v>
      </c>
      <c r="S173" s="16">
        <v>-16.4788</v>
      </c>
      <c r="T173" s="16">
        <v>-7.4804000000000004</v>
      </c>
      <c r="U173" s="16" t="s">
        <v>189</v>
      </c>
      <c r="V173" s="16">
        <v>13.558</v>
      </c>
      <c r="W173" s="16">
        <v>-16.459199999999999</v>
      </c>
      <c r="X173" s="16" t="s">
        <v>189</v>
      </c>
      <c r="Y173" s="16" t="s">
        <v>189</v>
      </c>
      <c r="Z173" s="16">
        <v>-14.0489</v>
      </c>
      <c r="AA173" s="16" t="s">
        <v>189</v>
      </c>
      <c r="AB173" s="16">
        <v>-16.978899999999999</v>
      </c>
      <c r="AC173" s="16" t="s">
        <v>189</v>
      </c>
      <c r="AD173" s="16" t="s">
        <v>189</v>
      </c>
      <c r="AE173" s="16">
        <v>-14.7994</v>
      </c>
      <c r="AF173" s="16" t="s">
        <v>189</v>
      </c>
      <c r="AG173" s="16" t="s">
        <v>189</v>
      </c>
      <c r="AH173" s="16" t="s">
        <v>189</v>
      </c>
      <c r="AI173" s="16" t="s">
        <v>189</v>
      </c>
      <c r="AJ173" s="16" t="s">
        <v>189</v>
      </c>
      <c r="AK173" s="16" t="s">
        <v>189</v>
      </c>
      <c r="AL173" s="16" t="s">
        <v>189</v>
      </c>
      <c r="AM173" s="16" t="s">
        <v>189</v>
      </c>
      <c r="AN173" s="16" t="s">
        <v>189</v>
      </c>
      <c r="AO173" s="16" t="s">
        <v>189</v>
      </c>
      <c r="AP173" s="16" t="s">
        <v>189</v>
      </c>
      <c r="AQ173" s="16" t="s">
        <v>189</v>
      </c>
      <c r="AR173" s="16" t="s">
        <v>189</v>
      </c>
      <c r="AS173" s="16">
        <v>-12.0185</v>
      </c>
      <c r="AT173" s="16" t="s">
        <v>189</v>
      </c>
      <c r="AU173" s="16">
        <v>-9.0670999999999999</v>
      </c>
      <c r="AV173" s="16" t="s">
        <v>189</v>
      </c>
      <c r="AW173" s="16">
        <v>-12.3765</v>
      </c>
      <c r="AX173" s="16" t="s">
        <v>189</v>
      </c>
      <c r="AY173" s="16">
        <v>-8.9418000000000006</v>
      </c>
      <c r="AZ173" s="16" t="s">
        <v>189</v>
      </c>
      <c r="BA173" s="16" t="s">
        <v>189</v>
      </c>
      <c r="BB173" s="16" t="s">
        <v>189</v>
      </c>
      <c r="BC173" s="16" t="s">
        <v>189</v>
      </c>
      <c r="BD173" s="16" t="s">
        <v>189</v>
      </c>
      <c r="BE173" s="16" t="s">
        <v>189</v>
      </c>
      <c r="BF173" s="16" t="s">
        <v>189</v>
      </c>
      <c r="BG173" s="16" t="s">
        <v>189</v>
      </c>
      <c r="BH173" s="16" t="s">
        <v>189</v>
      </c>
      <c r="BI173" s="16" t="s">
        <v>189</v>
      </c>
      <c r="BJ173" s="16">
        <v>-9.6767000000000003</v>
      </c>
      <c r="BK173" s="16" t="s">
        <v>189</v>
      </c>
      <c r="BL173" s="16" t="s">
        <v>189</v>
      </c>
      <c r="BM173" s="16">
        <v>-9.3391999999999999</v>
      </c>
      <c r="BN173" s="16" t="s">
        <v>189</v>
      </c>
      <c r="BO173" s="16">
        <v>-7.6055999999999999</v>
      </c>
      <c r="BP173" s="16" t="s">
        <v>189</v>
      </c>
      <c r="BQ173" s="16" t="s">
        <v>189</v>
      </c>
      <c r="BR173" s="16" t="s">
        <v>189</v>
      </c>
      <c r="BS173" s="16">
        <v>-7.9782000000000002</v>
      </c>
    </row>
    <row r="174" spans="1:71">
      <c r="A174" t="s">
        <v>41</v>
      </c>
      <c r="B174" t="s">
        <v>4</v>
      </c>
      <c r="C174" s="69" t="str">
        <f t="shared" si="2"/>
        <v>Rwanda 2010Withdrawal</v>
      </c>
      <c r="D174" s="16">
        <v>13.951499999999999</v>
      </c>
      <c r="E174" s="16" t="s">
        <v>189</v>
      </c>
      <c r="F174" s="16" t="s">
        <v>189</v>
      </c>
      <c r="G174" s="16">
        <v>-10.3208</v>
      </c>
      <c r="H174" s="16" t="s">
        <v>189</v>
      </c>
      <c r="I174" s="16">
        <v>12.9255</v>
      </c>
      <c r="J174" s="16" t="s">
        <v>189</v>
      </c>
      <c r="K174" s="16">
        <v>13.6572</v>
      </c>
      <c r="L174" s="16" t="s">
        <v>189</v>
      </c>
      <c r="M174" s="16" t="s">
        <v>189</v>
      </c>
      <c r="N174" s="16">
        <v>-11.2728</v>
      </c>
      <c r="O174" s="16" t="s">
        <v>189</v>
      </c>
      <c r="P174" s="16">
        <v>-10.780799999999999</v>
      </c>
      <c r="Q174" s="16">
        <v>-18.821300000000001</v>
      </c>
      <c r="R174" s="16">
        <v>-10.1896</v>
      </c>
      <c r="S174" s="16">
        <v>-18.395</v>
      </c>
      <c r="T174" s="16">
        <v>-8.8056000000000001</v>
      </c>
      <c r="U174" s="16" t="s">
        <v>189</v>
      </c>
      <c r="V174" s="16">
        <v>14.7791</v>
      </c>
      <c r="W174" s="16">
        <v>-12.866099999999999</v>
      </c>
      <c r="X174" s="16" t="s">
        <v>189</v>
      </c>
      <c r="Y174" s="16" t="s">
        <v>189</v>
      </c>
      <c r="Z174" s="16">
        <v>14.6554</v>
      </c>
      <c r="AA174" s="16" t="s">
        <v>189</v>
      </c>
      <c r="AB174" s="16">
        <v>-19.326499999999999</v>
      </c>
      <c r="AC174" s="16" t="s">
        <v>189</v>
      </c>
      <c r="AD174" s="16" t="s">
        <v>189</v>
      </c>
      <c r="AE174" s="16">
        <v>-17.728999999999999</v>
      </c>
      <c r="AF174" s="16" t="s">
        <v>189</v>
      </c>
      <c r="AG174" s="16" t="s">
        <v>189</v>
      </c>
      <c r="AH174" s="16" t="s">
        <v>189</v>
      </c>
      <c r="AI174" s="16" t="s">
        <v>189</v>
      </c>
      <c r="AJ174" s="16" t="s">
        <v>189</v>
      </c>
      <c r="AK174" s="16">
        <v>-7.6622000000000003</v>
      </c>
      <c r="AL174" s="16" t="s">
        <v>189</v>
      </c>
      <c r="AM174" s="16" t="s">
        <v>189</v>
      </c>
      <c r="AN174" s="16" t="s">
        <v>189</v>
      </c>
      <c r="AO174" s="16" t="s">
        <v>189</v>
      </c>
      <c r="AP174" s="16" t="s">
        <v>189</v>
      </c>
      <c r="AQ174" s="16" t="s">
        <v>189</v>
      </c>
      <c r="AR174" s="16" t="s">
        <v>189</v>
      </c>
      <c r="AS174" s="16">
        <v>14.0153</v>
      </c>
      <c r="AT174" s="16" t="s">
        <v>189</v>
      </c>
      <c r="AU174" s="16">
        <v>-11.0603</v>
      </c>
      <c r="AV174" s="16" t="s">
        <v>189</v>
      </c>
      <c r="AW174" s="16">
        <v>13.5787</v>
      </c>
      <c r="AX174" s="16">
        <v>-19.796099999999999</v>
      </c>
      <c r="AY174" s="16">
        <v>-10.553800000000001</v>
      </c>
      <c r="AZ174" s="16" t="s">
        <v>189</v>
      </c>
      <c r="BA174" s="16" t="s">
        <v>189</v>
      </c>
      <c r="BB174" s="16" t="s">
        <v>189</v>
      </c>
      <c r="BC174" s="16" t="s">
        <v>189</v>
      </c>
      <c r="BD174" s="16" t="s">
        <v>189</v>
      </c>
      <c r="BE174" s="16" t="s">
        <v>189</v>
      </c>
      <c r="BF174" s="16" t="s">
        <v>189</v>
      </c>
      <c r="BG174" s="16" t="s">
        <v>189</v>
      </c>
      <c r="BH174" s="16" t="s">
        <v>189</v>
      </c>
      <c r="BI174" s="16" t="s">
        <v>189</v>
      </c>
      <c r="BJ174" s="16">
        <v>-11.3672</v>
      </c>
      <c r="BK174" s="16" t="s">
        <v>189</v>
      </c>
      <c r="BL174" s="16" t="s">
        <v>189</v>
      </c>
      <c r="BM174" s="16">
        <v>-10.9885</v>
      </c>
      <c r="BN174" s="16" t="s">
        <v>189</v>
      </c>
      <c r="BO174" s="16">
        <v>-10.578200000000001</v>
      </c>
      <c r="BP174" s="16" t="s">
        <v>189</v>
      </c>
      <c r="BQ174" s="16" t="s">
        <v>189</v>
      </c>
      <c r="BR174" s="16" t="s">
        <v>189</v>
      </c>
      <c r="BS174" s="16">
        <v>-10.2988</v>
      </c>
    </row>
    <row r="175" spans="1:71">
      <c r="A175" t="s">
        <v>42</v>
      </c>
      <c r="B175" t="s">
        <v>0</v>
      </c>
      <c r="C175" s="69" t="str">
        <f t="shared" si="2"/>
        <v>Senegal 2010-11Pill</v>
      </c>
      <c r="D175" s="16">
        <v>5.7638999999999996</v>
      </c>
      <c r="E175" s="16">
        <v>-4.7769000000000004</v>
      </c>
      <c r="F175" s="16">
        <v>-5.5686</v>
      </c>
      <c r="G175" s="16">
        <v>6.3826999999999998</v>
      </c>
      <c r="H175" s="16">
        <v>-4.7769000000000004</v>
      </c>
      <c r="I175" s="16">
        <v>6.0834000000000001</v>
      </c>
      <c r="J175" s="16" t="s">
        <v>189</v>
      </c>
      <c r="K175" s="16">
        <v>5.8800999999999997</v>
      </c>
      <c r="L175" s="16">
        <v>-4.9249999999999998</v>
      </c>
      <c r="M175" s="16">
        <v>7.8832000000000004</v>
      </c>
      <c r="N175" s="16">
        <v>4.2664999999999997</v>
      </c>
      <c r="O175" s="16">
        <v>6.3513000000000002</v>
      </c>
      <c r="P175" s="16">
        <v>5.2754000000000003</v>
      </c>
      <c r="Q175" s="16">
        <v>6.0106000000000002</v>
      </c>
      <c r="R175" s="16">
        <v>-4.8147000000000002</v>
      </c>
      <c r="S175" s="16">
        <v>4.1100000000000003</v>
      </c>
      <c r="T175" s="16">
        <v>6.4372999999999996</v>
      </c>
      <c r="U175" s="16">
        <v>6.2908999999999997</v>
      </c>
      <c r="V175" s="16">
        <v>4.2389999999999999</v>
      </c>
      <c r="W175" s="16">
        <v>5.6268000000000002</v>
      </c>
      <c r="X175" s="16" t="s">
        <v>189</v>
      </c>
      <c r="Y175" s="16">
        <v>-7.7130000000000001</v>
      </c>
      <c r="Z175" s="16">
        <v>5.2538</v>
      </c>
      <c r="AA175" s="16">
        <v>-7.7130000000000001</v>
      </c>
      <c r="AB175" s="16">
        <v>3.5381999999999998</v>
      </c>
      <c r="AC175" s="16" t="s">
        <v>189</v>
      </c>
      <c r="AD175" s="16" t="s">
        <v>189</v>
      </c>
      <c r="AE175" s="16">
        <v>-3.4729000000000001</v>
      </c>
      <c r="AF175" s="16">
        <v>-4.9987000000000004</v>
      </c>
      <c r="AG175" s="16" t="s">
        <v>189</v>
      </c>
      <c r="AH175" s="16">
        <v>6.1509</v>
      </c>
      <c r="AI175" s="16" t="s">
        <v>189</v>
      </c>
      <c r="AJ175" s="16" t="s">
        <v>189</v>
      </c>
      <c r="AK175" s="16">
        <v>7.2375999999999996</v>
      </c>
      <c r="AL175" s="16">
        <v>6.3710000000000004</v>
      </c>
      <c r="AM175" s="16" t="s">
        <v>189</v>
      </c>
      <c r="AN175" s="16" t="s">
        <v>189</v>
      </c>
      <c r="AO175" s="16">
        <v>6.8684000000000003</v>
      </c>
      <c r="AP175" s="16">
        <v>6.2828999999999997</v>
      </c>
      <c r="AQ175" s="16" t="s">
        <v>189</v>
      </c>
      <c r="AR175" s="16" t="s">
        <v>189</v>
      </c>
      <c r="AS175" s="16">
        <v>-3.7759</v>
      </c>
      <c r="AT175" s="16">
        <v>-5.1551</v>
      </c>
      <c r="AU175" s="16" t="s">
        <v>189</v>
      </c>
      <c r="AV175" s="16">
        <v>-1.6293</v>
      </c>
      <c r="AW175" s="16">
        <v>6.2268999999999997</v>
      </c>
      <c r="AX175" s="16">
        <v>5.1458000000000004</v>
      </c>
      <c r="AY175" s="16">
        <v>-5.5019999999999998</v>
      </c>
      <c r="AZ175" s="16" t="s">
        <v>189</v>
      </c>
      <c r="BA175" s="16" t="s">
        <v>189</v>
      </c>
      <c r="BB175" s="16" t="s">
        <v>189</v>
      </c>
      <c r="BC175" s="16" t="s">
        <v>189</v>
      </c>
      <c r="BD175" s="16">
        <v>-5.5073999999999996</v>
      </c>
      <c r="BE175" s="16" t="s">
        <v>189</v>
      </c>
      <c r="BF175" s="16">
        <v>-4.9526000000000003</v>
      </c>
      <c r="BG175" s="16">
        <v>-7.5473999999999997</v>
      </c>
      <c r="BH175" s="16">
        <v>6.5907999999999998</v>
      </c>
      <c r="BI175" s="16" t="s">
        <v>189</v>
      </c>
      <c r="BJ175" s="16">
        <v>5.1062000000000003</v>
      </c>
      <c r="BK175" s="16" t="s">
        <v>189</v>
      </c>
      <c r="BL175" s="16" t="s">
        <v>189</v>
      </c>
      <c r="BM175" s="16">
        <v>5.3757000000000001</v>
      </c>
      <c r="BN175" s="16">
        <v>5.2702</v>
      </c>
      <c r="BO175" s="16">
        <v>-5.1955999999999998</v>
      </c>
      <c r="BP175" s="16">
        <v>-4.8715000000000002</v>
      </c>
      <c r="BQ175" s="16">
        <v>6.5082000000000004</v>
      </c>
      <c r="BR175" s="16" t="s">
        <v>189</v>
      </c>
      <c r="BS175" s="16">
        <v>-4.9055</v>
      </c>
    </row>
    <row r="176" spans="1:71">
      <c r="A176" t="s">
        <v>42</v>
      </c>
      <c r="B176" t="s">
        <v>75</v>
      </c>
      <c r="C176" s="69" t="str">
        <f t="shared" si="2"/>
        <v>Senegal 2010-11Injectables</v>
      </c>
      <c r="D176" s="16">
        <v>1.0564</v>
      </c>
      <c r="E176" s="16">
        <v>2.4316</v>
      </c>
      <c r="F176" s="16">
        <v>-0.28010000000000002</v>
      </c>
      <c r="G176" s="16">
        <v>0.77569999999999995</v>
      </c>
      <c r="H176" s="16">
        <v>2.4316</v>
      </c>
      <c r="I176" s="16">
        <v>0.63070000000000004</v>
      </c>
      <c r="J176" s="16" t="s">
        <v>189</v>
      </c>
      <c r="K176" s="16">
        <v>1.099</v>
      </c>
      <c r="L176" s="16">
        <v>-1.3464</v>
      </c>
      <c r="M176" s="16">
        <v>0.98109999999999997</v>
      </c>
      <c r="N176" s="16">
        <v>0.96399999999999997</v>
      </c>
      <c r="O176" s="16">
        <v>0.93149999999999999</v>
      </c>
      <c r="P176" s="16">
        <v>1.1277999999999999</v>
      </c>
      <c r="Q176" s="16">
        <v>0.88449999999999995</v>
      </c>
      <c r="R176" s="16">
        <v>1.5374000000000001</v>
      </c>
      <c r="S176" s="16">
        <v>1.3506</v>
      </c>
      <c r="T176" s="16">
        <v>0.83940000000000003</v>
      </c>
      <c r="U176" s="16">
        <v>1.1054999999999999</v>
      </c>
      <c r="V176" s="16">
        <v>0.98670000000000002</v>
      </c>
      <c r="W176" s="16">
        <v>1.2504</v>
      </c>
      <c r="X176" s="16" t="s">
        <v>189</v>
      </c>
      <c r="Y176" s="16">
        <v>-0.28060000000000002</v>
      </c>
      <c r="Z176" s="16">
        <v>1.1879</v>
      </c>
      <c r="AA176" s="16">
        <v>-0.28060000000000002</v>
      </c>
      <c r="AB176" s="16">
        <v>1.345</v>
      </c>
      <c r="AC176" s="16" t="s">
        <v>189</v>
      </c>
      <c r="AD176" s="16">
        <v>-2.3105000000000002</v>
      </c>
      <c r="AE176" s="16">
        <v>1.0650999999999999</v>
      </c>
      <c r="AF176" s="16">
        <v>1.0065</v>
      </c>
      <c r="AG176" s="16">
        <v>-2.1248999999999998</v>
      </c>
      <c r="AH176" s="16">
        <v>1.0539000000000001</v>
      </c>
      <c r="AI176" s="16" t="s">
        <v>189</v>
      </c>
      <c r="AJ176" s="16" t="s">
        <v>189</v>
      </c>
      <c r="AK176" s="16">
        <v>0.29039999999999999</v>
      </c>
      <c r="AL176" s="16">
        <v>0.80659999999999998</v>
      </c>
      <c r="AM176" s="16" t="s">
        <v>189</v>
      </c>
      <c r="AN176" s="16">
        <v>-1.8915999999999999</v>
      </c>
      <c r="AO176" s="16">
        <v>0.84119999999999995</v>
      </c>
      <c r="AP176" s="16">
        <v>0.8306</v>
      </c>
      <c r="AQ176" s="16">
        <v>-1.8392999999999999</v>
      </c>
      <c r="AR176" s="16" t="s">
        <v>189</v>
      </c>
      <c r="AS176" s="16">
        <v>0.25929999999999997</v>
      </c>
      <c r="AT176" s="16">
        <v>1.0073000000000001</v>
      </c>
      <c r="AU176" s="16">
        <v>-0.94120000000000004</v>
      </c>
      <c r="AV176" s="16">
        <v>-2.9312</v>
      </c>
      <c r="AW176" s="16">
        <v>0.66839999999999999</v>
      </c>
      <c r="AX176" s="16">
        <v>1.0660000000000001</v>
      </c>
      <c r="AY176" s="16">
        <v>-1.4999</v>
      </c>
      <c r="AZ176" s="16" t="s">
        <v>189</v>
      </c>
      <c r="BA176" s="16" t="s">
        <v>189</v>
      </c>
      <c r="BB176" s="16" t="s">
        <v>189</v>
      </c>
      <c r="BC176" s="16" t="s">
        <v>189</v>
      </c>
      <c r="BD176" s="16">
        <v>1.0741000000000001</v>
      </c>
      <c r="BE176" s="16" t="s">
        <v>189</v>
      </c>
      <c r="BF176" s="16">
        <v>-1.4437</v>
      </c>
      <c r="BG176" s="16">
        <v>-0.24970000000000001</v>
      </c>
      <c r="BH176" s="16">
        <v>0.81979999999999997</v>
      </c>
      <c r="BI176" s="16" t="s">
        <v>189</v>
      </c>
      <c r="BJ176" s="16">
        <v>1.246</v>
      </c>
      <c r="BK176" s="16" t="s">
        <v>189</v>
      </c>
      <c r="BL176" s="16" t="s">
        <v>189</v>
      </c>
      <c r="BM176" s="16">
        <v>0.73429999999999995</v>
      </c>
      <c r="BN176" s="16">
        <v>0.9526</v>
      </c>
      <c r="BO176" s="16">
        <v>1.3963000000000001</v>
      </c>
      <c r="BP176" s="16">
        <v>2.3086000000000002</v>
      </c>
      <c r="BQ176" s="16">
        <v>0.2235</v>
      </c>
      <c r="BR176" s="16" t="s">
        <v>189</v>
      </c>
      <c r="BS176" s="16">
        <v>1.4068000000000001</v>
      </c>
    </row>
    <row r="177" spans="1:71">
      <c r="A177" t="s">
        <v>42</v>
      </c>
      <c r="B177" t="s">
        <v>64</v>
      </c>
      <c r="C177" s="69" t="str">
        <f t="shared" si="2"/>
        <v>Senegal 2010-11Implants</v>
      </c>
      <c r="D177" s="16">
        <v>-1.0615000000000001</v>
      </c>
      <c r="E177" s="16" t="s">
        <v>189</v>
      </c>
      <c r="F177" s="16" t="s">
        <v>189</v>
      </c>
      <c r="G177" s="16" t="s">
        <v>189</v>
      </c>
      <c r="H177" s="16" t="s">
        <v>189</v>
      </c>
      <c r="I177" s="16" t="s">
        <v>189</v>
      </c>
      <c r="J177" s="16" t="s">
        <v>189</v>
      </c>
      <c r="K177" s="16" t="s">
        <v>189</v>
      </c>
      <c r="L177" s="16" t="s">
        <v>189</v>
      </c>
      <c r="M177" s="16" t="s">
        <v>189</v>
      </c>
      <c r="N177" s="16" t="s">
        <v>189</v>
      </c>
      <c r="O177" s="16" t="s">
        <v>189</v>
      </c>
      <c r="P177" s="16" t="s">
        <v>189</v>
      </c>
      <c r="Q177" s="16" t="s">
        <v>189</v>
      </c>
      <c r="R177" s="16" t="s">
        <v>189</v>
      </c>
      <c r="S177" s="16" t="s">
        <v>189</v>
      </c>
      <c r="T177" s="16" t="s">
        <v>189</v>
      </c>
      <c r="U177" s="16" t="s">
        <v>189</v>
      </c>
      <c r="V177" s="16" t="s">
        <v>189</v>
      </c>
      <c r="W177" s="16" t="s">
        <v>189</v>
      </c>
      <c r="X177" s="16" t="s">
        <v>189</v>
      </c>
      <c r="Y177" s="16" t="s">
        <v>189</v>
      </c>
      <c r="Z177" s="16" t="s">
        <v>189</v>
      </c>
      <c r="AA177" s="16" t="s">
        <v>189</v>
      </c>
      <c r="AB177" s="16" t="s">
        <v>189</v>
      </c>
      <c r="AC177" s="16" t="s">
        <v>189</v>
      </c>
      <c r="AD177" s="16" t="s">
        <v>189</v>
      </c>
      <c r="AE177" s="16" t="s">
        <v>189</v>
      </c>
      <c r="AF177" s="16" t="s">
        <v>189</v>
      </c>
      <c r="AG177" s="16" t="s">
        <v>189</v>
      </c>
      <c r="AH177" s="16" t="s">
        <v>189</v>
      </c>
      <c r="AI177" s="16" t="s">
        <v>189</v>
      </c>
      <c r="AJ177" s="16" t="s">
        <v>189</v>
      </c>
      <c r="AK177" s="16" t="s">
        <v>189</v>
      </c>
      <c r="AL177" s="16" t="s">
        <v>189</v>
      </c>
      <c r="AM177" s="16" t="s">
        <v>189</v>
      </c>
      <c r="AN177" s="16" t="s">
        <v>189</v>
      </c>
      <c r="AO177" s="16" t="s">
        <v>189</v>
      </c>
      <c r="AP177" s="16" t="s">
        <v>189</v>
      </c>
      <c r="AQ177" s="16" t="s">
        <v>189</v>
      </c>
      <c r="AR177" s="16" t="s">
        <v>189</v>
      </c>
      <c r="AS177" s="16" t="s">
        <v>189</v>
      </c>
      <c r="AT177" s="16" t="s">
        <v>189</v>
      </c>
      <c r="AU177" s="16" t="s">
        <v>189</v>
      </c>
      <c r="AV177" s="16" t="s">
        <v>189</v>
      </c>
      <c r="AW177" s="16" t="s">
        <v>189</v>
      </c>
      <c r="AX177" s="16" t="s">
        <v>189</v>
      </c>
      <c r="AY177" s="16" t="s">
        <v>189</v>
      </c>
      <c r="AZ177" s="16" t="s">
        <v>189</v>
      </c>
      <c r="BA177" s="16" t="s">
        <v>189</v>
      </c>
      <c r="BB177" s="16" t="s">
        <v>189</v>
      </c>
      <c r="BC177" s="16" t="s">
        <v>189</v>
      </c>
      <c r="BD177" s="16" t="s">
        <v>189</v>
      </c>
      <c r="BE177" s="16" t="s">
        <v>189</v>
      </c>
      <c r="BF177" s="16" t="s">
        <v>189</v>
      </c>
      <c r="BG177" s="16" t="s">
        <v>189</v>
      </c>
      <c r="BH177" s="16" t="s">
        <v>189</v>
      </c>
      <c r="BI177" s="16" t="s">
        <v>189</v>
      </c>
      <c r="BJ177" s="16" t="s">
        <v>189</v>
      </c>
      <c r="BK177" s="16" t="s">
        <v>189</v>
      </c>
      <c r="BL177" s="16" t="s">
        <v>189</v>
      </c>
      <c r="BM177" s="16" t="s">
        <v>189</v>
      </c>
      <c r="BN177" s="16" t="s">
        <v>189</v>
      </c>
      <c r="BO177" s="16" t="s">
        <v>189</v>
      </c>
      <c r="BP177" s="16" t="s">
        <v>189</v>
      </c>
      <c r="BQ177" s="16" t="s">
        <v>189</v>
      </c>
      <c r="BR177" s="16" t="s">
        <v>189</v>
      </c>
      <c r="BS177" s="16" t="s">
        <v>189</v>
      </c>
    </row>
    <row r="178" spans="1:71">
      <c r="A178" t="s">
        <v>42</v>
      </c>
      <c r="B178" t="s">
        <v>2</v>
      </c>
      <c r="C178" s="69" t="str">
        <f t="shared" si="2"/>
        <v>Senegal 2010-11Male condom</v>
      </c>
      <c r="D178" s="16">
        <v>-3.2389999999999999</v>
      </c>
      <c r="E178" s="16" t="s">
        <v>189</v>
      </c>
      <c r="F178" s="16" t="s">
        <v>189</v>
      </c>
      <c r="G178" s="16" t="s">
        <v>189</v>
      </c>
      <c r="H178" s="16" t="s">
        <v>189</v>
      </c>
      <c r="I178" s="16" t="s">
        <v>189</v>
      </c>
      <c r="J178" s="16" t="s">
        <v>189</v>
      </c>
      <c r="K178" s="16">
        <v>-3.6996000000000002</v>
      </c>
      <c r="L178" s="16" t="s">
        <v>189</v>
      </c>
      <c r="M178" s="16" t="s">
        <v>189</v>
      </c>
      <c r="N178" s="16" t="s">
        <v>189</v>
      </c>
      <c r="O178" s="16">
        <v>-2.1703999999999999</v>
      </c>
      <c r="P178" s="16" t="s">
        <v>189</v>
      </c>
      <c r="Q178" s="16">
        <v>-3.5310999999999999</v>
      </c>
      <c r="R178" s="16" t="s">
        <v>189</v>
      </c>
      <c r="S178" s="16" t="s">
        <v>189</v>
      </c>
      <c r="T178" s="16" t="s">
        <v>189</v>
      </c>
      <c r="U178" s="16">
        <v>-3.9521000000000002</v>
      </c>
      <c r="V178" s="16" t="s">
        <v>189</v>
      </c>
      <c r="W178" s="16" t="s">
        <v>189</v>
      </c>
      <c r="X178" s="16" t="s">
        <v>189</v>
      </c>
      <c r="Y178" s="16" t="s">
        <v>189</v>
      </c>
      <c r="Z178" s="16" t="s">
        <v>189</v>
      </c>
      <c r="AA178" s="16" t="s">
        <v>189</v>
      </c>
      <c r="AB178" s="16" t="s">
        <v>189</v>
      </c>
      <c r="AC178" s="16" t="s">
        <v>189</v>
      </c>
      <c r="AD178" s="16" t="s">
        <v>189</v>
      </c>
      <c r="AE178" s="16" t="s">
        <v>189</v>
      </c>
      <c r="AF178" s="16" t="s">
        <v>189</v>
      </c>
      <c r="AG178" s="16" t="s">
        <v>189</v>
      </c>
      <c r="AH178" s="16" t="s">
        <v>189</v>
      </c>
      <c r="AI178" s="16" t="s">
        <v>189</v>
      </c>
      <c r="AJ178" s="16" t="s">
        <v>189</v>
      </c>
      <c r="AK178" s="16" t="s">
        <v>189</v>
      </c>
      <c r="AL178" s="16" t="s">
        <v>189</v>
      </c>
      <c r="AM178" s="16" t="s">
        <v>189</v>
      </c>
      <c r="AN178" s="16" t="s">
        <v>189</v>
      </c>
      <c r="AO178" s="16" t="s">
        <v>189</v>
      </c>
      <c r="AP178" s="16" t="s">
        <v>189</v>
      </c>
      <c r="AQ178" s="16" t="s">
        <v>189</v>
      </c>
      <c r="AR178" s="16" t="s">
        <v>189</v>
      </c>
      <c r="AS178" s="16" t="s">
        <v>189</v>
      </c>
      <c r="AT178" s="16" t="s">
        <v>189</v>
      </c>
      <c r="AU178" s="16" t="s">
        <v>189</v>
      </c>
      <c r="AV178" s="16" t="s">
        <v>189</v>
      </c>
      <c r="AW178" s="16" t="s">
        <v>189</v>
      </c>
      <c r="AX178" s="16" t="s">
        <v>189</v>
      </c>
      <c r="AY178" s="16" t="s">
        <v>189</v>
      </c>
      <c r="AZ178" s="16" t="s">
        <v>189</v>
      </c>
      <c r="BA178" s="16" t="s">
        <v>189</v>
      </c>
      <c r="BB178" s="16" t="s">
        <v>189</v>
      </c>
      <c r="BC178" s="16" t="s">
        <v>189</v>
      </c>
      <c r="BD178" s="16" t="s">
        <v>189</v>
      </c>
      <c r="BE178" s="16" t="s">
        <v>189</v>
      </c>
      <c r="BF178" s="16" t="s">
        <v>189</v>
      </c>
      <c r="BG178" s="16" t="s">
        <v>189</v>
      </c>
      <c r="BH178" s="16">
        <v>-2.1907000000000001</v>
      </c>
      <c r="BI178" s="16" t="s">
        <v>189</v>
      </c>
      <c r="BJ178" s="16" t="s">
        <v>189</v>
      </c>
      <c r="BK178" s="16" t="s">
        <v>189</v>
      </c>
      <c r="BL178" s="16" t="s">
        <v>189</v>
      </c>
      <c r="BM178" s="16" t="s">
        <v>189</v>
      </c>
      <c r="BN178" s="16" t="s">
        <v>189</v>
      </c>
      <c r="BO178" s="16" t="s">
        <v>189</v>
      </c>
      <c r="BP178" s="16" t="s">
        <v>189</v>
      </c>
      <c r="BQ178" s="16" t="s">
        <v>189</v>
      </c>
      <c r="BR178" s="16" t="s">
        <v>189</v>
      </c>
      <c r="BS178" s="16" t="s">
        <v>189</v>
      </c>
    </row>
    <row r="179" spans="1:71">
      <c r="A179" t="s">
        <v>43</v>
      </c>
      <c r="B179" t="s">
        <v>0</v>
      </c>
      <c r="C179" s="69" t="str">
        <f t="shared" si="2"/>
        <v>Tajikistan 2012Pill</v>
      </c>
      <c r="D179" s="16">
        <v>-5.3055000000000003</v>
      </c>
      <c r="E179" s="16" t="s">
        <v>189</v>
      </c>
      <c r="F179" s="16" t="s">
        <v>189</v>
      </c>
      <c r="G179" s="16">
        <v>-2.141</v>
      </c>
      <c r="H179" s="16" t="s">
        <v>189</v>
      </c>
      <c r="I179" s="16">
        <v>-4.0876000000000001</v>
      </c>
      <c r="J179" s="16" t="s">
        <v>189</v>
      </c>
      <c r="K179" s="16">
        <v>-5.3226000000000004</v>
      </c>
      <c r="L179" s="16" t="s">
        <v>189</v>
      </c>
      <c r="M179" s="16" t="s">
        <v>189</v>
      </c>
      <c r="N179" s="16" t="s">
        <v>189</v>
      </c>
      <c r="O179" s="16" t="s">
        <v>189</v>
      </c>
      <c r="P179" s="16">
        <v>-5.6914999999999996</v>
      </c>
      <c r="Q179" s="16" t="s">
        <v>189</v>
      </c>
      <c r="R179" s="16">
        <v>-3.5045999999999999</v>
      </c>
      <c r="S179" s="16" t="s">
        <v>189</v>
      </c>
      <c r="T179" s="16">
        <v>-4.9413</v>
      </c>
      <c r="U179" s="16" t="s">
        <v>189</v>
      </c>
      <c r="V179" s="16">
        <v>-6.5895000000000001</v>
      </c>
      <c r="W179" s="16" t="s">
        <v>189</v>
      </c>
      <c r="X179" s="16" t="s">
        <v>189</v>
      </c>
      <c r="Y179" s="16">
        <v>-5.3403999999999998</v>
      </c>
      <c r="Z179" s="16" t="s">
        <v>189</v>
      </c>
      <c r="AA179" s="16">
        <v>-5.3403999999999998</v>
      </c>
      <c r="AB179" s="16" t="s">
        <v>189</v>
      </c>
      <c r="AC179" s="16" t="s">
        <v>189</v>
      </c>
      <c r="AD179" s="16" t="s">
        <v>189</v>
      </c>
      <c r="AE179" s="16" t="s">
        <v>189</v>
      </c>
      <c r="AF179" s="16" t="s">
        <v>189</v>
      </c>
      <c r="AG179" s="16" t="s">
        <v>189</v>
      </c>
      <c r="AH179" s="16" t="s">
        <v>189</v>
      </c>
      <c r="AI179" s="16">
        <v>-4.9493</v>
      </c>
      <c r="AJ179" s="16" t="s">
        <v>189</v>
      </c>
      <c r="AK179" s="16">
        <v>-5.8738999999999999</v>
      </c>
      <c r="AL179" s="16" t="s">
        <v>189</v>
      </c>
      <c r="AM179" s="16" t="s">
        <v>189</v>
      </c>
      <c r="AN179" s="16" t="s">
        <v>189</v>
      </c>
      <c r="AO179" s="16" t="s">
        <v>189</v>
      </c>
      <c r="AP179" s="16" t="s">
        <v>189</v>
      </c>
      <c r="AQ179" s="16" t="s">
        <v>189</v>
      </c>
      <c r="AR179" s="16" t="s">
        <v>189</v>
      </c>
      <c r="AS179" s="16" t="s">
        <v>189</v>
      </c>
      <c r="AT179" s="16" t="s">
        <v>189</v>
      </c>
      <c r="AU179" s="16" t="s">
        <v>189</v>
      </c>
      <c r="AV179" s="16" t="s">
        <v>189</v>
      </c>
      <c r="AW179" s="16" t="s">
        <v>189</v>
      </c>
      <c r="AX179" s="16" t="s">
        <v>189</v>
      </c>
      <c r="AY179" s="16" t="s">
        <v>189</v>
      </c>
      <c r="AZ179" s="16" t="s">
        <v>189</v>
      </c>
      <c r="BA179" s="16">
        <v>-4.1105</v>
      </c>
      <c r="BB179" s="16" t="s">
        <v>189</v>
      </c>
      <c r="BC179" s="16">
        <v>-3.5291000000000001</v>
      </c>
      <c r="BD179" s="16" t="s">
        <v>189</v>
      </c>
      <c r="BE179" s="16" t="s">
        <v>189</v>
      </c>
      <c r="BF179" s="16" t="s">
        <v>189</v>
      </c>
      <c r="BG179" s="16" t="s">
        <v>189</v>
      </c>
      <c r="BH179" s="16" t="s">
        <v>189</v>
      </c>
      <c r="BI179" s="16" t="s">
        <v>189</v>
      </c>
      <c r="BJ179" s="16" t="s">
        <v>189</v>
      </c>
      <c r="BK179" s="16">
        <v>-5.7287999999999997</v>
      </c>
      <c r="BL179" s="16" t="s">
        <v>189</v>
      </c>
      <c r="BM179" s="16">
        <v>-5.0096999999999996</v>
      </c>
      <c r="BN179" s="16" t="s">
        <v>189</v>
      </c>
      <c r="BO179" s="16" t="s">
        <v>189</v>
      </c>
      <c r="BP179" s="16" t="s">
        <v>189</v>
      </c>
      <c r="BQ179" s="16" t="s">
        <v>189</v>
      </c>
      <c r="BR179" s="16" t="s">
        <v>189</v>
      </c>
      <c r="BS179" s="16" t="s">
        <v>189</v>
      </c>
    </row>
    <row r="180" spans="1:71">
      <c r="A180" t="s">
        <v>43</v>
      </c>
      <c r="B180" t="s">
        <v>1</v>
      </c>
      <c r="C180" s="69" t="str">
        <f t="shared" si="2"/>
        <v>Tajikistan 2012IUD</v>
      </c>
      <c r="D180" s="16">
        <v>0.37269999999999998</v>
      </c>
      <c r="E180" s="16">
        <v>-1E-4</v>
      </c>
      <c r="F180" s="16">
        <v>0.46010000000000001</v>
      </c>
      <c r="G180" s="16">
        <v>0.4083</v>
      </c>
      <c r="H180" s="16">
        <v>-1E-4</v>
      </c>
      <c r="I180" s="16">
        <v>0.42899999999999999</v>
      </c>
      <c r="J180" s="16" t="s">
        <v>189</v>
      </c>
      <c r="K180" s="16">
        <v>0.37269999999999998</v>
      </c>
      <c r="L180" s="16" t="s">
        <v>189</v>
      </c>
      <c r="M180" s="16">
        <v>0.26879999999999998</v>
      </c>
      <c r="N180" s="16">
        <v>0.53749999999999998</v>
      </c>
      <c r="O180" s="16">
        <v>0</v>
      </c>
      <c r="P180" s="16">
        <v>0.54139999999999999</v>
      </c>
      <c r="Q180" s="16">
        <v>0</v>
      </c>
      <c r="R180" s="16">
        <v>0.67510000000000003</v>
      </c>
      <c r="S180" s="16">
        <v>0.32969999999999999</v>
      </c>
      <c r="T180" s="16">
        <v>0.41789999999999999</v>
      </c>
      <c r="U180" s="16">
        <v>0.20250000000000001</v>
      </c>
      <c r="V180" s="16">
        <v>0.43740000000000001</v>
      </c>
      <c r="W180" s="16" t="s">
        <v>189</v>
      </c>
      <c r="X180" s="16" t="s">
        <v>189</v>
      </c>
      <c r="Y180" s="16">
        <v>0.39140000000000003</v>
      </c>
      <c r="Z180" s="16" t="s">
        <v>189</v>
      </c>
      <c r="AA180" s="16">
        <v>0.39140000000000003</v>
      </c>
      <c r="AB180" s="16" t="s">
        <v>189</v>
      </c>
      <c r="AC180" s="16">
        <v>0.3533</v>
      </c>
      <c r="AD180" s="16" t="s">
        <v>189</v>
      </c>
      <c r="AE180" s="16">
        <v>0.36259999999999998</v>
      </c>
      <c r="AF180" s="16">
        <v>-1E-4</v>
      </c>
      <c r="AG180" s="16">
        <v>0.54379999999999995</v>
      </c>
      <c r="AH180" s="16" t="s">
        <v>189</v>
      </c>
      <c r="AI180" s="16">
        <v>0.42980000000000002</v>
      </c>
      <c r="AJ180" s="16" t="s">
        <v>189</v>
      </c>
      <c r="AK180" s="16">
        <v>0.51300000000000001</v>
      </c>
      <c r="AL180" s="16">
        <v>0</v>
      </c>
      <c r="AM180" s="16">
        <v>0.85970000000000002</v>
      </c>
      <c r="AN180" s="16" t="s">
        <v>189</v>
      </c>
      <c r="AO180" s="16">
        <v>0.2545</v>
      </c>
      <c r="AP180" s="16">
        <v>-1E-4</v>
      </c>
      <c r="AQ180" s="16">
        <v>-0.48980000000000001</v>
      </c>
      <c r="AR180" s="16" t="s">
        <v>189</v>
      </c>
      <c r="AS180" s="16">
        <v>0.48859999999999998</v>
      </c>
      <c r="AT180" s="16">
        <v>0</v>
      </c>
      <c r="AU180" s="16">
        <v>0.72589999999999999</v>
      </c>
      <c r="AV180" s="16" t="s">
        <v>189</v>
      </c>
      <c r="AW180" s="16" t="s">
        <v>189</v>
      </c>
      <c r="AX180" s="16" t="s">
        <v>189</v>
      </c>
      <c r="AY180" s="16" t="s">
        <v>189</v>
      </c>
      <c r="AZ180" s="16">
        <v>-1E-4</v>
      </c>
      <c r="BA180" s="16">
        <v>0.44869999999999999</v>
      </c>
      <c r="BB180" s="16">
        <v>0</v>
      </c>
      <c r="BC180" s="16">
        <v>0.70099999999999996</v>
      </c>
      <c r="BD180" s="16" t="s">
        <v>189</v>
      </c>
      <c r="BE180" s="16">
        <v>0</v>
      </c>
      <c r="BF180" s="16">
        <v>-1E-4</v>
      </c>
      <c r="BG180" s="16">
        <v>-1E-4</v>
      </c>
      <c r="BH180" s="16">
        <v>0</v>
      </c>
      <c r="BI180" s="16" t="s">
        <v>189</v>
      </c>
      <c r="BJ180" s="16" t="s">
        <v>189</v>
      </c>
      <c r="BK180" s="16">
        <v>0.56669999999999998</v>
      </c>
      <c r="BL180" s="16" t="s">
        <v>189</v>
      </c>
      <c r="BM180" s="16">
        <v>0.54890000000000005</v>
      </c>
      <c r="BN180" s="16">
        <v>-1E-4</v>
      </c>
      <c r="BO180" s="16">
        <v>0.77780000000000005</v>
      </c>
      <c r="BP180" s="16">
        <v>-1E-4</v>
      </c>
      <c r="BQ180" s="16">
        <v>0</v>
      </c>
      <c r="BR180" s="16" t="s">
        <v>189</v>
      </c>
      <c r="BS180" s="16">
        <v>0.69640000000000002</v>
      </c>
    </row>
    <row r="181" spans="1:71">
      <c r="A181" t="s">
        <v>43</v>
      </c>
      <c r="B181" t="s">
        <v>75</v>
      </c>
      <c r="C181" s="69" t="str">
        <f t="shared" si="2"/>
        <v>Tajikistan 2012Injectables</v>
      </c>
      <c r="D181" s="16">
        <v>-1E-4</v>
      </c>
      <c r="E181" s="16" t="s">
        <v>189</v>
      </c>
      <c r="F181" s="16" t="s">
        <v>189</v>
      </c>
      <c r="G181" s="16">
        <v>-1E-4</v>
      </c>
      <c r="H181" s="16" t="s">
        <v>189</v>
      </c>
      <c r="I181" s="16">
        <v>-1E-4</v>
      </c>
      <c r="J181" s="16" t="s">
        <v>189</v>
      </c>
      <c r="K181" s="16">
        <v>-1E-4</v>
      </c>
      <c r="L181" s="16" t="s">
        <v>189</v>
      </c>
      <c r="M181" s="16" t="s">
        <v>189</v>
      </c>
      <c r="N181" s="16" t="s">
        <v>189</v>
      </c>
      <c r="O181" s="16" t="s">
        <v>189</v>
      </c>
      <c r="P181" s="16">
        <v>-1E-4</v>
      </c>
      <c r="Q181" s="16" t="s">
        <v>189</v>
      </c>
      <c r="R181" s="16" t="s">
        <v>189</v>
      </c>
      <c r="S181" s="16" t="s">
        <v>189</v>
      </c>
      <c r="T181" s="16" t="s">
        <v>189</v>
      </c>
      <c r="U181" s="16" t="s">
        <v>189</v>
      </c>
      <c r="V181" s="16">
        <v>-1E-4</v>
      </c>
      <c r="W181" s="16" t="s">
        <v>189</v>
      </c>
      <c r="X181" s="16" t="s">
        <v>189</v>
      </c>
      <c r="Y181" s="16">
        <v>-1E-4</v>
      </c>
      <c r="Z181" s="16" t="s">
        <v>189</v>
      </c>
      <c r="AA181" s="16">
        <v>-1E-4</v>
      </c>
      <c r="AB181" s="16" t="s">
        <v>189</v>
      </c>
      <c r="AC181" s="16" t="s">
        <v>189</v>
      </c>
      <c r="AD181" s="16" t="s">
        <v>189</v>
      </c>
      <c r="AE181" s="16" t="s">
        <v>189</v>
      </c>
      <c r="AF181" s="16" t="s">
        <v>189</v>
      </c>
      <c r="AG181" s="16" t="s">
        <v>189</v>
      </c>
      <c r="AH181" s="16" t="s">
        <v>189</v>
      </c>
      <c r="AI181" s="16" t="s">
        <v>189</v>
      </c>
      <c r="AJ181" s="16" t="s">
        <v>189</v>
      </c>
      <c r="AK181" s="16" t="s">
        <v>189</v>
      </c>
      <c r="AL181" s="16" t="s">
        <v>189</v>
      </c>
      <c r="AM181" s="16" t="s">
        <v>189</v>
      </c>
      <c r="AN181" s="16" t="s">
        <v>189</v>
      </c>
      <c r="AO181" s="16" t="s">
        <v>189</v>
      </c>
      <c r="AP181" s="16" t="s">
        <v>189</v>
      </c>
      <c r="AQ181" s="16" t="s">
        <v>189</v>
      </c>
      <c r="AR181" s="16" t="s">
        <v>189</v>
      </c>
      <c r="AS181" s="16" t="s">
        <v>189</v>
      </c>
      <c r="AT181" s="16" t="s">
        <v>189</v>
      </c>
      <c r="AU181" s="16" t="s">
        <v>189</v>
      </c>
      <c r="AV181" s="16" t="s">
        <v>189</v>
      </c>
      <c r="AW181" s="16" t="s">
        <v>189</v>
      </c>
      <c r="AX181" s="16" t="s">
        <v>189</v>
      </c>
      <c r="AY181" s="16" t="s">
        <v>189</v>
      </c>
      <c r="AZ181" s="16" t="s">
        <v>189</v>
      </c>
      <c r="BA181" s="16">
        <v>-1E-4</v>
      </c>
      <c r="BB181" s="16" t="s">
        <v>189</v>
      </c>
      <c r="BC181" s="16" t="s">
        <v>189</v>
      </c>
      <c r="BD181" s="16" t="s">
        <v>189</v>
      </c>
      <c r="BE181" s="16" t="s">
        <v>189</v>
      </c>
      <c r="BF181" s="16" t="s">
        <v>189</v>
      </c>
      <c r="BG181" s="16" t="s">
        <v>189</v>
      </c>
      <c r="BH181" s="16" t="s">
        <v>189</v>
      </c>
      <c r="BI181" s="16" t="s">
        <v>189</v>
      </c>
      <c r="BJ181" s="16" t="s">
        <v>189</v>
      </c>
      <c r="BK181" s="16" t="s">
        <v>189</v>
      </c>
      <c r="BL181" s="16" t="s">
        <v>189</v>
      </c>
      <c r="BM181" s="16">
        <v>-1E-4</v>
      </c>
      <c r="BN181" s="16" t="s">
        <v>189</v>
      </c>
      <c r="BO181" s="16" t="s">
        <v>189</v>
      </c>
      <c r="BP181" s="16" t="s">
        <v>189</v>
      </c>
      <c r="BQ181" s="16" t="s">
        <v>189</v>
      </c>
      <c r="BR181" s="16" t="s">
        <v>189</v>
      </c>
      <c r="BS181" s="16" t="s">
        <v>189</v>
      </c>
    </row>
    <row r="182" spans="1:71">
      <c r="A182" t="s">
        <v>43</v>
      </c>
      <c r="B182" t="s">
        <v>2</v>
      </c>
      <c r="C182" s="69" t="str">
        <f t="shared" si="2"/>
        <v>Tajikistan 2012Male condom</v>
      </c>
      <c r="D182" s="16">
        <v>5.2697000000000003</v>
      </c>
      <c r="E182" s="16" t="s">
        <v>189</v>
      </c>
      <c r="F182" s="16" t="s">
        <v>189</v>
      </c>
      <c r="G182" s="16">
        <v>-3.9420999999999999</v>
      </c>
      <c r="H182" s="16" t="s">
        <v>189</v>
      </c>
      <c r="I182" s="16">
        <v>-4.5593000000000004</v>
      </c>
      <c r="J182" s="16" t="s">
        <v>189</v>
      </c>
      <c r="K182" s="16">
        <v>5.2854999999999999</v>
      </c>
      <c r="L182" s="16" t="s">
        <v>189</v>
      </c>
      <c r="M182" s="16" t="s">
        <v>189</v>
      </c>
      <c r="N182" s="16" t="s">
        <v>189</v>
      </c>
      <c r="O182" s="16" t="s">
        <v>189</v>
      </c>
      <c r="P182" s="16">
        <v>-5.2279999999999998</v>
      </c>
      <c r="Q182" s="16">
        <v>-5.8018999999999998</v>
      </c>
      <c r="R182" s="16" t="s">
        <v>189</v>
      </c>
      <c r="S182" s="16" t="s">
        <v>189</v>
      </c>
      <c r="T182" s="16">
        <v>-4.7881999999999998</v>
      </c>
      <c r="U182" s="16">
        <v>-8.5886999999999993</v>
      </c>
      <c r="V182" s="16" t="s">
        <v>189</v>
      </c>
      <c r="W182" s="16" t="s">
        <v>189</v>
      </c>
      <c r="X182" s="16" t="s">
        <v>189</v>
      </c>
      <c r="Y182" s="16">
        <v>5.12</v>
      </c>
      <c r="Z182" s="16" t="s">
        <v>189</v>
      </c>
      <c r="AA182" s="16">
        <v>5.12</v>
      </c>
      <c r="AB182" s="16" t="s">
        <v>189</v>
      </c>
      <c r="AC182" s="16" t="s">
        <v>189</v>
      </c>
      <c r="AD182" s="16" t="s">
        <v>189</v>
      </c>
      <c r="AE182" s="16" t="s">
        <v>189</v>
      </c>
      <c r="AF182" s="16" t="s">
        <v>189</v>
      </c>
      <c r="AG182" s="16" t="s">
        <v>189</v>
      </c>
      <c r="AH182" s="16" t="s">
        <v>189</v>
      </c>
      <c r="AI182" s="16">
        <v>-4.4569999999999999</v>
      </c>
      <c r="AJ182" s="16" t="s">
        <v>189</v>
      </c>
      <c r="AK182" s="16">
        <v>-4.6623999999999999</v>
      </c>
      <c r="AL182" s="16" t="s">
        <v>189</v>
      </c>
      <c r="AM182" s="16" t="s">
        <v>189</v>
      </c>
      <c r="AN182" s="16" t="s">
        <v>189</v>
      </c>
      <c r="AO182" s="16" t="s">
        <v>189</v>
      </c>
      <c r="AP182" s="16" t="s">
        <v>189</v>
      </c>
      <c r="AQ182" s="16" t="s">
        <v>189</v>
      </c>
      <c r="AR182" s="16" t="s">
        <v>189</v>
      </c>
      <c r="AS182" s="16" t="s">
        <v>189</v>
      </c>
      <c r="AT182" s="16" t="s">
        <v>189</v>
      </c>
      <c r="AU182" s="16" t="s">
        <v>189</v>
      </c>
      <c r="AV182" s="16" t="s">
        <v>189</v>
      </c>
      <c r="AW182" s="16" t="s">
        <v>189</v>
      </c>
      <c r="AX182" s="16" t="s">
        <v>189</v>
      </c>
      <c r="AY182" s="16" t="s">
        <v>189</v>
      </c>
      <c r="AZ182" s="16" t="s">
        <v>189</v>
      </c>
      <c r="BA182" s="16">
        <v>-4.3155000000000001</v>
      </c>
      <c r="BB182" s="16">
        <v>-5.42</v>
      </c>
      <c r="BC182" s="16" t="s">
        <v>189</v>
      </c>
      <c r="BD182" s="16" t="s">
        <v>189</v>
      </c>
      <c r="BE182" s="16" t="s">
        <v>189</v>
      </c>
      <c r="BF182" s="16" t="s">
        <v>189</v>
      </c>
      <c r="BG182" s="16" t="s">
        <v>189</v>
      </c>
      <c r="BH182" s="16" t="s">
        <v>189</v>
      </c>
      <c r="BI182" s="16" t="s">
        <v>189</v>
      </c>
      <c r="BJ182" s="16" t="s">
        <v>189</v>
      </c>
      <c r="BK182" s="16">
        <v>-5.3052999999999999</v>
      </c>
      <c r="BL182" s="16" t="s">
        <v>189</v>
      </c>
      <c r="BM182" s="16">
        <v>-4.6237000000000004</v>
      </c>
      <c r="BN182" s="16" t="s">
        <v>189</v>
      </c>
      <c r="BO182" s="16" t="s">
        <v>189</v>
      </c>
      <c r="BP182" s="16" t="s">
        <v>189</v>
      </c>
      <c r="BQ182" s="16" t="s">
        <v>189</v>
      </c>
      <c r="BR182" s="16" t="s">
        <v>189</v>
      </c>
      <c r="BS182" s="16" t="s">
        <v>189</v>
      </c>
    </row>
    <row r="183" spans="1:71">
      <c r="A183" t="s">
        <v>43</v>
      </c>
      <c r="B183" t="s">
        <v>4</v>
      </c>
      <c r="C183" s="69" t="str">
        <f t="shared" si="2"/>
        <v>Tajikistan 2012Withdrawal</v>
      </c>
      <c r="D183" s="16">
        <v>-6.0949</v>
      </c>
      <c r="E183" s="16" t="s">
        <v>189</v>
      </c>
      <c r="F183" s="16" t="s">
        <v>189</v>
      </c>
      <c r="G183" s="16" t="s">
        <v>189</v>
      </c>
      <c r="H183" s="16" t="s">
        <v>189</v>
      </c>
      <c r="I183" s="16" t="s">
        <v>189</v>
      </c>
      <c r="J183" s="16" t="s">
        <v>189</v>
      </c>
      <c r="K183" s="16">
        <v>-6.0949</v>
      </c>
      <c r="L183" s="16" t="s">
        <v>189</v>
      </c>
      <c r="M183" s="16" t="s">
        <v>189</v>
      </c>
      <c r="N183" s="16" t="s">
        <v>189</v>
      </c>
      <c r="O183" s="16" t="s">
        <v>189</v>
      </c>
      <c r="P183" s="16" t="s">
        <v>189</v>
      </c>
      <c r="Q183" s="16" t="s">
        <v>189</v>
      </c>
      <c r="R183" s="16" t="s">
        <v>189</v>
      </c>
      <c r="S183" s="16" t="s">
        <v>189</v>
      </c>
      <c r="T183" s="16" t="s">
        <v>189</v>
      </c>
      <c r="U183" s="16" t="s">
        <v>189</v>
      </c>
      <c r="V183" s="16" t="s">
        <v>189</v>
      </c>
      <c r="W183" s="16" t="s">
        <v>189</v>
      </c>
      <c r="X183" s="16" t="s">
        <v>189</v>
      </c>
      <c r="Y183" s="16">
        <v>-6.1264000000000003</v>
      </c>
      <c r="Z183" s="16" t="s">
        <v>189</v>
      </c>
      <c r="AA183" s="16">
        <v>-6.1264000000000003</v>
      </c>
      <c r="AB183" s="16" t="s">
        <v>189</v>
      </c>
      <c r="AC183" s="16" t="s">
        <v>189</v>
      </c>
      <c r="AD183" s="16" t="s">
        <v>189</v>
      </c>
      <c r="AE183" s="16" t="s">
        <v>189</v>
      </c>
      <c r="AF183" s="16" t="s">
        <v>189</v>
      </c>
      <c r="AG183" s="16" t="s">
        <v>189</v>
      </c>
      <c r="AH183" s="16" t="s">
        <v>189</v>
      </c>
      <c r="AI183" s="16" t="s">
        <v>189</v>
      </c>
      <c r="AJ183" s="16" t="s">
        <v>189</v>
      </c>
      <c r="AK183" s="16" t="s">
        <v>189</v>
      </c>
      <c r="AL183" s="16" t="s">
        <v>189</v>
      </c>
      <c r="AM183" s="16" t="s">
        <v>189</v>
      </c>
      <c r="AN183" s="16" t="s">
        <v>189</v>
      </c>
      <c r="AO183" s="16" t="s">
        <v>189</v>
      </c>
      <c r="AP183" s="16" t="s">
        <v>189</v>
      </c>
      <c r="AQ183" s="16" t="s">
        <v>189</v>
      </c>
      <c r="AR183" s="16" t="s">
        <v>189</v>
      </c>
      <c r="AS183" s="16" t="s">
        <v>189</v>
      </c>
      <c r="AT183" s="16" t="s">
        <v>189</v>
      </c>
      <c r="AU183" s="16" t="s">
        <v>189</v>
      </c>
      <c r="AV183" s="16" t="s">
        <v>189</v>
      </c>
      <c r="AW183" s="16" t="s">
        <v>189</v>
      </c>
      <c r="AX183" s="16" t="s">
        <v>189</v>
      </c>
      <c r="AY183" s="16" t="s">
        <v>189</v>
      </c>
      <c r="AZ183" s="16" t="s">
        <v>189</v>
      </c>
      <c r="BA183" s="16" t="s">
        <v>189</v>
      </c>
      <c r="BB183" s="16" t="s">
        <v>189</v>
      </c>
      <c r="BC183" s="16" t="s">
        <v>189</v>
      </c>
      <c r="BD183" s="16" t="s">
        <v>189</v>
      </c>
      <c r="BE183" s="16" t="s">
        <v>189</v>
      </c>
      <c r="BF183" s="16" t="s">
        <v>189</v>
      </c>
      <c r="BG183" s="16" t="s">
        <v>189</v>
      </c>
      <c r="BH183" s="16" t="s">
        <v>189</v>
      </c>
      <c r="BI183" s="16" t="s">
        <v>189</v>
      </c>
      <c r="BJ183" s="16" t="s">
        <v>189</v>
      </c>
      <c r="BK183" s="16" t="s">
        <v>189</v>
      </c>
      <c r="BL183" s="16" t="s">
        <v>189</v>
      </c>
      <c r="BM183" s="16" t="s">
        <v>189</v>
      </c>
      <c r="BN183" s="16" t="s">
        <v>189</v>
      </c>
      <c r="BO183" s="16" t="s">
        <v>189</v>
      </c>
      <c r="BP183" s="16" t="s">
        <v>189</v>
      </c>
      <c r="BQ183" s="16" t="s">
        <v>189</v>
      </c>
      <c r="BR183" s="16" t="s">
        <v>189</v>
      </c>
      <c r="BS183" s="16" t="s">
        <v>189</v>
      </c>
    </row>
    <row r="184" spans="1:71">
      <c r="A184" t="s">
        <v>44</v>
      </c>
      <c r="B184" t="s">
        <v>0</v>
      </c>
      <c r="C184" s="69" t="str">
        <f t="shared" si="2"/>
        <v>Tanzania 2004-05Pill</v>
      </c>
      <c r="D184" s="16">
        <v>3.94</v>
      </c>
      <c r="E184" s="16">
        <v>5.8845000000000001</v>
      </c>
      <c r="F184" s="16">
        <v>3.2238000000000002</v>
      </c>
      <c r="G184" s="16">
        <v>1.8203</v>
      </c>
      <c r="H184" s="16">
        <v>5.8845000000000001</v>
      </c>
      <c r="I184" s="16">
        <v>2.5626000000000002</v>
      </c>
      <c r="J184" s="16" t="s">
        <v>189</v>
      </c>
      <c r="K184" s="16">
        <v>3.6839</v>
      </c>
      <c r="L184" s="16">
        <v>6.4013999999999998</v>
      </c>
      <c r="M184" s="16">
        <v>4.0233999999999996</v>
      </c>
      <c r="N184" s="16">
        <v>0.69769999999999999</v>
      </c>
      <c r="O184" s="16">
        <v>4.8452000000000002</v>
      </c>
      <c r="P184" s="16">
        <v>2.7262</v>
      </c>
      <c r="Q184" s="16">
        <v>4.1460999999999997</v>
      </c>
      <c r="R184" s="16">
        <v>-3.097</v>
      </c>
      <c r="S184" s="16">
        <v>2.0295999999999998</v>
      </c>
      <c r="T184" s="16">
        <v>5.2497999999999996</v>
      </c>
      <c r="U184" s="16">
        <v>6.5983000000000001</v>
      </c>
      <c r="V184" s="16">
        <v>2.0141</v>
      </c>
      <c r="W184" s="16">
        <v>1.5121</v>
      </c>
      <c r="X184" s="16">
        <v>3.8346</v>
      </c>
      <c r="Y184" s="16">
        <v>-10.9876</v>
      </c>
      <c r="Z184" s="16">
        <v>3.1585999999999999</v>
      </c>
      <c r="AA184" s="16">
        <v>-10.9876</v>
      </c>
      <c r="AB184" s="16">
        <v>2.0459000000000001</v>
      </c>
      <c r="AC184" s="16" t="s">
        <v>189</v>
      </c>
      <c r="AD184" s="16">
        <v>-3.5741999999999998</v>
      </c>
      <c r="AE184" s="16">
        <v>0.94530000000000003</v>
      </c>
      <c r="AF184" s="16">
        <v>1.8728</v>
      </c>
      <c r="AG184" s="16" t="s">
        <v>189</v>
      </c>
      <c r="AH184" s="16">
        <v>4.0644</v>
      </c>
      <c r="AI184" s="16">
        <v>-11.357799999999999</v>
      </c>
      <c r="AJ184" s="16">
        <v>7.4450000000000003</v>
      </c>
      <c r="AK184" s="16">
        <v>3.6817000000000002</v>
      </c>
      <c r="AL184" s="16">
        <v>5.6700999999999997</v>
      </c>
      <c r="AM184" s="16">
        <v>-3.4950999999999999</v>
      </c>
      <c r="AN184" s="16">
        <v>-9.8718000000000004</v>
      </c>
      <c r="AO184" s="16">
        <v>-4.1752000000000002</v>
      </c>
      <c r="AP184" s="16">
        <v>6.6680000000000001</v>
      </c>
      <c r="AQ184" s="16" t="s">
        <v>189</v>
      </c>
      <c r="AR184" s="16">
        <v>2.8822000000000001</v>
      </c>
      <c r="AS184" s="16">
        <v>1.4240999999999999</v>
      </c>
      <c r="AT184" s="16">
        <v>2.3540000000000001</v>
      </c>
      <c r="AU184" s="16">
        <v>-0.66379999999999995</v>
      </c>
      <c r="AV184" s="16">
        <v>5.2792000000000003</v>
      </c>
      <c r="AW184" s="16">
        <v>1.6006</v>
      </c>
      <c r="AX184" s="16">
        <v>3.2658</v>
      </c>
      <c r="AY184" s="16">
        <v>-2.6901000000000002</v>
      </c>
      <c r="AZ184" s="16" t="s">
        <v>189</v>
      </c>
      <c r="BA184" s="16" t="s">
        <v>189</v>
      </c>
      <c r="BB184" s="16">
        <v>-12.045400000000001</v>
      </c>
      <c r="BC184" s="16" t="s">
        <v>189</v>
      </c>
      <c r="BD184" s="16">
        <v>4.2146999999999997</v>
      </c>
      <c r="BE184" s="16" t="s">
        <v>189</v>
      </c>
      <c r="BF184" s="16">
        <v>6.0845000000000002</v>
      </c>
      <c r="BG184" s="16">
        <v>-2.4016999999999999</v>
      </c>
      <c r="BH184" s="16">
        <v>4.7770000000000001</v>
      </c>
      <c r="BI184" s="16" t="s">
        <v>189</v>
      </c>
      <c r="BJ184" s="16">
        <v>1.8189</v>
      </c>
      <c r="BK184" s="16" t="s">
        <v>189</v>
      </c>
      <c r="BL184" s="16" t="s">
        <v>189</v>
      </c>
      <c r="BM184" s="16">
        <v>2.6150000000000002</v>
      </c>
      <c r="BN184" s="16">
        <v>2.7185000000000001</v>
      </c>
      <c r="BO184" s="16">
        <v>-2.7193000000000001</v>
      </c>
      <c r="BP184" s="16">
        <v>5.4607999999999999</v>
      </c>
      <c r="BQ184" s="16">
        <v>2.8401999999999998</v>
      </c>
      <c r="BR184" s="16" t="s">
        <v>189</v>
      </c>
      <c r="BS184" s="16">
        <v>-1.9342999999999999</v>
      </c>
    </row>
    <row r="185" spans="1:71">
      <c r="A185" t="s">
        <v>44</v>
      </c>
      <c r="B185" t="s">
        <v>75</v>
      </c>
      <c r="C185" s="69" t="str">
        <f t="shared" si="2"/>
        <v>Tanzania 2004-05Injectables</v>
      </c>
      <c r="D185" s="16">
        <v>0.94069999999999998</v>
      </c>
      <c r="E185" s="16">
        <v>0.80230000000000001</v>
      </c>
      <c r="F185" s="16">
        <v>1.1395999999999999</v>
      </c>
      <c r="G185" s="16">
        <v>0.91549999999999998</v>
      </c>
      <c r="H185" s="16">
        <v>0.80230000000000001</v>
      </c>
      <c r="I185" s="16">
        <v>1.0119</v>
      </c>
      <c r="J185" s="16" t="s">
        <v>189</v>
      </c>
      <c r="K185" s="16">
        <v>0.99529999999999996</v>
      </c>
      <c r="L185" s="16">
        <v>0</v>
      </c>
      <c r="M185" s="16">
        <v>1.4516</v>
      </c>
      <c r="N185" s="16">
        <v>0.98129999999999995</v>
      </c>
      <c r="O185" s="16">
        <v>1.169</v>
      </c>
      <c r="P185" s="16">
        <v>0.7258</v>
      </c>
      <c r="Q185" s="16">
        <v>1.1223000000000001</v>
      </c>
      <c r="R185" s="16">
        <v>0.42959999999999998</v>
      </c>
      <c r="S185" s="16">
        <v>1.8852</v>
      </c>
      <c r="T185" s="16">
        <v>0.28849999999999998</v>
      </c>
      <c r="U185" s="16">
        <v>0.2321</v>
      </c>
      <c r="V185" s="16">
        <v>1.3909</v>
      </c>
      <c r="W185" s="16">
        <v>1.0711999999999999</v>
      </c>
      <c r="X185" s="16">
        <v>0.98960000000000004</v>
      </c>
      <c r="Y185" s="16">
        <v>-1E-4</v>
      </c>
      <c r="Z185" s="16">
        <v>1.0135000000000001</v>
      </c>
      <c r="AA185" s="16">
        <v>-1E-4</v>
      </c>
      <c r="AB185" s="16">
        <v>1.9066000000000001</v>
      </c>
      <c r="AC185" s="16" t="s">
        <v>189</v>
      </c>
      <c r="AD185" s="16">
        <v>-0.89049999999999996</v>
      </c>
      <c r="AE185" s="16">
        <v>2.3586999999999998</v>
      </c>
      <c r="AF185" s="16">
        <v>2.238</v>
      </c>
      <c r="AG185" s="16">
        <v>-0.91820000000000002</v>
      </c>
      <c r="AH185" s="16">
        <v>0.32540000000000002</v>
      </c>
      <c r="AI185" s="16">
        <v>-1E-4</v>
      </c>
      <c r="AJ185" s="16">
        <v>0.75460000000000005</v>
      </c>
      <c r="AK185" s="16">
        <v>0</v>
      </c>
      <c r="AL185" s="16">
        <v>0.38569999999999999</v>
      </c>
      <c r="AM185" s="16">
        <v>-1E-4</v>
      </c>
      <c r="AN185" s="16">
        <v>-1E-4</v>
      </c>
      <c r="AO185" s="16">
        <v>0.38790000000000002</v>
      </c>
      <c r="AP185" s="16">
        <v>0.31590000000000001</v>
      </c>
      <c r="AQ185" s="16" t="s">
        <v>189</v>
      </c>
      <c r="AR185" s="16">
        <v>1.4235</v>
      </c>
      <c r="AS185" s="16">
        <v>1.3616999999999999</v>
      </c>
      <c r="AT185" s="16">
        <v>1.6439999999999999</v>
      </c>
      <c r="AU185" s="16">
        <v>0.66469999999999996</v>
      </c>
      <c r="AV185" s="16">
        <v>0.85540000000000005</v>
      </c>
      <c r="AW185" s="16">
        <v>1.0955999999999999</v>
      </c>
      <c r="AX185" s="16">
        <v>1.2161999999999999</v>
      </c>
      <c r="AY185" s="16">
        <v>0.45529999999999998</v>
      </c>
      <c r="AZ185" s="16" t="s">
        <v>189</v>
      </c>
      <c r="BA185" s="16" t="s">
        <v>189</v>
      </c>
      <c r="BB185" s="16" t="s">
        <v>189</v>
      </c>
      <c r="BC185" s="16" t="s">
        <v>189</v>
      </c>
      <c r="BD185" s="16">
        <v>1.2967</v>
      </c>
      <c r="BE185" s="16" t="s">
        <v>189</v>
      </c>
      <c r="BF185" s="16">
        <v>0.77600000000000002</v>
      </c>
      <c r="BG185" s="16">
        <v>-1.9602999999999999</v>
      </c>
      <c r="BH185" s="16">
        <v>1.2330000000000001</v>
      </c>
      <c r="BI185" s="16" t="s">
        <v>189</v>
      </c>
      <c r="BJ185" s="16">
        <v>0.76139999999999997</v>
      </c>
      <c r="BK185" s="16" t="s">
        <v>189</v>
      </c>
      <c r="BL185" s="16" t="s">
        <v>189</v>
      </c>
      <c r="BM185" s="16">
        <v>0.70330000000000004</v>
      </c>
      <c r="BN185" s="16">
        <v>0.9385</v>
      </c>
      <c r="BO185" s="16">
        <v>0.47299999999999998</v>
      </c>
      <c r="BP185" s="16">
        <v>0.84050000000000002</v>
      </c>
      <c r="BQ185" s="16">
        <v>1.3660000000000001</v>
      </c>
      <c r="BR185" s="16" t="s">
        <v>189</v>
      </c>
      <c r="BS185" s="16">
        <v>0.45639999999999997</v>
      </c>
    </row>
    <row r="186" spans="1:71">
      <c r="A186" t="s">
        <v>44</v>
      </c>
      <c r="B186" t="s">
        <v>2</v>
      </c>
      <c r="C186" s="69" t="str">
        <f t="shared" si="2"/>
        <v>Tanzania 2004-05Male condom</v>
      </c>
      <c r="D186" s="16">
        <v>1.7931999999999999</v>
      </c>
      <c r="E186" s="16">
        <v>1.9079999999999999</v>
      </c>
      <c r="F186" s="16" t="s">
        <v>189</v>
      </c>
      <c r="G186" s="16" t="s">
        <v>189</v>
      </c>
      <c r="H186" s="16">
        <v>1.9079999999999999</v>
      </c>
      <c r="I186" s="16">
        <v>-1.546</v>
      </c>
      <c r="J186" s="16">
        <v>-1.8764000000000001</v>
      </c>
      <c r="K186" s="16">
        <v>1.778</v>
      </c>
      <c r="L186" s="16">
        <v>1.9331</v>
      </c>
      <c r="M186" s="16">
        <v>-2.3738000000000001</v>
      </c>
      <c r="N186" s="16" t="s">
        <v>189</v>
      </c>
      <c r="O186" s="16">
        <v>2.2248999999999999</v>
      </c>
      <c r="P186" s="16" t="s">
        <v>189</v>
      </c>
      <c r="Q186" s="16">
        <v>1.6308</v>
      </c>
      <c r="R186" s="16" t="s">
        <v>189</v>
      </c>
      <c r="S186" s="16">
        <v>-1.5703</v>
      </c>
      <c r="T186" s="16">
        <v>1.9060999999999999</v>
      </c>
      <c r="U186" s="16">
        <v>-1.1432</v>
      </c>
      <c r="V186" s="16">
        <v>2.5375999999999999</v>
      </c>
      <c r="W186" s="16" t="s">
        <v>189</v>
      </c>
      <c r="X186" s="16">
        <v>2.1164000000000001</v>
      </c>
      <c r="Y186" s="16" t="s">
        <v>189</v>
      </c>
      <c r="Z186" s="16">
        <v>1.827</v>
      </c>
      <c r="AA186" s="16" t="s">
        <v>189</v>
      </c>
      <c r="AB186" s="16">
        <v>-1.6073</v>
      </c>
      <c r="AC186" s="16" t="s">
        <v>189</v>
      </c>
      <c r="AD186" s="16" t="s">
        <v>189</v>
      </c>
      <c r="AE186" s="16" t="s">
        <v>189</v>
      </c>
      <c r="AF186" s="16">
        <v>-1.7854000000000001</v>
      </c>
      <c r="AG186" s="16" t="s">
        <v>189</v>
      </c>
      <c r="AH186" s="16">
        <v>-1.9635</v>
      </c>
      <c r="AI186" s="16" t="s">
        <v>189</v>
      </c>
      <c r="AJ186" s="16">
        <v>-1.6843999999999999</v>
      </c>
      <c r="AK186" s="16" t="s">
        <v>189</v>
      </c>
      <c r="AL186" s="16">
        <v>1.5833999999999999</v>
      </c>
      <c r="AM186" s="16" t="s">
        <v>189</v>
      </c>
      <c r="AN186" s="16">
        <v>-0.71419999999999995</v>
      </c>
      <c r="AO186" s="16" t="s">
        <v>189</v>
      </c>
      <c r="AP186" s="16">
        <v>-0.55289999999999995</v>
      </c>
      <c r="AQ186" s="16" t="s">
        <v>189</v>
      </c>
      <c r="AR186" s="16">
        <v>-3.4830999999999999</v>
      </c>
      <c r="AS186" s="16" t="s">
        <v>189</v>
      </c>
      <c r="AT186" s="16">
        <v>2.8028</v>
      </c>
      <c r="AU186" s="16" t="s">
        <v>189</v>
      </c>
      <c r="AV186" s="16">
        <v>1.7945</v>
      </c>
      <c r="AW186" s="16">
        <v>-1.8141</v>
      </c>
      <c r="AX186" s="16">
        <v>1.6121000000000001</v>
      </c>
      <c r="AY186" s="16" t="s">
        <v>189</v>
      </c>
      <c r="AZ186" s="16" t="s">
        <v>189</v>
      </c>
      <c r="BA186" s="16" t="s">
        <v>189</v>
      </c>
      <c r="BB186" s="16" t="s">
        <v>189</v>
      </c>
      <c r="BC186" s="16" t="s">
        <v>189</v>
      </c>
      <c r="BD186" s="16">
        <v>2.3433999999999999</v>
      </c>
      <c r="BE186" s="16" t="s">
        <v>189</v>
      </c>
      <c r="BF186" s="16">
        <v>1.9663999999999999</v>
      </c>
      <c r="BG186" s="16" t="s">
        <v>189</v>
      </c>
      <c r="BH186" s="16">
        <v>1.8465</v>
      </c>
      <c r="BI186" s="16" t="s">
        <v>189</v>
      </c>
      <c r="BJ186" s="16" t="s">
        <v>189</v>
      </c>
      <c r="BK186" s="16" t="s">
        <v>189</v>
      </c>
      <c r="BL186" s="16" t="s">
        <v>189</v>
      </c>
      <c r="BM186" s="16" t="s">
        <v>189</v>
      </c>
      <c r="BN186" s="16" t="s">
        <v>189</v>
      </c>
      <c r="BO186" s="16" t="s">
        <v>189</v>
      </c>
      <c r="BP186" s="16">
        <v>1.9141999999999999</v>
      </c>
      <c r="BQ186" s="16">
        <v>-0.86760000000000004</v>
      </c>
      <c r="BR186" s="16" t="s">
        <v>189</v>
      </c>
      <c r="BS186" s="16" t="s">
        <v>189</v>
      </c>
    </row>
    <row r="187" spans="1:71">
      <c r="A187" t="s">
        <v>44</v>
      </c>
      <c r="B187" t="s">
        <v>67</v>
      </c>
      <c r="C187" s="69" t="str">
        <f t="shared" si="2"/>
        <v>Tanzania 2004-05Periodic abstinence</v>
      </c>
      <c r="D187" s="16">
        <v>5.7706999999999997</v>
      </c>
      <c r="E187" s="16" t="s">
        <v>189</v>
      </c>
      <c r="F187" s="16" t="s">
        <v>189</v>
      </c>
      <c r="G187" s="16">
        <v>-4.1604999999999999</v>
      </c>
      <c r="H187" s="16" t="s">
        <v>189</v>
      </c>
      <c r="I187" s="16">
        <v>-3.7328999999999999</v>
      </c>
      <c r="J187" s="16" t="s">
        <v>189</v>
      </c>
      <c r="K187" s="16">
        <v>6.2948000000000004</v>
      </c>
      <c r="L187" s="16" t="s">
        <v>189</v>
      </c>
      <c r="M187" s="16" t="s">
        <v>189</v>
      </c>
      <c r="N187" s="16" t="s">
        <v>189</v>
      </c>
      <c r="O187" s="16">
        <v>-6.2192999999999996</v>
      </c>
      <c r="P187" s="16">
        <v>-4.9264999999999999</v>
      </c>
      <c r="Q187" s="16">
        <v>5.7485999999999997</v>
      </c>
      <c r="R187" s="16" t="s">
        <v>189</v>
      </c>
      <c r="S187" s="16" t="s">
        <v>189</v>
      </c>
      <c r="T187" s="16">
        <v>-2.6676000000000002</v>
      </c>
      <c r="U187" s="16">
        <v>-2.2400000000000002</v>
      </c>
      <c r="V187" s="16">
        <v>-9.2094000000000005</v>
      </c>
      <c r="W187" s="16" t="s">
        <v>189</v>
      </c>
      <c r="X187" s="16">
        <v>-6.617</v>
      </c>
      <c r="Y187" s="16" t="s">
        <v>189</v>
      </c>
      <c r="Z187" s="16">
        <v>-7.6867999999999999</v>
      </c>
      <c r="AA187" s="16" t="s">
        <v>189</v>
      </c>
      <c r="AB187" s="16" t="s">
        <v>189</v>
      </c>
      <c r="AC187" s="16" t="s">
        <v>189</v>
      </c>
      <c r="AD187" s="16" t="s">
        <v>189</v>
      </c>
      <c r="AE187" s="16" t="s">
        <v>189</v>
      </c>
      <c r="AF187" s="16" t="s">
        <v>189</v>
      </c>
      <c r="AG187" s="16" t="s">
        <v>189</v>
      </c>
      <c r="AH187" s="16">
        <v>-3.7545999999999999</v>
      </c>
      <c r="AI187" s="16" t="s">
        <v>189</v>
      </c>
      <c r="AJ187" s="16" t="s">
        <v>189</v>
      </c>
      <c r="AK187" s="16">
        <v>-2.6358999999999999</v>
      </c>
      <c r="AL187" s="16">
        <v>-2.6006999999999998</v>
      </c>
      <c r="AM187" s="16" t="s">
        <v>189</v>
      </c>
      <c r="AN187" s="16" t="s">
        <v>189</v>
      </c>
      <c r="AO187" s="16" t="s">
        <v>189</v>
      </c>
      <c r="AP187" s="16" t="s">
        <v>189</v>
      </c>
      <c r="AQ187" s="16" t="s">
        <v>189</v>
      </c>
      <c r="AR187" s="16" t="s">
        <v>189</v>
      </c>
      <c r="AS187" s="16">
        <v>-5.7355</v>
      </c>
      <c r="AT187" s="16">
        <v>-9.4610000000000003</v>
      </c>
      <c r="AU187" s="16" t="s">
        <v>189</v>
      </c>
      <c r="AV187" s="16" t="s">
        <v>189</v>
      </c>
      <c r="AW187" s="16">
        <v>-4.5819000000000001</v>
      </c>
      <c r="AX187" s="16">
        <v>-8.0905000000000005</v>
      </c>
      <c r="AY187" s="16" t="s">
        <v>189</v>
      </c>
      <c r="AZ187" s="16" t="s">
        <v>189</v>
      </c>
      <c r="BA187" s="16" t="s">
        <v>189</v>
      </c>
      <c r="BB187" s="16" t="s">
        <v>189</v>
      </c>
      <c r="BC187" s="16" t="s">
        <v>189</v>
      </c>
      <c r="BD187" s="16" t="s">
        <v>189</v>
      </c>
      <c r="BE187" s="16" t="s">
        <v>189</v>
      </c>
      <c r="BF187" s="16" t="s">
        <v>189</v>
      </c>
      <c r="BG187" s="16" t="s">
        <v>189</v>
      </c>
      <c r="BH187" s="16">
        <v>-6.4659000000000004</v>
      </c>
      <c r="BI187" s="16" t="s">
        <v>189</v>
      </c>
      <c r="BJ187" s="16" t="s">
        <v>189</v>
      </c>
      <c r="BK187" s="16" t="s">
        <v>189</v>
      </c>
      <c r="BL187" s="16" t="s">
        <v>189</v>
      </c>
      <c r="BM187" s="16">
        <v>-5.1864999999999997</v>
      </c>
      <c r="BN187" s="16" t="s">
        <v>189</v>
      </c>
      <c r="BO187" s="16" t="s">
        <v>189</v>
      </c>
      <c r="BP187" s="16" t="s">
        <v>189</v>
      </c>
      <c r="BQ187" s="16">
        <v>-2.7162999999999999</v>
      </c>
      <c r="BR187" s="16" t="s">
        <v>189</v>
      </c>
      <c r="BS187" s="16" t="s">
        <v>189</v>
      </c>
    </row>
    <row r="188" spans="1:71">
      <c r="A188" t="s">
        <v>44</v>
      </c>
      <c r="B188" t="s">
        <v>4</v>
      </c>
      <c r="C188" s="69" t="str">
        <f t="shared" si="2"/>
        <v>Tanzania 2004-05Withdrawal</v>
      </c>
      <c r="D188" s="16">
        <v>10.613899999999999</v>
      </c>
      <c r="E188" s="16">
        <v>-11.6546</v>
      </c>
      <c r="F188" s="16">
        <v>-7.1730999999999998</v>
      </c>
      <c r="G188" s="16">
        <v>-11.997299999999999</v>
      </c>
      <c r="H188" s="16">
        <v>-11.6546</v>
      </c>
      <c r="I188" s="16">
        <v>9.9650999999999996</v>
      </c>
      <c r="J188" s="16" t="s">
        <v>189</v>
      </c>
      <c r="K188" s="16">
        <v>10.261100000000001</v>
      </c>
      <c r="L188" s="16">
        <v>-13.2377</v>
      </c>
      <c r="M188" s="16">
        <v>-7.8722000000000003</v>
      </c>
      <c r="N188" s="16">
        <v>-10.815200000000001</v>
      </c>
      <c r="O188" s="16">
        <v>-10.9056</v>
      </c>
      <c r="P188" s="16">
        <v>10.372</v>
      </c>
      <c r="Q188" s="16">
        <v>10.526199999999999</v>
      </c>
      <c r="R188" s="16" t="s">
        <v>189</v>
      </c>
      <c r="S188" s="16">
        <v>10.1563</v>
      </c>
      <c r="T188" s="16">
        <v>-11.2163</v>
      </c>
      <c r="U188" s="16" t="s">
        <v>189</v>
      </c>
      <c r="V188" s="16">
        <v>10.1394</v>
      </c>
      <c r="W188" s="16">
        <v>-9.5229999999999997</v>
      </c>
      <c r="X188" s="16">
        <v>10.306800000000001</v>
      </c>
      <c r="Y188" s="16" t="s">
        <v>189</v>
      </c>
      <c r="Z188" s="16">
        <v>9.9974000000000007</v>
      </c>
      <c r="AA188" s="16" t="s">
        <v>189</v>
      </c>
      <c r="AB188" s="16">
        <v>10.184200000000001</v>
      </c>
      <c r="AC188" s="16" t="s">
        <v>189</v>
      </c>
      <c r="AD188" s="16" t="s">
        <v>189</v>
      </c>
      <c r="AE188" s="16">
        <v>-8.6847999999999992</v>
      </c>
      <c r="AF188" s="16">
        <v>-8.7871000000000006</v>
      </c>
      <c r="AG188" s="16" t="s">
        <v>189</v>
      </c>
      <c r="AH188" s="16">
        <v>-9.7638999999999996</v>
      </c>
      <c r="AI188" s="16" t="s">
        <v>189</v>
      </c>
      <c r="AJ188" s="16" t="s">
        <v>189</v>
      </c>
      <c r="AK188" s="16">
        <v>-11.545199999999999</v>
      </c>
      <c r="AL188" s="16">
        <v>-12.795500000000001</v>
      </c>
      <c r="AM188" s="16" t="s">
        <v>189</v>
      </c>
      <c r="AN188" s="16" t="s">
        <v>189</v>
      </c>
      <c r="AO188" s="16" t="s">
        <v>189</v>
      </c>
      <c r="AP188" s="16" t="s">
        <v>189</v>
      </c>
      <c r="AQ188" s="16" t="s">
        <v>189</v>
      </c>
      <c r="AR188" s="16">
        <v>-14.91</v>
      </c>
      <c r="AS188" s="16">
        <v>-7.5461</v>
      </c>
      <c r="AT188" s="16">
        <v>9.7693999999999992</v>
      </c>
      <c r="AU188" s="16" t="s">
        <v>189</v>
      </c>
      <c r="AV188" s="16">
        <v>-11.0472</v>
      </c>
      <c r="AW188" s="16">
        <v>9.3367000000000004</v>
      </c>
      <c r="AX188" s="16">
        <v>9.6313999999999993</v>
      </c>
      <c r="AY188" s="16" t="s">
        <v>189</v>
      </c>
      <c r="AZ188" s="16" t="s">
        <v>189</v>
      </c>
      <c r="BA188" s="16" t="s">
        <v>189</v>
      </c>
      <c r="BB188" s="16" t="s">
        <v>189</v>
      </c>
      <c r="BC188" s="16" t="s">
        <v>189</v>
      </c>
      <c r="BD188" s="16">
        <v>-10.6309</v>
      </c>
      <c r="BE188" s="16" t="s">
        <v>189</v>
      </c>
      <c r="BF188" s="16">
        <v>-10.8864</v>
      </c>
      <c r="BG188" s="16" t="s">
        <v>189</v>
      </c>
      <c r="BH188" s="16">
        <v>-11.0558</v>
      </c>
      <c r="BI188" s="16" t="s">
        <v>189</v>
      </c>
      <c r="BJ188" s="16">
        <v>-9.4454999999999991</v>
      </c>
      <c r="BK188" s="16" t="s">
        <v>189</v>
      </c>
      <c r="BL188" s="16" t="s">
        <v>189</v>
      </c>
      <c r="BM188" s="16">
        <v>-9.6704000000000008</v>
      </c>
      <c r="BN188" s="16">
        <v>-9.7398000000000007</v>
      </c>
      <c r="BO188" s="16" t="s">
        <v>189</v>
      </c>
      <c r="BP188" s="16">
        <v>-11.909000000000001</v>
      </c>
      <c r="BQ188" s="16">
        <v>-9.2957000000000001</v>
      </c>
      <c r="BR188" s="16" t="s">
        <v>189</v>
      </c>
      <c r="BS188" s="16" t="s">
        <v>189</v>
      </c>
    </row>
    <row r="189" spans="1:71">
      <c r="A189" t="s">
        <v>46</v>
      </c>
      <c r="B189" t="s">
        <v>0</v>
      </c>
      <c r="C189" s="69" t="str">
        <f t="shared" si="2"/>
        <v>Turkey 2003Pill</v>
      </c>
      <c r="D189" s="16">
        <v>5.5278999999999998</v>
      </c>
      <c r="E189" s="16">
        <v>6.7117000000000004</v>
      </c>
      <c r="F189" s="16">
        <v>6.4574999999999996</v>
      </c>
      <c r="G189" s="16">
        <v>3.8108</v>
      </c>
      <c r="H189" s="16">
        <v>6.7117000000000004</v>
      </c>
      <c r="I189" s="16">
        <v>5.0223000000000004</v>
      </c>
      <c r="J189" s="16" t="s">
        <v>189</v>
      </c>
      <c r="K189" s="16">
        <v>5.6825000000000001</v>
      </c>
      <c r="L189" s="16">
        <v>2.7700999999999998</v>
      </c>
      <c r="M189" s="16">
        <v>7.5217000000000001</v>
      </c>
      <c r="N189" s="16">
        <v>-7.3784000000000001</v>
      </c>
      <c r="O189" s="16">
        <v>4.4034000000000004</v>
      </c>
      <c r="P189" s="16">
        <v>8.0420999999999996</v>
      </c>
      <c r="Q189" s="16">
        <v>-2.8086000000000002</v>
      </c>
      <c r="R189" s="16">
        <v>6.5213999999999999</v>
      </c>
      <c r="S189" s="16">
        <v>9.8720999999999997</v>
      </c>
      <c r="T189" s="16">
        <v>1.9112</v>
      </c>
      <c r="U189" s="16">
        <v>4.6123000000000003</v>
      </c>
      <c r="V189" s="16">
        <v>-8.2583000000000002</v>
      </c>
      <c r="W189" s="16">
        <v>-16.033999999999999</v>
      </c>
      <c r="X189" s="16">
        <v>3.5238</v>
      </c>
      <c r="Y189" s="16">
        <v>3.1291000000000002</v>
      </c>
      <c r="Z189" s="16">
        <v>7.1538000000000004</v>
      </c>
      <c r="AA189" s="16">
        <v>3.1291000000000002</v>
      </c>
      <c r="AB189" s="16">
        <v>11.0001</v>
      </c>
      <c r="AC189" s="16" t="s">
        <v>189</v>
      </c>
      <c r="AD189" s="16">
        <v>-14.8659</v>
      </c>
      <c r="AE189" s="16">
        <v>7.8818999999999999</v>
      </c>
      <c r="AF189" s="16" t="s">
        <v>189</v>
      </c>
      <c r="AG189" s="16">
        <v>11.133800000000001</v>
      </c>
      <c r="AH189" s="16">
        <v>-0.54820000000000002</v>
      </c>
      <c r="AI189" s="16">
        <v>2.8134999999999999</v>
      </c>
      <c r="AJ189" s="16">
        <v>-0.59640000000000004</v>
      </c>
      <c r="AK189" s="16">
        <v>2.5701999999999998</v>
      </c>
      <c r="AL189" s="16">
        <v>-1.3611</v>
      </c>
      <c r="AM189" s="16">
        <v>2.1393</v>
      </c>
      <c r="AN189" s="16">
        <v>-4.0125000000000002</v>
      </c>
      <c r="AO189" s="16">
        <v>4.9025999999999996</v>
      </c>
      <c r="AP189" s="16">
        <v>-2.2862</v>
      </c>
      <c r="AQ189" s="16">
        <v>5.6124999999999998</v>
      </c>
      <c r="AR189" s="16" t="s">
        <v>189</v>
      </c>
      <c r="AS189" s="16">
        <v>-5.3689999999999998</v>
      </c>
      <c r="AT189" s="16" t="s">
        <v>189</v>
      </c>
      <c r="AU189" s="16">
        <v>-8.7767999999999997</v>
      </c>
      <c r="AV189" s="16">
        <v>-11.2767</v>
      </c>
      <c r="AW189" s="16">
        <v>5.6882000000000001</v>
      </c>
      <c r="AX189" s="16" t="s">
        <v>189</v>
      </c>
      <c r="AY189" s="16">
        <v>7.9626999999999999</v>
      </c>
      <c r="AZ189" s="16">
        <v>-2.0861999999999998</v>
      </c>
      <c r="BA189" s="16">
        <v>-3.8220000000000001</v>
      </c>
      <c r="BB189" s="16" t="s">
        <v>189</v>
      </c>
      <c r="BC189" s="16">
        <v>-3.7282000000000002</v>
      </c>
      <c r="BD189" s="16">
        <v>6.3384</v>
      </c>
      <c r="BE189" s="16">
        <v>2.7888000000000002</v>
      </c>
      <c r="BF189" s="16">
        <v>4.5617999999999999</v>
      </c>
      <c r="BG189" s="16">
        <v>4.335</v>
      </c>
      <c r="BH189" s="16">
        <v>-2.9826999999999999</v>
      </c>
      <c r="BI189" s="16">
        <v>5.1986999999999997</v>
      </c>
      <c r="BJ189" s="16">
        <v>8.0427999999999997</v>
      </c>
      <c r="BK189" s="16" t="s">
        <v>189</v>
      </c>
      <c r="BL189" s="16" t="s">
        <v>189</v>
      </c>
      <c r="BM189" s="16">
        <v>6.0427999999999997</v>
      </c>
      <c r="BN189" s="16" t="s">
        <v>189</v>
      </c>
      <c r="BO189" s="16">
        <v>8.4838000000000005</v>
      </c>
      <c r="BP189" s="16" t="s">
        <v>189</v>
      </c>
      <c r="BQ189" s="16" t="s">
        <v>189</v>
      </c>
      <c r="BR189" s="16">
        <v>-9.0021000000000004</v>
      </c>
      <c r="BS189" s="16">
        <v>5.8038999999999996</v>
      </c>
    </row>
    <row r="190" spans="1:71">
      <c r="A190" t="s">
        <v>46</v>
      </c>
      <c r="B190" t="s">
        <v>1</v>
      </c>
      <c r="C190" s="69" t="str">
        <f t="shared" si="2"/>
        <v>Turkey 2003IUD</v>
      </c>
      <c r="D190" s="16">
        <v>1.4596</v>
      </c>
      <c r="E190" s="16">
        <v>4.2281000000000004</v>
      </c>
      <c r="F190" s="16">
        <v>0.75329999999999997</v>
      </c>
      <c r="G190" s="16">
        <v>0.73140000000000005</v>
      </c>
      <c r="H190" s="16">
        <v>4.2281000000000004</v>
      </c>
      <c r="I190" s="16">
        <v>0.74199999999999999</v>
      </c>
      <c r="J190" s="16" t="s">
        <v>189</v>
      </c>
      <c r="K190" s="16">
        <v>1.4596</v>
      </c>
      <c r="L190" s="16">
        <v>1.9451000000000001</v>
      </c>
      <c r="M190" s="16">
        <v>1.3540000000000001</v>
      </c>
      <c r="N190" s="16">
        <v>-0.94799999999999995</v>
      </c>
      <c r="O190" s="16">
        <v>1.9131</v>
      </c>
      <c r="P190" s="16">
        <v>0.60219999999999996</v>
      </c>
      <c r="Q190" s="16">
        <v>-2.8087</v>
      </c>
      <c r="R190" s="16">
        <v>1.1269</v>
      </c>
      <c r="S190" s="16">
        <v>1.5403</v>
      </c>
      <c r="T190" s="16">
        <v>1.3711</v>
      </c>
      <c r="U190" s="16">
        <v>1.6234</v>
      </c>
      <c r="V190" s="16">
        <v>-0.87080000000000002</v>
      </c>
      <c r="W190" s="16">
        <v>-0.98780000000000001</v>
      </c>
      <c r="X190" s="16">
        <v>1.3705000000000001</v>
      </c>
      <c r="Y190" s="16">
        <v>1.8170999999999999</v>
      </c>
      <c r="Z190" s="16">
        <v>1.2903</v>
      </c>
      <c r="AA190" s="16">
        <v>1.8170999999999999</v>
      </c>
      <c r="AB190" s="16">
        <v>1.6540999999999999</v>
      </c>
      <c r="AC190" s="16" t="s">
        <v>189</v>
      </c>
      <c r="AD190" s="16">
        <v>-4.8701999999999996</v>
      </c>
      <c r="AE190" s="16">
        <v>0.62780000000000002</v>
      </c>
      <c r="AF190" s="16" t="s">
        <v>189</v>
      </c>
      <c r="AG190" s="16">
        <v>0.9738</v>
      </c>
      <c r="AH190" s="16">
        <v>0.59</v>
      </c>
      <c r="AI190" s="16">
        <v>2.1358999999999999</v>
      </c>
      <c r="AJ190" s="16">
        <v>-3.3788</v>
      </c>
      <c r="AK190" s="16">
        <v>0.86650000000000005</v>
      </c>
      <c r="AL190" s="16">
        <v>-1.5193000000000001</v>
      </c>
      <c r="AM190" s="16">
        <v>1.3148</v>
      </c>
      <c r="AN190" s="16">
        <v>-4.0753000000000004</v>
      </c>
      <c r="AO190" s="16">
        <v>0.95489999999999997</v>
      </c>
      <c r="AP190" s="16">
        <v>-2.8371</v>
      </c>
      <c r="AQ190" s="16">
        <v>1.296</v>
      </c>
      <c r="AR190" s="16" t="s">
        <v>189</v>
      </c>
      <c r="AS190" s="16">
        <v>-1E-4</v>
      </c>
      <c r="AT190" s="16" t="s">
        <v>189</v>
      </c>
      <c r="AU190" s="16">
        <v>-0.56069999999999998</v>
      </c>
      <c r="AV190" s="16">
        <v>-4.6218000000000004</v>
      </c>
      <c r="AW190" s="16">
        <v>0.47110000000000002</v>
      </c>
      <c r="AX190" s="16">
        <v>-3.1882000000000001</v>
      </c>
      <c r="AY190" s="16">
        <v>0.88570000000000004</v>
      </c>
      <c r="AZ190" s="16" t="s">
        <v>189</v>
      </c>
      <c r="BA190" s="16">
        <v>1.3454999999999999</v>
      </c>
      <c r="BB190" s="16" t="s">
        <v>189</v>
      </c>
      <c r="BC190" s="16">
        <v>1.6830000000000001</v>
      </c>
      <c r="BD190" s="16">
        <v>1.7663</v>
      </c>
      <c r="BE190" s="16">
        <v>2.1074000000000002</v>
      </c>
      <c r="BF190" s="16">
        <v>4.4809000000000001</v>
      </c>
      <c r="BG190" s="16">
        <v>0.82589999999999997</v>
      </c>
      <c r="BH190" s="16">
        <v>-3.1272000000000002</v>
      </c>
      <c r="BI190" s="16">
        <v>1.4582999999999999</v>
      </c>
      <c r="BJ190" s="16">
        <v>0.68869999999999998</v>
      </c>
      <c r="BK190" s="16" t="s">
        <v>189</v>
      </c>
      <c r="BL190" s="16" t="s">
        <v>189</v>
      </c>
      <c r="BM190" s="16">
        <v>0.62319999999999998</v>
      </c>
      <c r="BN190" s="16" t="s">
        <v>189</v>
      </c>
      <c r="BO190" s="16">
        <v>0.63929999999999998</v>
      </c>
      <c r="BP190" s="16" t="s">
        <v>189</v>
      </c>
      <c r="BQ190" s="16">
        <v>-0.63170000000000004</v>
      </c>
      <c r="BR190" s="16">
        <v>-2.9476</v>
      </c>
      <c r="BS190" s="16">
        <v>0.76300000000000001</v>
      </c>
    </row>
    <row r="191" spans="1:71">
      <c r="A191" t="s">
        <v>46</v>
      </c>
      <c r="B191" t="s">
        <v>75</v>
      </c>
      <c r="C191" s="69" t="str">
        <f t="shared" si="2"/>
        <v>Turkey 2003Injectables</v>
      </c>
      <c r="D191" s="16">
        <v>-3.2395999999999998</v>
      </c>
      <c r="E191" s="16" t="s">
        <v>189</v>
      </c>
      <c r="F191" s="16" t="s">
        <v>189</v>
      </c>
      <c r="G191" s="16" t="s">
        <v>189</v>
      </c>
      <c r="H191" s="16" t="s">
        <v>189</v>
      </c>
      <c r="I191" s="16" t="s">
        <v>189</v>
      </c>
      <c r="J191" s="16" t="s">
        <v>189</v>
      </c>
      <c r="K191" s="16">
        <v>-3.2671999999999999</v>
      </c>
      <c r="L191" s="16" t="s">
        <v>189</v>
      </c>
      <c r="M191" s="16" t="s">
        <v>189</v>
      </c>
      <c r="N191" s="16" t="s">
        <v>189</v>
      </c>
      <c r="O191" s="16" t="s">
        <v>189</v>
      </c>
      <c r="P191" s="16" t="s">
        <v>189</v>
      </c>
      <c r="Q191" s="16" t="s">
        <v>189</v>
      </c>
      <c r="R191" s="16">
        <v>-4.2427999999999999</v>
      </c>
      <c r="S191" s="16" t="s">
        <v>189</v>
      </c>
      <c r="T191" s="16" t="s">
        <v>189</v>
      </c>
      <c r="U191" s="16">
        <v>-4.0678999999999998</v>
      </c>
      <c r="V191" s="16" t="s">
        <v>189</v>
      </c>
      <c r="W191" s="16" t="s">
        <v>189</v>
      </c>
      <c r="X191" s="16" t="s">
        <v>189</v>
      </c>
      <c r="Y191" s="16" t="s">
        <v>189</v>
      </c>
      <c r="Z191" s="16" t="s">
        <v>189</v>
      </c>
      <c r="AA191" s="16" t="s">
        <v>189</v>
      </c>
      <c r="AB191" s="16" t="s">
        <v>189</v>
      </c>
      <c r="AC191" s="16" t="s">
        <v>189</v>
      </c>
      <c r="AD191" s="16" t="s">
        <v>189</v>
      </c>
      <c r="AE191" s="16" t="s">
        <v>189</v>
      </c>
      <c r="AF191" s="16" t="s">
        <v>189</v>
      </c>
      <c r="AG191" s="16" t="s">
        <v>189</v>
      </c>
      <c r="AH191" s="16" t="s">
        <v>189</v>
      </c>
      <c r="AI191" s="16" t="s">
        <v>189</v>
      </c>
      <c r="AJ191" s="16" t="s">
        <v>189</v>
      </c>
      <c r="AK191" s="16" t="s">
        <v>189</v>
      </c>
      <c r="AL191" s="16" t="s">
        <v>189</v>
      </c>
      <c r="AM191" s="16" t="s">
        <v>189</v>
      </c>
      <c r="AN191" s="16" t="s">
        <v>189</v>
      </c>
      <c r="AO191" s="16" t="s">
        <v>189</v>
      </c>
      <c r="AP191" s="16" t="s">
        <v>189</v>
      </c>
      <c r="AQ191" s="16" t="s">
        <v>189</v>
      </c>
      <c r="AR191" s="16" t="s">
        <v>189</v>
      </c>
      <c r="AS191" s="16" t="s">
        <v>189</v>
      </c>
      <c r="AT191" s="16" t="s">
        <v>189</v>
      </c>
      <c r="AU191" s="16" t="s">
        <v>189</v>
      </c>
      <c r="AV191" s="16" t="s">
        <v>189</v>
      </c>
      <c r="AW191" s="16" t="s">
        <v>189</v>
      </c>
      <c r="AX191" s="16" t="s">
        <v>189</v>
      </c>
      <c r="AY191" s="16" t="s">
        <v>189</v>
      </c>
      <c r="AZ191" s="16" t="s">
        <v>189</v>
      </c>
      <c r="BA191" s="16" t="s">
        <v>189</v>
      </c>
      <c r="BB191" s="16" t="s">
        <v>189</v>
      </c>
      <c r="BC191" s="16" t="s">
        <v>189</v>
      </c>
      <c r="BD191" s="16" t="s">
        <v>189</v>
      </c>
      <c r="BE191" s="16" t="s">
        <v>189</v>
      </c>
      <c r="BF191" s="16" t="s">
        <v>189</v>
      </c>
      <c r="BG191" s="16" t="s">
        <v>189</v>
      </c>
      <c r="BH191" s="16" t="s">
        <v>189</v>
      </c>
      <c r="BI191" s="16" t="s">
        <v>189</v>
      </c>
      <c r="BJ191" s="16" t="s">
        <v>189</v>
      </c>
      <c r="BK191" s="16" t="s">
        <v>189</v>
      </c>
      <c r="BL191" s="16" t="s">
        <v>189</v>
      </c>
      <c r="BM191" s="16" t="s">
        <v>189</v>
      </c>
      <c r="BN191" s="16" t="s">
        <v>189</v>
      </c>
      <c r="BO191" s="16" t="s">
        <v>189</v>
      </c>
      <c r="BP191" s="16" t="s">
        <v>189</v>
      </c>
      <c r="BQ191" s="16" t="s">
        <v>189</v>
      </c>
      <c r="BR191" s="16" t="s">
        <v>189</v>
      </c>
      <c r="BS191" s="16" t="s">
        <v>189</v>
      </c>
    </row>
    <row r="192" spans="1:71">
      <c r="A192" t="s">
        <v>46</v>
      </c>
      <c r="B192" t="s">
        <v>2</v>
      </c>
      <c r="C192" s="69" t="str">
        <f t="shared" si="2"/>
        <v>Turkey 2003Male condom</v>
      </c>
      <c r="D192" s="16">
        <v>5.6536999999999997</v>
      </c>
      <c r="E192" s="16">
        <v>8.1227999999999998</v>
      </c>
      <c r="F192" s="16">
        <v>4.3558000000000003</v>
      </c>
      <c r="G192" s="16">
        <v>4.0510000000000002</v>
      </c>
      <c r="H192" s="16">
        <v>8.1227999999999998</v>
      </c>
      <c r="I192" s="16">
        <v>4.18</v>
      </c>
      <c r="J192" s="16" t="s">
        <v>189</v>
      </c>
      <c r="K192" s="16">
        <v>5.4931999999999999</v>
      </c>
      <c r="L192" s="16">
        <v>6.3372000000000002</v>
      </c>
      <c r="M192" s="16">
        <v>5.5903</v>
      </c>
      <c r="N192" s="16">
        <v>-2.4830999999999999</v>
      </c>
      <c r="O192" s="16">
        <v>6.11</v>
      </c>
      <c r="P192" s="16">
        <v>3.9971000000000001</v>
      </c>
      <c r="Q192" s="16">
        <v>4.4181999999999997</v>
      </c>
      <c r="R192" s="16">
        <v>6.2365000000000004</v>
      </c>
      <c r="S192" s="16">
        <v>7.4946000000000002</v>
      </c>
      <c r="T192" s="16">
        <v>4.5399000000000003</v>
      </c>
      <c r="U192" s="16">
        <v>5.4702999999999999</v>
      </c>
      <c r="V192" s="16">
        <v>-6.4019000000000004</v>
      </c>
      <c r="W192" s="16" t="s">
        <v>189</v>
      </c>
      <c r="X192" s="16">
        <v>6.9177</v>
      </c>
      <c r="Y192" s="16">
        <v>4.7455999999999996</v>
      </c>
      <c r="Z192" s="16">
        <v>6.4984999999999999</v>
      </c>
      <c r="AA192" s="16">
        <v>4.7455999999999996</v>
      </c>
      <c r="AB192" s="16">
        <v>8.1942000000000004</v>
      </c>
      <c r="AC192" s="16" t="s">
        <v>189</v>
      </c>
      <c r="AD192" s="16">
        <v>-10.414400000000001</v>
      </c>
      <c r="AE192" s="16">
        <v>5.4927000000000001</v>
      </c>
      <c r="AF192" s="16">
        <v>-6.8861999999999997</v>
      </c>
      <c r="AG192" s="16">
        <v>7.7545000000000002</v>
      </c>
      <c r="AH192" s="16">
        <v>4.234</v>
      </c>
      <c r="AI192" s="16">
        <v>4.7175000000000002</v>
      </c>
      <c r="AJ192" s="16">
        <v>6.5746000000000002</v>
      </c>
      <c r="AK192" s="16">
        <v>3.4559000000000002</v>
      </c>
      <c r="AL192" s="16">
        <v>-3.2364000000000002</v>
      </c>
      <c r="AM192" s="16">
        <v>5.2287999999999997</v>
      </c>
      <c r="AN192" s="16">
        <v>7.5137999999999998</v>
      </c>
      <c r="AO192" s="16">
        <v>4.2758000000000003</v>
      </c>
      <c r="AP192" s="16">
        <v>4.2202000000000002</v>
      </c>
      <c r="AQ192" s="16">
        <v>6.1239999999999997</v>
      </c>
      <c r="AR192" s="16" t="s">
        <v>189</v>
      </c>
      <c r="AS192" s="16" t="s">
        <v>189</v>
      </c>
      <c r="AT192" s="16" t="s">
        <v>189</v>
      </c>
      <c r="AU192" s="16">
        <v>-6.5918999999999999</v>
      </c>
      <c r="AV192" s="16">
        <v>9.2518999999999991</v>
      </c>
      <c r="AW192" s="16">
        <v>4.7679999999999998</v>
      </c>
      <c r="AX192" s="16">
        <v>-6.7384000000000004</v>
      </c>
      <c r="AY192" s="16">
        <v>6.4107000000000003</v>
      </c>
      <c r="AZ192" s="16">
        <v>-6.8358999999999996</v>
      </c>
      <c r="BA192" s="16">
        <v>3.5562999999999998</v>
      </c>
      <c r="BB192" s="16">
        <v>-2.6901000000000002</v>
      </c>
      <c r="BC192" s="16">
        <v>5.9973000000000001</v>
      </c>
      <c r="BD192" s="16">
        <v>7.7602000000000002</v>
      </c>
      <c r="BE192" s="16">
        <v>4.8398000000000003</v>
      </c>
      <c r="BF192" s="16">
        <v>8.3368000000000002</v>
      </c>
      <c r="BG192" s="16">
        <v>4.2450000000000001</v>
      </c>
      <c r="BH192" s="16">
        <v>4.5789</v>
      </c>
      <c r="BI192" s="16">
        <v>7.1074999999999999</v>
      </c>
      <c r="BJ192" s="16">
        <v>-4.0731000000000002</v>
      </c>
      <c r="BK192" s="16" t="s">
        <v>189</v>
      </c>
      <c r="BL192" s="16" t="s">
        <v>189</v>
      </c>
      <c r="BM192" s="16">
        <v>4.0484999999999998</v>
      </c>
      <c r="BN192" s="16" t="s">
        <v>189</v>
      </c>
      <c r="BO192" s="16">
        <v>4.2182000000000004</v>
      </c>
      <c r="BP192" s="16">
        <v>-7.2221000000000002</v>
      </c>
      <c r="BQ192" s="16">
        <v>-1.4614</v>
      </c>
      <c r="BR192" s="16">
        <v>8.8623999999999992</v>
      </c>
      <c r="BS192" s="16">
        <v>5.0876000000000001</v>
      </c>
    </row>
    <row r="193" spans="1:71">
      <c r="A193" t="s">
        <v>46</v>
      </c>
      <c r="B193" t="s">
        <v>67</v>
      </c>
      <c r="C193" s="69" t="str">
        <f t="shared" si="2"/>
        <v>Turkey 2003Periodic abstinence</v>
      </c>
      <c r="D193" s="16">
        <v>-19.726400000000002</v>
      </c>
      <c r="E193" s="16" t="s">
        <v>189</v>
      </c>
      <c r="F193" s="16" t="s">
        <v>189</v>
      </c>
      <c r="G193" s="16" t="s">
        <v>189</v>
      </c>
      <c r="H193" s="16" t="s">
        <v>189</v>
      </c>
      <c r="I193" s="16" t="s">
        <v>189</v>
      </c>
      <c r="J193" s="16" t="s">
        <v>189</v>
      </c>
      <c r="K193" s="16">
        <v>-19.0137</v>
      </c>
      <c r="L193" s="16" t="s">
        <v>189</v>
      </c>
      <c r="M193" s="16" t="s">
        <v>189</v>
      </c>
      <c r="N193" s="16" t="s">
        <v>189</v>
      </c>
      <c r="O193" s="16" t="s">
        <v>189</v>
      </c>
      <c r="P193" s="16" t="s">
        <v>189</v>
      </c>
      <c r="Q193" s="16" t="s">
        <v>189</v>
      </c>
      <c r="R193" s="16" t="s">
        <v>189</v>
      </c>
      <c r="S193" s="16" t="s">
        <v>189</v>
      </c>
      <c r="T193" s="16" t="s">
        <v>189</v>
      </c>
      <c r="U193" s="16" t="s">
        <v>189</v>
      </c>
      <c r="V193" s="16" t="s">
        <v>189</v>
      </c>
      <c r="W193" s="16" t="s">
        <v>189</v>
      </c>
      <c r="X193" s="16" t="s">
        <v>189</v>
      </c>
      <c r="Y193" s="16" t="s">
        <v>189</v>
      </c>
      <c r="Z193" s="16" t="s">
        <v>189</v>
      </c>
      <c r="AA193" s="16" t="s">
        <v>189</v>
      </c>
      <c r="AB193" s="16" t="s">
        <v>189</v>
      </c>
      <c r="AC193" s="16" t="s">
        <v>189</v>
      </c>
      <c r="AD193" s="16" t="s">
        <v>189</v>
      </c>
      <c r="AE193" s="16" t="s">
        <v>189</v>
      </c>
      <c r="AF193" s="16" t="s">
        <v>189</v>
      </c>
      <c r="AG193" s="16" t="s">
        <v>189</v>
      </c>
      <c r="AH193" s="16" t="s">
        <v>189</v>
      </c>
      <c r="AI193" s="16" t="s">
        <v>189</v>
      </c>
      <c r="AJ193" s="16" t="s">
        <v>189</v>
      </c>
      <c r="AK193" s="16" t="s">
        <v>189</v>
      </c>
      <c r="AL193" s="16" t="s">
        <v>189</v>
      </c>
      <c r="AM193" s="16" t="s">
        <v>189</v>
      </c>
      <c r="AN193" s="16" t="s">
        <v>189</v>
      </c>
      <c r="AO193" s="16" t="s">
        <v>189</v>
      </c>
      <c r="AP193" s="16" t="s">
        <v>189</v>
      </c>
      <c r="AQ193" s="16" t="s">
        <v>189</v>
      </c>
      <c r="AR193" s="16" t="s">
        <v>189</v>
      </c>
      <c r="AS193" s="16" t="s">
        <v>189</v>
      </c>
      <c r="AT193" s="16" t="s">
        <v>189</v>
      </c>
      <c r="AU193" s="16" t="s">
        <v>189</v>
      </c>
      <c r="AV193" s="16" t="s">
        <v>189</v>
      </c>
      <c r="AW193" s="16" t="s">
        <v>189</v>
      </c>
      <c r="AX193" s="16" t="s">
        <v>189</v>
      </c>
      <c r="AY193" s="16" t="s">
        <v>189</v>
      </c>
      <c r="AZ193" s="16" t="s">
        <v>189</v>
      </c>
      <c r="BA193" s="16" t="s">
        <v>189</v>
      </c>
      <c r="BB193" s="16" t="s">
        <v>189</v>
      </c>
      <c r="BC193" s="16" t="s">
        <v>189</v>
      </c>
      <c r="BD193" s="16" t="s">
        <v>189</v>
      </c>
      <c r="BE193" s="16" t="s">
        <v>189</v>
      </c>
      <c r="BF193" s="16" t="s">
        <v>189</v>
      </c>
      <c r="BG193" s="16" t="s">
        <v>189</v>
      </c>
      <c r="BH193" s="16" t="s">
        <v>189</v>
      </c>
      <c r="BI193" s="16" t="s">
        <v>189</v>
      </c>
      <c r="BJ193" s="16" t="s">
        <v>189</v>
      </c>
      <c r="BK193" s="16" t="s">
        <v>189</v>
      </c>
      <c r="BL193" s="16" t="s">
        <v>189</v>
      </c>
      <c r="BM193" s="16" t="s">
        <v>189</v>
      </c>
      <c r="BN193" s="16" t="s">
        <v>189</v>
      </c>
      <c r="BO193" s="16" t="s">
        <v>189</v>
      </c>
      <c r="BP193" s="16" t="s">
        <v>189</v>
      </c>
      <c r="BQ193" s="16" t="s">
        <v>189</v>
      </c>
      <c r="BR193" s="16" t="s">
        <v>189</v>
      </c>
      <c r="BS193" s="16" t="s">
        <v>189</v>
      </c>
    </row>
    <row r="194" spans="1:71">
      <c r="A194" t="s">
        <v>46</v>
      </c>
      <c r="B194" t="s">
        <v>4</v>
      </c>
      <c r="C194" s="69" t="str">
        <f t="shared" si="2"/>
        <v>Turkey 2003Withdrawal</v>
      </c>
      <c r="D194" s="16">
        <v>13.0791</v>
      </c>
      <c r="E194" s="16">
        <v>17.459900000000001</v>
      </c>
      <c r="F194" s="16">
        <v>12.4017</v>
      </c>
      <c r="G194" s="16">
        <v>9.0991999999999997</v>
      </c>
      <c r="H194" s="16">
        <v>17.459900000000001</v>
      </c>
      <c r="I194" s="16">
        <v>10.5816</v>
      </c>
      <c r="J194" s="16" t="s">
        <v>189</v>
      </c>
      <c r="K194" s="16">
        <v>13.0769</v>
      </c>
      <c r="L194" s="16">
        <v>14.0177</v>
      </c>
      <c r="M194" s="16">
        <v>12.396000000000001</v>
      </c>
      <c r="N194" s="16">
        <v>12.2813</v>
      </c>
      <c r="O194" s="16">
        <v>13.1449</v>
      </c>
      <c r="P194" s="16">
        <v>12.958500000000001</v>
      </c>
      <c r="Q194" s="16">
        <v>14.098699999999999</v>
      </c>
      <c r="R194" s="16">
        <v>12.6967</v>
      </c>
      <c r="S194" s="16">
        <v>13.998900000000001</v>
      </c>
      <c r="T194" s="16">
        <v>11.792899999999999</v>
      </c>
      <c r="U194" s="16">
        <v>13.3093</v>
      </c>
      <c r="V194" s="16">
        <v>12.5944</v>
      </c>
      <c r="W194" s="16">
        <v>14.105600000000001</v>
      </c>
      <c r="X194" s="16">
        <v>12.8537</v>
      </c>
      <c r="Y194" s="16">
        <v>12.848699999999999</v>
      </c>
      <c r="Z194" s="16">
        <v>13.171200000000001</v>
      </c>
      <c r="AA194" s="16">
        <v>12.848699999999999</v>
      </c>
      <c r="AB194" s="16">
        <v>13.6858</v>
      </c>
      <c r="AC194" s="16">
        <v>15.569800000000001</v>
      </c>
      <c r="AD194" s="16">
        <v>18.011500000000002</v>
      </c>
      <c r="AE194" s="16">
        <v>11.604900000000001</v>
      </c>
      <c r="AF194" s="16">
        <v>13.926399999999999</v>
      </c>
      <c r="AG194" s="16">
        <v>14.015000000000001</v>
      </c>
      <c r="AH194" s="16">
        <v>12.0626</v>
      </c>
      <c r="AI194" s="16">
        <v>11.4825</v>
      </c>
      <c r="AJ194" s="16">
        <v>16.6294</v>
      </c>
      <c r="AK194" s="16">
        <v>9.2106999999999992</v>
      </c>
      <c r="AL194" s="16">
        <v>14.3466</v>
      </c>
      <c r="AM194" s="16">
        <v>10.646000000000001</v>
      </c>
      <c r="AN194" s="16">
        <v>18.684000000000001</v>
      </c>
      <c r="AO194" s="16">
        <v>10.428000000000001</v>
      </c>
      <c r="AP194" s="16">
        <v>13.9513</v>
      </c>
      <c r="AQ194" s="16">
        <v>13.053800000000001</v>
      </c>
      <c r="AR194" s="16">
        <v>15.121600000000001</v>
      </c>
      <c r="AS194" s="16">
        <v>10.9421</v>
      </c>
      <c r="AT194" s="16">
        <v>-14.395200000000001</v>
      </c>
      <c r="AU194" s="16">
        <v>11.9682</v>
      </c>
      <c r="AV194" s="16">
        <v>17.378299999999999</v>
      </c>
      <c r="AW194" s="16">
        <v>11.0909</v>
      </c>
      <c r="AX194" s="16">
        <v>14.739800000000001</v>
      </c>
      <c r="AY194" s="16">
        <v>12.7088</v>
      </c>
      <c r="AZ194" s="16">
        <v>17.548500000000001</v>
      </c>
      <c r="BA194" s="16">
        <v>9.0601000000000003</v>
      </c>
      <c r="BB194" s="16">
        <v>13.1663</v>
      </c>
      <c r="BC194" s="16">
        <v>12.6713</v>
      </c>
      <c r="BD194" s="16">
        <v>13.060600000000001</v>
      </c>
      <c r="BE194" s="16">
        <v>13.2834</v>
      </c>
      <c r="BF194" s="16">
        <v>16.8431</v>
      </c>
      <c r="BG194" s="16">
        <v>9.5077999999999996</v>
      </c>
      <c r="BH194" s="16">
        <v>14.8248</v>
      </c>
      <c r="BI194" s="16">
        <v>12.1846</v>
      </c>
      <c r="BJ194" s="16">
        <v>13.3729</v>
      </c>
      <c r="BK194" s="16" t="s">
        <v>189</v>
      </c>
      <c r="BL194" s="16" t="s">
        <v>189</v>
      </c>
      <c r="BM194" s="16">
        <v>11.898199999999999</v>
      </c>
      <c r="BN194" s="16" t="s">
        <v>189</v>
      </c>
      <c r="BO194" s="16">
        <v>13.524100000000001</v>
      </c>
      <c r="BP194" s="16">
        <v>17.585100000000001</v>
      </c>
      <c r="BQ194" s="16">
        <v>8.9320000000000004</v>
      </c>
      <c r="BR194" s="16">
        <v>17.365400000000001</v>
      </c>
      <c r="BS194" s="16">
        <v>10.9146</v>
      </c>
    </row>
    <row r="195" spans="1:71">
      <c r="A195" t="s">
        <v>47</v>
      </c>
      <c r="B195" t="s">
        <v>0</v>
      </c>
      <c r="C195" s="69" t="str">
        <f t="shared" ref="C195:C214" si="3">CONCATENATE(A195,B195)</f>
        <v>Uganda 2011Pill</v>
      </c>
      <c r="D195" s="16">
        <v>9.4262999999999995</v>
      </c>
      <c r="E195" s="16">
        <v>-13.208299999999999</v>
      </c>
      <c r="F195" s="16" t="s">
        <v>189</v>
      </c>
      <c r="G195" s="16">
        <v>-5.4932999999999996</v>
      </c>
      <c r="H195" s="16">
        <v>-13.208299999999999</v>
      </c>
      <c r="I195" s="16">
        <v>7.4165000000000001</v>
      </c>
      <c r="J195" s="16" t="s">
        <v>189</v>
      </c>
      <c r="K195" s="16">
        <v>8.2731999999999992</v>
      </c>
      <c r="L195" s="16">
        <v>-9.9924999999999997</v>
      </c>
      <c r="M195" s="16">
        <v>-14.988200000000001</v>
      </c>
      <c r="N195" s="16">
        <v>-5.7371999999999996</v>
      </c>
      <c r="O195" s="16">
        <v>-13.2684</v>
      </c>
      <c r="P195" s="16">
        <v>6.9573</v>
      </c>
      <c r="Q195" s="16">
        <v>9.7304999999999993</v>
      </c>
      <c r="R195" s="16">
        <v>-8.7795000000000005</v>
      </c>
      <c r="S195" s="16">
        <v>-10.648</v>
      </c>
      <c r="T195" s="16">
        <v>8.6478000000000002</v>
      </c>
      <c r="U195" s="16">
        <v>-9.3492999999999995</v>
      </c>
      <c r="V195" s="16">
        <v>9.4318000000000008</v>
      </c>
      <c r="W195" s="16">
        <v>-9.1227999999999998</v>
      </c>
      <c r="X195" s="16" t="s">
        <v>189</v>
      </c>
      <c r="Y195" s="16">
        <v>-11.097799999999999</v>
      </c>
      <c r="Z195" s="16">
        <v>8.1868999999999996</v>
      </c>
      <c r="AA195" s="16">
        <v>-11.097799999999999</v>
      </c>
      <c r="AB195" s="16">
        <v>-10.182700000000001</v>
      </c>
      <c r="AC195" s="16" t="s">
        <v>189</v>
      </c>
      <c r="AD195" s="16" t="s">
        <v>189</v>
      </c>
      <c r="AE195" s="16" t="s">
        <v>189</v>
      </c>
      <c r="AF195" s="16" t="s">
        <v>189</v>
      </c>
      <c r="AG195" s="16" t="s">
        <v>189</v>
      </c>
      <c r="AH195" s="16" t="s">
        <v>189</v>
      </c>
      <c r="AI195" s="16">
        <v>-10.7898</v>
      </c>
      <c r="AJ195" s="16">
        <v>-12.283099999999999</v>
      </c>
      <c r="AK195" s="16">
        <v>-6.8299000000000003</v>
      </c>
      <c r="AL195" s="16">
        <v>-8.4306999999999999</v>
      </c>
      <c r="AM195" s="16" t="s">
        <v>189</v>
      </c>
      <c r="AN195" s="16" t="s">
        <v>189</v>
      </c>
      <c r="AO195" s="16">
        <v>-8.0595999999999997</v>
      </c>
      <c r="AP195" s="16">
        <v>-8.2902000000000005</v>
      </c>
      <c r="AQ195" s="16" t="s">
        <v>189</v>
      </c>
      <c r="AR195" s="16" t="s">
        <v>189</v>
      </c>
      <c r="AS195" s="16">
        <v>-7.1059999999999999</v>
      </c>
      <c r="AT195" s="16">
        <v>-10.6876</v>
      </c>
      <c r="AU195" s="16" t="s">
        <v>189</v>
      </c>
      <c r="AV195" s="16" t="s">
        <v>189</v>
      </c>
      <c r="AW195" s="16">
        <v>-6.7679999999999998</v>
      </c>
      <c r="AX195" s="16">
        <v>-8.7309999999999999</v>
      </c>
      <c r="AY195" s="16" t="s">
        <v>189</v>
      </c>
      <c r="AZ195" s="16" t="s">
        <v>189</v>
      </c>
      <c r="BA195" s="16">
        <v>-8.3483999999999998</v>
      </c>
      <c r="BB195" s="16">
        <v>-10.813000000000001</v>
      </c>
      <c r="BC195" s="16" t="s">
        <v>189</v>
      </c>
      <c r="BD195" s="16" t="s">
        <v>189</v>
      </c>
      <c r="BE195" s="16">
        <v>-15.645899999999999</v>
      </c>
      <c r="BF195" s="16">
        <v>-12.6028</v>
      </c>
      <c r="BG195" s="16" t="s">
        <v>189</v>
      </c>
      <c r="BH195" s="16">
        <v>-12.194000000000001</v>
      </c>
      <c r="BI195" s="16" t="s">
        <v>189</v>
      </c>
      <c r="BJ195" s="16">
        <v>-7.5713999999999997</v>
      </c>
      <c r="BK195" s="16" t="s">
        <v>189</v>
      </c>
      <c r="BL195" s="16" t="s">
        <v>189</v>
      </c>
      <c r="BM195" s="16">
        <v>-6.0659000000000001</v>
      </c>
      <c r="BN195" s="16" t="s">
        <v>189</v>
      </c>
      <c r="BO195" s="16">
        <v>-7.3346</v>
      </c>
      <c r="BP195" s="16">
        <v>-13.3116</v>
      </c>
      <c r="BQ195" s="16">
        <v>-5.8507999999999996</v>
      </c>
      <c r="BR195" s="16" t="s">
        <v>189</v>
      </c>
      <c r="BS195" s="16">
        <v>-8.8008000000000006</v>
      </c>
    </row>
    <row r="196" spans="1:71">
      <c r="A196" t="s">
        <v>47</v>
      </c>
      <c r="B196" t="s">
        <v>75</v>
      </c>
      <c r="C196" s="69" t="str">
        <f t="shared" si="3"/>
        <v>Uganda 2011Injectables</v>
      </c>
      <c r="D196" s="16">
        <v>3.5457999999999998</v>
      </c>
      <c r="E196" s="16">
        <v>5.9668999999999999</v>
      </c>
      <c r="F196" s="16">
        <v>3.5918999999999999</v>
      </c>
      <c r="G196" s="16">
        <v>0.71330000000000005</v>
      </c>
      <c r="H196" s="16">
        <v>5.9668999999999999</v>
      </c>
      <c r="I196" s="16">
        <v>2.0045000000000002</v>
      </c>
      <c r="J196" s="16">
        <v>-5.0758999999999999</v>
      </c>
      <c r="K196" s="16">
        <v>3.4355000000000002</v>
      </c>
      <c r="L196" s="16">
        <v>6.2934000000000001</v>
      </c>
      <c r="M196" s="16">
        <v>4.1779999999999999</v>
      </c>
      <c r="N196" s="16">
        <v>1.9274</v>
      </c>
      <c r="O196" s="16">
        <v>5.8616000000000001</v>
      </c>
      <c r="P196" s="16">
        <v>2.1158999999999999</v>
      </c>
      <c r="Q196" s="16">
        <v>4.1524999999999999</v>
      </c>
      <c r="R196" s="16">
        <v>2.4047000000000001</v>
      </c>
      <c r="S196" s="16">
        <v>4.1006</v>
      </c>
      <c r="T196" s="16">
        <v>3.0585</v>
      </c>
      <c r="U196" s="16">
        <v>3.1916000000000002</v>
      </c>
      <c r="V196" s="16">
        <v>3.6520000000000001</v>
      </c>
      <c r="W196" s="16">
        <v>3.5007999999999999</v>
      </c>
      <c r="X196" s="16">
        <v>-5.9382000000000001</v>
      </c>
      <c r="Y196" s="16">
        <v>2.5670000000000002</v>
      </c>
      <c r="Z196" s="16">
        <v>3.9965999999999999</v>
      </c>
      <c r="AA196" s="16">
        <v>2.5670000000000002</v>
      </c>
      <c r="AB196" s="16">
        <v>4.2798999999999996</v>
      </c>
      <c r="AC196" s="16" t="s">
        <v>189</v>
      </c>
      <c r="AD196" s="16">
        <v>6.4829999999999997</v>
      </c>
      <c r="AE196" s="16">
        <v>2.6436000000000002</v>
      </c>
      <c r="AF196" s="16">
        <v>4.8601000000000001</v>
      </c>
      <c r="AG196" s="16">
        <v>2.8843000000000001</v>
      </c>
      <c r="AH196" s="16">
        <v>3.5663</v>
      </c>
      <c r="AI196" s="16">
        <v>2.5339</v>
      </c>
      <c r="AJ196" s="16">
        <v>5.5419</v>
      </c>
      <c r="AK196" s="16">
        <v>1.4248000000000001</v>
      </c>
      <c r="AL196" s="16">
        <v>3.5851999999999999</v>
      </c>
      <c r="AM196" s="16">
        <v>1.9239999999999999</v>
      </c>
      <c r="AN196" s="16">
        <v>5.2022000000000004</v>
      </c>
      <c r="AO196" s="16">
        <v>1.2242</v>
      </c>
      <c r="AP196" s="16">
        <v>4.0789</v>
      </c>
      <c r="AQ196" s="16">
        <v>-0.44619999999999999</v>
      </c>
      <c r="AR196" s="16">
        <v>6.2803000000000004</v>
      </c>
      <c r="AS196" s="16">
        <v>2.1825999999999999</v>
      </c>
      <c r="AT196" s="16">
        <v>4.1792999999999996</v>
      </c>
      <c r="AU196" s="16">
        <v>2.7835999999999999</v>
      </c>
      <c r="AV196" s="16">
        <v>7.5213000000000001</v>
      </c>
      <c r="AW196" s="16">
        <v>2.0548999999999999</v>
      </c>
      <c r="AX196" s="16">
        <v>4.7389999999999999</v>
      </c>
      <c r="AY196" s="16">
        <v>2.8691</v>
      </c>
      <c r="AZ196" s="16">
        <v>3.3820999999999999</v>
      </c>
      <c r="BA196" s="16">
        <v>1.8556999999999999</v>
      </c>
      <c r="BB196" s="16">
        <v>3.1490999999999998</v>
      </c>
      <c r="BC196" s="16">
        <v>-0.77639999999999998</v>
      </c>
      <c r="BD196" s="16">
        <v>7.8791000000000002</v>
      </c>
      <c r="BE196" s="16">
        <v>3.6242000000000001</v>
      </c>
      <c r="BF196" s="16">
        <v>6.9859</v>
      </c>
      <c r="BG196" s="16">
        <v>-2.1827000000000001</v>
      </c>
      <c r="BH196" s="16">
        <v>5.7845000000000004</v>
      </c>
      <c r="BI196" s="16" t="s">
        <v>189</v>
      </c>
      <c r="BJ196" s="16">
        <v>2.3906000000000001</v>
      </c>
      <c r="BK196" s="16">
        <v>-1.0826</v>
      </c>
      <c r="BL196" s="16">
        <v>-2.9481999999999999</v>
      </c>
      <c r="BM196" s="16">
        <v>1.9713000000000001</v>
      </c>
      <c r="BN196" s="16">
        <v>2.1242000000000001</v>
      </c>
      <c r="BO196" s="16">
        <v>2.1091000000000002</v>
      </c>
      <c r="BP196" s="16">
        <v>6.0312000000000001</v>
      </c>
      <c r="BQ196" s="16">
        <v>1.8358000000000001</v>
      </c>
      <c r="BR196" s="16" t="s">
        <v>189</v>
      </c>
      <c r="BS196" s="16">
        <v>2.1627000000000001</v>
      </c>
    </row>
    <row r="197" spans="1:71">
      <c r="A197" t="s">
        <v>47</v>
      </c>
      <c r="B197" t="s">
        <v>64</v>
      </c>
      <c r="C197" s="69" t="str">
        <f t="shared" si="3"/>
        <v>Uganda 2011Implants</v>
      </c>
      <c r="D197" s="16">
        <v>-0.78359999999999996</v>
      </c>
      <c r="E197" s="16" t="s">
        <v>189</v>
      </c>
      <c r="F197" s="16" t="s">
        <v>189</v>
      </c>
      <c r="G197" s="16" t="s">
        <v>189</v>
      </c>
      <c r="H197" s="16" t="s">
        <v>189</v>
      </c>
      <c r="I197" s="16">
        <v>-0.94269999999999998</v>
      </c>
      <c r="J197" s="16" t="s">
        <v>189</v>
      </c>
      <c r="K197" s="16">
        <v>-0.81010000000000004</v>
      </c>
      <c r="L197" s="16" t="s">
        <v>189</v>
      </c>
      <c r="M197" s="16" t="s">
        <v>189</v>
      </c>
      <c r="N197" s="16" t="s">
        <v>189</v>
      </c>
      <c r="O197" s="16" t="s">
        <v>189</v>
      </c>
      <c r="P197" s="16">
        <v>-1E-4</v>
      </c>
      <c r="Q197" s="16" t="s">
        <v>189</v>
      </c>
      <c r="R197" s="16" t="s">
        <v>189</v>
      </c>
      <c r="S197" s="16" t="s">
        <v>189</v>
      </c>
      <c r="T197" s="16" t="s">
        <v>189</v>
      </c>
      <c r="U197" s="16" t="s">
        <v>189</v>
      </c>
      <c r="V197" s="16">
        <v>-0.96409999999999996</v>
      </c>
      <c r="W197" s="16" t="s">
        <v>189</v>
      </c>
      <c r="X197" s="16" t="s">
        <v>189</v>
      </c>
      <c r="Y197" s="16" t="s">
        <v>189</v>
      </c>
      <c r="Z197" s="16">
        <v>-1E-4</v>
      </c>
      <c r="AA197" s="16" t="s">
        <v>189</v>
      </c>
      <c r="AB197" s="16" t="s">
        <v>189</v>
      </c>
      <c r="AC197" s="16" t="s">
        <v>189</v>
      </c>
      <c r="AD197" s="16" t="s">
        <v>189</v>
      </c>
      <c r="AE197" s="16" t="s">
        <v>189</v>
      </c>
      <c r="AF197" s="16" t="s">
        <v>189</v>
      </c>
      <c r="AG197" s="16" t="s">
        <v>189</v>
      </c>
      <c r="AH197" s="16" t="s">
        <v>189</v>
      </c>
      <c r="AI197" s="16" t="s">
        <v>189</v>
      </c>
      <c r="AJ197" s="16" t="s">
        <v>189</v>
      </c>
      <c r="AK197" s="16" t="s">
        <v>189</v>
      </c>
      <c r="AL197" s="16" t="s">
        <v>189</v>
      </c>
      <c r="AM197" s="16" t="s">
        <v>189</v>
      </c>
      <c r="AN197" s="16" t="s">
        <v>189</v>
      </c>
      <c r="AO197" s="16" t="s">
        <v>189</v>
      </c>
      <c r="AP197" s="16" t="s">
        <v>189</v>
      </c>
      <c r="AQ197" s="16" t="s">
        <v>189</v>
      </c>
      <c r="AR197" s="16" t="s">
        <v>189</v>
      </c>
      <c r="AS197" s="16" t="s">
        <v>189</v>
      </c>
      <c r="AT197" s="16" t="s">
        <v>189</v>
      </c>
      <c r="AU197" s="16" t="s">
        <v>189</v>
      </c>
      <c r="AV197" s="16" t="s">
        <v>189</v>
      </c>
      <c r="AW197" s="16" t="s">
        <v>189</v>
      </c>
      <c r="AX197" s="16" t="s">
        <v>189</v>
      </c>
      <c r="AY197" s="16" t="s">
        <v>189</v>
      </c>
      <c r="AZ197" s="16" t="s">
        <v>189</v>
      </c>
      <c r="BA197" s="16" t="s">
        <v>189</v>
      </c>
      <c r="BB197" s="16" t="s">
        <v>189</v>
      </c>
      <c r="BC197" s="16" t="s">
        <v>189</v>
      </c>
      <c r="BD197" s="16" t="s">
        <v>189</v>
      </c>
      <c r="BE197" s="16" t="s">
        <v>189</v>
      </c>
      <c r="BF197" s="16" t="s">
        <v>189</v>
      </c>
      <c r="BG197" s="16" t="s">
        <v>189</v>
      </c>
      <c r="BH197" s="16" t="s">
        <v>189</v>
      </c>
      <c r="BI197" s="16" t="s">
        <v>189</v>
      </c>
      <c r="BJ197" s="16" t="s">
        <v>189</v>
      </c>
      <c r="BK197" s="16" t="s">
        <v>189</v>
      </c>
      <c r="BL197" s="16" t="s">
        <v>189</v>
      </c>
      <c r="BM197" s="16">
        <v>-1E-4</v>
      </c>
      <c r="BN197" s="16" t="s">
        <v>189</v>
      </c>
      <c r="BO197" s="16" t="s">
        <v>189</v>
      </c>
      <c r="BP197" s="16" t="s">
        <v>189</v>
      </c>
      <c r="BQ197" s="16" t="s">
        <v>189</v>
      </c>
      <c r="BR197" s="16" t="s">
        <v>189</v>
      </c>
      <c r="BS197" s="16" t="s">
        <v>189</v>
      </c>
    </row>
    <row r="198" spans="1:71">
      <c r="A198" t="s">
        <v>47</v>
      </c>
      <c r="B198" t="s">
        <v>2</v>
      </c>
      <c r="C198" s="69" t="str">
        <f t="shared" si="3"/>
        <v>Uganda 2011Male condom</v>
      </c>
      <c r="D198" s="16">
        <v>3.9483999999999999</v>
      </c>
      <c r="E198" s="16">
        <v>4.2599</v>
      </c>
      <c r="F198" s="16" t="s">
        <v>189</v>
      </c>
      <c r="G198" s="16" t="s">
        <v>189</v>
      </c>
      <c r="H198" s="16">
        <v>4.2599</v>
      </c>
      <c r="I198" s="16">
        <v>-3.5773999999999999</v>
      </c>
      <c r="J198" s="16">
        <v>-2.0388000000000002</v>
      </c>
      <c r="K198" s="16">
        <v>-5.5030999999999999</v>
      </c>
      <c r="L198" s="16">
        <v>2.0779000000000001</v>
      </c>
      <c r="M198" s="16" t="s">
        <v>189</v>
      </c>
      <c r="N198" s="16" t="s">
        <v>189</v>
      </c>
      <c r="O198" s="16">
        <v>3.0891000000000002</v>
      </c>
      <c r="P198" s="16">
        <v>-5.7317999999999998</v>
      </c>
      <c r="Q198" s="16">
        <v>3.1286</v>
      </c>
      <c r="R198" s="16" t="s">
        <v>189</v>
      </c>
      <c r="S198" s="16">
        <v>-9.1587999999999994</v>
      </c>
      <c r="T198" s="16">
        <v>1.9983</v>
      </c>
      <c r="U198" s="16">
        <v>-1.1644000000000001</v>
      </c>
      <c r="V198" s="16">
        <v>-5.7504</v>
      </c>
      <c r="W198" s="16">
        <v>-6.3674999999999997</v>
      </c>
      <c r="X198" s="16" t="s">
        <v>189</v>
      </c>
      <c r="Y198" s="16">
        <v>3.3773</v>
      </c>
      <c r="Z198" s="16">
        <v>-4.8159999999999998</v>
      </c>
      <c r="AA198" s="16">
        <v>3.3773</v>
      </c>
      <c r="AB198" s="16" t="s">
        <v>189</v>
      </c>
      <c r="AC198" s="16" t="s">
        <v>189</v>
      </c>
      <c r="AD198" s="16" t="s">
        <v>189</v>
      </c>
      <c r="AE198" s="16" t="s">
        <v>189</v>
      </c>
      <c r="AF198" s="16" t="s">
        <v>189</v>
      </c>
      <c r="AG198" s="16" t="s">
        <v>189</v>
      </c>
      <c r="AH198" s="16" t="s">
        <v>189</v>
      </c>
      <c r="AI198" s="16">
        <v>-2.6055000000000001</v>
      </c>
      <c r="AJ198" s="16">
        <v>-1.8797999999999999</v>
      </c>
      <c r="AK198" s="16">
        <v>-2.1414</v>
      </c>
      <c r="AL198" s="16">
        <v>1.6262000000000001</v>
      </c>
      <c r="AM198" s="16" t="s">
        <v>189</v>
      </c>
      <c r="AN198" s="16">
        <v>-0.90039999999999998</v>
      </c>
      <c r="AO198" s="16" t="s">
        <v>189</v>
      </c>
      <c r="AP198" s="16">
        <v>-1.2733000000000001</v>
      </c>
      <c r="AQ198" s="16" t="s">
        <v>189</v>
      </c>
      <c r="AR198" s="16" t="s">
        <v>189</v>
      </c>
      <c r="AS198" s="16" t="s">
        <v>189</v>
      </c>
      <c r="AT198" s="16">
        <v>-4.5385</v>
      </c>
      <c r="AU198" s="16" t="s">
        <v>189</v>
      </c>
      <c r="AV198" s="16" t="s">
        <v>189</v>
      </c>
      <c r="AW198" s="16" t="s">
        <v>189</v>
      </c>
      <c r="AX198" s="16">
        <v>-3.6263999999999998</v>
      </c>
      <c r="AY198" s="16" t="s">
        <v>189</v>
      </c>
      <c r="AZ198" s="16">
        <v>-3.3679000000000001</v>
      </c>
      <c r="BA198" s="16" t="s">
        <v>189</v>
      </c>
      <c r="BB198" s="16">
        <v>-2.8376000000000001</v>
      </c>
      <c r="BC198" s="16" t="s">
        <v>189</v>
      </c>
      <c r="BD198" s="16" t="s">
        <v>189</v>
      </c>
      <c r="BE198" s="16">
        <v>-3.1042999999999998</v>
      </c>
      <c r="BF198" s="16">
        <v>3.3624999999999998</v>
      </c>
      <c r="BG198" s="16" t="s">
        <v>189</v>
      </c>
      <c r="BH198" s="16">
        <v>3.0941000000000001</v>
      </c>
      <c r="BI198" s="16" t="s">
        <v>189</v>
      </c>
      <c r="BJ198" s="16" t="s">
        <v>189</v>
      </c>
      <c r="BK198" s="16" t="s">
        <v>189</v>
      </c>
      <c r="BL198" s="16" t="s">
        <v>189</v>
      </c>
      <c r="BM198" s="16" t="s">
        <v>189</v>
      </c>
      <c r="BN198" s="16" t="s">
        <v>189</v>
      </c>
      <c r="BO198" s="16" t="s">
        <v>189</v>
      </c>
      <c r="BP198" s="16">
        <v>4.2591999999999999</v>
      </c>
      <c r="BQ198" s="16" t="s">
        <v>189</v>
      </c>
      <c r="BR198" s="16" t="s">
        <v>189</v>
      </c>
      <c r="BS198" s="16" t="s">
        <v>189</v>
      </c>
    </row>
    <row r="199" spans="1:71">
      <c r="A199" t="s">
        <v>47</v>
      </c>
      <c r="B199" t="s">
        <v>67</v>
      </c>
      <c r="C199" s="69" t="str">
        <f t="shared" si="3"/>
        <v>Uganda 2011Periodic abstinence</v>
      </c>
      <c r="D199" s="16">
        <v>-9.7500999999999998</v>
      </c>
      <c r="E199" s="16" t="s">
        <v>189</v>
      </c>
      <c r="F199" s="16" t="s">
        <v>189</v>
      </c>
      <c r="G199" s="16" t="s">
        <v>189</v>
      </c>
      <c r="H199" s="16" t="s">
        <v>189</v>
      </c>
      <c r="I199" s="16" t="s">
        <v>189</v>
      </c>
      <c r="J199" s="16" t="s">
        <v>189</v>
      </c>
      <c r="K199" s="16">
        <v>-10.829000000000001</v>
      </c>
      <c r="L199" s="16" t="s">
        <v>189</v>
      </c>
      <c r="M199" s="16" t="s">
        <v>189</v>
      </c>
      <c r="N199" s="16" t="s">
        <v>189</v>
      </c>
      <c r="O199" s="16" t="s">
        <v>189</v>
      </c>
      <c r="P199" s="16" t="s">
        <v>189</v>
      </c>
      <c r="Q199" s="16" t="s">
        <v>189</v>
      </c>
      <c r="R199" s="16" t="s">
        <v>189</v>
      </c>
      <c r="S199" s="16" t="s">
        <v>189</v>
      </c>
      <c r="T199" s="16" t="s">
        <v>189</v>
      </c>
      <c r="U199" s="16" t="s">
        <v>189</v>
      </c>
      <c r="V199" s="16" t="s">
        <v>189</v>
      </c>
      <c r="W199" s="16" t="s">
        <v>189</v>
      </c>
      <c r="X199" s="16" t="s">
        <v>189</v>
      </c>
      <c r="Y199" s="16" t="s">
        <v>189</v>
      </c>
      <c r="Z199" s="16" t="s">
        <v>189</v>
      </c>
      <c r="AA199" s="16" t="s">
        <v>189</v>
      </c>
      <c r="AB199" s="16" t="s">
        <v>189</v>
      </c>
      <c r="AC199" s="16" t="s">
        <v>189</v>
      </c>
      <c r="AD199" s="16" t="s">
        <v>189</v>
      </c>
      <c r="AE199" s="16" t="s">
        <v>189</v>
      </c>
      <c r="AF199" s="16" t="s">
        <v>189</v>
      </c>
      <c r="AG199" s="16" t="s">
        <v>189</v>
      </c>
      <c r="AH199" s="16" t="s">
        <v>189</v>
      </c>
      <c r="AI199" s="16" t="s">
        <v>189</v>
      </c>
      <c r="AJ199" s="16" t="s">
        <v>189</v>
      </c>
      <c r="AK199" s="16" t="s">
        <v>189</v>
      </c>
      <c r="AL199" s="16" t="s">
        <v>189</v>
      </c>
      <c r="AM199" s="16" t="s">
        <v>189</v>
      </c>
      <c r="AN199" s="16" t="s">
        <v>189</v>
      </c>
      <c r="AO199" s="16" t="s">
        <v>189</v>
      </c>
      <c r="AP199" s="16" t="s">
        <v>189</v>
      </c>
      <c r="AQ199" s="16" t="s">
        <v>189</v>
      </c>
      <c r="AR199" s="16" t="s">
        <v>189</v>
      </c>
      <c r="AS199" s="16" t="s">
        <v>189</v>
      </c>
      <c r="AT199" s="16" t="s">
        <v>189</v>
      </c>
      <c r="AU199" s="16" t="s">
        <v>189</v>
      </c>
      <c r="AV199" s="16" t="s">
        <v>189</v>
      </c>
      <c r="AW199" s="16" t="s">
        <v>189</v>
      </c>
      <c r="AX199" s="16" t="s">
        <v>189</v>
      </c>
      <c r="AY199" s="16" t="s">
        <v>189</v>
      </c>
      <c r="AZ199" s="16" t="s">
        <v>189</v>
      </c>
      <c r="BA199" s="16" t="s">
        <v>189</v>
      </c>
      <c r="BB199" s="16" t="s">
        <v>189</v>
      </c>
      <c r="BC199" s="16" t="s">
        <v>189</v>
      </c>
      <c r="BD199" s="16" t="s">
        <v>189</v>
      </c>
      <c r="BE199" s="16" t="s">
        <v>189</v>
      </c>
      <c r="BF199" s="16" t="s">
        <v>189</v>
      </c>
      <c r="BG199" s="16" t="s">
        <v>189</v>
      </c>
      <c r="BH199" s="16" t="s">
        <v>189</v>
      </c>
      <c r="BI199" s="16" t="s">
        <v>189</v>
      </c>
      <c r="BJ199" s="16" t="s">
        <v>189</v>
      </c>
      <c r="BK199" s="16" t="s">
        <v>189</v>
      </c>
      <c r="BL199" s="16" t="s">
        <v>189</v>
      </c>
      <c r="BM199" s="16" t="s">
        <v>189</v>
      </c>
      <c r="BN199" s="16" t="s">
        <v>189</v>
      </c>
      <c r="BO199" s="16" t="s">
        <v>189</v>
      </c>
      <c r="BP199" s="16" t="s">
        <v>189</v>
      </c>
      <c r="BQ199" s="16" t="s">
        <v>189</v>
      </c>
      <c r="BR199" s="16" t="s">
        <v>189</v>
      </c>
      <c r="BS199" s="16" t="s">
        <v>189</v>
      </c>
    </row>
    <row r="200" spans="1:71">
      <c r="A200" t="s">
        <v>47</v>
      </c>
      <c r="B200" t="s">
        <v>4</v>
      </c>
      <c r="C200" s="69" t="str">
        <f t="shared" si="3"/>
        <v>Uganda 2011Withdrawal</v>
      </c>
      <c r="D200" s="16">
        <v>-21.981200000000001</v>
      </c>
      <c r="E200" s="16" t="s">
        <v>189</v>
      </c>
      <c r="F200" s="16" t="s">
        <v>189</v>
      </c>
      <c r="G200" s="16" t="s">
        <v>189</v>
      </c>
      <c r="H200" s="16" t="s">
        <v>189</v>
      </c>
      <c r="I200" s="16">
        <v>-17.756499999999999</v>
      </c>
      <c r="J200" s="16" t="s">
        <v>189</v>
      </c>
      <c r="K200" s="16">
        <v>-22.850100000000001</v>
      </c>
      <c r="L200" s="16" t="s">
        <v>189</v>
      </c>
      <c r="M200" s="16" t="s">
        <v>189</v>
      </c>
      <c r="N200" s="16" t="s">
        <v>189</v>
      </c>
      <c r="O200" s="16" t="s">
        <v>189</v>
      </c>
      <c r="P200" s="16">
        <v>-19.4222</v>
      </c>
      <c r="Q200" s="16">
        <v>-23.684200000000001</v>
      </c>
      <c r="R200" s="16" t="s">
        <v>189</v>
      </c>
      <c r="S200" s="16" t="s">
        <v>189</v>
      </c>
      <c r="T200" s="16">
        <v>-17.8979</v>
      </c>
      <c r="U200" s="16" t="s">
        <v>189</v>
      </c>
      <c r="V200" s="16">
        <v>-23.950299999999999</v>
      </c>
      <c r="W200" s="16" t="s">
        <v>189</v>
      </c>
      <c r="X200" s="16" t="s">
        <v>189</v>
      </c>
      <c r="Y200" s="16" t="s">
        <v>189</v>
      </c>
      <c r="Z200" s="16">
        <v>-22.456900000000001</v>
      </c>
      <c r="AA200" s="16" t="s">
        <v>189</v>
      </c>
      <c r="AB200" s="16" t="s">
        <v>189</v>
      </c>
      <c r="AC200" s="16" t="s">
        <v>189</v>
      </c>
      <c r="AD200" s="16" t="s">
        <v>189</v>
      </c>
      <c r="AE200" s="16" t="s">
        <v>189</v>
      </c>
      <c r="AF200" s="16" t="s">
        <v>189</v>
      </c>
      <c r="AG200" s="16" t="s">
        <v>189</v>
      </c>
      <c r="AH200" s="16" t="s">
        <v>189</v>
      </c>
      <c r="AI200" s="16" t="s">
        <v>189</v>
      </c>
      <c r="AJ200" s="16" t="s">
        <v>189</v>
      </c>
      <c r="AK200" s="16" t="s">
        <v>189</v>
      </c>
      <c r="AL200" s="16" t="s">
        <v>189</v>
      </c>
      <c r="AM200" s="16" t="s">
        <v>189</v>
      </c>
      <c r="AN200" s="16" t="s">
        <v>189</v>
      </c>
      <c r="AO200" s="16" t="s">
        <v>189</v>
      </c>
      <c r="AP200" s="16" t="s">
        <v>189</v>
      </c>
      <c r="AQ200" s="16" t="s">
        <v>189</v>
      </c>
      <c r="AR200" s="16" t="s">
        <v>189</v>
      </c>
      <c r="AS200" s="16" t="s">
        <v>189</v>
      </c>
      <c r="AT200" s="16" t="s">
        <v>189</v>
      </c>
      <c r="AU200" s="16" t="s">
        <v>189</v>
      </c>
      <c r="AV200" s="16" t="s">
        <v>189</v>
      </c>
      <c r="AW200" s="16" t="s">
        <v>189</v>
      </c>
      <c r="AX200" s="16" t="s">
        <v>189</v>
      </c>
      <c r="AY200" s="16" t="s">
        <v>189</v>
      </c>
      <c r="AZ200" s="16" t="s">
        <v>189</v>
      </c>
      <c r="BA200" s="16" t="s">
        <v>189</v>
      </c>
      <c r="BB200" s="16" t="s">
        <v>189</v>
      </c>
      <c r="BC200" s="16" t="s">
        <v>189</v>
      </c>
      <c r="BD200" s="16" t="s">
        <v>189</v>
      </c>
      <c r="BE200" s="16" t="s">
        <v>189</v>
      </c>
      <c r="BF200" s="16" t="s">
        <v>189</v>
      </c>
      <c r="BG200" s="16" t="s">
        <v>189</v>
      </c>
      <c r="BH200" s="16" t="s">
        <v>189</v>
      </c>
      <c r="BI200" s="16" t="s">
        <v>189</v>
      </c>
      <c r="BJ200" s="16" t="s">
        <v>189</v>
      </c>
      <c r="BK200" s="16" t="s">
        <v>189</v>
      </c>
      <c r="BL200" s="16" t="s">
        <v>189</v>
      </c>
      <c r="BM200" s="16" t="s">
        <v>189</v>
      </c>
      <c r="BN200" s="16" t="s">
        <v>189</v>
      </c>
      <c r="BO200" s="16" t="s">
        <v>189</v>
      </c>
      <c r="BP200" s="16" t="s">
        <v>189</v>
      </c>
      <c r="BQ200" s="16" t="s">
        <v>189</v>
      </c>
      <c r="BR200" s="16" t="s">
        <v>189</v>
      </c>
      <c r="BS200" s="16" t="s">
        <v>189</v>
      </c>
    </row>
    <row r="201" spans="1:71">
      <c r="A201" t="s">
        <v>48</v>
      </c>
      <c r="B201" t="s">
        <v>0</v>
      </c>
      <c r="C201" s="69" t="str">
        <f t="shared" si="3"/>
        <v>Ukraine 2007Pill</v>
      </c>
      <c r="D201" s="16">
        <v>2.4047000000000001</v>
      </c>
      <c r="E201" s="16" t="s">
        <v>189</v>
      </c>
      <c r="F201" s="16" t="s">
        <v>189</v>
      </c>
      <c r="G201" s="16">
        <v>-1.0172000000000001</v>
      </c>
      <c r="H201" s="16" t="s">
        <v>189</v>
      </c>
      <c r="I201" s="16">
        <v>1.2471000000000001</v>
      </c>
      <c r="J201" s="16" t="s">
        <v>189</v>
      </c>
      <c r="K201" s="16">
        <v>2.4727000000000001</v>
      </c>
      <c r="L201" s="16">
        <v>-2.7326999999999999</v>
      </c>
      <c r="M201" s="16" t="s">
        <v>189</v>
      </c>
      <c r="N201" s="16" t="s">
        <v>189</v>
      </c>
      <c r="O201" s="16">
        <v>2.4937999999999998</v>
      </c>
      <c r="P201" s="16" t="s">
        <v>189</v>
      </c>
      <c r="Q201" s="16">
        <v>-2.5179</v>
      </c>
      <c r="R201" s="16" t="s">
        <v>189</v>
      </c>
      <c r="S201" s="16">
        <v>-1.5920000000000001</v>
      </c>
      <c r="T201" s="16">
        <v>-3.0811000000000002</v>
      </c>
      <c r="U201" s="16">
        <v>2.3732000000000002</v>
      </c>
      <c r="V201" s="16" t="s">
        <v>189</v>
      </c>
      <c r="W201" s="16" t="s">
        <v>189</v>
      </c>
      <c r="X201" s="16" t="s">
        <v>189</v>
      </c>
      <c r="Y201" s="16">
        <v>2.4047000000000001</v>
      </c>
      <c r="Z201" s="16" t="s">
        <v>189</v>
      </c>
      <c r="AA201" s="16">
        <v>2.4047000000000001</v>
      </c>
      <c r="AB201" s="16" t="s">
        <v>189</v>
      </c>
      <c r="AC201" s="16">
        <v>-1.5920000000000001</v>
      </c>
      <c r="AD201" s="16" t="s">
        <v>189</v>
      </c>
      <c r="AE201" s="16">
        <v>-1.3465</v>
      </c>
      <c r="AF201" s="16" t="s">
        <v>189</v>
      </c>
      <c r="AG201" s="16" t="s">
        <v>189</v>
      </c>
      <c r="AH201" s="16" t="s">
        <v>189</v>
      </c>
      <c r="AI201" s="16">
        <v>-3.0811000000000002</v>
      </c>
      <c r="AJ201" s="16" t="s">
        <v>189</v>
      </c>
      <c r="AK201" s="16" t="s">
        <v>189</v>
      </c>
      <c r="AL201" s="16" t="s">
        <v>189</v>
      </c>
      <c r="AM201" s="16" t="s">
        <v>189</v>
      </c>
      <c r="AN201" s="16" t="s">
        <v>189</v>
      </c>
      <c r="AO201" s="16">
        <v>-1.2103999999999999</v>
      </c>
      <c r="AP201" s="16">
        <v>-2.4849999999999999</v>
      </c>
      <c r="AQ201" s="16" t="s">
        <v>189</v>
      </c>
      <c r="AR201" s="16" t="s">
        <v>189</v>
      </c>
      <c r="AS201" s="16" t="s">
        <v>189</v>
      </c>
      <c r="AT201" s="16" t="s">
        <v>189</v>
      </c>
      <c r="AU201" s="16" t="s">
        <v>189</v>
      </c>
      <c r="AV201" s="16" t="s">
        <v>189</v>
      </c>
      <c r="AW201" s="16" t="s">
        <v>189</v>
      </c>
      <c r="AX201" s="16" t="s">
        <v>189</v>
      </c>
      <c r="AY201" s="16" t="s">
        <v>189</v>
      </c>
      <c r="AZ201" s="16" t="s">
        <v>189</v>
      </c>
      <c r="BA201" s="16">
        <v>1.2471000000000001</v>
      </c>
      <c r="BB201" s="16">
        <v>-2.5179</v>
      </c>
      <c r="BC201" s="16" t="s">
        <v>189</v>
      </c>
      <c r="BD201" s="16" t="s">
        <v>189</v>
      </c>
      <c r="BE201" s="16">
        <v>2.4937999999999998</v>
      </c>
      <c r="BF201" s="16" t="s">
        <v>189</v>
      </c>
      <c r="BG201" s="16">
        <v>-1.31</v>
      </c>
      <c r="BH201" s="16">
        <v>-2.5447000000000002</v>
      </c>
      <c r="BI201" s="16" t="s">
        <v>189</v>
      </c>
      <c r="BJ201" s="16" t="s">
        <v>189</v>
      </c>
      <c r="BK201" s="16" t="s">
        <v>189</v>
      </c>
      <c r="BL201" s="16" t="s">
        <v>189</v>
      </c>
      <c r="BM201" s="16" t="s">
        <v>189</v>
      </c>
      <c r="BN201" s="16" t="s">
        <v>189</v>
      </c>
      <c r="BO201" s="16" t="s">
        <v>189</v>
      </c>
      <c r="BP201" s="16" t="s">
        <v>189</v>
      </c>
      <c r="BQ201" s="16">
        <v>-0.52439999999999998</v>
      </c>
      <c r="BR201" s="16" t="s">
        <v>189</v>
      </c>
      <c r="BS201" s="16" t="s">
        <v>189</v>
      </c>
    </row>
    <row r="202" spans="1:71">
      <c r="A202" t="s">
        <v>48</v>
      </c>
      <c r="B202" t="s">
        <v>1</v>
      </c>
      <c r="C202" s="69" t="str">
        <f t="shared" si="3"/>
        <v>Ukraine 2007IUD</v>
      </c>
      <c r="D202" s="16">
        <v>0.53610000000000002</v>
      </c>
      <c r="E202" s="16" t="s">
        <v>189</v>
      </c>
      <c r="F202" s="16" t="s">
        <v>189</v>
      </c>
      <c r="G202" s="16">
        <v>0.56200000000000006</v>
      </c>
      <c r="H202" s="16" t="s">
        <v>189</v>
      </c>
      <c r="I202" s="16">
        <v>0.45979999999999999</v>
      </c>
      <c r="J202" s="16" t="s">
        <v>189</v>
      </c>
      <c r="K202" s="16">
        <v>0.54339999999999999</v>
      </c>
      <c r="L202" s="16">
        <v>-0.2021</v>
      </c>
      <c r="M202" s="16">
        <v>0.89990000000000003</v>
      </c>
      <c r="N202" s="16" t="s">
        <v>189</v>
      </c>
      <c r="O202" s="16">
        <v>0.56640000000000001</v>
      </c>
      <c r="P202" s="16" t="s">
        <v>189</v>
      </c>
      <c r="Q202" s="16">
        <v>-1.149</v>
      </c>
      <c r="R202" s="16">
        <v>0</v>
      </c>
      <c r="S202" s="16">
        <v>1.0216000000000001</v>
      </c>
      <c r="T202" s="16">
        <v>-1E-4</v>
      </c>
      <c r="U202" s="16">
        <v>0.63790000000000002</v>
      </c>
      <c r="V202" s="16">
        <v>-0.30859999999999999</v>
      </c>
      <c r="W202" s="16" t="s">
        <v>189</v>
      </c>
      <c r="X202" s="16" t="s">
        <v>189</v>
      </c>
      <c r="Y202" s="16">
        <v>0.53620000000000001</v>
      </c>
      <c r="Z202" s="16" t="s">
        <v>189</v>
      </c>
      <c r="AA202" s="16">
        <v>0.53620000000000001</v>
      </c>
      <c r="AB202" s="16" t="s">
        <v>189</v>
      </c>
      <c r="AC202" s="16">
        <v>1.0222</v>
      </c>
      <c r="AD202" s="16" t="s">
        <v>189</v>
      </c>
      <c r="AE202" s="16">
        <v>0.89780000000000004</v>
      </c>
      <c r="AF202" s="16">
        <v>-2.5434999999999999</v>
      </c>
      <c r="AG202" s="16">
        <v>-1E-4</v>
      </c>
      <c r="AH202" s="16" t="s">
        <v>189</v>
      </c>
      <c r="AI202" s="16">
        <v>-1E-4</v>
      </c>
      <c r="AJ202" s="16" t="s">
        <v>189</v>
      </c>
      <c r="AK202" s="16">
        <v>-1E-4</v>
      </c>
      <c r="AL202" s="16" t="s">
        <v>189</v>
      </c>
      <c r="AM202" s="16" t="s">
        <v>189</v>
      </c>
      <c r="AN202" s="16" t="s">
        <v>189</v>
      </c>
      <c r="AO202" s="16">
        <v>0.66820000000000002</v>
      </c>
      <c r="AP202" s="16">
        <v>-1.218</v>
      </c>
      <c r="AQ202" s="16">
        <v>-1E-4</v>
      </c>
      <c r="AR202" s="16" t="s">
        <v>189</v>
      </c>
      <c r="AS202" s="16">
        <v>-1E-4</v>
      </c>
      <c r="AT202" s="16" t="s">
        <v>189</v>
      </c>
      <c r="AU202" s="16">
        <v>-1E-4</v>
      </c>
      <c r="AV202" s="16" t="s">
        <v>189</v>
      </c>
      <c r="AW202" s="16" t="s">
        <v>189</v>
      </c>
      <c r="AX202" s="16" t="s">
        <v>189</v>
      </c>
      <c r="AY202" s="16" t="s">
        <v>189</v>
      </c>
      <c r="AZ202" s="16" t="s">
        <v>189</v>
      </c>
      <c r="BA202" s="16">
        <v>0.4597</v>
      </c>
      <c r="BB202" s="16">
        <v>-1.1497999999999999</v>
      </c>
      <c r="BC202" s="16">
        <v>0</v>
      </c>
      <c r="BD202" s="16" t="s">
        <v>189</v>
      </c>
      <c r="BE202" s="16">
        <v>0.56659999999999999</v>
      </c>
      <c r="BF202" s="16" t="s">
        <v>189</v>
      </c>
      <c r="BG202" s="16">
        <v>0.48659999999999998</v>
      </c>
      <c r="BH202" s="16">
        <v>-1.1598999999999999</v>
      </c>
      <c r="BI202" s="16">
        <v>0</v>
      </c>
      <c r="BJ202" s="16" t="s">
        <v>189</v>
      </c>
      <c r="BK202" s="16" t="s">
        <v>189</v>
      </c>
      <c r="BL202" s="16" t="s">
        <v>189</v>
      </c>
      <c r="BM202" s="16" t="s">
        <v>189</v>
      </c>
      <c r="BN202" s="16" t="s">
        <v>189</v>
      </c>
      <c r="BO202" s="16" t="s">
        <v>189</v>
      </c>
      <c r="BP202" s="16" t="s">
        <v>189</v>
      </c>
      <c r="BQ202" s="16">
        <v>-0.99199999999999999</v>
      </c>
      <c r="BR202" s="16" t="s">
        <v>189</v>
      </c>
      <c r="BS202" s="16">
        <v>0</v>
      </c>
    </row>
    <row r="203" spans="1:71">
      <c r="A203" t="s">
        <v>48</v>
      </c>
      <c r="B203" t="s">
        <v>2</v>
      </c>
      <c r="C203" s="69" t="str">
        <f t="shared" si="3"/>
        <v>Ukraine 2007Male condom</v>
      </c>
      <c r="D203" s="16">
        <v>3.0308000000000002</v>
      </c>
      <c r="E203" s="16">
        <v>3.6638000000000002</v>
      </c>
      <c r="F203" s="16">
        <v>2.4443000000000001</v>
      </c>
      <c r="G203" s="16">
        <v>2.6219999999999999</v>
      </c>
      <c r="H203" s="16">
        <v>3.6638000000000002</v>
      </c>
      <c r="I203" s="16">
        <v>2.5642999999999998</v>
      </c>
      <c r="J203" s="16">
        <v>2.2837000000000001</v>
      </c>
      <c r="K203" s="16">
        <v>3.2955000000000001</v>
      </c>
      <c r="L203" s="16">
        <v>2.7033999999999998</v>
      </c>
      <c r="M203" s="16">
        <v>4.2294999999999998</v>
      </c>
      <c r="N203" s="16" t="s">
        <v>189</v>
      </c>
      <c r="O203" s="16">
        <v>3.1232000000000002</v>
      </c>
      <c r="P203" s="16" t="s">
        <v>189</v>
      </c>
      <c r="Q203" s="16">
        <v>2.8532999999999999</v>
      </c>
      <c r="R203" s="16">
        <v>3.5169999999999999</v>
      </c>
      <c r="S203" s="16">
        <v>2.7532999999999999</v>
      </c>
      <c r="T203" s="16">
        <v>3.2501000000000002</v>
      </c>
      <c r="U203" s="16">
        <v>2.8748</v>
      </c>
      <c r="V203" s="16">
        <v>3.6236999999999999</v>
      </c>
      <c r="W203" s="16" t="s">
        <v>189</v>
      </c>
      <c r="X203" s="16" t="s">
        <v>189</v>
      </c>
      <c r="Y203" s="16">
        <v>3.0331000000000001</v>
      </c>
      <c r="Z203" s="16" t="s">
        <v>189</v>
      </c>
      <c r="AA203" s="16">
        <v>3.0331000000000001</v>
      </c>
      <c r="AB203" s="16" t="s">
        <v>189</v>
      </c>
      <c r="AC203" s="16">
        <v>2.7581000000000002</v>
      </c>
      <c r="AD203" s="16">
        <v>4.4363000000000001</v>
      </c>
      <c r="AE203" s="16">
        <v>1.6295999999999999</v>
      </c>
      <c r="AF203" s="16">
        <v>3.0059999999999998</v>
      </c>
      <c r="AG203" s="16">
        <v>2.2145000000000001</v>
      </c>
      <c r="AH203" s="16" t="s">
        <v>189</v>
      </c>
      <c r="AI203" s="16">
        <v>3.2501000000000002</v>
      </c>
      <c r="AJ203" s="16">
        <v>3.0945999999999998</v>
      </c>
      <c r="AK203" s="16">
        <v>3.3466</v>
      </c>
      <c r="AL203" s="16">
        <v>2.7408999999999999</v>
      </c>
      <c r="AM203" s="16">
        <v>-4.8521999999999998</v>
      </c>
      <c r="AN203" s="16">
        <v>3.1808000000000001</v>
      </c>
      <c r="AO203" s="16">
        <v>2.6158999999999999</v>
      </c>
      <c r="AP203" s="16">
        <v>2.5991</v>
      </c>
      <c r="AQ203" s="16">
        <v>3.7837999999999998</v>
      </c>
      <c r="AR203" s="16">
        <v>-5.9489000000000001</v>
      </c>
      <c r="AS203" s="16">
        <v>2.3900999999999999</v>
      </c>
      <c r="AT203" s="16">
        <v>4.0724</v>
      </c>
      <c r="AU203" s="16">
        <v>-2.9836999999999998</v>
      </c>
      <c r="AV203" s="16" t="s">
        <v>189</v>
      </c>
      <c r="AW203" s="16" t="s">
        <v>189</v>
      </c>
      <c r="AX203" s="16" t="s">
        <v>189</v>
      </c>
      <c r="AY203" s="16" t="s">
        <v>189</v>
      </c>
      <c r="AZ203" s="16">
        <v>3.6671</v>
      </c>
      <c r="BA203" s="16">
        <v>2.5659999999999998</v>
      </c>
      <c r="BB203" s="16">
        <v>2.8548</v>
      </c>
      <c r="BC203" s="16">
        <v>3.5217000000000001</v>
      </c>
      <c r="BD203" s="16" t="s">
        <v>189</v>
      </c>
      <c r="BE203" s="16">
        <v>3.1244000000000001</v>
      </c>
      <c r="BF203" s="16">
        <v>3.6638000000000002</v>
      </c>
      <c r="BG203" s="16">
        <v>2.7010000000000001</v>
      </c>
      <c r="BH203" s="16">
        <v>2.871</v>
      </c>
      <c r="BI203" s="16">
        <v>3.8685999999999998</v>
      </c>
      <c r="BJ203" s="16" t="s">
        <v>189</v>
      </c>
      <c r="BK203" s="16" t="s">
        <v>189</v>
      </c>
      <c r="BL203" s="16" t="s">
        <v>189</v>
      </c>
      <c r="BM203" s="16" t="s">
        <v>189</v>
      </c>
      <c r="BN203" s="16" t="s">
        <v>189</v>
      </c>
      <c r="BO203" s="16" t="s">
        <v>189</v>
      </c>
      <c r="BP203" s="16">
        <v>3.1240999999999999</v>
      </c>
      <c r="BQ203" s="16">
        <v>2.4939</v>
      </c>
      <c r="BR203" s="16" t="s">
        <v>189</v>
      </c>
      <c r="BS203" s="16">
        <v>2.6547999999999998</v>
      </c>
    </row>
    <row r="204" spans="1:71">
      <c r="A204" t="s">
        <v>48</v>
      </c>
      <c r="B204" t="s">
        <v>67</v>
      </c>
      <c r="C204" s="69" t="str">
        <f t="shared" si="3"/>
        <v>Ukraine 2007Periodic abstinence</v>
      </c>
      <c r="D204" s="16">
        <v>8.3995999999999995</v>
      </c>
      <c r="E204" s="16" t="s">
        <v>189</v>
      </c>
      <c r="F204" s="16" t="s">
        <v>189</v>
      </c>
      <c r="G204" s="16">
        <v>-5.8117000000000001</v>
      </c>
      <c r="H204" s="16" t="s">
        <v>189</v>
      </c>
      <c r="I204" s="16">
        <v>6.3038999999999996</v>
      </c>
      <c r="J204" s="16" t="s">
        <v>189</v>
      </c>
      <c r="K204" s="16">
        <v>8.9079999999999995</v>
      </c>
      <c r="L204" s="16">
        <v>-9.6948000000000008</v>
      </c>
      <c r="M204" s="16">
        <v>-7.1074000000000002</v>
      </c>
      <c r="N204" s="16" t="s">
        <v>189</v>
      </c>
      <c r="O204" s="16">
        <v>8.5679999999999996</v>
      </c>
      <c r="P204" s="16" t="s">
        <v>189</v>
      </c>
      <c r="Q204" s="16">
        <v>-9.4376999999999995</v>
      </c>
      <c r="R204" s="16">
        <v>-7.1634000000000002</v>
      </c>
      <c r="S204" s="16">
        <v>11.2712</v>
      </c>
      <c r="T204" s="16">
        <v>-5.0180999999999996</v>
      </c>
      <c r="U204" s="16">
        <v>-8.1588999999999992</v>
      </c>
      <c r="V204" s="16">
        <v>-8.9245999999999999</v>
      </c>
      <c r="W204" s="16" t="s">
        <v>189</v>
      </c>
      <c r="X204" s="16" t="s">
        <v>189</v>
      </c>
      <c r="Y204" s="16">
        <v>8.3995999999999995</v>
      </c>
      <c r="Z204" s="16" t="s">
        <v>189</v>
      </c>
      <c r="AA204" s="16">
        <v>8.3995999999999995</v>
      </c>
      <c r="AB204" s="16" t="s">
        <v>189</v>
      </c>
      <c r="AC204" s="16">
        <v>11.2712</v>
      </c>
      <c r="AD204" s="16" t="s">
        <v>189</v>
      </c>
      <c r="AE204" s="16">
        <v>-10.154500000000001</v>
      </c>
      <c r="AF204" s="16">
        <v>-14.3363</v>
      </c>
      <c r="AG204" s="16">
        <v>-8.0236999999999998</v>
      </c>
      <c r="AH204" s="16" t="s">
        <v>189</v>
      </c>
      <c r="AI204" s="16">
        <v>-5.0180999999999996</v>
      </c>
      <c r="AJ204" s="16" t="s">
        <v>189</v>
      </c>
      <c r="AK204" s="16" t="s">
        <v>189</v>
      </c>
      <c r="AL204" s="16" t="s">
        <v>189</v>
      </c>
      <c r="AM204" s="16" t="s">
        <v>189</v>
      </c>
      <c r="AN204" s="16" t="s">
        <v>189</v>
      </c>
      <c r="AO204" s="16">
        <v>-5.8880999999999997</v>
      </c>
      <c r="AP204" s="16">
        <v>-7.4467999999999996</v>
      </c>
      <c r="AQ204" s="16" t="s">
        <v>189</v>
      </c>
      <c r="AR204" s="16" t="s">
        <v>189</v>
      </c>
      <c r="AS204" s="16">
        <v>-7.2404000000000002</v>
      </c>
      <c r="AT204" s="16" t="s">
        <v>189</v>
      </c>
      <c r="AU204" s="16" t="s">
        <v>189</v>
      </c>
      <c r="AV204" s="16" t="s">
        <v>189</v>
      </c>
      <c r="AW204" s="16" t="s">
        <v>189</v>
      </c>
      <c r="AX204" s="16" t="s">
        <v>189</v>
      </c>
      <c r="AY204" s="16" t="s">
        <v>189</v>
      </c>
      <c r="AZ204" s="16" t="s">
        <v>189</v>
      </c>
      <c r="BA204" s="16">
        <v>6.3038999999999996</v>
      </c>
      <c r="BB204" s="16">
        <v>-9.4376999999999995</v>
      </c>
      <c r="BC204" s="16">
        <v>-7.1634000000000002</v>
      </c>
      <c r="BD204" s="16" t="s">
        <v>189</v>
      </c>
      <c r="BE204" s="16">
        <v>8.5679999999999996</v>
      </c>
      <c r="BF204" s="16" t="s">
        <v>189</v>
      </c>
      <c r="BG204" s="16">
        <v>6.2584999999999997</v>
      </c>
      <c r="BH204" s="16">
        <v>-9.0541999999999998</v>
      </c>
      <c r="BI204" s="16">
        <v>-7.9090999999999996</v>
      </c>
      <c r="BJ204" s="16" t="s">
        <v>189</v>
      </c>
      <c r="BK204" s="16" t="s">
        <v>189</v>
      </c>
      <c r="BL204" s="16" t="s">
        <v>189</v>
      </c>
      <c r="BM204" s="16" t="s">
        <v>189</v>
      </c>
      <c r="BN204" s="16" t="s">
        <v>189</v>
      </c>
      <c r="BO204" s="16" t="s">
        <v>189</v>
      </c>
      <c r="BP204" s="16" t="s">
        <v>189</v>
      </c>
      <c r="BQ204" s="16">
        <v>-6.7617000000000003</v>
      </c>
      <c r="BR204" s="16" t="s">
        <v>189</v>
      </c>
      <c r="BS204" s="16">
        <v>-5.9245000000000001</v>
      </c>
    </row>
    <row r="205" spans="1:71">
      <c r="A205" t="s">
        <v>48</v>
      </c>
      <c r="B205" t="s">
        <v>4</v>
      </c>
      <c r="C205" s="69" t="str">
        <f t="shared" si="3"/>
        <v>Ukraine 2007Withdrawal</v>
      </c>
      <c r="D205" s="16">
        <v>8.1137999999999995</v>
      </c>
      <c r="E205" s="16">
        <v>-11.873900000000001</v>
      </c>
      <c r="F205" s="16">
        <v>-11.8506</v>
      </c>
      <c r="G205" s="16">
        <v>3.6341999999999999</v>
      </c>
      <c r="H205" s="16">
        <v>-11.873900000000001</v>
      </c>
      <c r="I205" s="16">
        <v>6.4127999999999998</v>
      </c>
      <c r="J205" s="16" t="s">
        <v>189</v>
      </c>
      <c r="K205" s="16">
        <v>8.17</v>
      </c>
      <c r="L205" s="16">
        <v>10.913</v>
      </c>
      <c r="M205" s="16">
        <v>2.4559000000000002</v>
      </c>
      <c r="N205" s="16" t="s">
        <v>189</v>
      </c>
      <c r="O205" s="16">
        <v>8.4227000000000007</v>
      </c>
      <c r="P205" s="16" t="s">
        <v>189</v>
      </c>
      <c r="Q205" s="16">
        <v>10.7165</v>
      </c>
      <c r="R205" s="16">
        <v>-2.9662000000000002</v>
      </c>
      <c r="S205" s="16">
        <v>9.2246000000000006</v>
      </c>
      <c r="T205" s="16">
        <v>6.9690000000000003</v>
      </c>
      <c r="U205" s="16">
        <v>8.5897000000000006</v>
      </c>
      <c r="V205" s="16">
        <v>-6.8895999999999997</v>
      </c>
      <c r="W205" s="16" t="s">
        <v>189</v>
      </c>
      <c r="X205" s="16" t="s">
        <v>189</v>
      </c>
      <c r="Y205" s="16">
        <v>8.1257999999999999</v>
      </c>
      <c r="Z205" s="16" t="s">
        <v>189</v>
      </c>
      <c r="AA205" s="16">
        <v>8.1257999999999999</v>
      </c>
      <c r="AB205" s="16" t="s">
        <v>189</v>
      </c>
      <c r="AC205" s="16">
        <v>9.2513000000000005</v>
      </c>
      <c r="AD205" s="16" t="s">
        <v>189</v>
      </c>
      <c r="AE205" s="16">
        <v>7.3076999999999996</v>
      </c>
      <c r="AF205" s="16">
        <v>-12.6149</v>
      </c>
      <c r="AG205" s="16">
        <v>-3.9207999999999998</v>
      </c>
      <c r="AH205" s="16" t="s">
        <v>189</v>
      </c>
      <c r="AI205" s="16">
        <v>6.9690000000000003</v>
      </c>
      <c r="AJ205" s="16" t="s">
        <v>189</v>
      </c>
      <c r="AK205" s="16">
        <v>-5.4970999999999997</v>
      </c>
      <c r="AL205" s="16">
        <v>-9.02</v>
      </c>
      <c r="AM205" s="16" t="s">
        <v>189</v>
      </c>
      <c r="AN205" s="16">
        <v>-10.8302</v>
      </c>
      <c r="AO205" s="16">
        <v>7.4157000000000002</v>
      </c>
      <c r="AP205" s="16">
        <v>11.1716</v>
      </c>
      <c r="AQ205" s="16" t="s">
        <v>189</v>
      </c>
      <c r="AR205" s="16" t="s">
        <v>189</v>
      </c>
      <c r="AS205" s="16">
        <v>-4.2336</v>
      </c>
      <c r="AT205" s="16" t="s">
        <v>189</v>
      </c>
      <c r="AU205" s="16" t="s">
        <v>189</v>
      </c>
      <c r="AV205" s="16" t="s">
        <v>189</v>
      </c>
      <c r="AW205" s="16" t="s">
        <v>189</v>
      </c>
      <c r="AX205" s="16" t="s">
        <v>189</v>
      </c>
      <c r="AY205" s="16" t="s">
        <v>189</v>
      </c>
      <c r="AZ205" s="16">
        <v>-11.873900000000001</v>
      </c>
      <c r="BA205" s="16">
        <v>6.4265999999999996</v>
      </c>
      <c r="BB205" s="16">
        <v>10.740399999999999</v>
      </c>
      <c r="BC205" s="16">
        <v>-2.9662000000000002</v>
      </c>
      <c r="BD205" s="16" t="s">
        <v>189</v>
      </c>
      <c r="BE205" s="16">
        <v>8.4358000000000004</v>
      </c>
      <c r="BF205" s="16">
        <v>-11.9231</v>
      </c>
      <c r="BG205" s="16">
        <v>6.7161999999999997</v>
      </c>
      <c r="BH205" s="16">
        <v>10.8024</v>
      </c>
      <c r="BI205" s="16">
        <v>-2.9746000000000001</v>
      </c>
      <c r="BJ205" s="16" t="s">
        <v>189</v>
      </c>
      <c r="BK205" s="16" t="s">
        <v>189</v>
      </c>
      <c r="BL205" s="16" t="s">
        <v>189</v>
      </c>
      <c r="BM205" s="16" t="s">
        <v>189</v>
      </c>
      <c r="BN205" s="16" t="s">
        <v>189</v>
      </c>
      <c r="BO205" s="16" t="s">
        <v>189</v>
      </c>
      <c r="BP205" s="16">
        <v>-12.438000000000001</v>
      </c>
      <c r="BQ205" s="16">
        <v>-9.4077999999999999</v>
      </c>
      <c r="BR205" s="16" t="s">
        <v>189</v>
      </c>
      <c r="BS205" s="16">
        <v>-2.7345000000000002</v>
      </c>
    </row>
    <row r="206" spans="1:71">
      <c r="A206" t="s">
        <v>49</v>
      </c>
      <c r="B206" t="s">
        <v>0</v>
      </c>
      <c r="C206" s="69" t="str">
        <f t="shared" si="3"/>
        <v>Vietnam 2002Pill</v>
      </c>
      <c r="D206" s="16">
        <v>6.0095999999999998</v>
      </c>
      <c r="E206" s="16">
        <v>-10.865600000000001</v>
      </c>
      <c r="F206" s="16">
        <v>-6.8647999999999998</v>
      </c>
      <c r="G206" s="16">
        <v>-2.57</v>
      </c>
      <c r="H206" s="16">
        <v>-10.865600000000001</v>
      </c>
      <c r="I206" s="16">
        <v>4.4691000000000001</v>
      </c>
      <c r="J206" s="16" t="s">
        <v>189</v>
      </c>
      <c r="K206" s="16">
        <v>5.7510000000000003</v>
      </c>
      <c r="L206" s="16">
        <v>-8.4423999999999992</v>
      </c>
      <c r="M206" s="16">
        <v>4.9645999999999999</v>
      </c>
      <c r="N206" s="16" t="s">
        <v>189</v>
      </c>
      <c r="O206" s="16">
        <v>5.7061999999999999</v>
      </c>
      <c r="P206" s="16">
        <v>-6.9062999999999999</v>
      </c>
      <c r="Q206" s="16">
        <v>-8.8783999999999992</v>
      </c>
      <c r="R206" s="16">
        <v>3.9369999999999998</v>
      </c>
      <c r="S206" s="16">
        <v>6.6951999999999998</v>
      </c>
      <c r="T206" s="16">
        <v>-4.6188000000000002</v>
      </c>
      <c r="U206" s="16" t="s">
        <v>189</v>
      </c>
      <c r="V206" s="16">
        <v>6.6913</v>
      </c>
      <c r="W206" s="16">
        <v>-7.9013999999999998</v>
      </c>
      <c r="X206" s="16" t="s">
        <v>189</v>
      </c>
      <c r="Y206" s="16">
        <v>5.7244000000000002</v>
      </c>
      <c r="Z206" s="16">
        <v>-6.3677999999999999</v>
      </c>
      <c r="AA206" s="16">
        <v>5.7244000000000002</v>
      </c>
      <c r="AB206" s="16">
        <v>-7.3528000000000002</v>
      </c>
      <c r="AC206" s="16">
        <v>-5.8551000000000002</v>
      </c>
      <c r="AD206" s="16" t="s">
        <v>189</v>
      </c>
      <c r="AE206" s="16">
        <v>-4.5156000000000001</v>
      </c>
      <c r="AF206" s="16">
        <v>-9.0050000000000008</v>
      </c>
      <c r="AG206" s="16">
        <v>-5.1074000000000002</v>
      </c>
      <c r="AH206" s="16" t="s">
        <v>189</v>
      </c>
      <c r="AI206" s="16">
        <v>-5.6216999999999997</v>
      </c>
      <c r="AJ206" s="16" t="s">
        <v>189</v>
      </c>
      <c r="AK206" s="16">
        <v>-4.3361000000000001</v>
      </c>
      <c r="AL206" s="16" t="s">
        <v>189</v>
      </c>
      <c r="AM206" s="16" t="s">
        <v>189</v>
      </c>
      <c r="AN206" s="16" t="s">
        <v>189</v>
      </c>
      <c r="AO206" s="16" t="s">
        <v>189</v>
      </c>
      <c r="AP206" s="16" t="s">
        <v>189</v>
      </c>
      <c r="AQ206" s="16" t="s">
        <v>189</v>
      </c>
      <c r="AR206" s="16" t="s">
        <v>189</v>
      </c>
      <c r="AS206" s="16">
        <v>4.8785999999999996</v>
      </c>
      <c r="AT206" s="16">
        <v>-9.9564000000000004</v>
      </c>
      <c r="AU206" s="16">
        <v>-4.6529999999999996</v>
      </c>
      <c r="AV206" s="16" t="s">
        <v>189</v>
      </c>
      <c r="AW206" s="16">
        <v>-3.3883999999999999</v>
      </c>
      <c r="AX206" s="16" t="s">
        <v>189</v>
      </c>
      <c r="AY206" s="16">
        <v>-5.1798000000000002</v>
      </c>
      <c r="AZ206" s="16" t="s">
        <v>189</v>
      </c>
      <c r="BA206" s="16">
        <v>-5.2073</v>
      </c>
      <c r="BB206" s="16" t="s">
        <v>189</v>
      </c>
      <c r="BC206" s="16">
        <v>-2.8704999999999998</v>
      </c>
      <c r="BD206" s="16">
        <v>-5.7051999999999996</v>
      </c>
      <c r="BE206" s="16">
        <v>-5.6982999999999997</v>
      </c>
      <c r="BF206" s="16" t="s">
        <v>189</v>
      </c>
      <c r="BG206" s="16">
        <v>-4.3308</v>
      </c>
      <c r="BH206" s="16">
        <v>-8.9978999999999996</v>
      </c>
      <c r="BI206" s="16">
        <v>-1.8945000000000001</v>
      </c>
      <c r="BJ206" s="16" t="s">
        <v>189</v>
      </c>
      <c r="BK206" s="16" t="s">
        <v>189</v>
      </c>
      <c r="BL206" s="16" t="s">
        <v>189</v>
      </c>
      <c r="BM206" s="16">
        <v>-4.7698</v>
      </c>
      <c r="BN206" s="16" t="s">
        <v>189</v>
      </c>
      <c r="BO206" s="16">
        <v>-6.9267000000000003</v>
      </c>
      <c r="BP206" s="16" t="s">
        <v>189</v>
      </c>
      <c r="BQ206" s="16" t="s">
        <v>189</v>
      </c>
      <c r="BR206" s="16" t="s">
        <v>189</v>
      </c>
      <c r="BS206" s="16">
        <v>2.9458000000000002</v>
      </c>
    </row>
    <row r="207" spans="1:71">
      <c r="A207" t="s">
        <v>49</v>
      </c>
      <c r="B207" t="s">
        <v>1</v>
      </c>
      <c r="C207" s="69" t="str">
        <f t="shared" si="3"/>
        <v>Vietnam 2002IUD</v>
      </c>
      <c r="D207" s="16">
        <v>2.0057999999999998</v>
      </c>
      <c r="E207" s="16">
        <v>3.6284999999999998</v>
      </c>
      <c r="F207" s="16">
        <v>2.3254999999999999</v>
      </c>
      <c r="G207" s="16">
        <v>0.88119999999999998</v>
      </c>
      <c r="H207" s="16">
        <v>3.6284999999999998</v>
      </c>
      <c r="I207" s="16">
        <v>1.5283</v>
      </c>
      <c r="J207" s="16" t="s">
        <v>189</v>
      </c>
      <c r="K207" s="16">
        <v>2.0066999999999999</v>
      </c>
      <c r="L207" s="16">
        <v>2.8096000000000001</v>
      </c>
      <c r="M207" s="16">
        <v>1.8862000000000001</v>
      </c>
      <c r="N207" s="16">
        <v>-0.38069999999999998</v>
      </c>
      <c r="O207" s="16">
        <v>2.3921000000000001</v>
      </c>
      <c r="P207" s="16">
        <v>0.97589999999999999</v>
      </c>
      <c r="Q207" s="16">
        <v>2.5895000000000001</v>
      </c>
      <c r="R207" s="16">
        <v>1.6198999999999999</v>
      </c>
      <c r="S207" s="16">
        <v>2.1400999999999999</v>
      </c>
      <c r="T207" s="16">
        <v>1.7039</v>
      </c>
      <c r="U207" s="16">
        <v>-1.3076000000000001</v>
      </c>
      <c r="V207" s="16">
        <v>2.1029</v>
      </c>
      <c r="W207" s="16">
        <v>2.9129</v>
      </c>
      <c r="X207" s="16">
        <v>-0.75929999999999997</v>
      </c>
      <c r="Y207" s="16">
        <v>1.8812</v>
      </c>
      <c r="Z207" s="16">
        <v>2.2296999999999998</v>
      </c>
      <c r="AA207" s="16">
        <v>1.8812</v>
      </c>
      <c r="AB207" s="16">
        <v>2.2431000000000001</v>
      </c>
      <c r="AC207" s="16">
        <v>2.0615999999999999</v>
      </c>
      <c r="AD207" s="16">
        <v>-3.9647000000000001</v>
      </c>
      <c r="AE207" s="16">
        <v>1.4603999999999999</v>
      </c>
      <c r="AF207" s="16">
        <v>2.9937</v>
      </c>
      <c r="AG207" s="16">
        <v>1.5376000000000001</v>
      </c>
      <c r="AH207" s="16" t="s">
        <v>189</v>
      </c>
      <c r="AI207" s="16">
        <v>1.6166</v>
      </c>
      <c r="AJ207" s="16" t="s">
        <v>189</v>
      </c>
      <c r="AK207" s="16">
        <v>1.6482000000000001</v>
      </c>
      <c r="AL207" s="16">
        <v>-1.5791999999999999</v>
      </c>
      <c r="AM207" s="16">
        <v>-1.7625</v>
      </c>
      <c r="AN207" s="16" t="s">
        <v>189</v>
      </c>
      <c r="AO207" s="16">
        <v>-1.5170999999999999</v>
      </c>
      <c r="AP207" s="16" t="s">
        <v>189</v>
      </c>
      <c r="AQ207" s="16" t="s">
        <v>189</v>
      </c>
      <c r="AR207" s="16">
        <v>3.9070999999999998</v>
      </c>
      <c r="AS207" s="16">
        <v>1.5308999999999999</v>
      </c>
      <c r="AT207" s="16">
        <v>2.7362000000000002</v>
      </c>
      <c r="AU207" s="16">
        <v>1.698</v>
      </c>
      <c r="AV207" s="16">
        <v>-5.2157</v>
      </c>
      <c r="AW207" s="16">
        <v>0.93379999999999996</v>
      </c>
      <c r="AX207" s="16">
        <v>-3.3624999999999998</v>
      </c>
      <c r="AY207" s="16">
        <v>-1.5238</v>
      </c>
      <c r="AZ207" s="16">
        <v>-2.3458999999999999</v>
      </c>
      <c r="BA207" s="16">
        <v>1.7831999999999999</v>
      </c>
      <c r="BB207" s="16">
        <v>2.2002999999999999</v>
      </c>
      <c r="BC207" s="16">
        <v>1.6601999999999999</v>
      </c>
      <c r="BD207" s="16">
        <v>2.6206</v>
      </c>
      <c r="BE207" s="16">
        <v>2.2959000000000001</v>
      </c>
      <c r="BF207" s="16">
        <v>3.7282999999999999</v>
      </c>
      <c r="BG207" s="16">
        <v>1.8079000000000001</v>
      </c>
      <c r="BH207" s="16">
        <v>2.7808999999999999</v>
      </c>
      <c r="BI207" s="16">
        <v>1.9798</v>
      </c>
      <c r="BJ207" s="16">
        <v>-1.6013999999999999</v>
      </c>
      <c r="BK207" s="16">
        <v>-0.31430000000000002</v>
      </c>
      <c r="BL207" s="16" t="s">
        <v>189</v>
      </c>
      <c r="BM207" s="16">
        <v>0.99760000000000004</v>
      </c>
      <c r="BN207" s="16" t="s">
        <v>189</v>
      </c>
      <c r="BO207" s="16">
        <v>1.0878000000000001</v>
      </c>
      <c r="BP207" s="16">
        <v>-4.1772999999999998</v>
      </c>
      <c r="BQ207" s="16">
        <v>1.3161</v>
      </c>
      <c r="BR207" s="16" t="s">
        <v>189</v>
      </c>
      <c r="BS207" s="16">
        <v>1.6111</v>
      </c>
    </row>
    <row r="208" spans="1:71">
      <c r="A208" t="s">
        <v>49</v>
      </c>
      <c r="B208" t="s">
        <v>2</v>
      </c>
      <c r="C208" s="69" t="str">
        <f t="shared" si="3"/>
        <v>Vietnam 2002Male condom</v>
      </c>
      <c r="D208" s="16">
        <v>8.2658000000000005</v>
      </c>
      <c r="E208" s="16" t="s">
        <v>189</v>
      </c>
      <c r="F208" s="16" t="s">
        <v>189</v>
      </c>
      <c r="G208" s="16">
        <v>-7.7859999999999996</v>
      </c>
      <c r="H208" s="16" t="s">
        <v>189</v>
      </c>
      <c r="I208" s="16">
        <v>7.3083999999999998</v>
      </c>
      <c r="J208" s="16" t="s">
        <v>189</v>
      </c>
      <c r="K208" s="16">
        <v>8.3072999999999997</v>
      </c>
      <c r="L208" s="16">
        <v>-11.543100000000001</v>
      </c>
      <c r="M208" s="16">
        <v>-6.1632999999999996</v>
      </c>
      <c r="N208" s="16" t="s">
        <v>189</v>
      </c>
      <c r="O208" s="16">
        <v>8.5061</v>
      </c>
      <c r="P208" s="16" t="s">
        <v>189</v>
      </c>
      <c r="Q208" s="16">
        <v>-10.817</v>
      </c>
      <c r="R208" s="16">
        <v>-6.3232999999999997</v>
      </c>
      <c r="S208" s="16">
        <v>-7.8125999999999998</v>
      </c>
      <c r="T208" s="16">
        <v>8.5632000000000001</v>
      </c>
      <c r="U208" s="16">
        <v>-7.4223999999999997</v>
      </c>
      <c r="V208" s="16">
        <v>8.6371000000000002</v>
      </c>
      <c r="W208" s="16" t="s">
        <v>189</v>
      </c>
      <c r="X208" s="16" t="s">
        <v>189</v>
      </c>
      <c r="Y208" s="16">
        <v>9.0013000000000005</v>
      </c>
      <c r="Z208" s="16" t="s">
        <v>189</v>
      </c>
      <c r="AA208" s="16">
        <v>9.0013000000000005</v>
      </c>
      <c r="AB208" s="16" t="s">
        <v>189</v>
      </c>
      <c r="AC208" s="16" t="s">
        <v>189</v>
      </c>
      <c r="AD208" s="16" t="s">
        <v>189</v>
      </c>
      <c r="AE208" s="16" t="s">
        <v>189</v>
      </c>
      <c r="AF208" s="16" t="s">
        <v>189</v>
      </c>
      <c r="AG208" s="16" t="s">
        <v>189</v>
      </c>
      <c r="AH208" s="16" t="s">
        <v>189</v>
      </c>
      <c r="AI208" s="16">
        <v>-9.2500999999999998</v>
      </c>
      <c r="AJ208" s="16" t="s">
        <v>189</v>
      </c>
      <c r="AK208" s="16">
        <v>-6.8098999999999998</v>
      </c>
      <c r="AL208" s="16" t="s">
        <v>189</v>
      </c>
      <c r="AM208" s="16">
        <v>-4.1622000000000003</v>
      </c>
      <c r="AN208" s="16" t="s">
        <v>189</v>
      </c>
      <c r="AO208" s="16">
        <v>-7.3898999999999999</v>
      </c>
      <c r="AP208" s="16" t="s">
        <v>189</v>
      </c>
      <c r="AQ208" s="16" t="s">
        <v>189</v>
      </c>
      <c r="AR208" s="16" t="s">
        <v>189</v>
      </c>
      <c r="AS208" s="16">
        <v>-7.2276999999999996</v>
      </c>
      <c r="AT208" s="16" t="s">
        <v>189</v>
      </c>
      <c r="AU208" s="16">
        <v>-7.5663</v>
      </c>
      <c r="AV208" s="16" t="s">
        <v>189</v>
      </c>
      <c r="AW208" s="16" t="s">
        <v>189</v>
      </c>
      <c r="AX208" s="16" t="s">
        <v>189</v>
      </c>
      <c r="AY208" s="16" t="s">
        <v>189</v>
      </c>
      <c r="AZ208" s="16" t="s">
        <v>189</v>
      </c>
      <c r="BA208" s="16">
        <v>7.5895999999999999</v>
      </c>
      <c r="BB208" s="16">
        <v>-12.559900000000001</v>
      </c>
      <c r="BC208" s="16">
        <v>-5.9989999999999997</v>
      </c>
      <c r="BD208" s="16" t="s">
        <v>189</v>
      </c>
      <c r="BE208" s="16">
        <v>9.1245999999999992</v>
      </c>
      <c r="BF208" s="16" t="s">
        <v>189</v>
      </c>
      <c r="BG208" s="16">
        <v>-7.0693000000000001</v>
      </c>
      <c r="BH208" s="16">
        <v>-10.6907</v>
      </c>
      <c r="BI208" s="16">
        <v>-5.4889000000000001</v>
      </c>
      <c r="BJ208" s="16" t="s">
        <v>189</v>
      </c>
      <c r="BK208" s="16" t="s">
        <v>189</v>
      </c>
      <c r="BL208" s="16" t="s">
        <v>189</v>
      </c>
      <c r="BM208" s="16" t="s">
        <v>189</v>
      </c>
      <c r="BN208" s="16" t="s">
        <v>189</v>
      </c>
      <c r="BO208" s="16" t="s">
        <v>189</v>
      </c>
      <c r="BP208" s="16" t="s">
        <v>189</v>
      </c>
      <c r="BQ208" s="16" t="s">
        <v>189</v>
      </c>
      <c r="BR208" s="16" t="s">
        <v>189</v>
      </c>
      <c r="BS208" s="16">
        <v>-6.5717999999999996</v>
      </c>
    </row>
    <row r="209" spans="1:71">
      <c r="A209" t="s">
        <v>49</v>
      </c>
      <c r="B209" t="s">
        <v>67</v>
      </c>
      <c r="C209" s="69" t="str">
        <f t="shared" si="3"/>
        <v>Vietnam 2002Periodic abstinence</v>
      </c>
      <c r="D209" s="16">
        <v>15.1271</v>
      </c>
      <c r="E209" s="16" t="s">
        <v>189</v>
      </c>
      <c r="F209" s="16" t="s">
        <v>189</v>
      </c>
      <c r="G209" s="16">
        <v>-15.1206</v>
      </c>
      <c r="H209" s="16" t="s">
        <v>189</v>
      </c>
      <c r="I209" s="16">
        <v>13.948399999999999</v>
      </c>
      <c r="J209" s="16" t="s">
        <v>189</v>
      </c>
      <c r="K209" s="16">
        <v>15.160399999999999</v>
      </c>
      <c r="L209" s="16">
        <v>-15.344200000000001</v>
      </c>
      <c r="M209" s="16">
        <v>-16.8688</v>
      </c>
      <c r="N209" s="16" t="s">
        <v>189</v>
      </c>
      <c r="O209" s="16">
        <v>16.7578</v>
      </c>
      <c r="P209" s="16" t="s">
        <v>189</v>
      </c>
      <c r="Q209" s="16">
        <v>-14.730399999999999</v>
      </c>
      <c r="R209" s="16">
        <v>-15.3239</v>
      </c>
      <c r="S209" s="16">
        <v>-19.392099999999999</v>
      </c>
      <c r="T209" s="16">
        <v>-10.844900000000001</v>
      </c>
      <c r="U209" s="16" t="s">
        <v>189</v>
      </c>
      <c r="V209" s="16">
        <v>13.729200000000001</v>
      </c>
      <c r="W209" s="16" t="s">
        <v>189</v>
      </c>
      <c r="X209" s="16" t="s">
        <v>189</v>
      </c>
      <c r="Y209" s="16">
        <v>14.1265</v>
      </c>
      <c r="Z209" s="16" t="s">
        <v>189</v>
      </c>
      <c r="AA209" s="16">
        <v>14.1265</v>
      </c>
      <c r="AB209" s="16" t="s">
        <v>189</v>
      </c>
      <c r="AC209" s="16">
        <v>-18.3064</v>
      </c>
      <c r="AD209" s="16" t="s">
        <v>189</v>
      </c>
      <c r="AE209" s="16">
        <v>-17.318899999999999</v>
      </c>
      <c r="AF209" s="16" t="s">
        <v>189</v>
      </c>
      <c r="AG209" s="16" t="s">
        <v>189</v>
      </c>
      <c r="AH209" s="16" t="s">
        <v>189</v>
      </c>
      <c r="AI209" s="16">
        <v>-11.0304</v>
      </c>
      <c r="AJ209" s="16" t="s">
        <v>189</v>
      </c>
      <c r="AK209" s="16">
        <v>-10.8522</v>
      </c>
      <c r="AL209" s="16" t="s">
        <v>189</v>
      </c>
      <c r="AM209" s="16" t="s">
        <v>189</v>
      </c>
      <c r="AN209" s="16" t="s">
        <v>189</v>
      </c>
      <c r="AO209" s="16" t="s">
        <v>189</v>
      </c>
      <c r="AP209" s="16" t="s">
        <v>189</v>
      </c>
      <c r="AQ209" s="16" t="s">
        <v>189</v>
      </c>
      <c r="AR209" s="16" t="s">
        <v>189</v>
      </c>
      <c r="AS209" s="16">
        <v>12.3344</v>
      </c>
      <c r="AT209" s="16" t="s">
        <v>189</v>
      </c>
      <c r="AU209" s="16">
        <v>-12.8599</v>
      </c>
      <c r="AV209" s="16" t="s">
        <v>189</v>
      </c>
      <c r="AW209" s="16" t="s">
        <v>189</v>
      </c>
      <c r="AX209" s="16" t="s">
        <v>189</v>
      </c>
      <c r="AY209" s="16" t="s">
        <v>189</v>
      </c>
      <c r="AZ209" s="16" t="s">
        <v>189</v>
      </c>
      <c r="BA209" s="16">
        <v>14.134</v>
      </c>
      <c r="BB209" s="16">
        <v>-13.9694</v>
      </c>
      <c r="BC209" s="16">
        <v>-14.1937</v>
      </c>
      <c r="BD209" s="16" t="s">
        <v>189</v>
      </c>
      <c r="BE209" s="16">
        <v>14.8781</v>
      </c>
      <c r="BF209" s="16" t="s">
        <v>189</v>
      </c>
      <c r="BG209" s="16">
        <v>-16.452200000000001</v>
      </c>
      <c r="BH209" s="16">
        <v>-14.12</v>
      </c>
      <c r="BI209" s="16">
        <v>-19.610800000000001</v>
      </c>
      <c r="BJ209" s="16" t="s">
        <v>189</v>
      </c>
      <c r="BK209" s="16" t="s">
        <v>189</v>
      </c>
      <c r="BL209" s="16" t="s">
        <v>189</v>
      </c>
      <c r="BM209" s="16" t="s">
        <v>189</v>
      </c>
      <c r="BN209" s="16" t="s">
        <v>189</v>
      </c>
      <c r="BO209" s="16" t="s">
        <v>189</v>
      </c>
      <c r="BP209" s="16" t="s">
        <v>189</v>
      </c>
      <c r="BQ209" s="16" t="s">
        <v>189</v>
      </c>
      <c r="BR209" s="16" t="s">
        <v>189</v>
      </c>
      <c r="BS209" s="16">
        <v>-14.549099999999999</v>
      </c>
    </row>
    <row r="210" spans="1:71">
      <c r="A210" t="s">
        <v>49</v>
      </c>
      <c r="B210" t="s">
        <v>4</v>
      </c>
      <c r="C210" s="69" t="str">
        <f t="shared" si="3"/>
        <v>Vietnam 2002Withdrawal</v>
      </c>
      <c r="D210" s="16">
        <v>13.6455</v>
      </c>
      <c r="E210" s="16">
        <v>-18.9634</v>
      </c>
      <c r="F210" s="16">
        <v>-9.9313000000000002</v>
      </c>
      <c r="G210" s="16">
        <v>13.7776</v>
      </c>
      <c r="H210" s="16">
        <v>-18.9634</v>
      </c>
      <c r="I210" s="16">
        <v>12.4217</v>
      </c>
      <c r="J210" s="16" t="s">
        <v>189</v>
      </c>
      <c r="K210" s="16">
        <v>13.5602</v>
      </c>
      <c r="L210" s="16">
        <v>10.423299999999999</v>
      </c>
      <c r="M210" s="16">
        <v>16.172499999999999</v>
      </c>
      <c r="N210" s="16" t="s">
        <v>189</v>
      </c>
      <c r="O210" s="16">
        <v>13.4255</v>
      </c>
      <c r="P210" s="16">
        <v>14.1159</v>
      </c>
      <c r="Q210" s="16">
        <v>11.5928</v>
      </c>
      <c r="R210" s="16">
        <v>15.0442</v>
      </c>
      <c r="S210" s="16">
        <v>15.022399999999999</v>
      </c>
      <c r="T210" s="16">
        <v>11.1027</v>
      </c>
      <c r="U210" s="16">
        <v>-11.491400000000001</v>
      </c>
      <c r="V210" s="16">
        <v>14.0154</v>
      </c>
      <c r="W210" s="16">
        <v>-12.700200000000001</v>
      </c>
      <c r="X210" s="16" t="s">
        <v>189</v>
      </c>
      <c r="Y210" s="16">
        <v>13.8355</v>
      </c>
      <c r="Z210" s="16">
        <v>-13.1357</v>
      </c>
      <c r="AA210" s="16">
        <v>13.8355</v>
      </c>
      <c r="AB210" s="16">
        <v>-13.2515</v>
      </c>
      <c r="AC210" s="16">
        <v>15.9396</v>
      </c>
      <c r="AD210" s="16">
        <v>-19.4313</v>
      </c>
      <c r="AE210" s="16">
        <v>13.686199999999999</v>
      </c>
      <c r="AF210" s="16">
        <v>-11.5169</v>
      </c>
      <c r="AG210" s="16">
        <v>17.314399999999999</v>
      </c>
      <c r="AH210" s="16" t="s">
        <v>189</v>
      </c>
      <c r="AI210" s="16">
        <v>11.0245</v>
      </c>
      <c r="AJ210" s="16" t="s">
        <v>189</v>
      </c>
      <c r="AK210" s="16">
        <v>10.4213</v>
      </c>
      <c r="AL210" s="16">
        <v>-11.8962</v>
      </c>
      <c r="AM210" s="16">
        <v>-10.5352</v>
      </c>
      <c r="AN210" s="16" t="s">
        <v>189</v>
      </c>
      <c r="AO210" s="16">
        <v>-11.9572</v>
      </c>
      <c r="AP210" s="16" t="s">
        <v>189</v>
      </c>
      <c r="AQ210" s="16" t="s">
        <v>189</v>
      </c>
      <c r="AR210" s="16">
        <v>-19.943100000000001</v>
      </c>
      <c r="AS210" s="16">
        <v>12.4862</v>
      </c>
      <c r="AT210" s="16">
        <v>12.546799999999999</v>
      </c>
      <c r="AU210" s="16">
        <v>14.918100000000001</v>
      </c>
      <c r="AV210" s="16" t="s">
        <v>189</v>
      </c>
      <c r="AW210" s="16">
        <v>-11.847200000000001</v>
      </c>
      <c r="AX210" s="16" t="s">
        <v>189</v>
      </c>
      <c r="AY210" s="16">
        <v>-15.957800000000001</v>
      </c>
      <c r="AZ210" s="16" t="s">
        <v>189</v>
      </c>
      <c r="BA210" s="16">
        <v>12.6303</v>
      </c>
      <c r="BB210" s="16">
        <v>12.545199999999999</v>
      </c>
      <c r="BC210" s="16">
        <v>14.735300000000001</v>
      </c>
      <c r="BD210" s="16" t="s">
        <v>189</v>
      </c>
      <c r="BE210" s="16">
        <v>14.0626</v>
      </c>
      <c r="BF210" s="16">
        <v>-18.168199999999999</v>
      </c>
      <c r="BG210" s="16">
        <v>11.66</v>
      </c>
      <c r="BH210" s="16">
        <v>11.667999999999999</v>
      </c>
      <c r="BI210" s="16">
        <v>15.6046</v>
      </c>
      <c r="BJ210" s="16" t="s">
        <v>189</v>
      </c>
      <c r="BK210" s="16">
        <v>-13.286199999999999</v>
      </c>
      <c r="BL210" s="16" t="s">
        <v>189</v>
      </c>
      <c r="BM210" s="16">
        <v>13.589399999999999</v>
      </c>
      <c r="BN210" s="16" t="s">
        <v>189</v>
      </c>
      <c r="BO210" s="16">
        <v>-14.4779</v>
      </c>
      <c r="BP210" s="16">
        <v>-14.801299999999999</v>
      </c>
      <c r="BQ210" s="16">
        <v>-9.7134999999999998</v>
      </c>
      <c r="BR210" s="16" t="s">
        <v>189</v>
      </c>
      <c r="BS210" s="16">
        <v>13.644</v>
      </c>
    </row>
    <row r="211" spans="1:71">
      <c r="A211" t="s">
        <v>50</v>
      </c>
      <c r="B211" t="s">
        <v>0</v>
      </c>
      <c r="C211" s="69" t="str">
        <f t="shared" si="3"/>
        <v>Zimbabwe 2010-11Pill</v>
      </c>
      <c r="D211" s="16">
        <v>2.5746000000000002</v>
      </c>
      <c r="E211" s="16">
        <v>3.3527999999999998</v>
      </c>
      <c r="F211" s="16">
        <v>2.7372000000000001</v>
      </c>
      <c r="G211" s="16">
        <v>1.5358000000000001</v>
      </c>
      <c r="H211" s="16">
        <v>3.3527999999999998</v>
      </c>
      <c r="I211" s="16">
        <v>2.1044999999999998</v>
      </c>
      <c r="J211" s="16" t="s">
        <v>189</v>
      </c>
      <c r="K211" s="16">
        <v>2.5667</v>
      </c>
      <c r="L211" s="16">
        <v>3.4011</v>
      </c>
      <c r="M211" s="16">
        <v>2.4302999999999999</v>
      </c>
      <c r="N211" s="16">
        <v>1.3795999999999999</v>
      </c>
      <c r="O211" s="16">
        <v>3.0905</v>
      </c>
      <c r="P211" s="16">
        <v>1.6821999999999999</v>
      </c>
      <c r="Q211" s="16">
        <v>2.5947</v>
      </c>
      <c r="R211" s="16">
        <v>2.5063</v>
      </c>
      <c r="S211" s="16">
        <v>2.7787000000000002</v>
      </c>
      <c r="T211" s="16">
        <v>2.2654999999999998</v>
      </c>
      <c r="U211" s="16">
        <v>2.673</v>
      </c>
      <c r="V211" s="16">
        <v>2.5224000000000002</v>
      </c>
      <c r="W211" s="16">
        <v>1.7108000000000001</v>
      </c>
      <c r="X211" s="16">
        <v>2.3309000000000002</v>
      </c>
      <c r="Y211" s="16">
        <v>2.8006000000000002</v>
      </c>
      <c r="Z211" s="16">
        <v>2.0783999999999998</v>
      </c>
      <c r="AA211" s="16">
        <v>2.8006000000000002</v>
      </c>
      <c r="AB211" s="16">
        <v>2.3929</v>
      </c>
      <c r="AC211" s="16">
        <v>3.0796000000000001</v>
      </c>
      <c r="AD211" s="16">
        <v>3.6303999999999998</v>
      </c>
      <c r="AE211" s="16">
        <v>2.1774</v>
      </c>
      <c r="AF211" s="16">
        <v>2.8530000000000002</v>
      </c>
      <c r="AG211" s="16">
        <v>2.5234000000000001</v>
      </c>
      <c r="AH211" s="16">
        <v>-0.52659999999999996</v>
      </c>
      <c r="AI211" s="16">
        <v>2.5249999999999999</v>
      </c>
      <c r="AJ211" s="16">
        <v>2.8525999999999998</v>
      </c>
      <c r="AK211" s="16">
        <v>2.0070000000000001</v>
      </c>
      <c r="AL211" s="16">
        <v>2.1985000000000001</v>
      </c>
      <c r="AM211" s="16">
        <v>2.4699</v>
      </c>
      <c r="AN211" s="16">
        <v>3.3803999999999998</v>
      </c>
      <c r="AO211" s="16">
        <v>2.3708999999999998</v>
      </c>
      <c r="AP211" s="16">
        <v>2.198</v>
      </c>
      <c r="AQ211" s="16">
        <v>4.1528999999999998</v>
      </c>
      <c r="AR211" s="16">
        <v>3.3492000000000002</v>
      </c>
      <c r="AS211" s="16">
        <v>1.9631000000000001</v>
      </c>
      <c r="AT211" s="16">
        <v>2.7906</v>
      </c>
      <c r="AU211" s="16">
        <v>1.6093</v>
      </c>
      <c r="AV211" s="16">
        <v>2.9173</v>
      </c>
      <c r="AW211" s="16">
        <v>1.5861000000000001</v>
      </c>
      <c r="AX211" s="16">
        <v>2.3138000000000001</v>
      </c>
      <c r="AY211" s="16">
        <v>1.3855999999999999</v>
      </c>
      <c r="AZ211" s="16">
        <v>3.5470999999999999</v>
      </c>
      <c r="BA211" s="16">
        <v>2.3488000000000002</v>
      </c>
      <c r="BB211" s="16">
        <v>2.7189999999999999</v>
      </c>
      <c r="BC211" s="16">
        <v>3.0769000000000002</v>
      </c>
      <c r="BD211" s="16">
        <v>2.6322000000000001</v>
      </c>
      <c r="BE211" s="16">
        <v>3.2372000000000001</v>
      </c>
      <c r="BF211" s="16">
        <v>3.1234000000000002</v>
      </c>
      <c r="BG211" s="16">
        <v>3.1307999999999998</v>
      </c>
      <c r="BH211" s="16">
        <v>2.9346999999999999</v>
      </c>
      <c r="BI211" s="16">
        <v>-4.2495000000000003</v>
      </c>
      <c r="BJ211" s="16">
        <v>1.5761000000000001</v>
      </c>
      <c r="BK211" s="16">
        <v>1.7618</v>
      </c>
      <c r="BL211" s="16" t="s">
        <v>189</v>
      </c>
      <c r="BM211" s="16">
        <v>1.3266</v>
      </c>
      <c r="BN211" s="16">
        <v>1.6493</v>
      </c>
      <c r="BO211" s="16">
        <v>1.7223999999999999</v>
      </c>
      <c r="BP211" s="16">
        <v>3.1760000000000002</v>
      </c>
      <c r="BQ211" s="16">
        <v>2.1208</v>
      </c>
      <c r="BR211" s="16" t="s">
        <v>189</v>
      </c>
      <c r="BS211" s="16">
        <v>2.0802999999999998</v>
      </c>
    </row>
    <row r="212" spans="1:71">
      <c r="A212" t="s">
        <v>50</v>
      </c>
      <c r="B212" t="s">
        <v>75</v>
      </c>
      <c r="C212" s="69" t="str">
        <f t="shared" si="3"/>
        <v>Zimbabwe 2010-11Injectables</v>
      </c>
      <c r="D212" s="16">
        <v>1.4080999999999999</v>
      </c>
      <c r="E212" s="16">
        <v>2.5607000000000002</v>
      </c>
      <c r="F212" s="16">
        <v>1.4139999999999999</v>
      </c>
      <c r="G212" s="16">
        <v>0.37940000000000002</v>
      </c>
      <c r="H212" s="16">
        <v>2.5607000000000002</v>
      </c>
      <c r="I212" s="16">
        <v>0.82020000000000004</v>
      </c>
      <c r="J212" s="16" t="s">
        <v>189</v>
      </c>
      <c r="K212" s="16">
        <v>1.4744999999999999</v>
      </c>
      <c r="L212" s="16">
        <v>-2.6846000000000001</v>
      </c>
      <c r="M212" s="16">
        <v>1.4742</v>
      </c>
      <c r="N212" s="16">
        <v>-1E-4</v>
      </c>
      <c r="O212" s="16">
        <v>2.3207</v>
      </c>
      <c r="P212" s="16">
        <v>0.3201</v>
      </c>
      <c r="Q212" s="16">
        <v>1.8411</v>
      </c>
      <c r="R212" s="16">
        <v>0.30630000000000002</v>
      </c>
      <c r="S212" s="16">
        <v>1.073</v>
      </c>
      <c r="T212" s="16">
        <v>1.8317000000000001</v>
      </c>
      <c r="U212" s="16">
        <v>1.2336</v>
      </c>
      <c r="V212" s="16">
        <v>1.48</v>
      </c>
      <c r="W212" s="16" t="s">
        <v>189</v>
      </c>
      <c r="X212" s="16">
        <v>-1.6548</v>
      </c>
      <c r="Y212" s="16">
        <v>1.5814999999999999</v>
      </c>
      <c r="Z212" s="16">
        <v>1.0192000000000001</v>
      </c>
      <c r="AA212" s="16">
        <v>1.5814999999999999</v>
      </c>
      <c r="AB212" s="16">
        <v>-1.2775000000000001</v>
      </c>
      <c r="AC212" s="16">
        <v>0.8972</v>
      </c>
      <c r="AD212" s="16">
        <v>-1.8327</v>
      </c>
      <c r="AE212" s="16">
        <v>0.69930000000000003</v>
      </c>
      <c r="AF212" s="16">
        <v>1.5484</v>
      </c>
      <c r="AG212" s="16">
        <v>-1E-4</v>
      </c>
      <c r="AH212" s="16" t="s">
        <v>189</v>
      </c>
      <c r="AI212" s="16">
        <v>2.1482999999999999</v>
      </c>
      <c r="AJ212" s="16" t="s">
        <v>189</v>
      </c>
      <c r="AK212" s="16">
        <v>-0.96819999999999995</v>
      </c>
      <c r="AL212" s="16">
        <v>2.1878000000000002</v>
      </c>
      <c r="AM212" s="16" t="s">
        <v>189</v>
      </c>
      <c r="AN212" s="16" t="s">
        <v>189</v>
      </c>
      <c r="AO212" s="16">
        <v>-0.41299999999999998</v>
      </c>
      <c r="AP212" s="16">
        <v>-1.2222</v>
      </c>
      <c r="AQ212" s="16" t="s">
        <v>189</v>
      </c>
      <c r="AR212" s="16">
        <v>-2.6413000000000002</v>
      </c>
      <c r="AS212" s="16">
        <v>0.98429999999999995</v>
      </c>
      <c r="AT212" s="16">
        <v>2.1646000000000001</v>
      </c>
      <c r="AU212" s="16">
        <v>-1E-4</v>
      </c>
      <c r="AV212" s="16" t="s">
        <v>189</v>
      </c>
      <c r="AW212" s="16">
        <v>-0.64400000000000002</v>
      </c>
      <c r="AX212" s="16">
        <v>-1.4806999999999999</v>
      </c>
      <c r="AY212" s="16" t="s">
        <v>189</v>
      </c>
      <c r="AZ212" s="16">
        <v>-2.6802999999999999</v>
      </c>
      <c r="BA212" s="16">
        <v>0.92549999999999999</v>
      </c>
      <c r="BB212" s="16">
        <v>1.9819</v>
      </c>
      <c r="BC212" s="16">
        <v>-0.47510000000000002</v>
      </c>
      <c r="BD212" s="16" t="s">
        <v>189</v>
      </c>
      <c r="BE212" s="16">
        <v>2.4843999999999999</v>
      </c>
      <c r="BF212" s="16">
        <v>2.7608000000000001</v>
      </c>
      <c r="BG212" s="16">
        <v>-1.706</v>
      </c>
      <c r="BH212" s="16">
        <v>2.4849000000000001</v>
      </c>
      <c r="BI212" s="16" t="s">
        <v>189</v>
      </c>
      <c r="BJ212" s="16">
        <v>-0.72189999999999999</v>
      </c>
      <c r="BK212" s="16">
        <v>-1E-4</v>
      </c>
      <c r="BL212" s="16" t="s">
        <v>189</v>
      </c>
      <c r="BM212" s="16">
        <v>0.33850000000000002</v>
      </c>
      <c r="BN212" s="16">
        <v>-0.59770000000000001</v>
      </c>
      <c r="BO212" s="16">
        <v>-1E-4</v>
      </c>
      <c r="BP212" s="16">
        <v>2.5626000000000002</v>
      </c>
      <c r="BQ212" s="16">
        <v>1.3146</v>
      </c>
      <c r="BR212" s="16" t="s">
        <v>189</v>
      </c>
      <c r="BS212" s="16">
        <v>-1E-4</v>
      </c>
    </row>
    <row r="213" spans="1:71">
      <c r="A213" t="s">
        <v>50</v>
      </c>
      <c r="B213" t="s">
        <v>64</v>
      </c>
      <c r="C213" s="69" t="str">
        <f t="shared" si="3"/>
        <v>Zimbabwe 2010-11Implants</v>
      </c>
      <c r="D213" s="16">
        <v>-0.30719999999999997</v>
      </c>
      <c r="E213" s="16" t="s">
        <v>189</v>
      </c>
      <c r="F213" s="16" t="s">
        <v>189</v>
      </c>
      <c r="G213" s="16" t="s">
        <v>189</v>
      </c>
      <c r="H213" s="16" t="s">
        <v>189</v>
      </c>
      <c r="I213" s="16">
        <v>-0.37569999999999998</v>
      </c>
      <c r="J213" s="16" t="s">
        <v>189</v>
      </c>
      <c r="K213" s="16">
        <v>-0.3276</v>
      </c>
      <c r="L213" s="16" t="s">
        <v>189</v>
      </c>
      <c r="M213" s="16" t="s">
        <v>189</v>
      </c>
      <c r="N213" s="16" t="s">
        <v>189</v>
      </c>
      <c r="O213" s="16" t="s">
        <v>189</v>
      </c>
      <c r="P213" s="16" t="s">
        <v>189</v>
      </c>
      <c r="Q213" s="16" t="s">
        <v>189</v>
      </c>
      <c r="R213" s="16" t="s">
        <v>189</v>
      </c>
      <c r="S213" s="16" t="s">
        <v>189</v>
      </c>
      <c r="T213" s="16" t="s">
        <v>189</v>
      </c>
      <c r="U213" s="16" t="s">
        <v>189</v>
      </c>
      <c r="V213" s="16" t="s">
        <v>189</v>
      </c>
      <c r="W213" s="16" t="s">
        <v>189</v>
      </c>
      <c r="X213" s="16" t="s">
        <v>189</v>
      </c>
      <c r="Y213" s="16">
        <v>-1E-4</v>
      </c>
      <c r="Z213" s="16" t="s">
        <v>189</v>
      </c>
      <c r="AA213" s="16">
        <v>-1E-4</v>
      </c>
      <c r="AB213" s="16" t="s">
        <v>189</v>
      </c>
      <c r="AC213" s="16" t="s">
        <v>189</v>
      </c>
      <c r="AD213" s="16" t="s">
        <v>189</v>
      </c>
      <c r="AE213" s="16" t="s">
        <v>189</v>
      </c>
      <c r="AF213" s="16" t="s">
        <v>189</v>
      </c>
      <c r="AG213" s="16" t="s">
        <v>189</v>
      </c>
      <c r="AH213" s="16" t="s">
        <v>189</v>
      </c>
      <c r="AI213" s="16" t="s">
        <v>189</v>
      </c>
      <c r="AJ213" s="16" t="s">
        <v>189</v>
      </c>
      <c r="AK213" s="16" t="s">
        <v>189</v>
      </c>
      <c r="AL213" s="16" t="s">
        <v>189</v>
      </c>
      <c r="AM213" s="16" t="s">
        <v>189</v>
      </c>
      <c r="AN213" s="16" t="s">
        <v>189</v>
      </c>
      <c r="AO213" s="16" t="s">
        <v>189</v>
      </c>
      <c r="AP213" s="16" t="s">
        <v>189</v>
      </c>
      <c r="AQ213" s="16" t="s">
        <v>189</v>
      </c>
      <c r="AR213" s="16" t="s">
        <v>189</v>
      </c>
      <c r="AS213" s="16" t="s">
        <v>189</v>
      </c>
      <c r="AT213" s="16" t="s">
        <v>189</v>
      </c>
      <c r="AU213" s="16" t="s">
        <v>189</v>
      </c>
      <c r="AV213" s="16" t="s">
        <v>189</v>
      </c>
      <c r="AW213" s="16" t="s">
        <v>189</v>
      </c>
      <c r="AX213" s="16" t="s">
        <v>189</v>
      </c>
      <c r="AY213" s="16" t="s">
        <v>189</v>
      </c>
      <c r="AZ213" s="16" t="s">
        <v>189</v>
      </c>
      <c r="BA213" s="16" t="s">
        <v>189</v>
      </c>
      <c r="BB213" s="16" t="s">
        <v>189</v>
      </c>
      <c r="BC213" s="16" t="s">
        <v>189</v>
      </c>
      <c r="BD213" s="16" t="s">
        <v>189</v>
      </c>
      <c r="BE213" s="16" t="s">
        <v>189</v>
      </c>
      <c r="BF213" s="16" t="s">
        <v>189</v>
      </c>
      <c r="BG213" s="16" t="s">
        <v>189</v>
      </c>
      <c r="BH213" s="16" t="s">
        <v>189</v>
      </c>
      <c r="BI213" s="16" t="s">
        <v>189</v>
      </c>
      <c r="BJ213" s="16" t="s">
        <v>189</v>
      </c>
      <c r="BK213" s="16" t="s">
        <v>189</v>
      </c>
      <c r="BL213" s="16" t="s">
        <v>189</v>
      </c>
      <c r="BM213" s="16" t="s">
        <v>189</v>
      </c>
      <c r="BN213" s="16" t="s">
        <v>189</v>
      </c>
      <c r="BO213" s="16" t="s">
        <v>189</v>
      </c>
      <c r="BP213" s="16" t="s">
        <v>189</v>
      </c>
      <c r="BQ213" s="16" t="s">
        <v>189</v>
      </c>
      <c r="BR213" s="16" t="s">
        <v>189</v>
      </c>
      <c r="BS213" s="16" t="s">
        <v>189</v>
      </c>
    </row>
    <row r="214" spans="1:71">
      <c r="A214" t="s">
        <v>50</v>
      </c>
      <c r="B214" t="s">
        <v>2</v>
      </c>
      <c r="C214" s="69" t="str">
        <f t="shared" si="3"/>
        <v>Zimbabwe 2010-11Male condom</v>
      </c>
      <c r="D214" s="16">
        <v>1.7616000000000001</v>
      </c>
      <c r="E214" s="16">
        <v>-2.0804</v>
      </c>
      <c r="F214" s="16" t="s">
        <v>189</v>
      </c>
      <c r="G214" s="16">
        <v>-1.2462</v>
      </c>
      <c r="H214" s="16">
        <v>-2.0804</v>
      </c>
      <c r="I214" s="16">
        <v>1.5901000000000001</v>
      </c>
      <c r="J214" s="16">
        <v>-0.65659999999999996</v>
      </c>
      <c r="K214" s="16">
        <v>2.0482</v>
      </c>
      <c r="L214" s="16">
        <v>-1.7411000000000001</v>
      </c>
      <c r="M214" s="16">
        <v>-0.78210000000000002</v>
      </c>
      <c r="N214" s="16" t="s">
        <v>189</v>
      </c>
      <c r="O214" s="16">
        <v>1.3427</v>
      </c>
      <c r="P214" s="16">
        <v>-2.4066000000000001</v>
      </c>
      <c r="Q214" s="16">
        <v>1.75</v>
      </c>
      <c r="R214" s="16">
        <v>-1.7461</v>
      </c>
      <c r="S214" s="16">
        <v>-2.3814000000000002</v>
      </c>
      <c r="T214" s="16">
        <v>1.2542</v>
      </c>
      <c r="U214" s="16">
        <v>1.8900999999999999</v>
      </c>
      <c r="V214" s="16">
        <v>1.6512</v>
      </c>
      <c r="W214" s="16" t="s">
        <v>189</v>
      </c>
      <c r="X214" s="16" t="s">
        <v>189</v>
      </c>
      <c r="Y214" s="16">
        <v>1.7333000000000001</v>
      </c>
      <c r="Z214" s="16">
        <v>-1.8329</v>
      </c>
      <c r="AA214" s="16">
        <v>1.7333000000000001</v>
      </c>
      <c r="AB214" s="16" t="s">
        <v>189</v>
      </c>
      <c r="AC214" s="16">
        <v>-2.2898999999999998</v>
      </c>
      <c r="AD214" s="16" t="s">
        <v>189</v>
      </c>
      <c r="AE214" s="16">
        <v>-2.3182</v>
      </c>
      <c r="AF214" s="16">
        <v>-2.2902999999999998</v>
      </c>
      <c r="AG214" s="16" t="s">
        <v>189</v>
      </c>
      <c r="AH214" s="16" t="s">
        <v>189</v>
      </c>
      <c r="AI214" s="16">
        <v>1.4543999999999999</v>
      </c>
      <c r="AJ214" s="16" t="s">
        <v>189</v>
      </c>
      <c r="AK214" s="16">
        <v>-1.0548</v>
      </c>
      <c r="AL214" s="16">
        <v>-1.266</v>
      </c>
      <c r="AM214" s="16" t="s">
        <v>189</v>
      </c>
      <c r="AN214" s="16" t="s">
        <v>189</v>
      </c>
      <c r="AO214" s="16">
        <v>-1.3502000000000001</v>
      </c>
      <c r="AP214" s="16">
        <v>-2.0114000000000001</v>
      </c>
      <c r="AQ214" s="16" t="s">
        <v>189</v>
      </c>
      <c r="AR214" s="16" t="s">
        <v>189</v>
      </c>
      <c r="AS214" s="16">
        <v>-1.7936000000000001</v>
      </c>
      <c r="AT214" s="16">
        <v>-1.5193000000000001</v>
      </c>
      <c r="AU214" s="16" t="s">
        <v>189</v>
      </c>
      <c r="AV214" s="16" t="s">
        <v>189</v>
      </c>
      <c r="AW214" s="16" t="s">
        <v>189</v>
      </c>
      <c r="AX214" s="16" t="s">
        <v>189</v>
      </c>
      <c r="AY214" s="16" t="s">
        <v>189</v>
      </c>
      <c r="AZ214" s="16">
        <v>-2.6396999999999999</v>
      </c>
      <c r="BA214" s="16">
        <v>-1.1926000000000001</v>
      </c>
      <c r="BB214" s="16">
        <v>1.889</v>
      </c>
      <c r="BC214" s="16" t="s">
        <v>189</v>
      </c>
      <c r="BD214" s="16" t="s">
        <v>189</v>
      </c>
      <c r="BE214" s="16">
        <v>1.6691</v>
      </c>
      <c r="BF214" s="16">
        <v>-2.2008000000000001</v>
      </c>
      <c r="BG214" s="16">
        <v>-0.437</v>
      </c>
      <c r="BH214" s="16">
        <v>1.2533000000000001</v>
      </c>
      <c r="BI214" s="16" t="s">
        <v>189</v>
      </c>
      <c r="BJ214" s="16" t="s">
        <v>189</v>
      </c>
      <c r="BK214" s="16" t="s">
        <v>189</v>
      </c>
      <c r="BL214" s="16" t="s">
        <v>189</v>
      </c>
      <c r="BM214" s="16">
        <v>-2.5427</v>
      </c>
      <c r="BN214" s="16" t="s">
        <v>189</v>
      </c>
      <c r="BO214" s="16" t="s">
        <v>189</v>
      </c>
      <c r="BP214" s="16">
        <v>-2.2376</v>
      </c>
      <c r="BQ214" s="16">
        <v>-1.3897999999999999</v>
      </c>
      <c r="BR214" s="16" t="s">
        <v>189</v>
      </c>
      <c r="BS214" s="16" t="s">
        <v>189</v>
      </c>
    </row>
  </sheetData>
  <conditionalFormatting sqref="D2:BS214">
    <cfRule type="cellIs" dxfId="2" priority="1" operator="lessThan">
      <formula>0</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dimension ref="A1:BS214"/>
  <sheetViews>
    <sheetView zoomScale="80" zoomScaleNormal="80" zoomScalePageLayoutView="80" workbookViewId="0">
      <selection activeCell="B1" sqref="B1:J1"/>
    </sheetView>
  </sheetViews>
  <sheetFormatPr defaultColWidth="8.85546875" defaultRowHeight="15"/>
  <cols>
    <col min="1" max="1" width="26.7109375" bestFit="1" customWidth="1"/>
    <col min="2" max="2" width="20.85546875" bestFit="1" customWidth="1"/>
    <col min="3" max="3" width="46.42578125" bestFit="1" customWidth="1"/>
    <col min="4" max="71" width="20.7109375" customWidth="1"/>
  </cols>
  <sheetData>
    <row r="1" spans="1:71" s="5" customFormat="1">
      <c r="A1" s="68" t="s">
        <v>289</v>
      </c>
      <c r="B1" s="68" t="s">
        <v>85</v>
      </c>
      <c r="C1" s="68" t="str">
        <f>CONCATENATE(A1,B1)</f>
        <v>CountryMethod</v>
      </c>
      <c r="D1" s="68" t="s">
        <v>77</v>
      </c>
      <c r="E1" s="68" t="s">
        <v>193</v>
      </c>
      <c r="F1" s="68" t="s">
        <v>194</v>
      </c>
      <c r="G1" s="68" t="s">
        <v>195</v>
      </c>
      <c r="H1" s="68" t="s">
        <v>196</v>
      </c>
      <c r="I1" s="68" t="s">
        <v>197</v>
      </c>
      <c r="J1" s="68" t="s">
        <v>138</v>
      </c>
      <c r="K1" s="68" t="s">
        <v>139</v>
      </c>
      <c r="L1" s="68" t="s">
        <v>152</v>
      </c>
      <c r="M1" s="68" t="s">
        <v>153</v>
      </c>
      <c r="N1" s="68" t="s">
        <v>151</v>
      </c>
      <c r="O1" s="68" t="s">
        <v>198</v>
      </c>
      <c r="P1" s="68" t="s">
        <v>199</v>
      </c>
      <c r="Q1" s="68" t="s">
        <v>200</v>
      </c>
      <c r="R1" s="68" t="s">
        <v>190</v>
      </c>
      <c r="S1" s="68" t="s">
        <v>88</v>
      </c>
      <c r="T1" s="68" t="s">
        <v>140</v>
      </c>
      <c r="U1" s="68" t="s">
        <v>89</v>
      </c>
      <c r="V1" s="68" t="s">
        <v>90</v>
      </c>
      <c r="W1" s="68" t="s">
        <v>201</v>
      </c>
      <c r="X1" s="68" t="s">
        <v>92</v>
      </c>
      <c r="Y1" s="68" t="s">
        <v>91</v>
      </c>
      <c r="Z1" s="68" t="s">
        <v>202</v>
      </c>
      <c r="AA1" s="68" t="s">
        <v>203</v>
      </c>
      <c r="AB1" s="68" t="s">
        <v>204</v>
      </c>
      <c r="AC1" s="68" t="s">
        <v>205</v>
      </c>
      <c r="AD1" s="68" t="s">
        <v>206</v>
      </c>
      <c r="AE1" s="68" t="s">
        <v>207</v>
      </c>
      <c r="AF1" s="68" t="s">
        <v>208</v>
      </c>
      <c r="AG1" s="68" t="s">
        <v>209</v>
      </c>
      <c r="AH1" s="68" t="s">
        <v>210</v>
      </c>
      <c r="AI1" s="68" t="s">
        <v>211</v>
      </c>
      <c r="AJ1" s="68" t="s">
        <v>212</v>
      </c>
      <c r="AK1" s="68" t="s">
        <v>213</v>
      </c>
      <c r="AL1" s="68" t="s">
        <v>214</v>
      </c>
      <c r="AM1" s="68" t="s">
        <v>215</v>
      </c>
      <c r="AN1" s="68" t="s">
        <v>216</v>
      </c>
      <c r="AO1" s="68" t="s">
        <v>217</v>
      </c>
      <c r="AP1" s="68" t="s">
        <v>218</v>
      </c>
      <c r="AQ1" s="68" t="s">
        <v>219</v>
      </c>
      <c r="AR1" s="68" t="s">
        <v>220</v>
      </c>
      <c r="AS1" s="68" t="s">
        <v>221</v>
      </c>
      <c r="AT1" s="68" t="s">
        <v>222</v>
      </c>
      <c r="AU1" s="68" t="s">
        <v>223</v>
      </c>
      <c r="AV1" s="68" t="s">
        <v>224</v>
      </c>
      <c r="AW1" s="68" t="s">
        <v>225</v>
      </c>
      <c r="AX1" s="68" t="s">
        <v>226</v>
      </c>
      <c r="AY1" s="68" t="s">
        <v>227</v>
      </c>
      <c r="AZ1" s="68" t="s">
        <v>228</v>
      </c>
      <c r="BA1" s="68" t="s">
        <v>229</v>
      </c>
      <c r="BB1" s="68" t="s">
        <v>230</v>
      </c>
      <c r="BC1" s="68" t="s">
        <v>231</v>
      </c>
      <c r="BD1" s="68" t="s">
        <v>232</v>
      </c>
      <c r="BE1" s="68" t="s">
        <v>233</v>
      </c>
      <c r="BF1" s="68" t="s">
        <v>234</v>
      </c>
      <c r="BG1" s="68" t="s">
        <v>235</v>
      </c>
      <c r="BH1" s="68" t="s">
        <v>236</v>
      </c>
      <c r="BI1" s="68" t="s">
        <v>237</v>
      </c>
      <c r="BJ1" s="68" t="s">
        <v>238</v>
      </c>
      <c r="BK1" s="68" t="s">
        <v>239</v>
      </c>
      <c r="BL1" s="68" t="s">
        <v>240</v>
      </c>
      <c r="BM1" s="68" t="s">
        <v>241</v>
      </c>
      <c r="BN1" s="68" t="s">
        <v>242</v>
      </c>
      <c r="BO1" s="68" t="s">
        <v>243</v>
      </c>
      <c r="BP1" s="68" t="s">
        <v>244</v>
      </c>
      <c r="BQ1" s="68" t="s">
        <v>245</v>
      </c>
      <c r="BR1" s="68" t="s">
        <v>246</v>
      </c>
      <c r="BS1" s="68" t="s">
        <v>247</v>
      </c>
    </row>
    <row r="2" spans="1:71">
      <c r="A2" t="s">
        <v>248</v>
      </c>
      <c r="B2" t="s">
        <v>1</v>
      </c>
      <c r="C2" s="68" t="s">
        <v>290</v>
      </c>
      <c r="D2" s="16">
        <v>-1E-4</v>
      </c>
      <c r="E2" s="16" t="s">
        <v>189</v>
      </c>
      <c r="F2" s="16" t="s">
        <v>189</v>
      </c>
      <c r="G2" s="16" t="s">
        <v>189</v>
      </c>
      <c r="H2" s="16" t="s">
        <v>189</v>
      </c>
      <c r="I2" s="16">
        <v>-1E-4</v>
      </c>
      <c r="J2" s="16" t="s">
        <v>189</v>
      </c>
      <c r="K2" s="16">
        <v>-1E-4</v>
      </c>
      <c r="L2" s="16" t="s">
        <v>189</v>
      </c>
      <c r="M2" s="16">
        <v>-1E-4</v>
      </c>
      <c r="N2" s="16" t="s">
        <v>189</v>
      </c>
      <c r="O2" s="16">
        <v>-1E-4</v>
      </c>
      <c r="P2" s="16" t="s">
        <v>189</v>
      </c>
      <c r="Q2" s="16" t="s">
        <v>189</v>
      </c>
      <c r="R2" s="16" t="s">
        <v>189</v>
      </c>
      <c r="S2" s="16" t="s">
        <v>189</v>
      </c>
      <c r="T2" s="16" t="s">
        <v>189</v>
      </c>
      <c r="U2" s="16">
        <v>-1E-4</v>
      </c>
      <c r="V2" s="16" t="s">
        <v>189</v>
      </c>
      <c r="W2" s="16" t="s">
        <v>189</v>
      </c>
      <c r="X2" s="16" t="s">
        <v>189</v>
      </c>
      <c r="Y2" s="16">
        <v>-1E-4</v>
      </c>
      <c r="Z2" s="16" t="s">
        <v>189</v>
      </c>
      <c r="AA2" s="16">
        <v>-1E-4</v>
      </c>
      <c r="AB2" s="16" t="s">
        <v>189</v>
      </c>
      <c r="AC2" s="16" t="s">
        <v>189</v>
      </c>
      <c r="AD2" s="16" t="s">
        <v>189</v>
      </c>
      <c r="AE2" s="16" t="s">
        <v>189</v>
      </c>
      <c r="AF2" s="16" t="s">
        <v>189</v>
      </c>
      <c r="AG2" s="16" t="s">
        <v>189</v>
      </c>
      <c r="AH2" s="16" t="s">
        <v>189</v>
      </c>
      <c r="AI2" s="16" t="s">
        <v>189</v>
      </c>
      <c r="AJ2" s="16" t="s">
        <v>189</v>
      </c>
      <c r="AK2" s="16" t="s">
        <v>189</v>
      </c>
      <c r="AL2" s="16" t="s">
        <v>189</v>
      </c>
      <c r="AM2" s="16" t="s">
        <v>189</v>
      </c>
      <c r="AN2" s="16" t="s">
        <v>189</v>
      </c>
      <c r="AO2" s="16" t="s">
        <v>189</v>
      </c>
      <c r="AP2" s="16" t="s">
        <v>189</v>
      </c>
      <c r="AQ2" s="16" t="s">
        <v>189</v>
      </c>
      <c r="AR2" s="16" t="s">
        <v>189</v>
      </c>
      <c r="AS2" s="16" t="s">
        <v>189</v>
      </c>
      <c r="AT2" s="16" t="s">
        <v>189</v>
      </c>
      <c r="AU2" s="16" t="s">
        <v>189</v>
      </c>
      <c r="AV2" s="16" t="s">
        <v>189</v>
      </c>
      <c r="AW2" s="16" t="s">
        <v>189</v>
      </c>
      <c r="AX2" s="16" t="s">
        <v>189</v>
      </c>
      <c r="AY2" s="16" t="s">
        <v>189</v>
      </c>
      <c r="AZ2" s="16" t="s">
        <v>189</v>
      </c>
      <c r="BA2" s="16">
        <v>-1E-4</v>
      </c>
      <c r="BB2" s="16" t="s">
        <v>189</v>
      </c>
      <c r="BC2" s="16" t="s">
        <v>189</v>
      </c>
      <c r="BD2" s="16" t="s">
        <v>189</v>
      </c>
      <c r="BE2" s="16">
        <v>-1E-4</v>
      </c>
      <c r="BF2" s="16" t="s">
        <v>189</v>
      </c>
      <c r="BG2" s="16">
        <v>-1E-4</v>
      </c>
      <c r="BH2" s="16" t="s">
        <v>189</v>
      </c>
      <c r="BI2" s="16" t="s">
        <v>189</v>
      </c>
      <c r="BJ2" s="16" t="s">
        <v>189</v>
      </c>
      <c r="BK2" s="16" t="s">
        <v>189</v>
      </c>
      <c r="BL2" s="16" t="s">
        <v>189</v>
      </c>
      <c r="BM2" s="16" t="s">
        <v>189</v>
      </c>
      <c r="BN2" s="16" t="s">
        <v>189</v>
      </c>
      <c r="BO2" s="16" t="s">
        <v>189</v>
      </c>
      <c r="BP2" s="16" t="s">
        <v>189</v>
      </c>
      <c r="BQ2" s="16" t="s">
        <v>189</v>
      </c>
      <c r="BR2" s="16" t="s">
        <v>189</v>
      </c>
      <c r="BS2" s="16" t="s">
        <v>189</v>
      </c>
    </row>
    <row r="3" spans="1:71">
      <c r="A3" t="s">
        <v>248</v>
      </c>
      <c r="B3" t="s">
        <v>2</v>
      </c>
      <c r="C3" t="s">
        <v>291</v>
      </c>
      <c r="D3" s="16">
        <v>6.7965999999999998</v>
      </c>
      <c r="E3" s="16" t="s">
        <v>189</v>
      </c>
      <c r="F3" s="16" t="s">
        <v>189</v>
      </c>
      <c r="G3" s="16">
        <v>-4.4748000000000001</v>
      </c>
      <c r="H3" s="16" t="s">
        <v>189</v>
      </c>
      <c r="I3" s="16">
        <v>5.4013999999999998</v>
      </c>
      <c r="J3" s="16" t="s">
        <v>189</v>
      </c>
      <c r="K3" s="16">
        <v>6.8018999999999998</v>
      </c>
      <c r="L3" s="16">
        <v>-5.1007999999999996</v>
      </c>
      <c r="M3" s="16">
        <v>7.8335999999999997</v>
      </c>
      <c r="N3" s="16" t="s">
        <v>189</v>
      </c>
      <c r="O3" s="16">
        <v>6.9396000000000004</v>
      </c>
      <c r="P3" s="16" t="s">
        <v>189</v>
      </c>
      <c r="Q3" s="16">
        <v>5.8745000000000003</v>
      </c>
      <c r="R3" s="16">
        <v>-8.1669999999999998</v>
      </c>
      <c r="S3" s="16">
        <v>-6.2888999999999999</v>
      </c>
      <c r="T3" s="16">
        <v>-7.2077</v>
      </c>
      <c r="U3" s="16">
        <v>6.5464000000000002</v>
      </c>
      <c r="V3" s="16" t="s">
        <v>189</v>
      </c>
      <c r="W3" s="16" t="s">
        <v>189</v>
      </c>
      <c r="X3" s="16" t="s">
        <v>189</v>
      </c>
      <c r="Y3" s="16">
        <v>6.7965999999999998</v>
      </c>
      <c r="Z3" s="16" t="s">
        <v>189</v>
      </c>
      <c r="AA3" s="16">
        <v>6.7965999999999998</v>
      </c>
      <c r="AB3" s="16" t="s">
        <v>189</v>
      </c>
      <c r="AC3" s="16">
        <v>-6.2888999999999999</v>
      </c>
      <c r="AD3" s="16" t="s">
        <v>189</v>
      </c>
      <c r="AE3" s="16">
        <v>-6.3955000000000002</v>
      </c>
      <c r="AF3" s="16">
        <v>-7.3467000000000002</v>
      </c>
      <c r="AG3" s="16" t="s">
        <v>189</v>
      </c>
      <c r="AH3" s="16" t="s">
        <v>189</v>
      </c>
      <c r="AI3" s="16">
        <v>-7.2077</v>
      </c>
      <c r="AJ3" s="16" t="s">
        <v>189</v>
      </c>
      <c r="AK3" s="16">
        <v>-4.7092999999999998</v>
      </c>
      <c r="AL3" s="16" t="s">
        <v>189</v>
      </c>
      <c r="AM3" s="16" t="s">
        <v>189</v>
      </c>
      <c r="AN3" s="16" t="s">
        <v>189</v>
      </c>
      <c r="AO3" s="16">
        <v>-4.7582000000000004</v>
      </c>
      <c r="AP3" s="16">
        <v>-5.4629000000000003</v>
      </c>
      <c r="AQ3" s="16" t="s">
        <v>189</v>
      </c>
      <c r="AR3" s="16" t="s">
        <v>189</v>
      </c>
      <c r="AS3" s="16" t="s">
        <v>189</v>
      </c>
      <c r="AT3" s="16" t="s">
        <v>189</v>
      </c>
      <c r="AU3" s="16" t="s">
        <v>189</v>
      </c>
      <c r="AV3" s="16" t="s">
        <v>189</v>
      </c>
      <c r="AW3" s="16" t="s">
        <v>189</v>
      </c>
      <c r="AX3" s="16" t="s">
        <v>189</v>
      </c>
      <c r="AY3" s="16" t="s">
        <v>189</v>
      </c>
      <c r="AZ3" s="16" t="s">
        <v>189</v>
      </c>
      <c r="BA3" s="16">
        <v>5.4013999999999998</v>
      </c>
      <c r="BB3" s="16">
        <v>5.8745000000000003</v>
      </c>
      <c r="BC3" s="16">
        <v>-8.1669999999999998</v>
      </c>
      <c r="BD3" s="16" t="s">
        <v>189</v>
      </c>
      <c r="BE3" s="16">
        <v>6.9396000000000004</v>
      </c>
      <c r="BF3" s="16" t="s">
        <v>189</v>
      </c>
      <c r="BG3" s="16">
        <v>-5.2325999999999997</v>
      </c>
      <c r="BH3" s="16">
        <v>-4.8159000000000001</v>
      </c>
      <c r="BI3" s="16" t="s">
        <v>189</v>
      </c>
      <c r="BJ3" s="16" t="s">
        <v>189</v>
      </c>
      <c r="BK3" s="16" t="s">
        <v>189</v>
      </c>
      <c r="BL3" s="16" t="s">
        <v>189</v>
      </c>
      <c r="BM3" s="16" t="s">
        <v>189</v>
      </c>
      <c r="BN3" s="16" t="s">
        <v>189</v>
      </c>
      <c r="BO3" s="16" t="s">
        <v>189</v>
      </c>
      <c r="BP3" s="16" t="s">
        <v>189</v>
      </c>
      <c r="BQ3" s="16">
        <v>-6.2144000000000004</v>
      </c>
      <c r="BR3" s="16" t="s">
        <v>189</v>
      </c>
      <c r="BS3" s="16">
        <v>-4.5425000000000004</v>
      </c>
    </row>
    <row r="4" spans="1:71">
      <c r="A4" t="s">
        <v>248</v>
      </c>
      <c r="B4" t="s">
        <v>4</v>
      </c>
      <c r="C4" t="s">
        <v>292</v>
      </c>
      <c r="D4" s="16">
        <v>25.780799999999999</v>
      </c>
      <c r="E4" s="16">
        <v>-45.167900000000003</v>
      </c>
      <c r="F4" s="16">
        <v>28.583200000000001</v>
      </c>
      <c r="G4" s="16">
        <v>13.870100000000001</v>
      </c>
      <c r="H4" s="16">
        <v>-45.167900000000003</v>
      </c>
      <c r="I4" s="16">
        <v>19.2348</v>
      </c>
      <c r="J4" s="16" t="s">
        <v>189</v>
      </c>
      <c r="K4" s="16">
        <v>25.828800000000001</v>
      </c>
      <c r="L4" s="16">
        <v>-31.424700000000001</v>
      </c>
      <c r="M4" s="16">
        <v>25.1754</v>
      </c>
      <c r="N4" s="16" t="s">
        <v>189</v>
      </c>
      <c r="O4" s="16">
        <v>27.432700000000001</v>
      </c>
      <c r="P4" s="16">
        <v>-20.9374</v>
      </c>
      <c r="Q4" s="16">
        <v>27.983799999999999</v>
      </c>
      <c r="R4" s="16">
        <v>23.320399999999999</v>
      </c>
      <c r="S4" s="16">
        <v>25.909700000000001</v>
      </c>
      <c r="T4" s="16">
        <v>25.578399999999998</v>
      </c>
      <c r="U4" s="16">
        <v>26.4133</v>
      </c>
      <c r="V4" s="16">
        <v>25.1065</v>
      </c>
      <c r="W4" s="16" t="s">
        <v>189</v>
      </c>
      <c r="X4" s="16" t="s">
        <v>189</v>
      </c>
      <c r="Y4" s="16">
        <v>25.780799999999999</v>
      </c>
      <c r="Z4" s="16" t="s">
        <v>189</v>
      </c>
      <c r="AA4" s="16">
        <v>25.780799999999999</v>
      </c>
      <c r="AB4" s="16" t="s">
        <v>189</v>
      </c>
      <c r="AC4" s="16">
        <v>25.909700000000001</v>
      </c>
      <c r="AD4" s="16">
        <v>-42.522199999999998</v>
      </c>
      <c r="AE4" s="16">
        <v>19.966000000000001</v>
      </c>
      <c r="AF4" s="16">
        <v>27.897300000000001</v>
      </c>
      <c r="AG4" s="16">
        <v>23.9923</v>
      </c>
      <c r="AH4" s="16" t="s">
        <v>189</v>
      </c>
      <c r="AI4" s="16">
        <v>25.578399999999998</v>
      </c>
      <c r="AJ4" s="16" t="s">
        <v>189</v>
      </c>
      <c r="AK4" s="16">
        <v>-17.9328</v>
      </c>
      <c r="AL4" s="16">
        <v>-28.244299999999999</v>
      </c>
      <c r="AM4" s="16" t="s">
        <v>189</v>
      </c>
      <c r="AN4" s="16">
        <v>-56.258200000000002</v>
      </c>
      <c r="AO4" s="16">
        <v>17.5243</v>
      </c>
      <c r="AP4" s="16">
        <v>29.512599999999999</v>
      </c>
      <c r="AQ4" s="16">
        <v>-21.7897</v>
      </c>
      <c r="AR4" s="16" t="s">
        <v>189</v>
      </c>
      <c r="AS4" s="16">
        <v>-21.508700000000001</v>
      </c>
      <c r="AT4" s="16">
        <v>-25.501000000000001</v>
      </c>
      <c r="AU4" s="16">
        <v>-24.703499999999998</v>
      </c>
      <c r="AV4" s="16" t="s">
        <v>189</v>
      </c>
      <c r="AW4" s="16" t="s">
        <v>189</v>
      </c>
      <c r="AX4" s="16" t="s">
        <v>189</v>
      </c>
      <c r="AY4" s="16" t="s">
        <v>189</v>
      </c>
      <c r="AZ4" s="16">
        <v>-45.167900000000003</v>
      </c>
      <c r="BA4" s="16">
        <v>19.2348</v>
      </c>
      <c r="BB4" s="16">
        <v>27.983799999999999</v>
      </c>
      <c r="BC4" s="16">
        <v>23.320399999999999</v>
      </c>
      <c r="BD4" s="16" t="s">
        <v>189</v>
      </c>
      <c r="BE4" s="16">
        <v>27.432700000000001</v>
      </c>
      <c r="BF4" s="16">
        <v>-44.384799999999998</v>
      </c>
      <c r="BG4" s="16">
        <v>18.856100000000001</v>
      </c>
      <c r="BH4" s="16">
        <v>28.791899999999998</v>
      </c>
      <c r="BI4" s="16">
        <v>-24.513999999999999</v>
      </c>
      <c r="BJ4" s="16" t="s">
        <v>189</v>
      </c>
      <c r="BK4" s="16">
        <v>-20.9374</v>
      </c>
      <c r="BL4" s="16" t="s">
        <v>189</v>
      </c>
      <c r="BM4" s="16">
        <v>-19.829799999999999</v>
      </c>
      <c r="BN4" s="16" t="s">
        <v>189</v>
      </c>
      <c r="BO4" s="16">
        <v>-21.729600000000001</v>
      </c>
      <c r="BP4" s="16">
        <v>-38.307600000000001</v>
      </c>
      <c r="BQ4" s="16">
        <v>22.030899999999999</v>
      </c>
      <c r="BR4" s="16" t="s">
        <v>189</v>
      </c>
      <c r="BS4" s="16">
        <v>17.115400000000001</v>
      </c>
    </row>
    <row r="5" spans="1:71">
      <c r="A5" t="s">
        <v>249</v>
      </c>
      <c r="B5" t="s">
        <v>1</v>
      </c>
      <c r="C5" t="s">
        <v>293</v>
      </c>
      <c r="D5" s="16">
        <v>1.2565999999999999</v>
      </c>
      <c r="E5" s="16" t="s">
        <v>189</v>
      </c>
      <c r="F5" s="16" t="s">
        <v>189</v>
      </c>
      <c r="G5" s="16">
        <v>-0.24890000000000001</v>
      </c>
      <c r="H5" s="16" t="s">
        <v>189</v>
      </c>
      <c r="I5" s="16">
        <v>0.70879999999999999</v>
      </c>
      <c r="J5" s="16" t="s">
        <v>189</v>
      </c>
      <c r="K5" s="16">
        <v>1.2565999999999999</v>
      </c>
      <c r="L5" s="16" t="s">
        <v>189</v>
      </c>
      <c r="M5" s="16">
        <v>1.5959000000000001</v>
      </c>
      <c r="N5" s="16" t="s">
        <v>189</v>
      </c>
      <c r="O5" s="16">
        <v>-1.77</v>
      </c>
      <c r="P5" s="16">
        <v>-0.42949999999999999</v>
      </c>
      <c r="Q5" s="16" t="s">
        <v>189</v>
      </c>
      <c r="R5" s="16">
        <v>-0.60609999999999997</v>
      </c>
      <c r="S5" s="16">
        <v>-2.1501999999999999</v>
      </c>
      <c r="T5" s="16">
        <v>-0.51939999999999997</v>
      </c>
      <c r="U5" s="16">
        <v>-0.47889999999999999</v>
      </c>
      <c r="V5" s="16">
        <v>-2.7581000000000002</v>
      </c>
      <c r="W5" s="16" t="s">
        <v>189</v>
      </c>
      <c r="X5" s="16" t="s">
        <v>189</v>
      </c>
      <c r="Y5" s="16">
        <v>1.2674000000000001</v>
      </c>
      <c r="Z5" s="16" t="s">
        <v>189</v>
      </c>
      <c r="AA5" s="16">
        <v>1.2674000000000001</v>
      </c>
      <c r="AB5" s="16" t="s">
        <v>189</v>
      </c>
      <c r="AC5" s="16">
        <v>-2.1909999999999998</v>
      </c>
      <c r="AD5" s="16" t="s">
        <v>189</v>
      </c>
      <c r="AE5" s="16">
        <v>-0.86319999999999997</v>
      </c>
      <c r="AF5" s="16" t="s">
        <v>189</v>
      </c>
      <c r="AG5" s="16">
        <v>-0.80089999999999995</v>
      </c>
      <c r="AH5" s="16" t="s">
        <v>189</v>
      </c>
      <c r="AI5" s="16">
        <v>-0.51939999999999997</v>
      </c>
      <c r="AJ5" s="16" t="s">
        <v>189</v>
      </c>
      <c r="AK5" s="16">
        <v>-0.59130000000000005</v>
      </c>
      <c r="AL5" s="16" t="s">
        <v>189</v>
      </c>
      <c r="AM5" s="16" t="s">
        <v>189</v>
      </c>
      <c r="AN5" s="16" t="s">
        <v>189</v>
      </c>
      <c r="AO5" s="16">
        <v>-0.54379999999999995</v>
      </c>
      <c r="AP5" s="16" t="s">
        <v>189</v>
      </c>
      <c r="AQ5" s="16">
        <v>-0.29609999999999997</v>
      </c>
      <c r="AR5" s="16" t="s">
        <v>189</v>
      </c>
      <c r="AS5" s="16" t="s">
        <v>189</v>
      </c>
      <c r="AT5" s="16" t="s">
        <v>189</v>
      </c>
      <c r="AU5" s="16" t="s">
        <v>189</v>
      </c>
      <c r="AV5" s="16" t="s">
        <v>189</v>
      </c>
      <c r="AW5" s="16" t="s">
        <v>189</v>
      </c>
      <c r="AX5" s="16" t="s">
        <v>189</v>
      </c>
      <c r="AY5" s="16" t="s">
        <v>189</v>
      </c>
      <c r="AZ5" s="16" t="s">
        <v>189</v>
      </c>
      <c r="BA5" s="16">
        <v>0.71530000000000005</v>
      </c>
      <c r="BB5" s="16" t="s">
        <v>189</v>
      </c>
      <c r="BC5" s="16">
        <v>-0.61439999999999995</v>
      </c>
      <c r="BD5" s="16" t="s">
        <v>189</v>
      </c>
      <c r="BE5" s="16">
        <v>-1.7706</v>
      </c>
      <c r="BF5" s="16" t="s">
        <v>189</v>
      </c>
      <c r="BG5" s="16">
        <v>-0.89490000000000003</v>
      </c>
      <c r="BH5" s="16" t="s">
        <v>189</v>
      </c>
      <c r="BI5" s="16" t="s">
        <v>189</v>
      </c>
      <c r="BJ5" s="16" t="s">
        <v>189</v>
      </c>
      <c r="BK5" s="16">
        <v>-0.439</v>
      </c>
      <c r="BL5" s="16" t="s">
        <v>189</v>
      </c>
      <c r="BM5" s="16">
        <v>-0.44230000000000003</v>
      </c>
      <c r="BN5" s="16" t="s">
        <v>189</v>
      </c>
      <c r="BO5" s="16" t="s">
        <v>189</v>
      </c>
      <c r="BP5" s="16" t="s">
        <v>189</v>
      </c>
      <c r="BQ5" s="16" t="s">
        <v>189</v>
      </c>
      <c r="BR5" s="16" t="s">
        <v>189</v>
      </c>
      <c r="BS5" s="16">
        <v>-0.1951</v>
      </c>
    </row>
    <row r="6" spans="1:71">
      <c r="A6" t="s">
        <v>249</v>
      </c>
      <c r="B6" t="s">
        <v>2</v>
      </c>
      <c r="C6" t="s">
        <v>294</v>
      </c>
      <c r="D6" s="16">
        <v>-12.4937</v>
      </c>
      <c r="E6" s="16" t="s">
        <v>189</v>
      </c>
      <c r="F6" s="16" t="s">
        <v>189</v>
      </c>
      <c r="G6" s="16" t="s">
        <v>189</v>
      </c>
      <c r="H6" s="16" t="s">
        <v>189</v>
      </c>
      <c r="I6" s="16">
        <v>-10.5626</v>
      </c>
      <c r="J6" s="16" t="s">
        <v>189</v>
      </c>
      <c r="K6" s="16">
        <v>-12.6059</v>
      </c>
      <c r="L6" s="16" t="s">
        <v>189</v>
      </c>
      <c r="M6" s="16" t="s">
        <v>189</v>
      </c>
      <c r="N6" s="16" t="s">
        <v>189</v>
      </c>
      <c r="O6" s="16">
        <v>-13.919600000000001</v>
      </c>
      <c r="P6" s="16" t="s">
        <v>189</v>
      </c>
      <c r="Q6" s="16" t="s">
        <v>189</v>
      </c>
      <c r="R6" s="16" t="s">
        <v>189</v>
      </c>
      <c r="S6" s="16" t="s">
        <v>189</v>
      </c>
      <c r="T6" s="16" t="s">
        <v>189</v>
      </c>
      <c r="U6" s="16">
        <v>-12.098800000000001</v>
      </c>
      <c r="V6" s="16" t="s">
        <v>189</v>
      </c>
      <c r="W6" s="16" t="s">
        <v>189</v>
      </c>
      <c r="X6" s="16" t="s">
        <v>189</v>
      </c>
      <c r="Y6" s="16">
        <v>-12.4937</v>
      </c>
      <c r="Z6" s="16" t="s">
        <v>189</v>
      </c>
      <c r="AA6" s="16">
        <v>-12.4937</v>
      </c>
      <c r="AB6" s="16" t="s">
        <v>189</v>
      </c>
      <c r="AC6" s="16" t="s">
        <v>189</v>
      </c>
      <c r="AD6" s="16" t="s">
        <v>189</v>
      </c>
      <c r="AE6" s="16" t="s">
        <v>189</v>
      </c>
      <c r="AF6" s="16" t="s">
        <v>189</v>
      </c>
      <c r="AG6" s="16" t="s">
        <v>189</v>
      </c>
      <c r="AH6" s="16" t="s">
        <v>189</v>
      </c>
      <c r="AI6" s="16" t="s">
        <v>189</v>
      </c>
      <c r="AJ6" s="16" t="s">
        <v>189</v>
      </c>
      <c r="AK6" s="16" t="s">
        <v>189</v>
      </c>
      <c r="AL6" s="16" t="s">
        <v>189</v>
      </c>
      <c r="AM6" s="16" t="s">
        <v>189</v>
      </c>
      <c r="AN6" s="16" t="s">
        <v>189</v>
      </c>
      <c r="AO6" s="16" t="s">
        <v>189</v>
      </c>
      <c r="AP6" s="16" t="s">
        <v>189</v>
      </c>
      <c r="AQ6" s="16" t="s">
        <v>189</v>
      </c>
      <c r="AR6" s="16" t="s">
        <v>189</v>
      </c>
      <c r="AS6" s="16" t="s">
        <v>189</v>
      </c>
      <c r="AT6" s="16" t="s">
        <v>189</v>
      </c>
      <c r="AU6" s="16" t="s">
        <v>189</v>
      </c>
      <c r="AV6" s="16" t="s">
        <v>189</v>
      </c>
      <c r="AW6" s="16" t="s">
        <v>189</v>
      </c>
      <c r="AX6" s="16" t="s">
        <v>189</v>
      </c>
      <c r="AY6" s="16" t="s">
        <v>189</v>
      </c>
      <c r="AZ6" s="16" t="s">
        <v>189</v>
      </c>
      <c r="BA6" s="16">
        <v>-10.5626</v>
      </c>
      <c r="BB6" s="16" t="s">
        <v>189</v>
      </c>
      <c r="BC6" s="16" t="s">
        <v>189</v>
      </c>
      <c r="BD6" s="16" t="s">
        <v>189</v>
      </c>
      <c r="BE6" s="16">
        <v>-13.919600000000001</v>
      </c>
      <c r="BF6" s="16" t="s">
        <v>189</v>
      </c>
      <c r="BG6" s="16" t="s">
        <v>189</v>
      </c>
      <c r="BH6" s="16" t="s">
        <v>189</v>
      </c>
      <c r="BI6" s="16" t="s">
        <v>189</v>
      </c>
      <c r="BJ6" s="16" t="s">
        <v>189</v>
      </c>
      <c r="BK6" s="16" t="s">
        <v>189</v>
      </c>
      <c r="BL6" s="16" t="s">
        <v>189</v>
      </c>
      <c r="BM6" s="16" t="s">
        <v>189</v>
      </c>
      <c r="BN6" s="16" t="s">
        <v>189</v>
      </c>
      <c r="BO6" s="16" t="s">
        <v>189</v>
      </c>
      <c r="BP6" s="16" t="s">
        <v>189</v>
      </c>
      <c r="BQ6" s="16" t="s">
        <v>189</v>
      </c>
      <c r="BR6" s="16" t="s">
        <v>189</v>
      </c>
      <c r="BS6" s="16" t="s">
        <v>189</v>
      </c>
    </row>
    <row r="7" spans="1:71">
      <c r="A7" t="s">
        <v>249</v>
      </c>
      <c r="B7" t="s">
        <v>67</v>
      </c>
      <c r="C7" t="s">
        <v>295</v>
      </c>
      <c r="D7" s="16">
        <v>-31.814399999999999</v>
      </c>
      <c r="E7" s="16" t="s">
        <v>189</v>
      </c>
      <c r="F7" s="16" t="s">
        <v>189</v>
      </c>
      <c r="G7" s="16" t="s">
        <v>189</v>
      </c>
      <c r="H7" s="16" t="s">
        <v>189</v>
      </c>
      <c r="I7" s="16">
        <v>-30.979800000000001</v>
      </c>
      <c r="J7" s="16" t="s">
        <v>189</v>
      </c>
      <c r="K7" s="16">
        <v>-31.814399999999999</v>
      </c>
      <c r="L7" s="16" t="s">
        <v>189</v>
      </c>
      <c r="M7" s="16" t="s">
        <v>189</v>
      </c>
      <c r="N7" s="16" t="s">
        <v>189</v>
      </c>
      <c r="O7" s="16" t="s">
        <v>189</v>
      </c>
      <c r="P7" s="16" t="s">
        <v>189</v>
      </c>
      <c r="Q7" s="16" t="s">
        <v>189</v>
      </c>
      <c r="R7" s="16" t="s">
        <v>189</v>
      </c>
      <c r="S7" s="16" t="s">
        <v>189</v>
      </c>
      <c r="T7" s="16" t="s">
        <v>189</v>
      </c>
      <c r="U7" s="16">
        <v>-28.878299999999999</v>
      </c>
      <c r="V7" s="16" t="s">
        <v>189</v>
      </c>
      <c r="W7" s="16" t="s">
        <v>189</v>
      </c>
      <c r="X7" s="16" t="s">
        <v>189</v>
      </c>
      <c r="Y7" s="16">
        <v>-31.291399999999999</v>
      </c>
      <c r="Z7" s="16" t="s">
        <v>189</v>
      </c>
      <c r="AA7" s="16">
        <v>-31.291399999999999</v>
      </c>
      <c r="AB7" s="16" t="s">
        <v>189</v>
      </c>
      <c r="AC7" s="16" t="s">
        <v>189</v>
      </c>
      <c r="AD7" s="16" t="s">
        <v>189</v>
      </c>
      <c r="AE7" s="16" t="s">
        <v>189</v>
      </c>
      <c r="AF7" s="16" t="s">
        <v>189</v>
      </c>
      <c r="AG7" s="16" t="s">
        <v>189</v>
      </c>
      <c r="AH7" s="16" t="s">
        <v>189</v>
      </c>
      <c r="AI7" s="16" t="s">
        <v>189</v>
      </c>
      <c r="AJ7" s="16" t="s">
        <v>189</v>
      </c>
      <c r="AK7" s="16" t="s">
        <v>189</v>
      </c>
      <c r="AL7" s="16" t="s">
        <v>189</v>
      </c>
      <c r="AM7" s="16" t="s">
        <v>189</v>
      </c>
      <c r="AN7" s="16" t="s">
        <v>189</v>
      </c>
      <c r="AO7" s="16">
        <v>-28.235600000000002</v>
      </c>
      <c r="AP7" s="16" t="s">
        <v>189</v>
      </c>
      <c r="AQ7" s="16" t="s">
        <v>189</v>
      </c>
      <c r="AR7" s="16" t="s">
        <v>189</v>
      </c>
      <c r="AS7" s="16" t="s">
        <v>189</v>
      </c>
      <c r="AT7" s="16" t="s">
        <v>189</v>
      </c>
      <c r="AU7" s="16" t="s">
        <v>189</v>
      </c>
      <c r="AV7" s="16" t="s">
        <v>189</v>
      </c>
      <c r="AW7" s="16" t="s">
        <v>189</v>
      </c>
      <c r="AX7" s="16" t="s">
        <v>189</v>
      </c>
      <c r="AY7" s="16" t="s">
        <v>189</v>
      </c>
      <c r="AZ7" s="16" t="s">
        <v>189</v>
      </c>
      <c r="BA7" s="16">
        <v>-30.389900000000001</v>
      </c>
      <c r="BB7" s="16" t="s">
        <v>189</v>
      </c>
      <c r="BC7" s="16" t="s">
        <v>189</v>
      </c>
      <c r="BD7" s="16" t="s">
        <v>189</v>
      </c>
      <c r="BE7" s="16" t="s">
        <v>189</v>
      </c>
      <c r="BF7" s="16" t="s">
        <v>189</v>
      </c>
      <c r="BG7" s="16" t="s">
        <v>189</v>
      </c>
      <c r="BH7" s="16" t="s">
        <v>189</v>
      </c>
      <c r="BI7" s="16" t="s">
        <v>189</v>
      </c>
      <c r="BJ7" s="16" t="s">
        <v>189</v>
      </c>
      <c r="BK7" s="16" t="s">
        <v>189</v>
      </c>
      <c r="BL7" s="16" t="s">
        <v>189</v>
      </c>
      <c r="BM7" s="16" t="s">
        <v>189</v>
      </c>
      <c r="BN7" s="16" t="s">
        <v>189</v>
      </c>
      <c r="BO7" s="16" t="s">
        <v>189</v>
      </c>
      <c r="BP7" s="16" t="s">
        <v>189</v>
      </c>
      <c r="BQ7" s="16" t="s">
        <v>189</v>
      </c>
      <c r="BR7" s="16" t="s">
        <v>189</v>
      </c>
      <c r="BS7" s="16" t="s">
        <v>189</v>
      </c>
    </row>
    <row r="8" spans="1:71">
      <c r="A8" t="s">
        <v>249</v>
      </c>
      <c r="B8" t="s">
        <v>4</v>
      </c>
      <c r="C8" t="s">
        <v>296</v>
      </c>
      <c r="D8" s="16">
        <v>31.295400000000001</v>
      </c>
      <c r="E8" s="16">
        <v>41.353900000000003</v>
      </c>
      <c r="F8" s="16">
        <v>38.416499999999999</v>
      </c>
      <c r="G8" s="16">
        <v>24.33</v>
      </c>
      <c r="H8" s="16">
        <v>41.353900000000003</v>
      </c>
      <c r="I8" s="16">
        <v>28.869499999999999</v>
      </c>
      <c r="J8" s="16" t="s">
        <v>189</v>
      </c>
      <c r="K8" s="16">
        <v>31.323699999999999</v>
      </c>
      <c r="L8" s="16">
        <v>35.645899999999997</v>
      </c>
      <c r="M8" s="16">
        <v>30.074400000000001</v>
      </c>
      <c r="N8" s="16">
        <v>-30.196999999999999</v>
      </c>
      <c r="O8" s="16">
        <v>32.948300000000003</v>
      </c>
      <c r="P8" s="16">
        <v>28.353400000000001</v>
      </c>
      <c r="Q8" s="16">
        <v>34.155900000000003</v>
      </c>
      <c r="R8" s="16">
        <v>29.119399999999999</v>
      </c>
      <c r="S8" s="16">
        <v>33.058599999999998</v>
      </c>
      <c r="T8" s="16">
        <v>27.7881</v>
      </c>
      <c r="U8" s="16">
        <v>30.1706</v>
      </c>
      <c r="V8" s="16">
        <v>32.3782</v>
      </c>
      <c r="W8" s="16" t="s">
        <v>189</v>
      </c>
      <c r="X8" s="16" t="s">
        <v>189</v>
      </c>
      <c r="Y8" s="16">
        <v>31.597000000000001</v>
      </c>
      <c r="Z8" s="16" t="s">
        <v>189</v>
      </c>
      <c r="AA8" s="16">
        <v>31.597000000000001</v>
      </c>
      <c r="AB8" s="16" t="s">
        <v>189</v>
      </c>
      <c r="AC8" s="16">
        <v>33.508299999999998</v>
      </c>
      <c r="AD8" s="16">
        <v>41.961300000000001</v>
      </c>
      <c r="AE8" s="16">
        <v>30.896100000000001</v>
      </c>
      <c r="AF8" s="16">
        <v>35.529800000000002</v>
      </c>
      <c r="AG8" s="16">
        <v>31.533899999999999</v>
      </c>
      <c r="AH8" s="16" t="s">
        <v>189</v>
      </c>
      <c r="AI8" s="16">
        <v>27.876300000000001</v>
      </c>
      <c r="AJ8" s="16" t="s">
        <v>189</v>
      </c>
      <c r="AK8" s="16">
        <v>24.816800000000001</v>
      </c>
      <c r="AL8" s="16">
        <v>-32.179099999999998</v>
      </c>
      <c r="AM8" s="16">
        <v>22.954899999999999</v>
      </c>
      <c r="AN8" s="16">
        <v>-36.755800000000001</v>
      </c>
      <c r="AO8" s="16">
        <v>28.752300000000002</v>
      </c>
      <c r="AP8" s="16">
        <v>34.656100000000002</v>
      </c>
      <c r="AQ8" s="16">
        <v>25.9177</v>
      </c>
      <c r="AR8" s="16">
        <v>-45.236899999999999</v>
      </c>
      <c r="AS8" s="16">
        <v>29.024799999999999</v>
      </c>
      <c r="AT8" s="16">
        <v>33.5197</v>
      </c>
      <c r="AU8" s="16">
        <v>31.6266</v>
      </c>
      <c r="AV8" s="16" t="s">
        <v>189</v>
      </c>
      <c r="AW8" s="16" t="s">
        <v>189</v>
      </c>
      <c r="AX8" s="16" t="s">
        <v>189</v>
      </c>
      <c r="AY8" s="16" t="s">
        <v>189</v>
      </c>
      <c r="AZ8" s="16">
        <v>42.408700000000003</v>
      </c>
      <c r="BA8" s="16">
        <v>29.061800000000002</v>
      </c>
      <c r="BB8" s="16">
        <v>34.306600000000003</v>
      </c>
      <c r="BC8" s="16">
        <v>29.497399999999999</v>
      </c>
      <c r="BD8" s="16" t="s">
        <v>189</v>
      </c>
      <c r="BE8" s="16">
        <v>33.289299999999997</v>
      </c>
      <c r="BF8" s="16">
        <v>37.853099999999998</v>
      </c>
      <c r="BG8" s="16">
        <v>31.056699999999999</v>
      </c>
      <c r="BH8" s="16">
        <v>36.333100000000002</v>
      </c>
      <c r="BI8" s="16">
        <v>28.6309</v>
      </c>
      <c r="BJ8" s="16" t="s">
        <v>189</v>
      </c>
      <c r="BK8" s="16">
        <v>28.546600000000002</v>
      </c>
      <c r="BL8" s="16" t="s">
        <v>189</v>
      </c>
      <c r="BM8" s="16">
        <v>25.956900000000001</v>
      </c>
      <c r="BN8" s="16" t="s">
        <v>189</v>
      </c>
      <c r="BO8" s="16">
        <v>29.669</v>
      </c>
      <c r="BP8" s="16">
        <v>-38.9574</v>
      </c>
      <c r="BQ8" s="16">
        <v>31.779199999999999</v>
      </c>
      <c r="BR8" s="16">
        <v>-46.825800000000001</v>
      </c>
      <c r="BS8" s="16">
        <v>27.139500000000002</v>
      </c>
    </row>
    <row r="9" spans="1:71">
      <c r="A9" t="s">
        <v>250</v>
      </c>
      <c r="B9" t="s">
        <v>0</v>
      </c>
      <c r="C9" t="s">
        <v>297</v>
      </c>
      <c r="D9" s="16">
        <v>7.1177000000000001</v>
      </c>
      <c r="E9" s="16">
        <v>9.3439999999999994</v>
      </c>
      <c r="F9" s="16">
        <v>5.2760999999999996</v>
      </c>
      <c r="G9" s="16">
        <v>3.6368999999999998</v>
      </c>
      <c r="H9" s="16">
        <v>9.3439999999999994</v>
      </c>
      <c r="I9" s="16">
        <v>4.4417999999999997</v>
      </c>
      <c r="J9" s="16" t="s">
        <v>189</v>
      </c>
      <c r="K9" s="16">
        <v>7.0956999999999999</v>
      </c>
      <c r="L9" s="16">
        <v>8.7615999999999996</v>
      </c>
      <c r="M9" s="16">
        <v>6.1571999999999996</v>
      </c>
      <c r="N9" s="16">
        <v>4.8402000000000003</v>
      </c>
      <c r="O9" s="16">
        <v>7.6760999999999999</v>
      </c>
      <c r="P9" s="16">
        <v>5.7835000000000001</v>
      </c>
      <c r="Q9" s="16">
        <v>8.6362000000000005</v>
      </c>
      <c r="R9" s="16">
        <v>5.8391000000000002</v>
      </c>
      <c r="S9" s="16">
        <v>7.8841000000000001</v>
      </c>
      <c r="T9" s="16">
        <v>6.1136999999999997</v>
      </c>
      <c r="U9" s="16">
        <v>6.6489000000000003</v>
      </c>
      <c r="V9" s="16">
        <v>7.2862999999999998</v>
      </c>
      <c r="W9" s="16">
        <v>7.915</v>
      </c>
      <c r="X9" s="16">
        <v>5.7077999999999998</v>
      </c>
      <c r="Y9" s="16">
        <v>6.9615999999999998</v>
      </c>
      <c r="Z9" s="16">
        <v>7.3198999999999996</v>
      </c>
      <c r="AA9" s="16">
        <v>6.9615999999999998</v>
      </c>
      <c r="AB9" s="16">
        <v>7.4219999999999997</v>
      </c>
      <c r="AC9" s="16">
        <v>8.5189000000000004</v>
      </c>
      <c r="AD9" s="16">
        <v>10.5989</v>
      </c>
      <c r="AE9" s="16">
        <v>4.2884000000000002</v>
      </c>
      <c r="AF9" s="16">
        <v>9.7864000000000004</v>
      </c>
      <c r="AG9" s="16">
        <v>6.4557000000000002</v>
      </c>
      <c r="AH9" s="16">
        <v>7.0023999999999997</v>
      </c>
      <c r="AI9" s="16">
        <v>5.7961</v>
      </c>
      <c r="AJ9" s="16">
        <v>7.5186999999999999</v>
      </c>
      <c r="AK9" s="16">
        <v>4.6238000000000001</v>
      </c>
      <c r="AL9" s="16">
        <v>7.3331</v>
      </c>
      <c r="AM9" s="16">
        <v>4.9348000000000001</v>
      </c>
      <c r="AN9" s="16">
        <v>7.8307000000000002</v>
      </c>
      <c r="AO9" s="16">
        <v>5.1417999999999999</v>
      </c>
      <c r="AP9" s="16">
        <v>8.3523999999999994</v>
      </c>
      <c r="AQ9" s="16">
        <v>5.0106000000000002</v>
      </c>
      <c r="AR9" s="16">
        <v>9.8902000000000001</v>
      </c>
      <c r="AS9" s="16">
        <v>4.2004000000000001</v>
      </c>
      <c r="AT9" s="16">
        <v>8.7371999999999996</v>
      </c>
      <c r="AU9" s="16">
        <v>6.1167999999999996</v>
      </c>
      <c r="AV9" s="16">
        <v>10.1046</v>
      </c>
      <c r="AW9" s="16">
        <v>5.1435000000000004</v>
      </c>
      <c r="AX9" s="16">
        <v>9.7964000000000002</v>
      </c>
      <c r="AY9" s="16">
        <v>6.2759</v>
      </c>
      <c r="AZ9" s="16">
        <v>8.9326000000000008</v>
      </c>
      <c r="BA9" s="16">
        <v>3.6012</v>
      </c>
      <c r="BB9" s="16">
        <v>8.1771999999999991</v>
      </c>
      <c r="BC9" s="16">
        <v>5.26</v>
      </c>
      <c r="BD9" s="16">
        <v>8.1366999999999994</v>
      </c>
      <c r="BE9" s="16">
        <v>7.4526000000000003</v>
      </c>
      <c r="BF9" s="16">
        <v>9.2059999999999995</v>
      </c>
      <c r="BG9" s="16">
        <v>3.5996000000000001</v>
      </c>
      <c r="BH9" s="16">
        <v>8.7498000000000005</v>
      </c>
      <c r="BI9" s="16">
        <v>5.7820999999999998</v>
      </c>
      <c r="BJ9" s="16">
        <v>6.3840000000000003</v>
      </c>
      <c r="BK9" s="16">
        <v>4.3810000000000002</v>
      </c>
      <c r="BL9" s="16">
        <v>-11.6068</v>
      </c>
      <c r="BM9" s="16">
        <v>5.0542999999999996</v>
      </c>
      <c r="BN9" s="16" t="s">
        <v>189</v>
      </c>
      <c r="BO9" s="16">
        <v>5.8718000000000004</v>
      </c>
      <c r="BP9" s="16">
        <v>9.1623000000000001</v>
      </c>
      <c r="BQ9" s="16">
        <v>4.8353999999999999</v>
      </c>
      <c r="BR9" s="16">
        <v>9.8628999999999998</v>
      </c>
      <c r="BS9" s="16">
        <v>4.3863000000000003</v>
      </c>
    </row>
    <row r="10" spans="1:71">
      <c r="A10" t="s">
        <v>250</v>
      </c>
      <c r="B10" t="s">
        <v>1</v>
      </c>
      <c r="C10" t="s">
        <v>298</v>
      </c>
      <c r="D10" s="16">
        <v>-1.6215999999999999</v>
      </c>
      <c r="E10" s="16" t="s">
        <v>189</v>
      </c>
      <c r="F10" s="16" t="s">
        <v>189</v>
      </c>
      <c r="G10" s="16" t="s">
        <v>189</v>
      </c>
      <c r="H10" s="16" t="s">
        <v>189</v>
      </c>
      <c r="I10" s="16" t="s">
        <v>189</v>
      </c>
      <c r="J10" s="16" t="s">
        <v>189</v>
      </c>
      <c r="K10" s="16">
        <v>-1.6215999999999999</v>
      </c>
      <c r="L10" s="16" t="s">
        <v>189</v>
      </c>
      <c r="M10" s="16" t="s">
        <v>189</v>
      </c>
      <c r="N10" s="16" t="s">
        <v>189</v>
      </c>
      <c r="O10" s="16" t="s">
        <v>189</v>
      </c>
      <c r="P10" s="16" t="s">
        <v>189</v>
      </c>
      <c r="Q10" s="16" t="s">
        <v>189</v>
      </c>
      <c r="R10" s="16" t="s">
        <v>189</v>
      </c>
      <c r="S10" s="16" t="s">
        <v>189</v>
      </c>
      <c r="T10" s="16" t="s">
        <v>189</v>
      </c>
      <c r="U10" s="16" t="s">
        <v>189</v>
      </c>
      <c r="V10" s="16" t="s">
        <v>189</v>
      </c>
      <c r="W10" s="16" t="s">
        <v>189</v>
      </c>
      <c r="X10" s="16" t="s">
        <v>189</v>
      </c>
      <c r="Y10" s="16" t="s">
        <v>189</v>
      </c>
      <c r="Z10" s="16" t="s">
        <v>189</v>
      </c>
      <c r="AA10" s="16" t="s">
        <v>189</v>
      </c>
      <c r="AB10" s="16" t="s">
        <v>189</v>
      </c>
      <c r="AC10" s="16" t="s">
        <v>189</v>
      </c>
      <c r="AD10" s="16" t="s">
        <v>189</v>
      </c>
      <c r="AE10" s="16" t="s">
        <v>189</v>
      </c>
      <c r="AF10" s="16" t="s">
        <v>189</v>
      </c>
      <c r="AG10" s="16" t="s">
        <v>189</v>
      </c>
      <c r="AH10" s="16" t="s">
        <v>189</v>
      </c>
      <c r="AI10" s="16" t="s">
        <v>189</v>
      </c>
      <c r="AJ10" s="16" t="s">
        <v>189</v>
      </c>
      <c r="AK10" s="16" t="s">
        <v>189</v>
      </c>
      <c r="AL10" s="16" t="s">
        <v>189</v>
      </c>
      <c r="AM10" s="16" t="s">
        <v>189</v>
      </c>
      <c r="AN10" s="16" t="s">
        <v>189</v>
      </c>
      <c r="AO10" s="16" t="s">
        <v>189</v>
      </c>
      <c r="AP10" s="16" t="s">
        <v>189</v>
      </c>
      <c r="AQ10" s="16" t="s">
        <v>189</v>
      </c>
      <c r="AR10" s="16" t="s">
        <v>189</v>
      </c>
      <c r="AS10" s="16" t="s">
        <v>189</v>
      </c>
      <c r="AT10" s="16" t="s">
        <v>189</v>
      </c>
      <c r="AU10" s="16" t="s">
        <v>189</v>
      </c>
      <c r="AV10" s="16" t="s">
        <v>189</v>
      </c>
      <c r="AW10" s="16" t="s">
        <v>189</v>
      </c>
      <c r="AX10" s="16" t="s">
        <v>189</v>
      </c>
      <c r="AY10" s="16" t="s">
        <v>189</v>
      </c>
      <c r="AZ10" s="16" t="s">
        <v>189</v>
      </c>
      <c r="BA10" s="16" t="s">
        <v>189</v>
      </c>
      <c r="BB10" s="16" t="s">
        <v>189</v>
      </c>
      <c r="BC10" s="16" t="s">
        <v>189</v>
      </c>
      <c r="BD10" s="16" t="s">
        <v>189</v>
      </c>
      <c r="BE10" s="16" t="s">
        <v>189</v>
      </c>
      <c r="BF10" s="16" t="s">
        <v>189</v>
      </c>
      <c r="BG10" s="16" t="s">
        <v>189</v>
      </c>
      <c r="BH10" s="16" t="s">
        <v>189</v>
      </c>
      <c r="BI10" s="16" t="s">
        <v>189</v>
      </c>
      <c r="BJ10" s="16" t="s">
        <v>189</v>
      </c>
      <c r="BK10" s="16" t="s">
        <v>189</v>
      </c>
      <c r="BL10" s="16" t="s">
        <v>189</v>
      </c>
      <c r="BM10" s="16" t="s">
        <v>189</v>
      </c>
      <c r="BN10" s="16" t="s">
        <v>189</v>
      </c>
      <c r="BO10" s="16" t="s">
        <v>189</v>
      </c>
      <c r="BP10" s="16" t="s">
        <v>189</v>
      </c>
      <c r="BQ10" s="16" t="s">
        <v>189</v>
      </c>
      <c r="BR10" s="16" t="s">
        <v>189</v>
      </c>
      <c r="BS10" s="16" t="s">
        <v>189</v>
      </c>
    </row>
    <row r="11" spans="1:71">
      <c r="A11" t="s">
        <v>250</v>
      </c>
      <c r="B11" t="s">
        <v>75</v>
      </c>
      <c r="C11" t="s">
        <v>299</v>
      </c>
      <c r="D11" s="16">
        <v>2.2254</v>
      </c>
      <c r="E11" s="16">
        <v>2.3944000000000001</v>
      </c>
      <c r="F11" s="16">
        <v>2.8372000000000002</v>
      </c>
      <c r="G11" s="16">
        <v>1.5362</v>
      </c>
      <c r="H11" s="16">
        <v>2.3944000000000001</v>
      </c>
      <c r="I11" s="16">
        <v>2.1135000000000002</v>
      </c>
      <c r="J11" s="16" t="s">
        <v>189</v>
      </c>
      <c r="K11" s="16">
        <v>2.2258</v>
      </c>
      <c r="L11" s="16">
        <v>1.7593000000000001</v>
      </c>
      <c r="M11" s="16">
        <v>2.7507000000000001</v>
      </c>
      <c r="N11" s="16">
        <v>1.5864</v>
      </c>
      <c r="O11" s="16">
        <v>2.2094</v>
      </c>
      <c r="P11" s="16">
        <v>2.2496</v>
      </c>
      <c r="Q11" s="16">
        <v>2.0630999999999999</v>
      </c>
      <c r="R11" s="16">
        <v>2.2850000000000001</v>
      </c>
      <c r="S11" s="16">
        <v>2.4653999999999998</v>
      </c>
      <c r="T11" s="16">
        <v>1.6826000000000001</v>
      </c>
      <c r="U11" s="16">
        <v>2.4702000000000002</v>
      </c>
      <c r="V11" s="16">
        <v>2.1545999999999998</v>
      </c>
      <c r="W11" s="16">
        <v>2.4603999999999999</v>
      </c>
      <c r="X11" s="16">
        <v>1.2737000000000001</v>
      </c>
      <c r="Y11" s="16">
        <v>2.2584</v>
      </c>
      <c r="Z11" s="16">
        <v>2.2063999999999999</v>
      </c>
      <c r="AA11" s="16">
        <v>2.2584</v>
      </c>
      <c r="AB11" s="16">
        <v>2.6219999999999999</v>
      </c>
      <c r="AC11" s="16">
        <v>2.0381</v>
      </c>
      <c r="AD11" s="16">
        <v>2.5747</v>
      </c>
      <c r="AE11" s="16">
        <v>2.3834</v>
      </c>
      <c r="AF11" s="16">
        <v>2.5832000000000002</v>
      </c>
      <c r="AG11" s="16">
        <v>2.4220999999999999</v>
      </c>
      <c r="AH11" s="16">
        <v>0.72750000000000004</v>
      </c>
      <c r="AI11" s="16">
        <v>2.4592000000000001</v>
      </c>
      <c r="AJ11" s="16">
        <v>1.9404999999999999</v>
      </c>
      <c r="AK11" s="16">
        <v>1.5304</v>
      </c>
      <c r="AL11" s="16">
        <v>-0.93679999999999997</v>
      </c>
      <c r="AM11" s="16">
        <v>1.9652000000000001</v>
      </c>
      <c r="AN11" s="16">
        <v>1.9845999999999999</v>
      </c>
      <c r="AO11" s="16">
        <v>2.8921999999999999</v>
      </c>
      <c r="AP11" s="16">
        <v>1.0689</v>
      </c>
      <c r="AQ11" s="16">
        <v>3.1345999999999998</v>
      </c>
      <c r="AR11" s="16">
        <v>2.5348999999999999</v>
      </c>
      <c r="AS11" s="16">
        <v>1.9157999999999999</v>
      </c>
      <c r="AT11" s="16">
        <v>2.4220999999999999</v>
      </c>
      <c r="AU11" s="16">
        <v>2.0611999999999999</v>
      </c>
      <c r="AV11" s="16">
        <v>1.9461999999999999</v>
      </c>
      <c r="AW11" s="16">
        <v>2.3359999999999999</v>
      </c>
      <c r="AX11" s="16">
        <v>2.6634000000000002</v>
      </c>
      <c r="AY11" s="16">
        <v>2.0905999999999998</v>
      </c>
      <c r="AZ11" s="16">
        <v>2.9323000000000001</v>
      </c>
      <c r="BA11" s="16">
        <v>1.5429999999999999</v>
      </c>
      <c r="BB11" s="16">
        <v>1.5086999999999999</v>
      </c>
      <c r="BC11" s="16">
        <v>2.7319</v>
      </c>
      <c r="BD11" s="16">
        <v>1.8859999999999999</v>
      </c>
      <c r="BE11" s="16">
        <v>2.5695999999999999</v>
      </c>
      <c r="BF11" s="16">
        <v>2.3597999999999999</v>
      </c>
      <c r="BG11" s="16">
        <v>1.9234</v>
      </c>
      <c r="BH11" s="16">
        <v>1.8723000000000001</v>
      </c>
      <c r="BI11" s="16">
        <v>2.5005000000000002</v>
      </c>
      <c r="BJ11" s="16">
        <v>2.4716999999999998</v>
      </c>
      <c r="BK11" s="16">
        <v>-1.3498000000000001</v>
      </c>
      <c r="BL11" s="16" t="s">
        <v>189</v>
      </c>
      <c r="BM11" s="16">
        <v>2.2042999999999999</v>
      </c>
      <c r="BN11" s="16" t="s">
        <v>189</v>
      </c>
      <c r="BO11" s="16">
        <v>2.1396000000000002</v>
      </c>
      <c r="BP11" s="16">
        <v>1.6484000000000001</v>
      </c>
      <c r="BQ11" s="16" t="s">
        <v>189</v>
      </c>
      <c r="BR11" s="16">
        <v>3.3422999999999998</v>
      </c>
      <c r="BS11" s="16">
        <v>1.9373</v>
      </c>
    </row>
    <row r="12" spans="1:71">
      <c r="A12" t="s">
        <v>250</v>
      </c>
      <c r="B12" t="s">
        <v>64</v>
      </c>
      <c r="C12" t="s">
        <v>300</v>
      </c>
      <c r="D12" s="16">
        <v>-1.1052999999999999</v>
      </c>
      <c r="E12" s="16" t="s">
        <v>189</v>
      </c>
      <c r="F12" s="16" t="s">
        <v>189</v>
      </c>
      <c r="G12" s="16" t="s">
        <v>189</v>
      </c>
      <c r="H12" s="16" t="s">
        <v>189</v>
      </c>
      <c r="I12" s="16" t="s">
        <v>189</v>
      </c>
      <c r="J12" s="16" t="s">
        <v>189</v>
      </c>
      <c r="K12" s="16">
        <v>-1.1052999999999999</v>
      </c>
      <c r="L12" s="16" t="s">
        <v>189</v>
      </c>
      <c r="M12" s="16" t="s">
        <v>189</v>
      </c>
      <c r="N12" s="16" t="s">
        <v>189</v>
      </c>
      <c r="O12" s="16" t="s">
        <v>189</v>
      </c>
      <c r="P12" s="16" t="s">
        <v>189</v>
      </c>
      <c r="Q12" s="16" t="s">
        <v>189</v>
      </c>
      <c r="R12" s="16">
        <v>-1.3960999999999999</v>
      </c>
      <c r="S12" s="16">
        <v>-1.5074000000000001</v>
      </c>
      <c r="T12" s="16" t="s">
        <v>189</v>
      </c>
      <c r="U12" s="16" t="s">
        <v>189</v>
      </c>
      <c r="V12" s="16">
        <v>-1.3752</v>
      </c>
      <c r="W12" s="16" t="s">
        <v>189</v>
      </c>
      <c r="X12" s="16" t="s">
        <v>189</v>
      </c>
      <c r="Y12" s="16" t="s">
        <v>189</v>
      </c>
      <c r="Z12" s="16" t="s">
        <v>189</v>
      </c>
      <c r="AA12" s="16" t="s">
        <v>189</v>
      </c>
      <c r="AB12" s="16" t="s">
        <v>189</v>
      </c>
      <c r="AC12" s="16" t="s">
        <v>189</v>
      </c>
      <c r="AD12" s="16" t="s">
        <v>189</v>
      </c>
      <c r="AE12" s="16" t="s">
        <v>189</v>
      </c>
      <c r="AF12" s="16" t="s">
        <v>189</v>
      </c>
      <c r="AG12" s="16" t="s">
        <v>189</v>
      </c>
      <c r="AH12" s="16" t="s">
        <v>189</v>
      </c>
      <c r="AI12" s="16" t="s">
        <v>189</v>
      </c>
      <c r="AJ12" s="16" t="s">
        <v>189</v>
      </c>
      <c r="AK12" s="16" t="s">
        <v>189</v>
      </c>
      <c r="AL12" s="16" t="s">
        <v>189</v>
      </c>
      <c r="AM12" s="16" t="s">
        <v>189</v>
      </c>
      <c r="AN12" s="16" t="s">
        <v>189</v>
      </c>
      <c r="AO12" s="16" t="s">
        <v>189</v>
      </c>
      <c r="AP12" s="16" t="s">
        <v>189</v>
      </c>
      <c r="AQ12" s="16" t="s">
        <v>189</v>
      </c>
      <c r="AR12" s="16" t="s">
        <v>189</v>
      </c>
      <c r="AS12" s="16" t="s">
        <v>189</v>
      </c>
      <c r="AT12" s="16" t="s">
        <v>189</v>
      </c>
      <c r="AU12" s="16" t="s">
        <v>189</v>
      </c>
      <c r="AV12" s="16" t="s">
        <v>189</v>
      </c>
      <c r="AW12" s="16" t="s">
        <v>189</v>
      </c>
      <c r="AX12" s="16" t="s">
        <v>189</v>
      </c>
      <c r="AY12" s="16" t="s">
        <v>189</v>
      </c>
      <c r="AZ12" s="16" t="s">
        <v>189</v>
      </c>
      <c r="BA12" s="16" t="s">
        <v>189</v>
      </c>
      <c r="BB12" s="16" t="s">
        <v>189</v>
      </c>
      <c r="BC12" s="16" t="s">
        <v>189</v>
      </c>
      <c r="BD12" s="16" t="s">
        <v>189</v>
      </c>
      <c r="BE12" s="16" t="s">
        <v>189</v>
      </c>
      <c r="BF12" s="16" t="s">
        <v>189</v>
      </c>
      <c r="BG12" s="16" t="s">
        <v>189</v>
      </c>
      <c r="BH12" s="16" t="s">
        <v>189</v>
      </c>
      <c r="BI12" s="16" t="s">
        <v>189</v>
      </c>
      <c r="BJ12" s="16" t="s">
        <v>189</v>
      </c>
      <c r="BK12" s="16" t="s">
        <v>189</v>
      </c>
      <c r="BL12" s="16" t="s">
        <v>189</v>
      </c>
      <c r="BM12" s="16" t="s">
        <v>189</v>
      </c>
      <c r="BN12" s="16" t="s">
        <v>189</v>
      </c>
      <c r="BO12" s="16" t="s">
        <v>189</v>
      </c>
      <c r="BP12" s="16" t="s">
        <v>189</v>
      </c>
      <c r="BQ12" s="16" t="s">
        <v>189</v>
      </c>
      <c r="BR12" s="16" t="s">
        <v>189</v>
      </c>
      <c r="BS12" s="16" t="s">
        <v>189</v>
      </c>
    </row>
    <row r="13" spans="1:71">
      <c r="A13" t="s">
        <v>250</v>
      </c>
      <c r="B13" t="s">
        <v>2</v>
      </c>
      <c r="C13" t="s">
        <v>301</v>
      </c>
      <c r="D13" s="16">
        <v>11.851900000000001</v>
      </c>
      <c r="E13" s="16">
        <v>14.537599999999999</v>
      </c>
      <c r="F13" s="16">
        <v>12.427199999999999</v>
      </c>
      <c r="G13" s="16">
        <v>6.3845999999999998</v>
      </c>
      <c r="H13" s="16">
        <v>14.537599999999999</v>
      </c>
      <c r="I13" s="16">
        <v>9.1240000000000006</v>
      </c>
      <c r="J13" s="16" t="s">
        <v>189</v>
      </c>
      <c r="K13" s="16">
        <v>11.5785</v>
      </c>
      <c r="L13" s="16">
        <v>14.0472</v>
      </c>
      <c r="M13" s="16">
        <v>9.8996999999999993</v>
      </c>
      <c r="N13" s="16">
        <v>-7.0712999999999999</v>
      </c>
      <c r="O13" s="16">
        <v>12.217499999999999</v>
      </c>
      <c r="P13" s="16">
        <v>10.5281</v>
      </c>
      <c r="Q13" s="16">
        <v>14.992100000000001</v>
      </c>
      <c r="R13" s="16">
        <v>8.6486999999999998</v>
      </c>
      <c r="S13" s="16">
        <v>10.0928</v>
      </c>
      <c r="T13" s="16">
        <v>12.442399999999999</v>
      </c>
      <c r="U13" s="16">
        <v>11.8622</v>
      </c>
      <c r="V13" s="16">
        <v>11.783200000000001</v>
      </c>
      <c r="W13" s="16">
        <v>-10.136200000000001</v>
      </c>
      <c r="X13" s="16" t="s">
        <v>189</v>
      </c>
      <c r="Y13" s="16">
        <v>12.277900000000001</v>
      </c>
      <c r="Z13" s="16">
        <v>10.234500000000001</v>
      </c>
      <c r="AA13" s="16">
        <v>12.277900000000001</v>
      </c>
      <c r="AB13" s="16">
        <v>-7.1745999999999999</v>
      </c>
      <c r="AC13" s="16">
        <v>-12.4678</v>
      </c>
      <c r="AD13" s="16">
        <v>-12.300800000000001</v>
      </c>
      <c r="AE13" s="16">
        <v>-7.7755000000000001</v>
      </c>
      <c r="AF13" s="16">
        <v>-13.498699999999999</v>
      </c>
      <c r="AG13" s="16">
        <v>-7.7358000000000002</v>
      </c>
      <c r="AH13" s="16">
        <v>-14.1708</v>
      </c>
      <c r="AI13" s="16">
        <v>12.202299999999999</v>
      </c>
      <c r="AJ13" s="16">
        <v>15.3543</v>
      </c>
      <c r="AK13" s="16">
        <v>9.5707000000000004</v>
      </c>
      <c r="AL13" s="16">
        <v>15.3149</v>
      </c>
      <c r="AM13" s="16">
        <v>9.0646000000000004</v>
      </c>
      <c r="AN13" s="16">
        <v>16.209</v>
      </c>
      <c r="AO13" s="16">
        <v>8.1128</v>
      </c>
      <c r="AP13" s="16">
        <v>16.803899999999999</v>
      </c>
      <c r="AQ13" s="16">
        <v>6.4070999999999998</v>
      </c>
      <c r="AR13" s="16">
        <v>13.2514</v>
      </c>
      <c r="AS13" s="16">
        <v>10.0642</v>
      </c>
      <c r="AT13" s="16">
        <v>13.226900000000001</v>
      </c>
      <c r="AU13" s="16">
        <v>10.3878</v>
      </c>
      <c r="AV13" s="16" t="s">
        <v>189</v>
      </c>
      <c r="AW13" s="16">
        <v>-10.6424</v>
      </c>
      <c r="AX13" s="16" t="s">
        <v>189</v>
      </c>
      <c r="AY13" s="16">
        <v>10.3645</v>
      </c>
      <c r="AZ13" s="16">
        <v>15.388</v>
      </c>
      <c r="BA13" s="16">
        <v>8.5046999999999997</v>
      </c>
      <c r="BB13" s="16">
        <v>15.501799999999999</v>
      </c>
      <c r="BC13" s="16">
        <v>7.7599</v>
      </c>
      <c r="BD13" s="16">
        <v>-8.5221</v>
      </c>
      <c r="BE13" s="16">
        <v>12.7651</v>
      </c>
      <c r="BF13" s="16">
        <v>14.614000000000001</v>
      </c>
      <c r="BG13" s="16">
        <v>8.1856000000000009</v>
      </c>
      <c r="BH13" s="16">
        <v>15.197800000000001</v>
      </c>
      <c r="BI13" s="16">
        <v>7.1325000000000003</v>
      </c>
      <c r="BJ13" s="16">
        <v>-11.873200000000001</v>
      </c>
      <c r="BK13" s="16">
        <v>-9.1767000000000003</v>
      </c>
      <c r="BL13" s="16" t="s">
        <v>189</v>
      </c>
      <c r="BM13" s="16">
        <v>10.542999999999999</v>
      </c>
      <c r="BN13" s="16" t="s">
        <v>189</v>
      </c>
      <c r="BO13" s="16">
        <v>10.886799999999999</v>
      </c>
      <c r="BP13" s="16">
        <v>16.690000000000001</v>
      </c>
      <c r="BQ13" s="16">
        <v>-8.9650999999999996</v>
      </c>
      <c r="BR13" s="16">
        <v>-6.3647999999999998</v>
      </c>
      <c r="BS13" s="16">
        <v>9.1875999999999998</v>
      </c>
    </row>
    <row r="14" spans="1:71">
      <c r="A14" t="s">
        <v>250</v>
      </c>
      <c r="B14" t="s">
        <v>67</v>
      </c>
      <c r="C14" t="s">
        <v>302</v>
      </c>
      <c r="D14" s="16">
        <v>12.731199999999999</v>
      </c>
      <c r="E14" s="16">
        <v>22.0838</v>
      </c>
      <c r="F14" s="16">
        <v>-18.165099999999999</v>
      </c>
      <c r="G14" s="16">
        <v>3.8525999999999998</v>
      </c>
      <c r="H14" s="16">
        <v>22.0838</v>
      </c>
      <c r="I14" s="16">
        <v>8.1178000000000008</v>
      </c>
      <c r="J14" s="16" t="s">
        <v>189</v>
      </c>
      <c r="K14" s="16">
        <v>12.7523</v>
      </c>
      <c r="L14" s="16">
        <v>19.361799999999999</v>
      </c>
      <c r="M14" s="16">
        <v>12.182700000000001</v>
      </c>
      <c r="N14" s="16">
        <v>7.2944000000000004</v>
      </c>
      <c r="O14" s="16">
        <v>14.7912</v>
      </c>
      <c r="P14" s="16">
        <v>10.4841</v>
      </c>
      <c r="Q14" s="16">
        <v>19.1096</v>
      </c>
      <c r="R14" s="16">
        <v>10.0654</v>
      </c>
      <c r="S14" s="16">
        <v>14.744400000000001</v>
      </c>
      <c r="T14" s="16">
        <v>9.1202000000000005</v>
      </c>
      <c r="U14" s="16">
        <v>12.2432</v>
      </c>
      <c r="V14" s="16">
        <v>12.9038</v>
      </c>
      <c r="W14" s="16">
        <v>10.9558</v>
      </c>
      <c r="X14" s="16">
        <v>-11.921799999999999</v>
      </c>
      <c r="Y14" s="16">
        <v>15.346</v>
      </c>
      <c r="Z14" s="16">
        <v>11.1409</v>
      </c>
      <c r="AA14" s="16">
        <v>15.346</v>
      </c>
      <c r="AB14" s="16">
        <v>11.791399999999999</v>
      </c>
      <c r="AC14" s="16">
        <v>-23.517700000000001</v>
      </c>
      <c r="AD14" s="16">
        <v>-22.471699999999998</v>
      </c>
      <c r="AE14" s="16">
        <v>10.072100000000001</v>
      </c>
      <c r="AF14" s="16">
        <v>-21.187799999999999</v>
      </c>
      <c r="AG14" s="16">
        <v>12.072900000000001</v>
      </c>
      <c r="AH14" s="16">
        <v>-8.9475999999999996</v>
      </c>
      <c r="AI14" s="16">
        <v>9.3493999999999993</v>
      </c>
      <c r="AJ14" s="16" t="s">
        <v>189</v>
      </c>
      <c r="AK14" s="16">
        <v>5.2081</v>
      </c>
      <c r="AL14" s="16">
        <v>-15.326499999999999</v>
      </c>
      <c r="AM14" s="16">
        <v>6.4241999999999999</v>
      </c>
      <c r="AN14" s="16" t="s">
        <v>189</v>
      </c>
      <c r="AO14" s="16">
        <v>9.4670000000000005</v>
      </c>
      <c r="AP14" s="16" t="s">
        <v>189</v>
      </c>
      <c r="AQ14" s="16">
        <v>10.216200000000001</v>
      </c>
      <c r="AR14" s="16">
        <v>22.272400000000001</v>
      </c>
      <c r="AS14" s="16">
        <v>7.5616000000000003</v>
      </c>
      <c r="AT14" s="16">
        <v>-19.652200000000001</v>
      </c>
      <c r="AU14" s="16">
        <v>10.0075</v>
      </c>
      <c r="AV14" s="16">
        <v>-21.562799999999999</v>
      </c>
      <c r="AW14" s="16">
        <v>7.0342000000000002</v>
      </c>
      <c r="AX14" s="16">
        <v>-19.309100000000001</v>
      </c>
      <c r="AY14" s="16">
        <v>9.2255000000000003</v>
      </c>
      <c r="AZ14" s="16">
        <v>-22.722000000000001</v>
      </c>
      <c r="BA14" s="16">
        <v>10.2125</v>
      </c>
      <c r="BB14" s="16">
        <v>-18.9847</v>
      </c>
      <c r="BC14" s="16">
        <v>-12.1576</v>
      </c>
      <c r="BD14" s="16">
        <v>-14.475099999999999</v>
      </c>
      <c r="BE14" s="16">
        <v>15.0761</v>
      </c>
      <c r="BF14" s="16">
        <v>20.578900000000001</v>
      </c>
      <c r="BG14" s="16">
        <v>7.2587000000000002</v>
      </c>
      <c r="BH14" s="16">
        <v>19.313099999999999</v>
      </c>
      <c r="BI14" s="16">
        <v>9.1347000000000005</v>
      </c>
      <c r="BJ14" s="16">
        <v>9.1548999999999996</v>
      </c>
      <c r="BK14" s="16" t="s">
        <v>189</v>
      </c>
      <c r="BL14" s="16" t="s">
        <v>189</v>
      </c>
      <c r="BM14" s="16">
        <v>8.5427999999999997</v>
      </c>
      <c r="BN14" s="16" t="s">
        <v>189</v>
      </c>
      <c r="BO14" s="16">
        <v>10.521100000000001</v>
      </c>
      <c r="BP14" s="16">
        <v>22.201499999999999</v>
      </c>
      <c r="BQ14" s="16" t="s">
        <v>189</v>
      </c>
      <c r="BR14" s="16" t="s">
        <v>189</v>
      </c>
      <c r="BS14" s="16">
        <v>7.9229000000000003</v>
      </c>
    </row>
    <row r="15" spans="1:71">
      <c r="A15" t="s">
        <v>250</v>
      </c>
      <c r="B15" t="s">
        <v>4</v>
      </c>
      <c r="C15" t="s">
        <v>303</v>
      </c>
      <c r="D15" s="16">
        <v>15.9482</v>
      </c>
      <c r="E15" s="16" t="s">
        <v>189</v>
      </c>
      <c r="F15" s="16" t="s">
        <v>189</v>
      </c>
      <c r="G15" s="16">
        <v>-5.3478000000000003</v>
      </c>
      <c r="H15" s="16" t="s">
        <v>189</v>
      </c>
      <c r="I15" s="16">
        <v>-10.857100000000001</v>
      </c>
      <c r="J15" s="16" t="s">
        <v>189</v>
      </c>
      <c r="K15" s="16">
        <v>15.696099999999999</v>
      </c>
      <c r="L15" s="16">
        <v>-18.267299999999999</v>
      </c>
      <c r="M15" s="16">
        <v>-17.293900000000001</v>
      </c>
      <c r="N15" s="16" t="s">
        <v>189</v>
      </c>
      <c r="O15" s="16">
        <v>-18.999099999999999</v>
      </c>
      <c r="P15" s="16">
        <v>-11.8276</v>
      </c>
      <c r="Q15" s="16">
        <v>-20.877400000000002</v>
      </c>
      <c r="R15" s="16">
        <v>-13.3002</v>
      </c>
      <c r="S15" s="16">
        <v>-21.549399999999999</v>
      </c>
      <c r="T15" s="16">
        <v>-11.4605</v>
      </c>
      <c r="U15" s="16">
        <v>-11.8344</v>
      </c>
      <c r="V15" s="16">
        <v>-17.659800000000001</v>
      </c>
      <c r="W15" s="16" t="s">
        <v>189</v>
      </c>
      <c r="X15" s="16" t="s">
        <v>189</v>
      </c>
      <c r="Y15" s="16">
        <v>-13.902799999999999</v>
      </c>
      <c r="Z15" s="16">
        <v>-18.690000000000001</v>
      </c>
      <c r="AA15" s="16">
        <v>-13.902799999999999</v>
      </c>
      <c r="AB15" s="16" t="s">
        <v>189</v>
      </c>
      <c r="AC15" s="16" t="s">
        <v>189</v>
      </c>
      <c r="AD15" s="16" t="s">
        <v>189</v>
      </c>
      <c r="AE15" s="16" t="s">
        <v>189</v>
      </c>
      <c r="AF15" s="16" t="s">
        <v>189</v>
      </c>
      <c r="AG15" s="16" t="s">
        <v>189</v>
      </c>
      <c r="AH15" s="16" t="s">
        <v>189</v>
      </c>
      <c r="AI15" s="16">
        <v>-10.1915</v>
      </c>
      <c r="AJ15" s="16" t="s">
        <v>189</v>
      </c>
      <c r="AK15" s="16">
        <v>-7.2923999999999998</v>
      </c>
      <c r="AL15" s="16" t="s">
        <v>189</v>
      </c>
      <c r="AM15" s="16" t="s">
        <v>189</v>
      </c>
      <c r="AN15" s="16" t="s">
        <v>189</v>
      </c>
      <c r="AO15" s="16" t="s">
        <v>189</v>
      </c>
      <c r="AP15" s="16" t="s">
        <v>189</v>
      </c>
      <c r="AQ15" s="16" t="s">
        <v>189</v>
      </c>
      <c r="AR15" s="16" t="s">
        <v>189</v>
      </c>
      <c r="AS15" s="16">
        <v>-10.356</v>
      </c>
      <c r="AT15" s="16" t="s">
        <v>189</v>
      </c>
      <c r="AU15" s="16">
        <v>-13.874700000000001</v>
      </c>
      <c r="AV15" s="16" t="s">
        <v>189</v>
      </c>
      <c r="AW15" s="16" t="s">
        <v>189</v>
      </c>
      <c r="AX15" s="16" t="s">
        <v>189</v>
      </c>
      <c r="AY15" s="16" t="s">
        <v>189</v>
      </c>
      <c r="AZ15" s="16" t="s">
        <v>189</v>
      </c>
      <c r="BA15" s="16" t="s">
        <v>189</v>
      </c>
      <c r="BB15" s="16" t="s">
        <v>189</v>
      </c>
      <c r="BC15" s="16" t="s">
        <v>189</v>
      </c>
      <c r="BD15" s="16" t="s">
        <v>189</v>
      </c>
      <c r="BE15" s="16">
        <v>-12.984299999999999</v>
      </c>
      <c r="BF15" s="16" t="s">
        <v>189</v>
      </c>
      <c r="BG15" s="16" t="s">
        <v>189</v>
      </c>
      <c r="BH15" s="16">
        <v>-21.4727</v>
      </c>
      <c r="BI15" s="16" t="s">
        <v>189</v>
      </c>
      <c r="BJ15" s="16" t="s">
        <v>189</v>
      </c>
      <c r="BK15" s="16" t="s">
        <v>189</v>
      </c>
      <c r="BL15" s="16" t="s">
        <v>189</v>
      </c>
      <c r="BM15" s="16">
        <v>-11.957800000000001</v>
      </c>
      <c r="BN15" s="16" t="s">
        <v>189</v>
      </c>
      <c r="BO15" s="16">
        <v>-12.0977</v>
      </c>
      <c r="BP15" s="16" t="s">
        <v>189</v>
      </c>
      <c r="BQ15" s="16" t="s">
        <v>189</v>
      </c>
      <c r="BR15" s="16" t="s">
        <v>189</v>
      </c>
      <c r="BS15" s="16">
        <v>-11.4047</v>
      </c>
    </row>
    <row r="16" spans="1:71">
      <c r="A16" t="s">
        <v>188</v>
      </c>
      <c r="B16" t="s">
        <v>0</v>
      </c>
      <c r="C16" t="s">
        <v>304</v>
      </c>
      <c r="D16" s="16">
        <v>3.9297</v>
      </c>
      <c r="E16" s="16" t="s">
        <v>189</v>
      </c>
      <c r="F16" s="16" t="s">
        <v>189</v>
      </c>
      <c r="G16" s="16">
        <v>-1.7786</v>
      </c>
      <c r="H16" s="16" t="s">
        <v>189</v>
      </c>
      <c r="I16" s="16">
        <v>4.1256000000000004</v>
      </c>
      <c r="J16" s="16" t="s">
        <v>189</v>
      </c>
      <c r="K16" s="16">
        <v>4.9572000000000003</v>
      </c>
      <c r="L16" s="16">
        <v>-1.6418999999999999</v>
      </c>
      <c r="M16" s="16">
        <v>-5.1219000000000001</v>
      </c>
      <c r="N16" s="16" t="s">
        <v>189</v>
      </c>
      <c r="O16" s="16">
        <v>-3.5339</v>
      </c>
      <c r="P16" s="16">
        <v>-4.4889000000000001</v>
      </c>
      <c r="Q16" s="16">
        <v>3.6534</v>
      </c>
      <c r="R16" s="16">
        <v>-4.5644999999999998</v>
      </c>
      <c r="S16" s="16">
        <v>-5.7214999999999998</v>
      </c>
      <c r="T16" s="16">
        <v>-3.0164</v>
      </c>
      <c r="U16" s="16">
        <v>-3.1753</v>
      </c>
      <c r="V16" s="16">
        <v>-4.9897</v>
      </c>
      <c r="W16" s="16">
        <v>-4.2641999999999998</v>
      </c>
      <c r="X16" s="16" t="s">
        <v>189</v>
      </c>
      <c r="Y16" s="16">
        <v>-3.4315000000000002</v>
      </c>
      <c r="Z16" s="16">
        <v>4.2430000000000003</v>
      </c>
      <c r="AA16" s="16">
        <v>-3.4315000000000002</v>
      </c>
      <c r="AB16" s="16">
        <v>-6.5488999999999997</v>
      </c>
      <c r="AC16" s="16" t="s">
        <v>189</v>
      </c>
      <c r="AD16" s="16" t="s">
        <v>189</v>
      </c>
      <c r="AE16" s="16" t="s">
        <v>189</v>
      </c>
      <c r="AF16" s="16" t="s">
        <v>189</v>
      </c>
      <c r="AG16" s="16" t="s">
        <v>189</v>
      </c>
      <c r="AH16" s="16">
        <v>-2.2936999999999999</v>
      </c>
      <c r="AI16" s="16" t="s">
        <v>189</v>
      </c>
      <c r="AJ16" s="16" t="s">
        <v>189</v>
      </c>
      <c r="AK16" s="16">
        <v>-2.6196000000000002</v>
      </c>
      <c r="AL16" s="16">
        <v>-3.8050000000000002</v>
      </c>
      <c r="AM16" s="16" t="s">
        <v>189</v>
      </c>
      <c r="AN16" s="16" t="s">
        <v>189</v>
      </c>
      <c r="AO16" s="16">
        <v>-3.7463000000000002</v>
      </c>
      <c r="AP16" s="16">
        <v>-3.3995000000000002</v>
      </c>
      <c r="AQ16" s="16" t="s">
        <v>189</v>
      </c>
      <c r="AR16" s="16" t="s">
        <v>189</v>
      </c>
      <c r="AS16" s="16" t="s">
        <v>189</v>
      </c>
      <c r="AT16" s="16" t="s">
        <v>189</v>
      </c>
      <c r="AU16" s="16" t="s">
        <v>189</v>
      </c>
      <c r="AV16" s="16" t="s">
        <v>189</v>
      </c>
      <c r="AW16" s="16">
        <v>-4.0250000000000004</v>
      </c>
      <c r="AX16" s="16">
        <v>-3.8887999999999998</v>
      </c>
      <c r="AY16" s="16" t="s">
        <v>189</v>
      </c>
      <c r="AZ16" s="16" t="s">
        <v>189</v>
      </c>
      <c r="BA16" s="16" t="s">
        <v>189</v>
      </c>
      <c r="BB16" s="16" t="s">
        <v>189</v>
      </c>
      <c r="BC16" s="16" t="s">
        <v>189</v>
      </c>
      <c r="BD16" s="16" t="s">
        <v>189</v>
      </c>
      <c r="BE16" s="16" t="s">
        <v>189</v>
      </c>
      <c r="BF16" s="16" t="s">
        <v>189</v>
      </c>
      <c r="BG16" s="16" t="s">
        <v>189</v>
      </c>
      <c r="BH16" s="16">
        <v>-3.6147</v>
      </c>
      <c r="BI16" s="16" t="s">
        <v>189</v>
      </c>
      <c r="BJ16" s="16">
        <v>-5.4725999999999999</v>
      </c>
      <c r="BK16" s="16" t="s">
        <v>189</v>
      </c>
      <c r="BL16" s="16" t="s">
        <v>189</v>
      </c>
      <c r="BM16" s="16">
        <v>-4.2366999999999999</v>
      </c>
      <c r="BN16" s="16" t="s">
        <v>189</v>
      </c>
      <c r="BO16" s="16" t="s">
        <v>189</v>
      </c>
      <c r="BP16" s="16" t="s">
        <v>189</v>
      </c>
      <c r="BQ16" s="16">
        <v>-4.3758999999999997</v>
      </c>
      <c r="BR16" s="16" t="s">
        <v>189</v>
      </c>
      <c r="BS16" s="16" t="s">
        <v>189</v>
      </c>
    </row>
    <row r="17" spans="1:71">
      <c r="A17" t="s">
        <v>188</v>
      </c>
      <c r="B17" t="s">
        <v>75</v>
      </c>
      <c r="C17" t="s">
        <v>305</v>
      </c>
      <c r="D17" s="16">
        <v>2.9016999999999999</v>
      </c>
      <c r="E17" s="16" t="s">
        <v>189</v>
      </c>
      <c r="F17" s="16" t="s">
        <v>189</v>
      </c>
      <c r="G17" s="16">
        <v>-2.3027000000000002</v>
      </c>
      <c r="H17" s="16" t="s">
        <v>189</v>
      </c>
      <c r="I17" s="16">
        <v>3.2833000000000001</v>
      </c>
      <c r="J17" s="16" t="s">
        <v>189</v>
      </c>
      <c r="K17" s="16">
        <v>3.1358999999999999</v>
      </c>
      <c r="L17" s="16" t="s">
        <v>189</v>
      </c>
      <c r="M17" s="16">
        <v>-1.7356</v>
      </c>
      <c r="N17" s="16">
        <v>-2.2338</v>
      </c>
      <c r="O17" s="16">
        <v>-4.3277000000000001</v>
      </c>
      <c r="P17" s="16">
        <v>2.0105</v>
      </c>
      <c r="Q17" s="16">
        <v>3.5312999999999999</v>
      </c>
      <c r="R17" s="16">
        <v>-1.8927</v>
      </c>
      <c r="S17" s="16">
        <v>-2.3986000000000001</v>
      </c>
      <c r="T17" s="16">
        <v>-3.1979000000000002</v>
      </c>
      <c r="U17" s="16">
        <v>-3.2988</v>
      </c>
      <c r="V17" s="16">
        <v>-2.2528000000000001</v>
      </c>
      <c r="W17" s="16">
        <v>2.1356999999999999</v>
      </c>
      <c r="X17" s="16" t="s">
        <v>189</v>
      </c>
      <c r="Y17" s="16" t="s">
        <v>189</v>
      </c>
      <c r="Z17" s="16">
        <v>1.9748000000000001</v>
      </c>
      <c r="AA17" s="16" t="s">
        <v>189</v>
      </c>
      <c r="AB17" s="16">
        <v>-2.6918000000000002</v>
      </c>
      <c r="AC17" s="16" t="s">
        <v>189</v>
      </c>
      <c r="AD17" s="16" t="s">
        <v>189</v>
      </c>
      <c r="AE17" s="16">
        <v>-2.7330999999999999</v>
      </c>
      <c r="AF17" s="16" t="s">
        <v>189</v>
      </c>
      <c r="AG17" s="16" t="s">
        <v>189</v>
      </c>
      <c r="AH17" s="16">
        <v>-1.2485999999999999</v>
      </c>
      <c r="AI17" s="16" t="s">
        <v>189</v>
      </c>
      <c r="AJ17" s="16" t="s">
        <v>189</v>
      </c>
      <c r="AK17" s="16">
        <v>-3.5838999999999999</v>
      </c>
      <c r="AL17" s="16">
        <v>-4.4310999999999998</v>
      </c>
      <c r="AM17" s="16" t="s">
        <v>189</v>
      </c>
      <c r="AN17" s="16" t="s">
        <v>189</v>
      </c>
      <c r="AO17" s="16">
        <v>-3.9058999999999999</v>
      </c>
      <c r="AP17" s="16">
        <v>-4.3087999999999997</v>
      </c>
      <c r="AQ17" s="16" t="s">
        <v>189</v>
      </c>
      <c r="AR17" s="16" t="s">
        <v>189</v>
      </c>
      <c r="AS17" s="16">
        <v>-2.2084999999999999</v>
      </c>
      <c r="AT17" s="16" t="s">
        <v>189</v>
      </c>
      <c r="AU17" s="16" t="s">
        <v>189</v>
      </c>
      <c r="AV17" s="16" t="s">
        <v>189</v>
      </c>
      <c r="AW17" s="16">
        <v>2.2109000000000001</v>
      </c>
      <c r="AX17" s="16">
        <v>-1.7875000000000001</v>
      </c>
      <c r="AY17" s="16" t="s">
        <v>189</v>
      </c>
      <c r="AZ17" s="16" t="s">
        <v>189</v>
      </c>
      <c r="BA17" s="16" t="s">
        <v>189</v>
      </c>
      <c r="BB17" s="16" t="s">
        <v>189</v>
      </c>
      <c r="BC17" s="16" t="s">
        <v>189</v>
      </c>
      <c r="BD17" s="16" t="s">
        <v>189</v>
      </c>
      <c r="BE17" s="16" t="s">
        <v>189</v>
      </c>
      <c r="BF17" s="16" t="s">
        <v>189</v>
      </c>
      <c r="BG17" s="16" t="s">
        <v>189</v>
      </c>
      <c r="BH17" s="16">
        <v>-4.8777999999999997</v>
      </c>
      <c r="BI17" s="16" t="s">
        <v>189</v>
      </c>
      <c r="BJ17" s="16">
        <v>-2.3843000000000001</v>
      </c>
      <c r="BK17" s="16" t="s">
        <v>189</v>
      </c>
      <c r="BL17" s="16" t="s">
        <v>189</v>
      </c>
      <c r="BM17" s="16">
        <v>-2.17</v>
      </c>
      <c r="BN17" s="16">
        <v>-1.9309000000000001</v>
      </c>
      <c r="BO17" s="16">
        <v>-2.1474000000000002</v>
      </c>
      <c r="BP17" s="16" t="s">
        <v>189</v>
      </c>
      <c r="BQ17" s="16">
        <v>-4.3445</v>
      </c>
      <c r="BR17" s="16" t="s">
        <v>189</v>
      </c>
      <c r="BS17" s="16">
        <v>-2.0074999999999998</v>
      </c>
    </row>
    <row r="18" spans="1:71">
      <c r="A18" t="s">
        <v>188</v>
      </c>
      <c r="B18" t="s">
        <v>64</v>
      </c>
      <c r="C18" t="s">
        <v>306</v>
      </c>
      <c r="D18" s="16">
        <v>-3.3837999999999999</v>
      </c>
      <c r="E18" s="16" t="s">
        <v>189</v>
      </c>
      <c r="F18" s="16" t="s">
        <v>189</v>
      </c>
      <c r="G18" s="16" t="s">
        <v>189</v>
      </c>
      <c r="H18" s="16" t="s">
        <v>189</v>
      </c>
      <c r="I18" s="16" t="s">
        <v>189</v>
      </c>
      <c r="J18" s="16" t="s">
        <v>189</v>
      </c>
      <c r="K18" s="16">
        <v>-2.7326000000000001</v>
      </c>
      <c r="L18" s="16" t="s">
        <v>189</v>
      </c>
      <c r="M18" s="16" t="s">
        <v>189</v>
      </c>
      <c r="N18" s="16" t="s">
        <v>189</v>
      </c>
      <c r="O18" s="16" t="s">
        <v>189</v>
      </c>
      <c r="P18" s="16" t="s">
        <v>189</v>
      </c>
      <c r="Q18" s="16" t="s">
        <v>189</v>
      </c>
      <c r="R18" s="16" t="s">
        <v>189</v>
      </c>
      <c r="S18" s="16" t="s">
        <v>189</v>
      </c>
      <c r="T18" s="16" t="s">
        <v>189</v>
      </c>
      <c r="U18" s="16" t="s">
        <v>189</v>
      </c>
      <c r="V18" s="16" t="s">
        <v>189</v>
      </c>
      <c r="W18" s="16" t="s">
        <v>189</v>
      </c>
      <c r="X18" s="16" t="s">
        <v>189</v>
      </c>
      <c r="Y18" s="16" t="s">
        <v>189</v>
      </c>
      <c r="Z18" s="16" t="s">
        <v>189</v>
      </c>
      <c r="AA18" s="16" t="s">
        <v>189</v>
      </c>
      <c r="AB18" s="16" t="s">
        <v>189</v>
      </c>
      <c r="AC18" s="16" t="s">
        <v>189</v>
      </c>
      <c r="AD18" s="16" t="s">
        <v>189</v>
      </c>
      <c r="AE18" s="16" t="s">
        <v>189</v>
      </c>
      <c r="AF18" s="16" t="s">
        <v>189</v>
      </c>
      <c r="AG18" s="16" t="s">
        <v>189</v>
      </c>
      <c r="AH18" s="16" t="s">
        <v>189</v>
      </c>
      <c r="AI18" s="16" t="s">
        <v>189</v>
      </c>
      <c r="AJ18" s="16" t="s">
        <v>189</v>
      </c>
      <c r="AK18" s="16" t="s">
        <v>189</v>
      </c>
      <c r="AL18" s="16" t="s">
        <v>189</v>
      </c>
      <c r="AM18" s="16" t="s">
        <v>189</v>
      </c>
      <c r="AN18" s="16" t="s">
        <v>189</v>
      </c>
      <c r="AO18" s="16" t="s">
        <v>189</v>
      </c>
      <c r="AP18" s="16" t="s">
        <v>189</v>
      </c>
      <c r="AQ18" s="16" t="s">
        <v>189</v>
      </c>
      <c r="AR18" s="16" t="s">
        <v>189</v>
      </c>
      <c r="AS18" s="16" t="s">
        <v>189</v>
      </c>
      <c r="AT18" s="16" t="s">
        <v>189</v>
      </c>
      <c r="AU18" s="16" t="s">
        <v>189</v>
      </c>
      <c r="AV18" s="16" t="s">
        <v>189</v>
      </c>
      <c r="AW18" s="16" t="s">
        <v>189</v>
      </c>
      <c r="AX18" s="16" t="s">
        <v>189</v>
      </c>
      <c r="AY18" s="16" t="s">
        <v>189</v>
      </c>
      <c r="AZ18" s="16" t="s">
        <v>189</v>
      </c>
      <c r="BA18" s="16" t="s">
        <v>189</v>
      </c>
      <c r="BB18" s="16" t="s">
        <v>189</v>
      </c>
      <c r="BC18" s="16" t="s">
        <v>189</v>
      </c>
      <c r="BD18" s="16" t="s">
        <v>189</v>
      </c>
      <c r="BE18" s="16" t="s">
        <v>189</v>
      </c>
      <c r="BF18" s="16" t="s">
        <v>189</v>
      </c>
      <c r="BG18" s="16" t="s">
        <v>189</v>
      </c>
      <c r="BH18" s="16" t="s">
        <v>189</v>
      </c>
      <c r="BI18" s="16" t="s">
        <v>189</v>
      </c>
      <c r="BJ18" s="16" t="s">
        <v>189</v>
      </c>
      <c r="BK18" s="16" t="s">
        <v>189</v>
      </c>
      <c r="BL18" s="16" t="s">
        <v>189</v>
      </c>
      <c r="BM18" s="16" t="s">
        <v>189</v>
      </c>
      <c r="BN18" s="16" t="s">
        <v>189</v>
      </c>
      <c r="BO18" s="16" t="s">
        <v>189</v>
      </c>
      <c r="BP18" s="16" t="s">
        <v>189</v>
      </c>
      <c r="BQ18" s="16" t="s">
        <v>189</v>
      </c>
      <c r="BR18" s="16" t="s">
        <v>189</v>
      </c>
      <c r="BS18" s="16" t="s">
        <v>189</v>
      </c>
    </row>
    <row r="19" spans="1:71">
      <c r="A19" t="s">
        <v>188</v>
      </c>
      <c r="B19" t="s">
        <v>2</v>
      </c>
      <c r="C19" t="s">
        <v>307</v>
      </c>
      <c r="D19" s="16">
        <v>2.1880999999999999</v>
      </c>
      <c r="E19" s="16">
        <v>1.8089</v>
      </c>
      <c r="F19" s="16" t="s">
        <v>189</v>
      </c>
      <c r="G19" s="16" t="s">
        <v>189</v>
      </c>
      <c r="H19" s="16">
        <v>1.8089</v>
      </c>
      <c r="I19" s="16">
        <v>-2.8123</v>
      </c>
      <c r="J19" s="16">
        <v>1.1513</v>
      </c>
      <c r="K19" s="16">
        <v>3.5047999999999999</v>
      </c>
      <c r="L19" s="16">
        <v>2.2570999999999999</v>
      </c>
      <c r="M19" s="16">
        <v>-2.3206000000000002</v>
      </c>
      <c r="N19" s="16" t="s">
        <v>189</v>
      </c>
      <c r="O19" s="16">
        <v>2.3912</v>
      </c>
      <c r="P19" s="16">
        <v>-1.3660000000000001</v>
      </c>
      <c r="Q19" s="16">
        <v>1.9582999999999999</v>
      </c>
      <c r="R19" s="16" t="s">
        <v>189</v>
      </c>
      <c r="S19" s="16">
        <v>0.60219999999999996</v>
      </c>
      <c r="T19" s="16">
        <v>3.1970999999999998</v>
      </c>
      <c r="U19" s="16">
        <v>2.9055</v>
      </c>
      <c r="V19" s="16">
        <v>0.99929999999999997</v>
      </c>
      <c r="W19" s="16">
        <v>1.0653999999999999</v>
      </c>
      <c r="X19" s="16" t="s">
        <v>189</v>
      </c>
      <c r="Y19" s="16">
        <v>3.4759000000000002</v>
      </c>
      <c r="Z19" s="16">
        <v>0.94330000000000003</v>
      </c>
      <c r="AA19" s="16">
        <v>3.4759000000000002</v>
      </c>
      <c r="AB19" s="16">
        <v>-0.37119999999999997</v>
      </c>
      <c r="AC19" s="16" t="s">
        <v>189</v>
      </c>
      <c r="AD19" s="16">
        <v>-0.56869999999999998</v>
      </c>
      <c r="AE19" s="16" t="s">
        <v>189</v>
      </c>
      <c r="AF19" s="16">
        <v>0.39179999999999998</v>
      </c>
      <c r="AG19" s="16" t="s">
        <v>189</v>
      </c>
      <c r="AH19" s="16" t="s">
        <v>189</v>
      </c>
      <c r="AI19" s="16">
        <v>-4.2102000000000004</v>
      </c>
      <c r="AJ19" s="16">
        <v>-2.5030000000000001</v>
      </c>
      <c r="AK19" s="16" t="s">
        <v>189</v>
      </c>
      <c r="AL19" s="16">
        <v>2.9279999999999999</v>
      </c>
      <c r="AM19" s="16" t="s">
        <v>189</v>
      </c>
      <c r="AN19" s="16">
        <v>-2.9192</v>
      </c>
      <c r="AO19" s="16" t="s">
        <v>189</v>
      </c>
      <c r="AP19" s="16">
        <v>3.1678000000000002</v>
      </c>
      <c r="AQ19" s="16" t="s">
        <v>189</v>
      </c>
      <c r="AR19" s="16">
        <v>-1E-4</v>
      </c>
      <c r="AS19" s="16" t="s">
        <v>189</v>
      </c>
      <c r="AT19" s="16">
        <v>-1E-4</v>
      </c>
      <c r="AU19" s="16" t="s">
        <v>189</v>
      </c>
      <c r="AV19" s="16">
        <v>-1.8075000000000001</v>
      </c>
      <c r="AW19" s="16">
        <v>-0.39179999999999998</v>
      </c>
      <c r="AX19" s="16">
        <v>0.89049999999999996</v>
      </c>
      <c r="AY19" s="16" t="s">
        <v>189</v>
      </c>
      <c r="AZ19" s="16">
        <v>-2.0445000000000002</v>
      </c>
      <c r="BA19" s="16" t="s">
        <v>189</v>
      </c>
      <c r="BB19" s="16">
        <v>2.9611000000000001</v>
      </c>
      <c r="BC19" s="16" t="s">
        <v>189</v>
      </c>
      <c r="BD19" s="16">
        <v>-1.5195000000000001</v>
      </c>
      <c r="BE19" s="16">
        <v>3.0916999999999999</v>
      </c>
      <c r="BF19" s="16">
        <v>1.8494999999999999</v>
      </c>
      <c r="BG19" s="16" t="s">
        <v>189</v>
      </c>
      <c r="BH19" s="16">
        <v>2.3340999999999998</v>
      </c>
      <c r="BI19" s="16" t="s">
        <v>189</v>
      </c>
      <c r="BJ19" s="16" t="s">
        <v>189</v>
      </c>
      <c r="BK19" s="16" t="s">
        <v>189</v>
      </c>
      <c r="BL19" s="16" t="s">
        <v>189</v>
      </c>
      <c r="BM19" s="16">
        <v>-1.4520999999999999</v>
      </c>
      <c r="BN19" s="16" t="s">
        <v>189</v>
      </c>
      <c r="BO19" s="16" t="s">
        <v>189</v>
      </c>
      <c r="BP19" s="16">
        <v>1.8267</v>
      </c>
      <c r="BQ19" s="16">
        <v>-2.2635999999999998</v>
      </c>
      <c r="BR19" s="16" t="s">
        <v>189</v>
      </c>
      <c r="BS19" s="16" t="s">
        <v>189</v>
      </c>
    </row>
    <row r="20" spans="1:71">
      <c r="A20" t="s">
        <v>188</v>
      </c>
      <c r="B20" t="s">
        <v>67</v>
      </c>
      <c r="C20" t="s">
        <v>308</v>
      </c>
      <c r="D20" s="16">
        <v>8.1142000000000003</v>
      </c>
      <c r="E20" s="16">
        <v>-6.8981000000000003</v>
      </c>
      <c r="F20" s="16" t="s">
        <v>189</v>
      </c>
      <c r="G20" s="16">
        <v>-7.7546999999999997</v>
      </c>
      <c r="H20" s="16">
        <v>-6.8981000000000003</v>
      </c>
      <c r="I20" s="16">
        <v>9.0023</v>
      </c>
      <c r="J20" s="16">
        <v>-1.8895</v>
      </c>
      <c r="K20" s="16">
        <v>10.3764</v>
      </c>
      <c r="L20" s="16">
        <v>-4.8502000000000001</v>
      </c>
      <c r="M20" s="16">
        <v>-10.910500000000001</v>
      </c>
      <c r="N20" s="16" t="s">
        <v>189</v>
      </c>
      <c r="O20" s="16">
        <v>4.8638000000000003</v>
      </c>
      <c r="P20" s="16">
        <v>-13.260300000000001</v>
      </c>
      <c r="Q20" s="16">
        <v>8.9065999999999992</v>
      </c>
      <c r="R20" s="16" t="s">
        <v>189</v>
      </c>
      <c r="S20" s="16">
        <v>-9.6719000000000008</v>
      </c>
      <c r="T20" s="16">
        <v>7.0743</v>
      </c>
      <c r="U20" s="16">
        <v>4.4080000000000004</v>
      </c>
      <c r="V20" s="16">
        <v>-12.8629</v>
      </c>
      <c r="W20" s="16">
        <v>10.9747</v>
      </c>
      <c r="X20" s="16" t="s">
        <v>189</v>
      </c>
      <c r="Y20" s="16">
        <v>-3.3208000000000002</v>
      </c>
      <c r="Z20" s="16">
        <v>10.224600000000001</v>
      </c>
      <c r="AA20" s="16">
        <v>-3.3208000000000002</v>
      </c>
      <c r="AB20" s="16">
        <v>-11.067299999999999</v>
      </c>
      <c r="AC20" s="16" t="s">
        <v>189</v>
      </c>
      <c r="AD20" s="16" t="s">
        <v>189</v>
      </c>
      <c r="AE20" s="16">
        <v>-12.4696</v>
      </c>
      <c r="AF20" s="16">
        <v>-9.4921000000000006</v>
      </c>
      <c r="AG20" s="16" t="s">
        <v>189</v>
      </c>
      <c r="AH20" s="16">
        <v>-9.3581000000000003</v>
      </c>
      <c r="AI20" s="16" t="s">
        <v>189</v>
      </c>
      <c r="AJ20" s="16" t="s">
        <v>189</v>
      </c>
      <c r="AK20" s="16">
        <v>-5.9955999999999996</v>
      </c>
      <c r="AL20" s="16">
        <v>-8.5594000000000001</v>
      </c>
      <c r="AM20" s="16" t="s">
        <v>189</v>
      </c>
      <c r="AN20" s="16" t="s">
        <v>189</v>
      </c>
      <c r="AO20" s="16">
        <v>-4.7626999999999997</v>
      </c>
      <c r="AP20" s="16">
        <v>-5.3051000000000004</v>
      </c>
      <c r="AQ20" s="16" t="s">
        <v>189</v>
      </c>
      <c r="AR20" s="16" t="s">
        <v>189</v>
      </c>
      <c r="AS20" s="16">
        <v>-13.7478</v>
      </c>
      <c r="AT20" s="16">
        <v>-13.1142</v>
      </c>
      <c r="AU20" s="16" t="s">
        <v>189</v>
      </c>
      <c r="AV20" s="16" t="s">
        <v>189</v>
      </c>
      <c r="AW20" s="16">
        <v>-10.7844</v>
      </c>
      <c r="AX20" s="16">
        <v>11.2026</v>
      </c>
      <c r="AY20" s="16" t="s">
        <v>189</v>
      </c>
      <c r="AZ20" s="16" t="s">
        <v>189</v>
      </c>
      <c r="BA20" s="16" t="s">
        <v>189</v>
      </c>
      <c r="BB20" s="16" t="s">
        <v>189</v>
      </c>
      <c r="BC20" s="16" t="s">
        <v>189</v>
      </c>
      <c r="BD20" s="16">
        <v>-5.8693</v>
      </c>
      <c r="BE20" s="16" t="s">
        <v>189</v>
      </c>
      <c r="BF20" s="16">
        <v>-6.2656000000000001</v>
      </c>
      <c r="BG20" s="16" t="s">
        <v>189</v>
      </c>
      <c r="BH20" s="16">
        <v>4.7545000000000002</v>
      </c>
      <c r="BI20" s="16" t="s">
        <v>189</v>
      </c>
      <c r="BJ20" s="16">
        <v>-15.2468</v>
      </c>
      <c r="BK20" s="16" t="s">
        <v>189</v>
      </c>
      <c r="BL20" s="16" t="s">
        <v>189</v>
      </c>
      <c r="BM20" s="16">
        <v>-13.0121</v>
      </c>
      <c r="BN20" s="16" t="s">
        <v>189</v>
      </c>
      <c r="BO20" s="16" t="s">
        <v>189</v>
      </c>
      <c r="BP20" s="16">
        <v>-7.2308000000000003</v>
      </c>
      <c r="BQ20" s="16">
        <v>-10.654</v>
      </c>
      <c r="BR20" s="16" t="s">
        <v>189</v>
      </c>
      <c r="BS20" s="16" t="s">
        <v>189</v>
      </c>
    </row>
    <row r="21" spans="1:71">
      <c r="A21" t="s">
        <v>188</v>
      </c>
      <c r="B21" t="s">
        <v>4</v>
      </c>
      <c r="C21" t="s">
        <v>309</v>
      </c>
      <c r="D21" s="16">
        <v>-12.639900000000001</v>
      </c>
      <c r="E21" s="16" t="s">
        <v>189</v>
      </c>
      <c r="F21" s="16" t="s">
        <v>189</v>
      </c>
      <c r="G21" s="16" t="s">
        <v>189</v>
      </c>
      <c r="H21" s="16" t="s">
        <v>189</v>
      </c>
      <c r="I21" s="16" t="s">
        <v>189</v>
      </c>
      <c r="J21" s="16" t="s">
        <v>189</v>
      </c>
      <c r="K21" s="16">
        <v>-16.120699999999999</v>
      </c>
      <c r="L21" s="16" t="s">
        <v>189</v>
      </c>
      <c r="M21" s="16" t="s">
        <v>189</v>
      </c>
      <c r="N21" s="16" t="s">
        <v>189</v>
      </c>
      <c r="O21" s="16" t="s">
        <v>189</v>
      </c>
      <c r="P21" s="16" t="s">
        <v>189</v>
      </c>
      <c r="Q21" s="16">
        <v>-13.5175</v>
      </c>
      <c r="R21" s="16" t="s">
        <v>189</v>
      </c>
      <c r="S21" s="16" t="s">
        <v>189</v>
      </c>
      <c r="T21" s="16" t="s">
        <v>189</v>
      </c>
      <c r="U21" s="16" t="s">
        <v>189</v>
      </c>
      <c r="V21" s="16" t="s">
        <v>189</v>
      </c>
      <c r="W21" s="16">
        <v>-13.783300000000001</v>
      </c>
      <c r="X21" s="16" t="s">
        <v>189</v>
      </c>
      <c r="Y21" s="16" t="s">
        <v>189</v>
      </c>
      <c r="Z21" s="16">
        <v>-14.3691</v>
      </c>
      <c r="AA21" s="16" t="s">
        <v>189</v>
      </c>
      <c r="AB21" s="16" t="s">
        <v>189</v>
      </c>
      <c r="AC21" s="16" t="s">
        <v>189</v>
      </c>
      <c r="AD21" s="16" t="s">
        <v>189</v>
      </c>
      <c r="AE21" s="16" t="s">
        <v>189</v>
      </c>
      <c r="AF21" s="16" t="s">
        <v>189</v>
      </c>
      <c r="AG21" s="16" t="s">
        <v>189</v>
      </c>
      <c r="AH21" s="16" t="s">
        <v>189</v>
      </c>
      <c r="AI21" s="16" t="s">
        <v>189</v>
      </c>
      <c r="AJ21" s="16" t="s">
        <v>189</v>
      </c>
      <c r="AK21" s="16" t="s">
        <v>189</v>
      </c>
      <c r="AL21" s="16" t="s">
        <v>189</v>
      </c>
      <c r="AM21" s="16" t="s">
        <v>189</v>
      </c>
      <c r="AN21" s="16" t="s">
        <v>189</v>
      </c>
      <c r="AO21" s="16" t="s">
        <v>189</v>
      </c>
      <c r="AP21" s="16" t="s">
        <v>189</v>
      </c>
      <c r="AQ21" s="16" t="s">
        <v>189</v>
      </c>
      <c r="AR21" s="16" t="s">
        <v>189</v>
      </c>
      <c r="AS21" s="16" t="s">
        <v>189</v>
      </c>
      <c r="AT21" s="16" t="s">
        <v>189</v>
      </c>
      <c r="AU21" s="16" t="s">
        <v>189</v>
      </c>
      <c r="AV21" s="16" t="s">
        <v>189</v>
      </c>
      <c r="AW21" s="16" t="s">
        <v>189</v>
      </c>
      <c r="AX21" s="16" t="s">
        <v>189</v>
      </c>
      <c r="AY21" s="16" t="s">
        <v>189</v>
      </c>
      <c r="AZ21" s="16" t="s">
        <v>189</v>
      </c>
      <c r="BA21" s="16" t="s">
        <v>189</v>
      </c>
      <c r="BB21" s="16" t="s">
        <v>189</v>
      </c>
      <c r="BC21" s="16" t="s">
        <v>189</v>
      </c>
      <c r="BD21" s="16" t="s">
        <v>189</v>
      </c>
      <c r="BE21" s="16" t="s">
        <v>189</v>
      </c>
      <c r="BF21" s="16" t="s">
        <v>189</v>
      </c>
      <c r="BG21" s="16" t="s">
        <v>189</v>
      </c>
      <c r="BH21" s="16" t="s">
        <v>189</v>
      </c>
      <c r="BI21" s="16" t="s">
        <v>189</v>
      </c>
      <c r="BJ21" s="16" t="s">
        <v>189</v>
      </c>
      <c r="BK21" s="16" t="s">
        <v>189</v>
      </c>
      <c r="BL21" s="16" t="s">
        <v>189</v>
      </c>
      <c r="BM21" s="16" t="s">
        <v>189</v>
      </c>
      <c r="BN21" s="16" t="s">
        <v>189</v>
      </c>
      <c r="BO21" s="16" t="s">
        <v>189</v>
      </c>
      <c r="BP21" s="16" t="s">
        <v>189</v>
      </c>
      <c r="BQ21" s="16" t="s">
        <v>189</v>
      </c>
      <c r="BR21" s="16" t="s">
        <v>189</v>
      </c>
      <c r="BS21" s="16" t="s">
        <v>189</v>
      </c>
    </row>
    <row r="22" spans="1:71">
      <c r="A22" t="s">
        <v>251</v>
      </c>
      <c r="B22" t="s">
        <v>0</v>
      </c>
      <c r="C22" t="s">
        <v>310</v>
      </c>
      <c r="D22" s="16">
        <v>8.3186</v>
      </c>
      <c r="E22" s="16">
        <v>-12.9323</v>
      </c>
      <c r="F22" s="16">
        <v>-5.5513000000000003</v>
      </c>
      <c r="G22" s="16">
        <v>-6.3579999999999997</v>
      </c>
      <c r="H22" s="16">
        <v>-12.9323</v>
      </c>
      <c r="I22" s="16">
        <v>5.9523999999999999</v>
      </c>
      <c r="J22" s="16" t="s">
        <v>189</v>
      </c>
      <c r="K22" s="16">
        <v>8.5037000000000003</v>
      </c>
      <c r="L22" s="16">
        <v>-8.2009000000000007</v>
      </c>
      <c r="M22" s="16">
        <v>-7.6435000000000004</v>
      </c>
      <c r="N22" s="16">
        <v>-9.5063999999999993</v>
      </c>
      <c r="O22" s="16">
        <v>7.4454000000000002</v>
      </c>
      <c r="P22" s="16">
        <v>9.3497000000000003</v>
      </c>
      <c r="Q22" s="16">
        <v>6.5822000000000003</v>
      </c>
      <c r="R22" s="16">
        <v>-10.361499999999999</v>
      </c>
      <c r="S22" s="16">
        <v>-14.8681</v>
      </c>
      <c r="T22" s="16">
        <v>5.6656000000000004</v>
      </c>
      <c r="U22" s="16">
        <v>7.9096000000000002</v>
      </c>
      <c r="V22" s="16" t="s">
        <v>189</v>
      </c>
      <c r="W22" s="16" t="s">
        <v>189</v>
      </c>
      <c r="X22" s="16" t="s">
        <v>189</v>
      </c>
      <c r="Y22" s="16">
        <v>7.6706000000000003</v>
      </c>
      <c r="Z22" s="16">
        <v>-9.7286000000000001</v>
      </c>
      <c r="AA22" s="16">
        <v>7.6706000000000003</v>
      </c>
      <c r="AB22" s="16" t="s">
        <v>189</v>
      </c>
      <c r="AC22" s="16" t="s">
        <v>189</v>
      </c>
      <c r="AD22" s="16" t="s">
        <v>189</v>
      </c>
      <c r="AE22" s="16" t="s">
        <v>189</v>
      </c>
      <c r="AF22" s="16" t="s">
        <v>189</v>
      </c>
      <c r="AG22" s="16" t="s">
        <v>189</v>
      </c>
      <c r="AH22" s="16" t="s">
        <v>189</v>
      </c>
      <c r="AI22" s="16">
        <v>4.6986999999999997</v>
      </c>
      <c r="AJ22" s="16" t="s">
        <v>189</v>
      </c>
      <c r="AK22" s="16">
        <v>3.4601999999999999</v>
      </c>
      <c r="AL22" s="16">
        <v>-2.4102000000000001</v>
      </c>
      <c r="AM22" s="16">
        <v>-9.5756999999999994</v>
      </c>
      <c r="AN22" s="16">
        <v>-12.8056</v>
      </c>
      <c r="AO22" s="16">
        <v>5.3554000000000004</v>
      </c>
      <c r="AP22" s="16">
        <v>6.2107999999999999</v>
      </c>
      <c r="AQ22" s="16">
        <v>-10.0672</v>
      </c>
      <c r="AR22" s="16" t="s">
        <v>189</v>
      </c>
      <c r="AS22" s="16" t="s">
        <v>189</v>
      </c>
      <c r="AT22" s="16" t="s">
        <v>189</v>
      </c>
      <c r="AU22" s="16" t="s">
        <v>189</v>
      </c>
      <c r="AV22" s="16" t="s">
        <v>189</v>
      </c>
      <c r="AW22" s="16" t="s">
        <v>189</v>
      </c>
      <c r="AX22" s="16" t="s">
        <v>189</v>
      </c>
      <c r="AY22" s="16" t="s">
        <v>189</v>
      </c>
      <c r="AZ22" s="16">
        <v>-13.3299</v>
      </c>
      <c r="BA22" s="16">
        <v>-4.1904000000000003</v>
      </c>
      <c r="BB22" s="16">
        <v>-6.5354999999999999</v>
      </c>
      <c r="BC22" s="16">
        <v>-9.1798000000000002</v>
      </c>
      <c r="BD22" s="16" t="s">
        <v>189</v>
      </c>
      <c r="BE22" s="16">
        <v>-7.2019000000000002</v>
      </c>
      <c r="BF22" s="16">
        <v>-12.4255</v>
      </c>
      <c r="BG22" s="16">
        <v>-2.5741000000000001</v>
      </c>
      <c r="BH22" s="16">
        <v>-8.1760999999999999</v>
      </c>
      <c r="BI22" s="16" t="s">
        <v>189</v>
      </c>
      <c r="BJ22" s="16" t="s">
        <v>189</v>
      </c>
      <c r="BK22" s="16">
        <v>-8.4809000000000001</v>
      </c>
      <c r="BL22" s="16" t="s">
        <v>189</v>
      </c>
      <c r="BM22" s="16">
        <v>-8.3315000000000001</v>
      </c>
      <c r="BN22" s="16" t="s">
        <v>189</v>
      </c>
      <c r="BO22" s="16">
        <v>-12.8201</v>
      </c>
      <c r="BP22" s="16">
        <v>-10.545199999999999</v>
      </c>
      <c r="BQ22" s="16">
        <v>-3.5636999999999999</v>
      </c>
      <c r="BR22" s="16" t="s">
        <v>189</v>
      </c>
      <c r="BS22" s="16">
        <v>-7.9875999999999996</v>
      </c>
    </row>
    <row r="23" spans="1:71">
      <c r="A23" t="s">
        <v>251</v>
      </c>
      <c r="B23" t="s">
        <v>1</v>
      </c>
      <c r="C23" t="s">
        <v>311</v>
      </c>
      <c r="D23" s="16">
        <v>1.7618</v>
      </c>
      <c r="E23" s="16" t="s">
        <v>189</v>
      </c>
      <c r="F23" s="16">
        <v>-1.8727</v>
      </c>
      <c r="G23" s="16">
        <v>-0.97889999999999999</v>
      </c>
      <c r="H23" s="16" t="s">
        <v>189</v>
      </c>
      <c r="I23" s="16">
        <v>1.3412999999999999</v>
      </c>
      <c r="J23" s="16" t="s">
        <v>189</v>
      </c>
      <c r="K23" s="16">
        <v>1.7915000000000001</v>
      </c>
      <c r="L23" s="16" t="s">
        <v>189</v>
      </c>
      <c r="M23" s="16">
        <v>-2.2469999999999999</v>
      </c>
      <c r="N23" s="16" t="s">
        <v>189</v>
      </c>
      <c r="O23" s="16">
        <v>-1.29</v>
      </c>
      <c r="P23" s="16">
        <v>-2.3094999999999999</v>
      </c>
      <c r="Q23" s="16">
        <v>-1.4476</v>
      </c>
      <c r="R23" s="16">
        <v>-2.0360999999999998</v>
      </c>
      <c r="S23" s="16" t="s">
        <v>189</v>
      </c>
      <c r="T23" s="16">
        <v>2.2656000000000001</v>
      </c>
      <c r="U23" s="16">
        <v>2.0131000000000001</v>
      </c>
      <c r="V23" s="16" t="s">
        <v>189</v>
      </c>
      <c r="W23" s="16" t="s">
        <v>189</v>
      </c>
      <c r="X23" s="16" t="s">
        <v>189</v>
      </c>
      <c r="Y23" s="16">
        <v>2.2412999999999998</v>
      </c>
      <c r="Z23" s="16" t="s">
        <v>189</v>
      </c>
      <c r="AA23" s="16">
        <v>2.2412999999999998</v>
      </c>
      <c r="AB23" s="16" t="s">
        <v>189</v>
      </c>
      <c r="AC23" s="16" t="s">
        <v>189</v>
      </c>
      <c r="AD23" s="16" t="s">
        <v>189</v>
      </c>
      <c r="AE23" s="16" t="s">
        <v>189</v>
      </c>
      <c r="AF23" s="16" t="s">
        <v>189</v>
      </c>
      <c r="AG23" s="16" t="s">
        <v>189</v>
      </c>
      <c r="AH23" s="16" t="s">
        <v>189</v>
      </c>
      <c r="AI23" s="16">
        <v>2.5369999999999999</v>
      </c>
      <c r="AJ23" s="16" t="s">
        <v>189</v>
      </c>
      <c r="AK23" s="16">
        <v>1.7303999999999999</v>
      </c>
      <c r="AL23" s="16">
        <v>-1.7077</v>
      </c>
      <c r="AM23" s="16">
        <v>-2.8231000000000002</v>
      </c>
      <c r="AN23" s="16" t="s">
        <v>189</v>
      </c>
      <c r="AO23" s="16">
        <v>1.5506</v>
      </c>
      <c r="AP23" s="16">
        <v>-1.56</v>
      </c>
      <c r="AQ23" s="16">
        <v>-2.4613999999999998</v>
      </c>
      <c r="AR23" s="16" t="s">
        <v>189</v>
      </c>
      <c r="AS23" s="16" t="s">
        <v>189</v>
      </c>
      <c r="AT23" s="16" t="s">
        <v>189</v>
      </c>
      <c r="AU23" s="16" t="s">
        <v>189</v>
      </c>
      <c r="AV23" s="16" t="s">
        <v>189</v>
      </c>
      <c r="AW23" s="16" t="s">
        <v>189</v>
      </c>
      <c r="AX23" s="16" t="s">
        <v>189</v>
      </c>
      <c r="AY23" s="16" t="s">
        <v>189</v>
      </c>
      <c r="AZ23" s="16" t="s">
        <v>189</v>
      </c>
      <c r="BA23" s="16">
        <v>1.7565</v>
      </c>
      <c r="BB23" s="16">
        <v>-1.6879999999999999</v>
      </c>
      <c r="BC23" s="16">
        <v>-2.8142999999999998</v>
      </c>
      <c r="BD23" s="16" t="s">
        <v>189</v>
      </c>
      <c r="BE23" s="16">
        <v>-1.4077</v>
      </c>
      <c r="BF23" s="16" t="s">
        <v>189</v>
      </c>
      <c r="BG23" s="16">
        <v>-1E-4</v>
      </c>
      <c r="BH23" s="16">
        <v>-1.9051</v>
      </c>
      <c r="BI23" s="16" t="s">
        <v>189</v>
      </c>
      <c r="BJ23" s="16" t="s">
        <v>189</v>
      </c>
      <c r="BK23" s="16">
        <v>-3.6562000000000001</v>
      </c>
      <c r="BL23" s="16" t="s">
        <v>189</v>
      </c>
      <c r="BM23" s="16">
        <v>-2.4020000000000001</v>
      </c>
      <c r="BN23" s="16" t="s">
        <v>189</v>
      </c>
      <c r="BO23" s="16">
        <v>-3.0783</v>
      </c>
      <c r="BP23" s="16" t="s">
        <v>189</v>
      </c>
      <c r="BQ23" s="16">
        <v>-1E-4</v>
      </c>
      <c r="BR23" s="16" t="s">
        <v>189</v>
      </c>
      <c r="BS23" s="16">
        <v>-2.2504</v>
      </c>
    </row>
    <row r="24" spans="1:71">
      <c r="A24" t="s">
        <v>251</v>
      </c>
      <c r="B24" t="s">
        <v>75</v>
      </c>
      <c r="C24" t="s">
        <v>312</v>
      </c>
      <c r="D24" s="16">
        <v>-5.8573000000000004</v>
      </c>
      <c r="E24" s="16" t="s">
        <v>189</v>
      </c>
      <c r="F24" s="16" t="s">
        <v>189</v>
      </c>
      <c r="G24" s="16" t="s">
        <v>189</v>
      </c>
      <c r="H24" s="16" t="s">
        <v>189</v>
      </c>
      <c r="I24" s="16" t="s">
        <v>189</v>
      </c>
      <c r="J24" s="16" t="s">
        <v>189</v>
      </c>
      <c r="K24" s="16">
        <v>-6.1486000000000001</v>
      </c>
      <c r="L24" s="16" t="s">
        <v>189</v>
      </c>
      <c r="M24" s="16" t="s">
        <v>189</v>
      </c>
      <c r="N24" s="16" t="s">
        <v>189</v>
      </c>
      <c r="O24" s="16" t="s">
        <v>189</v>
      </c>
      <c r="P24" s="16" t="s">
        <v>189</v>
      </c>
      <c r="Q24" s="16" t="s">
        <v>189</v>
      </c>
      <c r="R24" s="16" t="s">
        <v>189</v>
      </c>
      <c r="S24" s="16" t="s">
        <v>189</v>
      </c>
      <c r="T24" s="16">
        <v>-8.3402999999999992</v>
      </c>
      <c r="U24" s="16">
        <v>-7.1253000000000002</v>
      </c>
      <c r="V24" s="16" t="s">
        <v>189</v>
      </c>
      <c r="W24" s="16" t="s">
        <v>189</v>
      </c>
      <c r="X24" s="16" t="s">
        <v>189</v>
      </c>
      <c r="Y24" s="16">
        <v>-5.74</v>
      </c>
      <c r="Z24" s="16" t="s">
        <v>189</v>
      </c>
      <c r="AA24" s="16">
        <v>-5.74</v>
      </c>
      <c r="AB24" s="16" t="s">
        <v>189</v>
      </c>
      <c r="AC24" s="16" t="s">
        <v>189</v>
      </c>
      <c r="AD24" s="16" t="s">
        <v>189</v>
      </c>
      <c r="AE24" s="16" t="s">
        <v>189</v>
      </c>
      <c r="AF24" s="16" t="s">
        <v>189</v>
      </c>
      <c r="AG24" s="16" t="s">
        <v>189</v>
      </c>
      <c r="AH24" s="16" t="s">
        <v>189</v>
      </c>
      <c r="AI24" s="16" t="s">
        <v>189</v>
      </c>
      <c r="AJ24" s="16" t="s">
        <v>189</v>
      </c>
      <c r="AK24" s="16" t="s">
        <v>189</v>
      </c>
      <c r="AL24" s="16" t="s">
        <v>189</v>
      </c>
      <c r="AM24" s="16" t="s">
        <v>189</v>
      </c>
      <c r="AN24" s="16" t="s">
        <v>189</v>
      </c>
      <c r="AO24" s="16" t="s">
        <v>189</v>
      </c>
      <c r="AP24" s="16" t="s">
        <v>189</v>
      </c>
      <c r="AQ24" s="16" t="s">
        <v>189</v>
      </c>
      <c r="AR24" s="16" t="s">
        <v>189</v>
      </c>
      <c r="AS24" s="16" t="s">
        <v>189</v>
      </c>
      <c r="AT24" s="16" t="s">
        <v>189</v>
      </c>
      <c r="AU24" s="16" t="s">
        <v>189</v>
      </c>
      <c r="AV24" s="16" t="s">
        <v>189</v>
      </c>
      <c r="AW24" s="16" t="s">
        <v>189</v>
      </c>
      <c r="AX24" s="16" t="s">
        <v>189</v>
      </c>
      <c r="AY24" s="16" t="s">
        <v>189</v>
      </c>
      <c r="AZ24" s="16" t="s">
        <v>189</v>
      </c>
      <c r="BA24" s="16" t="s">
        <v>189</v>
      </c>
      <c r="BB24" s="16" t="s">
        <v>189</v>
      </c>
      <c r="BC24" s="16" t="s">
        <v>189</v>
      </c>
      <c r="BD24" s="16" t="s">
        <v>189</v>
      </c>
      <c r="BE24" s="16" t="s">
        <v>189</v>
      </c>
      <c r="BF24" s="16" t="s">
        <v>189</v>
      </c>
      <c r="BG24" s="16" t="s">
        <v>189</v>
      </c>
      <c r="BH24" s="16" t="s">
        <v>189</v>
      </c>
      <c r="BI24" s="16" t="s">
        <v>189</v>
      </c>
      <c r="BJ24" s="16" t="s">
        <v>189</v>
      </c>
      <c r="BK24" s="16" t="s">
        <v>189</v>
      </c>
      <c r="BL24" s="16" t="s">
        <v>189</v>
      </c>
      <c r="BM24" s="16" t="s">
        <v>189</v>
      </c>
      <c r="BN24" s="16" t="s">
        <v>189</v>
      </c>
      <c r="BO24" s="16" t="s">
        <v>189</v>
      </c>
      <c r="BP24" s="16" t="s">
        <v>189</v>
      </c>
      <c r="BQ24" s="16" t="s">
        <v>189</v>
      </c>
      <c r="BR24" s="16" t="s">
        <v>189</v>
      </c>
      <c r="BS24" s="16" t="s">
        <v>189</v>
      </c>
    </row>
    <row r="25" spans="1:71">
      <c r="A25" t="s">
        <v>251</v>
      </c>
      <c r="B25" t="s">
        <v>2</v>
      </c>
      <c r="C25" t="s">
        <v>313</v>
      </c>
      <c r="D25" s="16">
        <v>-5.399</v>
      </c>
      <c r="E25" s="16" t="s">
        <v>189</v>
      </c>
      <c r="F25" s="16" t="s">
        <v>189</v>
      </c>
      <c r="G25" s="16" t="s">
        <v>189</v>
      </c>
      <c r="H25" s="16" t="s">
        <v>189</v>
      </c>
      <c r="I25" s="16">
        <v>-6.2370999999999999</v>
      </c>
      <c r="J25" s="16" t="s">
        <v>189</v>
      </c>
      <c r="K25" s="16">
        <v>-5.1924999999999999</v>
      </c>
      <c r="L25" s="16" t="s">
        <v>189</v>
      </c>
      <c r="M25" s="16" t="s">
        <v>189</v>
      </c>
      <c r="N25" s="16" t="s">
        <v>189</v>
      </c>
      <c r="O25" s="16">
        <v>-7.1795999999999998</v>
      </c>
      <c r="P25" s="16" t="s">
        <v>189</v>
      </c>
      <c r="Q25" s="16" t="s">
        <v>189</v>
      </c>
      <c r="R25" s="16" t="s">
        <v>189</v>
      </c>
      <c r="S25" s="16" t="s">
        <v>189</v>
      </c>
      <c r="T25" s="16">
        <v>-5.2058999999999997</v>
      </c>
      <c r="U25" s="16">
        <v>-5.4428000000000001</v>
      </c>
      <c r="V25" s="16" t="s">
        <v>189</v>
      </c>
      <c r="W25" s="16" t="s">
        <v>189</v>
      </c>
      <c r="X25" s="16" t="s">
        <v>189</v>
      </c>
      <c r="Y25" s="16">
        <v>-5.0666000000000002</v>
      </c>
      <c r="Z25" s="16" t="s">
        <v>189</v>
      </c>
      <c r="AA25" s="16">
        <v>-5.0666000000000002</v>
      </c>
      <c r="AB25" s="16" t="s">
        <v>189</v>
      </c>
      <c r="AC25" s="16" t="s">
        <v>189</v>
      </c>
      <c r="AD25" s="16" t="s">
        <v>189</v>
      </c>
      <c r="AE25" s="16" t="s">
        <v>189</v>
      </c>
      <c r="AF25" s="16" t="s">
        <v>189</v>
      </c>
      <c r="AG25" s="16" t="s">
        <v>189</v>
      </c>
      <c r="AH25" s="16" t="s">
        <v>189</v>
      </c>
      <c r="AI25" s="16">
        <v>-5.7784000000000004</v>
      </c>
      <c r="AJ25" s="16" t="s">
        <v>189</v>
      </c>
      <c r="AK25" s="16" t="s">
        <v>189</v>
      </c>
      <c r="AL25" s="16" t="s">
        <v>189</v>
      </c>
      <c r="AM25" s="16" t="s">
        <v>189</v>
      </c>
      <c r="AN25" s="16" t="s">
        <v>189</v>
      </c>
      <c r="AO25" s="16" t="s">
        <v>189</v>
      </c>
      <c r="AP25" s="16" t="s">
        <v>189</v>
      </c>
      <c r="AQ25" s="16" t="s">
        <v>189</v>
      </c>
      <c r="AR25" s="16" t="s">
        <v>189</v>
      </c>
      <c r="AS25" s="16" t="s">
        <v>189</v>
      </c>
      <c r="AT25" s="16" t="s">
        <v>189</v>
      </c>
      <c r="AU25" s="16" t="s">
        <v>189</v>
      </c>
      <c r="AV25" s="16" t="s">
        <v>189</v>
      </c>
      <c r="AW25" s="16" t="s">
        <v>189</v>
      </c>
      <c r="AX25" s="16" t="s">
        <v>189</v>
      </c>
      <c r="AY25" s="16" t="s">
        <v>189</v>
      </c>
      <c r="AZ25" s="16" t="s">
        <v>189</v>
      </c>
      <c r="BA25" s="16" t="s">
        <v>189</v>
      </c>
      <c r="BB25" s="16" t="s">
        <v>189</v>
      </c>
      <c r="BC25" s="16" t="s">
        <v>189</v>
      </c>
      <c r="BD25" s="16" t="s">
        <v>189</v>
      </c>
      <c r="BE25" s="16" t="s">
        <v>189</v>
      </c>
      <c r="BF25" s="16" t="s">
        <v>189</v>
      </c>
      <c r="BG25" s="16" t="s">
        <v>189</v>
      </c>
      <c r="BH25" s="16" t="s">
        <v>189</v>
      </c>
      <c r="BI25" s="16" t="s">
        <v>189</v>
      </c>
      <c r="BJ25" s="16" t="s">
        <v>189</v>
      </c>
      <c r="BK25" s="16" t="s">
        <v>189</v>
      </c>
      <c r="BL25" s="16" t="s">
        <v>189</v>
      </c>
      <c r="BM25" s="16" t="s">
        <v>189</v>
      </c>
      <c r="BN25" s="16" t="s">
        <v>189</v>
      </c>
      <c r="BO25" s="16" t="s">
        <v>189</v>
      </c>
      <c r="BP25" s="16" t="s">
        <v>189</v>
      </c>
      <c r="BQ25" s="16" t="s">
        <v>189</v>
      </c>
      <c r="BR25" s="16" t="s">
        <v>189</v>
      </c>
      <c r="BS25" s="16" t="s">
        <v>189</v>
      </c>
    </row>
    <row r="26" spans="1:71">
      <c r="A26" t="s">
        <v>251</v>
      </c>
      <c r="B26" t="s">
        <v>67</v>
      </c>
      <c r="C26" t="s">
        <v>314</v>
      </c>
      <c r="D26" s="16">
        <v>33.310200000000002</v>
      </c>
      <c r="E26" s="16">
        <v>41.746600000000001</v>
      </c>
      <c r="F26" s="16">
        <v>33.473599999999998</v>
      </c>
      <c r="G26" s="16">
        <v>26.062200000000001</v>
      </c>
      <c r="H26" s="16">
        <v>41.746600000000001</v>
      </c>
      <c r="I26" s="16">
        <v>28.823699999999999</v>
      </c>
      <c r="J26" s="16">
        <v>-25.743500000000001</v>
      </c>
      <c r="K26" s="16">
        <v>34.065100000000001</v>
      </c>
      <c r="L26" s="16">
        <v>33.728900000000003</v>
      </c>
      <c r="M26" s="16">
        <v>32.3018</v>
      </c>
      <c r="N26" s="16">
        <v>33.914400000000001</v>
      </c>
      <c r="O26" s="16">
        <v>34.012599999999999</v>
      </c>
      <c r="P26" s="16">
        <v>32.445300000000003</v>
      </c>
      <c r="Q26" s="16">
        <v>32.912300000000002</v>
      </c>
      <c r="R26" s="16">
        <v>33.6235</v>
      </c>
      <c r="S26" s="16">
        <v>41.103200000000001</v>
      </c>
      <c r="T26" s="16">
        <v>25.024699999999999</v>
      </c>
      <c r="U26" s="16">
        <v>31.0413</v>
      </c>
      <c r="V26" s="16">
        <v>38.447600000000001</v>
      </c>
      <c r="W26" s="16">
        <v>35.330800000000004</v>
      </c>
      <c r="X26" s="16">
        <v>44.71</v>
      </c>
      <c r="Y26" s="16">
        <v>29.63</v>
      </c>
      <c r="Z26" s="16">
        <v>37.662500000000001</v>
      </c>
      <c r="AA26" s="16">
        <v>29.63</v>
      </c>
      <c r="AB26" s="16">
        <v>40.807499999999997</v>
      </c>
      <c r="AC26" s="16">
        <v>41.803199999999997</v>
      </c>
      <c r="AD26" s="16">
        <v>49.844499999999996</v>
      </c>
      <c r="AE26" s="16">
        <v>36.463200000000001</v>
      </c>
      <c r="AF26" s="16">
        <v>40.383600000000001</v>
      </c>
      <c r="AG26" s="16">
        <v>41.505000000000003</v>
      </c>
      <c r="AH26" s="16">
        <v>-27.1965</v>
      </c>
      <c r="AI26" s="16">
        <v>24.397300000000001</v>
      </c>
      <c r="AJ26" s="16">
        <v>33.078400000000002</v>
      </c>
      <c r="AK26" s="16">
        <v>20.731100000000001</v>
      </c>
      <c r="AL26" s="16">
        <v>27.566099999999999</v>
      </c>
      <c r="AM26" s="16">
        <v>21.542200000000001</v>
      </c>
      <c r="AN26" s="16">
        <v>39.420099999999998</v>
      </c>
      <c r="AO26" s="16">
        <v>26.623100000000001</v>
      </c>
      <c r="AP26" s="16">
        <v>31.990500000000001</v>
      </c>
      <c r="AQ26" s="16">
        <v>29.944700000000001</v>
      </c>
      <c r="AR26" s="16">
        <v>-47.037399999999998</v>
      </c>
      <c r="AS26" s="16">
        <v>33.855800000000002</v>
      </c>
      <c r="AT26" s="16">
        <v>35.7166</v>
      </c>
      <c r="AU26" s="16">
        <v>40.103000000000002</v>
      </c>
      <c r="AV26" s="16">
        <v>49.6004</v>
      </c>
      <c r="AW26" s="16">
        <v>33.765300000000003</v>
      </c>
      <c r="AX26" s="16">
        <v>37.536299999999997</v>
      </c>
      <c r="AY26" s="16">
        <v>37.703200000000002</v>
      </c>
      <c r="AZ26" s="16">
        <v>38.042999999999999</v>
      </c>
      <c r="BA26" s="16">
        <v>23.2456</v>
      </c>
      <c r="BB26" s="16">
        <v>30.864599999999999</v>
      </c>
      <c r="BC26" s="16">
        <v>27.7441</v>
      </c>
      <c r="BD26" s="16">
        <v>42.841900000000003</v>
      </c>
      <c r="BE26" s="16">
        <v>30.745999999999999</v>
      </c>
      <c r="BF26" s="16">
        <v>40.762099999999997</v>
      </c>
      <c r="BG26" s="16">
        <v>24.702100000000002</v>
      </c>
      <c r="BH26" s="16">
        <v>33.938000000000002</v>
      </c>
      <c r="BI26" s="16">
        <v>34.179699999999997</v>
      </c>
      <c r="BJ26" s="16">
        <v>35.2378</v>
      </c>
      <c r="BK26" s="16">
        <v>26.647400000000001</v>
      </c>
      <c r="BL26" s="16" t="s">
        <v>189</v>
      </c>
      <c r="BM26" s="16">
        <v>30.893799999999999</v>
      </c>
      <c r="BN26" s="16">
        <v>-28.041599999999999</v>
      </c>
      <c r="BO26" s="16">
        <v>33.446300000000001</v>
      </c>
      <c r="BP26" s="16">
        <v>38.720599999999997</v>
      </c>
      <c r="BQ26" s="16">
        <v>26.029699999999998</v>
      </c>
      <c r="BR26" s="16">
        <v>-50.707099999999997</v>
      </c>
      <c r="BS26" s="16">
        <v>30.169</v>
      </c>
    </row>
    <row r="27" spans="1:71">
      <c r="A27" t="s">
        <v>251</v>
      </c>
      <c r="B27" t="s">
        <v>4</v>
      </c>
      <c r="C27" t="s">
        <v>315</v>
      </c>
      <c r="D27" s="16">
        <v>24.491800000000001</v>
      </c>
      <c r="E27" s="16" t="s">
        <v>189</v>
      </c>
      <c r="F27" s="16" t="s">
        <v>189</v>
      </c>
      <c r="G27" s="16" t="s">
        <v>189</v>
      </c>
      <c r="H27" s="16" t="s">
        <v>189</v>
      </c>
      <c r="I27" s="16">
        <v>-23.853899999999999</v>
      </c>
      <c r="J27" s="16" t="s">
        <v>189</v>
      </c>
      <c r="K27" s="16">
        <v>-24.1509</v>
      </c>
      <c r="L27" s="16" t="s">
        <v>189</v>
      </c>
      <c r="M27" s="16" t="s">
        <v>189</v>
      </c>
      <c r="N27" s="16" t="s">
        <v>189</v>
      </c>
      <c r="O27" s="16">
        <v>-20.228999999999999</v>
      </c>
      <c r="P27" s="16">
        <v>-28.748200000000001</v>
      </c>
      <c r="Q27" s="16">
        <v>-23.976700000000001</v>
      </c>
      <c r="R27" s="16">
        <v>-24.8047</v>
      </c>
      <c r="S27" s="16" t="s">
        <v>189</v>
      </c>
      <c r="T27" s="16">
        <v>-16.617699999999999</v>
      </c>
      <c r="U27" s="16">
        <v>-21.3123</v>
      </c>
      <c r="V27" s="16" t="s">
        <v>189</v>
      </c>
      <c r="W27" s="16" t="s">
        <v>189</v>
      </c>
      <c r="X27" s="16" t="s">
        <v>189</v>
      </c>
      <c r="Y27" s="16">
        <v>-22.9482</v>
      </c>
      <c r="Z27" s="16" t="s">
        <v>189</v>
      </c>
      <c r="AA27" s="16">
        <v>-22.9482</v>
      </c>
      <c r="AB27" s="16" t="s">
        <v>189</v>
      </c>
      <c r="AC27" s="16" t="s">
        <v>189</v>
      </c>
      <c r="AD27" s="16" t="s">
        <v>189</v>
      </c>
      <c r="AE27" s="16" t="s">
        <v>189</v>
      </c>
      <c r="AF27" s="16" t="s">
        <v>189</v>
      </c>
      <c r="AG27" s="16" t="s">
        <v>189</v>
      </c>
      <c r="AH27" s="16" t="s">
        <v>189</v>
      </c>
      <c r="AI27" s="16" t="s">
        <v>189</v>
      </c>
      <c r="AJ27" s="16" t="s">
        <v>189</v>
      </c>
      <c r="AK27" s="16" t="s">
        <v>189</v>
      </c>
      <c r="AL27" s="16" t="s">
        <v>189</v>
      </c>
      <c r="AM27" s="16" t="s">
        <v>189</v>
      </c>
      <c r="AN27" s="16" t="s">
        <v>189</v>
      </c>
      <c r="AO27" s="16" t="s">
        <v>189</v>
      </c>
      <c r="AP27" s="16" t="s">
        <v>189</v>
      </c>
      <c r="AQ27" s="16" t="s">
        <v>189</v>
      </c>
      <c r="AR27" s="16" t="s">
        <v>189</v>
      </c>
      <c r="AS27" s="16" t="s">
        <v>189</v>
      </c>
      <c r="AT27" s="16" t="s">
        <v>189</v>
      </c>
      <c r="AU27" s="16" t="s">
        <v>189</v>
      </c>
      <c r="AV27" s="16" t="s">
        <v>189</v>
      </c>
      <c r="AW27" s="16" t="s">
        <v>189</v>
      </c>
      <c r="AX27" s="16" t="s">
        <v>189</v>
      </c>
      <c r="AY27" s="16" t="s">
        <v>189</v>
      </c>
      <c r="AZ27" s="16" t="s">
        <v>189</v>
      </c>
      <c r="BA27" s="16" t="s">
        <v>189</v>
      </c>
      <c r="BB27" s="16" t="s">
        <v>189</v>
      </c>
      <c r="BC27" s="16" t="s">
        <v>189</v>
      </c>
      <c r="BD27" s="16" t="s">
        <v>189</v>
      </c>
      <c r="BE27" s="16" t="s">
        <v>189</v>
      </c>
      <c r="BF27" s="16" t="s">
        <v>189</v>
      </c>
      <c r="BG27" s="16" t="s">
        <v>189</v>
      </c>
      <c r="BH27" s="16" t="s">
        <v>189</v>
      </c>
      <c r="BI27" s="16" t="s">
        <v>189</v>
      </c>
      <c r="BJ27" s="16" t="s">
        <v>189</v>
      </c>
      <c r="BK27" s="16" t="s">
        <v>189</v>
      </c>
      <c r="BL27" s="16" t="s">
        <v>189</v>
      </c>
      <c r="BM27" s="16" t="s">
        <v>189</v>
      </c>
      <c r="BN27" s="16" t="s">
        <v>189</v>
      </c>
      <c r="BO27" s="16" t="s">
        <v>189</v>
      </c>
      <c r="BP27" s="16" t="s">
        <v>189</v>
      </c>
      <c r="BQ27" s="16" t="s">
        <v>189</v>
      </c>
      <c r="BR27" s="16" t="s">
        <v>189</v>
      </c>
      <c r="BS27" s="16" t="s">
        <v>189</v>
      </c>
    </row>
    <row r="28" spans="1:71">
      <c r="A28" t="s">
        <v>252</v>
      </c>
      <c r="B28" t="s">
        <v>0</v>
      </c>
      <c r="C28" t="s">
        <v>316</v>
      </c>
      <c r="D28" s="16">
        <v>7.6360000000000001</v>
      </c>
      <c r="E28" s="16">
        <v>9.8763000000000005</v>
      </c>
      <c r="F28" s="16">
        <v>6.7232000000000003</v>
      </c>
      <c r="G28" s="16">
        <v>4.7279999999999998</v>
      </c>
      <c r="H28" s="16">
        <v>9.8763000000000005</v>
      </c>
      <c r="I28" s="16">
        <v>5.6649000000000003</v>
      </c>
      <c r="J28" s="16">
        <v>6.4874999999999998</v>
      </c>
      <c r="K28" s="16">
        <v>7.8749000000000002</v>
      </c>
      <c r="L28" s="16">
        <v>6.1416000000000004</v>
      </c>
      <c r="M28" s="16">
        <v>9.5709</v>
      </c>
      <c r="N28" s="16">
        <v>12.416399999999999</v>
      </c>
      <c r="O28" s="16">
        <v>6.3643999999999998</v>
      </c>
      <c r="P28" s="16">
        <v>14.634399999999999</v>
      </c>
      <c r="Q28" s="16">
        <v>6.7725999999999997</v>
      </c>
      <c r="R28" s="16">
        <v>9.0648999999999997</v>
      </c>
      <c r="S28" s="16">
        <v>10.0688</v>
      </c>
      <c r="T28" s="16">
        <v>4.3076999999999996</v>
      </c>
      <c r="U28" s="16">
        <v>7.6665000000000001</v>
      </c>
      <c r="V28" s="16">
        <v>7.4878999999999998</v>
      </c>
      <c r="W28" s="16">
        <v>12.201599999999999</v>
      </c>
      <c r="X28" s="16">
        <v>6.3030999999999997</v>
      </c>
      <c r="Y28" s="16">
        <v>6.8734999999999999</v>
      </c>
      <c r="Z28" s="16">
        <v>9.0681999999999992</v>
      </c>
      <c r="AA28" s="16">
        <v>6.8734999999999999</v>
      </c>
      <c r="AB28" s="16">
        <v>9.4216999999999995</v>
      </c>
      <c r="AC28" s="16">
        <v>10.6663</v>
      </c>
      <c r="AD28" s="16">
        <v>12.5313</v>
      </c>
      <c r="AE28" s="16">
        <v>7.6306000000000003</v>
      </c>
      <c r="AF28" s="16">
        <v>9.3347999999999995</v>
      </c>
      <c r="AG28" s="16">
        <v>11.093</v>
      </c>
      <c r="AH28" s="16">
        <v>-7.5129000000000001</v>
      </c>
      <c r="AI28" s="16">
        <v>3.6606000000000001</v>
      </c>
      <c r="AJ28" s="16">
        <v>5.5997000000000003</v>
      </c>
      <c r="AK28" s="16">
        <v>3.3296000000000001</v>
      </c>
      <c r="AL28" s="16">
        <v>3.7225000000000001</v>
      </c>
      <c r="AM28" s="16">
        <v>5.4939</v>
      </c>
      <c r="AN28" s="16">
        <v>9.9207999999999998</v>
      </c>
      <c r="AO28" s="16">
        <v>5.7460000000000004</v>
      </c>
      <c r="AP28" s="16">
        <v>6.8288000000000002</v>
      </c>
      <c r="AQ28" s="16">
        <v>9.0421999999999993</v>
      </c>
      <c r="AR28" s="16">
        <v>9.6592000000000002</v>
      </c>
      <c r="AS28" s="16">
        <v>5.2412000000000001</v>
      </c>
      <c r="AT28" s="16">
        <v>6.5018000000000002</v>
      </c>
      <c r="AU28" s="16">
        <v>9.1503999999999994</v>
      </c>
      <c r="AV28" s="16">
        <v>11.2959</v>
      </c>
      <c r="AW28" s="16">
        <v>7.4222000000000001</v>
      </c>
      <c r="AX28" s="16">
        <v>7.2511000000000001</v>
      </c>
      <c r="AY28" s="16">
        <v>10.9758</v>
      </c>
      <c r="AZ28" s="16">
        <v>9.2388999999999992</v>
      </c>
      <c r="BA28" s="16">
        <v>4.5846999999999998</v>
      </c>
      <c r="BB28" s="16">
        <v>6.5815000000000001</v>
      </c>
      <c r="BC28" s="16">
        <v>7.5407000000000002</v>
      </c>
      <c r="BD28" s="16">
        <v>6.5438000000000001</v>
      </c>
      <c r="BE28" s="16">
        <v>6.2881</v>
      </c>
      <c r="BF28" s="16">
        <v>8.9429999999999996</v>
      </c>
      <c r="BG28" s="16">
        <v>3.4584000000000001</v>
      </c>
      <c r="BH28" s="16">
        <v>6.3757000000000001</v>
      </c>
      <c r="BI28" s="16">
        <v>6.3159000000000001</v>
      </c>
      <c r="BJ28" s="16">
        <v>15.458600000000001</v>
      </c>
      <c r="BK28" s="16">
        <v>-13.534700000000001</v>
      </c>
      <c r="BL28" s="16" t="s">
        <v>189</v>
      </c>
      <c r="BM28" s="16">
        <v>12.1793</v>
      </c>
      <c r="BN28" s="16" t="s">
        <v>189</v>
      </c>
      <c r="BO28" s="16">
        <v>13.9101</v>
      </c>
      <c r="BP28" s="16">
        <v>8.4450000000000003</v>
      </c>
      <c r="BQ28" s="16">
        <v>4.4226999999999999</v>
      </c>
      <c r="BR28" s="16">
        <v>14.8902</v>
      </c>
      <c r="BS28" s="16">
        <v>6.8609</v>
      </c>
    </row>
    <row r="29" spans="1:71">
      <c r="A29" t="s">
        <v>252</v>
      </c>
      <c r="B29" t="s">
        <v>75</v>
      </c>
      <c r="C29" t="s">
        <v>317</v>
      </c>
      <c r="D29" s="16">
        <v>5.7659000000000002</v>
      </c>
      <c r="E29" s="16">
        <v>-4.3273999999999999</v>
      </c>
      <c r="F29" s="16" t="s">
        <v>189</v>
      </c>
      <c r="G29" s="16" t="s">
        <v>189</v>
      </c>
      <c r="H29" s="16">
        <v>-4.3273999999999999</v>
      </c>
      <c r="I29" s="16">
        <v>-7.8066000000000004</v>
      </c>
      <c r="J29" s="16" t="s">
        <v>189</v>
      </c>
      <c r="K29" s="16">
        <v>6.6684999999999999</v>
      </c>
      <c r="L29" s="16">
        <v>4.8376000000000001</v>
      </c>
      <c r="M29" s="16" t="s">
        <v>189</v>
      </c>
      <c r="N29" s="16" t="s">
        <v>189</v>
      </c>
      <c r="O29" s="16">
        <v>5.4954000000000001</v>
      </c>
      <c r="P29" s="16" t="s">
        <v>189</v>
      </c>
      <c r="Q29" s="16">
        <v>-5.25</v>
      </c>
      <c r="R29" s="16">
        <v>-6.7157999999999998</v>
      </c>
      <c r="S29" s="16">
        <v>6.4821999999999997</v>
      </c>
      <c r="T29" s="16">
        <v>-4.9592999999999998</v>
      </c>
      <c r="U29" s="16">
        <v>5.8769999999999998</v>
      </c>
      <c r="V29" s="16" t="s">
        <v>189</v>
      </c>
      <c r="W29" s="16" t="s">
        <v>189</v>
      </c>
      <c r="X29" s="16" t="s">
        <v>189</v>
      </c>
      <c r="Y29" s="16">
        <v>7.4557000000000002</v>
      </c>
      <c r="Z29" s="16" t="s">
        <v>189</v>
      </c>
      <c r="AA29" s="16">
        <v>7.4557000000000002</v>
      </c>
      <c r="AB29" s="16" t="s">
        <v>189</v>
      </c>
      <c r="AC29" s="16">
        <v>-10.451700000000001</v>
      </c>
      <c r="AD29" s="16">
        <v>-6.67</v>
      </c>
      <c r="AE29" s="16" t="s">
        <v>189</v>
      </c>
      <c r="AF29" s="16">
        <v>-5.0670999999999999</v>
      </c>
      <c r="AG29" s="16" t="s">
        <v>189</v>
      </c>
      <c r="AH29" s="16" t="s">
        <v>189</v>
      </c>
      <c r="AI29" s="16">
        <v>-5.3226000000000004</v>
      </c>
      <c r="AJ29" s="16" t="s">
        <v>189</v>
      </c>
      <c r="AK29" s="16" t="s">
        <v>189</v>
      </c>
      <c r="AL29" s="16" t="s">
        <v>189</v>
      </c>
      <c r="AM29" s="16" t="s">
        <v>189</v>
      </c>
      <c r="AN29" s="16">
        <v>-4.0448000000000004</v>
      </c>
      <c r="AO29" s="16">
        <v>-8.6067999999999998</v>
      </c>
      <c r="AP29" s="16">
        <v>-5.0510999999999999</v>
      </c>
      <c r="AQ29" s="16">
        <v>-7.4924999999999997</v>
      </c>
      <c r="AR29" s="16" t="s">
        <v>189</v>
      </c>
      <c r="AS29" s="16" t="s">
        <v>189</v>
      </c>
      <c r="AT29" s="16" t="s">
        <v>189</v>
      </c>
      <c r="AU29" s="16" t="s">
        <v>189</v>
      </c>
      <c r="AV29" s="16" t="s">
        <v>189</v>
      </c>
      <c r="AW29" s="16" t="s">
        <v>189</v>
      </c>
      <c r="AX29" s="16" t="s">
        <v>189</v>
      </c>
      <c r="AY29" s="16" t="s">
        <v>189</v>
      </c>
      <c r="AZ29" s="16">
        <v>-5.2112999999999996</v>
      </c>
      <c r="BA29" s="16" t="s">
        <v>189</v>
      </c>
      <c r="BB29" s="16">
        <v>-6.0308999999999999</v>
      </c>
      <c r="BC29" s="16" t="s">
        <v>189</v>
      </c>
      <c r="BD29" s="16" t="s">
        <v>189</v>
      </c>
      <c r="BE29" s="16">
        <v>6.5594000000000001</v>
      </c>
      <c r="BF29" s="16">
        <v>-4.3772000000000002</v>
      </c>
      <c r="BG29" s="16" t="s">
        <v>189</v>
      </c>
      <c r="BH29" s="16">
        <v>-4.5834999999999999</v>
      </c>
      <c r="BI29" s="16" t="s">
        <v>189</v>
      </c>
      <c r="BJ29" s="16" t="s">
        <v>189</v>
      </c>
      <c r="BK29" s="16" t="s">
        <v>189</v>
      </c>
      <c r="BL29" s="16" t="s">
        <v>189</v>
      </c>
      <c r="BM29" s="16" t="s">
        <v>189</v>
      </c>
      <c r="BN29" s="16" t="s">
        <v>189</v>
      </c>
      <c r="BO29" s="16" t="s">
        <v>189</v>
      </c>
      <c r="BP29" s="16">
        <v>-3.1591</v>
      </c>
      <c r="BQ29" s="16" t="s">
        <v>189</v>
      </c>
      <c r="BR29" s="16" t="s">
        <v>189</v>
      </c>
      <c r="BS29" s="16" t="s">
        <v>189</v>
      </c>
    </row>
    <row r="30" spans="1:71">
      <c r="A30" t="s">
        <v>252</v>
      </c>
      <c r="B30" t="s">
        <v>2</v>
      </c>
      <c r="C30" t="s">
        <v>318</v>
      </c>
      <c r="D30" s="16">
        <v>7.8235999999999999</v>
      </c>
      <c r="E30" s="16">
        <v>8.7157999999999998</v>
      </c>
      <c r="F30" s="16">
        <v>-8.1248000000000005</v>
      </c>
      <c r="G30" s="16">
        <v>5.9355000000000002</v>
      </c>
      <c r="H30" s="16">
        <v>8.7157999999999998</v>
      </c>
      <c r="I30" s="16">
        <v>6.8700999999999999</v>
      </c>
      <c r="J30" s="16">
        <v>6.3933999999999997</v>
      </c>
      <c r="K30" s="16">
        <v>8.7459000000000007</v>
      </c>
      <c r="L30" s="16">
        <v>7.1924999999999999</v>
      </c>
      <c r="M30" s="16">
        <v>8.4987999999999992</v>
      </c>
      <c r="N30" s="16" t="s">
        <v>189</v>
      </c>
      <c r="O30" s="16">
        <v>7.798</v>
      </c>
      <c r="P30" s="16">
        <v>-7.7313999999999998</v>
      </c>
      <c r="Q30" s="16">
        <v>8.4259000000000004</v>
      </c>
      <c r="R30" s="16">
        <v>6.3089000000000004</v>
      </c>
      <c r="S30" s="16">
        <v>9.7870000000000008</v>
      </c>
      <c r="T30" s="16">
        <v>6.2030000000000003</v>
      </c>
      <c r="U30" s="16">
        <v>7.9764999999999997</v>
      </c>
      <c r="V30" s="16" t="s">
        <v>189</v>
      </c>
      <c r="W30" s="16">
        <v>-10.968400000000001</v>
      </c>
      <c r="X30" s="16">
        <v>-15.2239</v>
      </c>
      <c r="Y30" s="16">
        <v>6.4035000000000002</v>
      </c>
      <c r="Z30" s="16">
        <v>13.1731</v>
      </c>
      <c r="AA30" s="16">
        <v>6.4035000000000002</v>
      </c>
      <c r="AB30" s="16">
        <v>-12.2385</v>
      </c>
      <c r="AC30" s="16">
        <v>8.4847000000000001</v>
      </c>
      <c r="AD30" s="16">
        <v>10.4688</v>
      </c>
      <c r="AE30" s="16">
        <v>8.8073999999999995</v>
      </c>
      <c r="AF30" s="16">
        <v>10.6038</v>
      </c>
      <c r="AG30" s="16">
        <v>-8.2103000000000002</v>
      </c>
      <c r="AH30" s="16" t="s">
        <v>189</v>
      </c>
      <c r="AI30" s="16">
        <v>5.1657000000000002</v>
      </c>
      <c r="AJ30" s="16">
        <v>6.8655999999999997</v>
      </c>
      <c r="AK30" s="16">
        <v>5.6772999999999998</v>
      </c>
      <c r="AL30" s="16">
        <v>6.8399000000000001</v>
      </c>
      <c r="AM30" s="16">
        <v>-4.2796000000000003</v>
      </c>
      <c r="AN30" s="16">
        <v>9.1310000000000002</v>
      </c>
      <c r="AO30" s="16">
        <v>6.7495000000000003</v>
      </c>
      <c r="AP30" s="16">
        <v>8.7278000000000002</v>
      </c>
      <c r="AQ30" s="16">
        <v>5.9615</v>
      </c>
      <c r="AR30" s="16" t="s">
        <v>189</v>
      </c>
      <c r="AS30" s="16" t="s">
        <v>189</v>
      </c>
      <c r="AT30" s="16" t="s">
        <v>189</v>
      </c>
      <c r="AU30" s="16" t="s">
        <v>189</v>
      </c>
      <c r="AV30" s="16">
        <v>-15.785299999999999</v>
      </c>
      <c r="AW30" s="16">
        <v>-10.7181</v>
      </c>
      <c r="AX30" s="16">
        <v>-14.992900000000001</v>
      </c>
      <c r="AY30" s="16">
        <v>-10.9293</v>
      </c>
      <c r="AZ30" s="16">
        <v>7.0156999999999998</v>
      </c>
      <c r="BA30" s="16">
        <v>5.6920000000000002</v>
      </c>
      <c r="BB30" s="16">
        <v>7.1909999999999998</v>
      </c>
      <c r="BC30" s="16">
        <v>-3.9718</v>
      </c>
      <c r="BD30" s="16">
        <v>-13.2469</v>
      </c>
      <c r="BE30" s="16">
        <v>6.6837</v>
      </c>
      <c r="BF30" s="16">
        <v>8.4640000000000004</v>
      </c>
      <c r="BG30" s="16">
        <v>6.94</v>
      </c>
      <c r="BH30" s="16">
        <v>8.3880999999999997</v>
      </c>
      <c r="BI30" s="16">
        <v>-5.6356000000000002</v>
      </c>
      <c r="BJ30" s="16" t="s">
        <v>189</v>
      </c>
      <c r="BK30" s="16" t="s">
        <v>189</v>
      </c>
      <c r="BL30" s="16" t="s">
        <v>189</v>
      </c>
      <c r="BM30" s="16" t="s">
        <v>189</v>
      </c>
      <c r="BN30" s="16" t="s">
        <v>189</v>
      </c>
      <c r="BO30" s="16">
        <v>-7.4787999999999997</v>
      </c>
      <c r="BP30" s="16">
        <v>8.9895999999999994</v>
      </c>
      <c r="BQ30" s="16">
        <v>7.4234</v>
      </c>
      <c r="BR30" s="16" t="s">
        <v>189</v>
      </c>
      <c r="BS30" s="16">
        <v>-6.0639000000000003</v>
      </c>
    </row>
    <row r="31" spans="1:71">
      <c r="A31" t="s">
        <v>252</v>
      </c>
      <c r="B31" t="s">
        <v>67</v>
      </c>
      <c r="C31" t="s">
        <v>319</v>
      </c>
      <c r="D31" s="16">
        <v>22.872299999999999</v>
      </c>
      <c r="E31" s="16">
        <v>-36.686300000000003</v>
      </c>
      <c r="F31" s="16">
        <v>-21.942799999999998</v>
      </c>
      <c r="G31" s="16">
        <v>-13.936</v>
      </c>
      <c r="H31" s="16">
        <v>-36.686300000000003</v>
      </c>
      <c r="I31" s="16">
        <v>17.478400000000001</v>
      </c>
      <c r="J31" s="16" t="s">
        <v>189</v>
      </c>
      <c r="K31" s="16">
        <v>22.017099999999999</v>
      </c>
      <c r="L31" s="16">
        <v>23.4832</v>
      </c>
      <c r="M31" s="16">
        <v>-22.2103</v>
      </c>
      <c r="N31" s="16" t="s">
        <v>189</v>
      </c>
      <c r="O31" s="16">
        <v>23.347300000000001</v>
      </c>
      <c r="P31" s="16" t="s">
        <v>189</v>
      </c>
      <c r="Q31" s="16">
        <v>24.910299999999999</v>
      </c>
      <c r="R31" s="16">
        <v>-18.356200000000001</v>
      </c>
      <c r="S31" s="16">
        <v>27.932600000000001</v>
      </c>
      <c r="T31" s="16">
        <v>19.2577</v>
      </c>
      <c r="U31" s="16">
        <v>22.621200000000002</v>
      </c>
      <c r="V31" s="16" t="s">
        <v>189</v>
      </c>
      <c r="W31" s="16" t="s">
        <v>189</v>
      </c>
      <c r="X31" s="16" t="s">
        <v>189</v>
      </c>
      <c r="Y31" s="16">
        <v>22.936</v>
      </c>
      <c r="Z31" s="16">
        <v>-22.569700000000001</v>
      </c>
      <c r="AA31" s="16">
        <v>22.936</v>
      </c>
      <c r="AB31" s="16">
        <v>-22.5444</v>
      </c>
      <c r="AC31" s="16">
        <v>-35.078000000000003</v>
      </c>
      <c r="AD31" s="16" t="s">
        <v>189</v>
      </c>
      <c r="AE31" s="16">
        <v>-21.293299999999999</v>
      </c>
      <c r="AF31" s="16">
        <v>-30.5289</v>
      </c>
      <c r="AG31" s="16" t="s">
        <v>189</v>
      </c>
      <c r="AH31" s="16" t="s">
        <v>189</v>
      </c>
      <c r="AI31" s="16">
        <v>19.0565</v>
      </c>
      <c r="AJ31" s="16" t="s">
        <v>189</v>
      </c>
      <c r="AK31" s="16">
        <v>-14.670400000000001</v>
      </c>
      <c r="AL31" s="16">
        <v>-21.657</v>
      </c>
      <c r="AM31" s="16" t="s">
        <v>189</v>
      </c>
      <c r="AN31" s="16">
        <v>-37.996200000000002</v>
      </c>
      <c r="AO31" s="16">
        <v>16.7636</v>
      </c>
      <c r="AP31" s="16">
        <v>24.277899999999999</v>
      </c>
      <c r="AQ31" s="16">
        <v>-18.805</v>
      </c>
      <c r="AR31" s="16" t="s">
        <v>189</v>
      </c>
      <c r="AS31" s="16" t="s">
        <v>189</v>
      </c>
      <c r="AT31" s="16" t="s">
        <v>189</v>
      </c>
      <c r="AU31" s="16" t="s">
        <v>189</v>
      </c>
      <c r="AV31" s="16" t="s">
        <v>189</v>
      </c>
      <c r="AW31" s="16">
        <v>-17.053599999999999</v>
      </c>
      <c r="AX31" s="16" t="s">
        <v>189</v>
      </c>
      <c r="AY31" s="16" t="s">
        <v>189</v>
      </c>
      <c r="AZ31" s="16">
        <v>-34.727499999999999</v>
      </c>
      <c r="BA31" s="16">
        <v>17.715399999999999</v>
      </c>
      <c r="BB31" s="16">
        <v>25</v>
      </c>
      <c r="BC31" s="16" t="s">
        <v>189</v>
      </c>
      <c r="BD31" s="16" t="s">
        <v>189</v>
      </c>
      <c r="BE31" s="16">
        <v>22.534400000000002</v>
      </c>
      <c r="BF31" s="16">
        <v>-37.004300000000001</v>
      </c>
      <c r="BG31" s="16">
        <v>17.0396</v>
      </c>
      <c r="BH31" s="16">
        <v>24.725999999999999</v>
      </c>
      <c r="BI31" s="16" t="s">
        <v>189</v>
      </c>
      <c r="BJ31" s="16" t="s">
        <v>189</v>
      </c>
      <c r="BK31" s="16" t="s">
        <v>189</v>
      </c>
      <c r="BL31" s="16" t="s">
        <v>189</v>
      </c>
      <c r="BM31" s="16" t="s">
        <v>189</v>
      </c>
      <c r="BN31" s="16" t="s">
        <v>189</v>
      </c>
      <c r="BO31" s="16" t="s">
        <v>189</v>
      </c>
      <c r="BP31" s="16">
        <v>-38.054600000000001</v>
      </c>
      <c r="BQ31" s="16">
        <v>18.174499999999998</v>
      </c>
      <c r="BR31" s="16" t="s">
        <v>189</v>
      </c>
      <c r="BS31" s="16">
        <v>-16.246200000000002</v>
      </c>
    </row>
    <row r="32" spans="1:71">
      <c r="A32" t="s">
        <v>252</v>
      </c>
      <c r="B32" t="s">
        <v>4</v>
      </c>
      <c r="C32" t="s">
        <v>320</v>
      </c>
      <c r="D32" s="16">
        <v>23.441299999999998</v>
      </c>
      <c r="E32" s="16">
        <v>23.2498</v>
      </c>
      <c r="F32" s="16">
        <v>-24.9986</v>
      </c>
      <c r="G32" s="16">
        <v>-23.024699999999999</v>
      </c>
      <c r="H32" s="16">
        <v>23.2498</v>
      </c>
      <c r="I32" s="16">
        <v>23.641300000000001</v>
      </c>
      <c r="J32" s="16">
        <v>-17.889299999999999</v>
      </c>
      <c r="K32" s="16">
        <v>25.350999999999999</v>
      </c>
      <c r="L32" s="16">
        <v>20.7437</v>
      </c>
      <c r="M32" s="16">
        <v>-22.177600000000002</v>
      </c>
      <c r="N32" s="16" t="s">
        <v>189</v>
      </c>
      <c r="O32" s="16">
        <v>19.6723</v>
      </c>
      <c r="P32" s="16">
        <v>-37.880699999999997</v>
      </c>
      <c r="Q32" s="16">
        <v>22.6812</v>
      </c>
      <c r="R32" s="16">
        <v>-24.763200000000001</v>
      </c>
      <c r="S32" s="16">
        <v>27.463000000000001</v>
      </c>
      <c r="T32" s="16">
        <v>-17.811299999999999</v>
      </c>
      <c r="U32" s="16">
        <v>22.4206</v>
      </c>
      <c r="V32" s="16">
        <v>-25.499400000000001</v>
      </c>
      <c r="W32" s="16">
        <v>-27.345700000000001</v>
      </c>
      <c r="X32" s="16">
        <v>-22.369700000000002</v>
      </c>
      <c r="Y32" s="16">
        <v>22.087</v>
      </c>
      <c r="Z32" s="16">
        <v>25.227599999999999</v>
      </c>
      <c r="AA32" s="16">
        <v>22.087</v>
      </c>
      <c r="AB32" s="16">
        <v>-27.6511</v>
      </c>
      <c r="AC32" s="16">
        <v>-27.178100000000001</v>
      </c>
      <c r="AD32" s="16">
        <v>-30.6829</v>
      </c>
      <c r="AE32" s="16">
        <v>-24.926100000000002</v>
      </c>
      <c r="AF32" s="16">
        <v>-29.086400000000001</v>
      </c>
      <c r="AG32" s="16">
        <v>-25.5943</v>
      </c>
      <c r="AH32" s="16" t="s">
        <v>189</v>
      </c>
      <c r="AI32" s="16">
        <v>-17.957100000000001</v>
      </c>
      <c r="AJ32" s="16" t="s">
        <v>189</v>
      </c>
      <c r="AK32" s="16" t="s">
        <v>189</v>
      </c>
      <c r="AL32" s="16">
        <v>-16.578600000000002</v>
      </c>
      <c r="AM32" s="16" t="s">
        <v>189</v>
      </c>
      <c r="AN32" s="16">
        <v>-21.694900000000001</v>
      </c>
      <c r="AO32" s="16">
        <v>-23.0746</v>
      </c>
      <c r="AP32" s="16">
        <v>20.8291</v>
      </c>
      <c r="AQ32" s="16">
        <v>-25.393899999999999</v>
      </c>
      <c r="AR32" s="16" t="s">
        <v>189</v>
      </c>
      <c r="AS32" s="16" t="s">
        <v>189</v>
      </c>
      <c r="AT32" s="16" t="s">
        <v>189</v>
      </c>
      <c r="AU32" s="16" t="s">
        <v>189</v>
      </c>
      <c r="AV32" s="16" t="s">
        <v>189</v>
      </c>
      <c r="AW32" s="16">
        <v>-26.7867</v>
      </c>
      <c r="AX32" s="16">
        <v>-23.616</v>
      </c>
      <c r="AY32" s="16">
        <v>-27.305900000000001</v>
      </c>
      <c r="AZ32" s="16">
        <v>-23.2666</v>
      </c>
      <c r="BA32" s="16">
        <v>-20.915400000000002</v>
      </c>
      <c r="BB32" s="16">
        <v>-22.099900000000002</v>
      </c>
      <c r="BC32" s="16" t="s">
        <v>189</v>
      </c>
      <c r="BD32" s="16">
        <v>-19.7104</v>
      </c>
      <c r="BE32" s="16">
        <v>19.700600000000001</v>
      </c>
      <c r="BF32" s="16">
        <v>21.633700000000001</v>
      </c>
      <c r="BG32" s="16">
        <v>-17.337599999999998</v>
      </c>
      <c r="BH32" s="16">
        <v>21.2819</v>
      </c>
      <c r="BI32" s="16">
        <v>-14.2058</v>
      </c>
      <c r="BJ32" s="16" t="s">
        <v>189</v>
      </c>
      <c r="BK32" s="16" t="s">
        <v>189</v>
      </c>
      <c r="BL32" s="16" t="s">
        <v>189</v>
      </c>
      <c r="BM32" s="16">
        <v>-35.764499999999998</v>
      </c>
      <c r="BN32" s="16" t="s">
        <v>189</v>
      </c>
      <c r="BO32" s="16" t="s">
        <v>189</v>
      </c>
      <c r="BP32" s="16">
        <v>-22.3156</v>
      </c>
      <c r="BQ32" s="16">
        <v>-23.3185</v>
      </c>
      <c r="BR32" s="16" t="s">
        <v>189</v>
      </c>
      <c r="BS32" s="16">
        <v>-23.995200000000001</v>
      </c>
    </row>
    <row r="33" spans="1:71">
      <c r="A33" t="s">
        <v>253</v>
      </c>
      <c r="B33" t="s">
        <v>0</v>
      </c>
      <c r="C33" t="s">
        <v>321</v>
      </c>
      <c r="D33" s="16">
        <v>3.2385000000000002</v>
      </c>
      <c r="E33" s="16">
        <v>-3.3914</v>
      </c>
      <c r="F33" s="16">
        <v>-4.4802</v>
      </c>
      <c r="G33" s="16">
        <v>2.1381999999999999</v>
      </c>
      <c r="H33" s="16">
        <v>-3.3914</v>
      </c>
      <c r="I33" s="16">
        <v>3.1454</v>
      </c>
      <c r="J33" s="16" t="s">
        <v>189</v>
      </c>
      <c r="K33" s="16">
        <v>3.0476000000000001</v>
      </c>
      <c r="L33" s="16">
        <v>-2.8121999999999998</v>
      </c>
      <c r="M33" s="16">
        <v>3.9104999999999999</v>
      </c>
      <c r="N33" s="16">
        <v>2.9485999999999999</v>
      </c>
      <c r="O33" s="16">
        <v>3.5297000000000001</v>
      </c>
      <c r="P33" s="16">
        <v>2.9756999999999998</v>
      </c>
      <c r="Q33" s="16">
        <v>3.5733999999999999</v>
      </c>
      <c r="R33" s="16">
        <v>-2.1732</v>
      </c>
      <c r="S33" s="16">
        <v>-4.5529000000000002</v>
      </c>
      <c r="T33" s="16">
        <v>2.8157000000000001</v>
      </c>
      <c r="U33" s="16">
        <v>2.4634999999999998</v>
      </c>
      <c r="V33" s="16">
        <v>4.2904999999999998</v>
      </c>
      <c r="W33" s="16">
        <v>3.2357999999999998</v>
      </c>
      <c r="X33" s="16" t="s">
        <v>189</v>
      </c>
      <c r="Y33" s="16">
        <v>-3.8492000000000002</v>
      </c>
      <c r="Z33" s="16">
        <v>3.0863</v>
      </c>
      <c r="AA33" s="16">
        <v>-3.8492000000000002</v>
      </c>
      <c r="AB33" s="16">
        <v>-4.5724999999999998</v>
      </c>
      <c r="AC33" s="16" t="s">
        <v>189</v>
      </c>
      <c r="AD33" s="16" t="s">
        <v>189</v>
      </c>
      <c r="AE33" s="16">
        <v>-4.1863000000000001</v>
      </c>
      <c r="AF33" s="16">
        <v>-6.1980000000000004</v>
      </c>
      <c r="AG33" s="16" t="s">
        <v>189</v>
      </c>
      <c r="AH33" s="16">
        <v>2.4683000000000002</v>
      </c>
      <c r="AI33" s="16">
        <v>-3.8222</v>
      </c>
      <c r="AJ33" s="16">
        <v>-2.8262999999999998</v>
      </c>
      <c r="AK33" s="16">
        <v>2.7885</v>
      </c>
      <c r="AL33" s="16">
        <v>2.7709999999999999</v>
      </c>
      <c r="AM33" s="16" t="s">
        <v>189</v>
      </c>
      <c r="AN33" s="16">
        <v>-1.6535</v>
      </c>
      <c r="AO33" s="16">
        <v>2.7787000000000002</v>
      </c>
      <c r="AP33" s="16">
        <v>3.0316999999999998</v>
      </c>
      <c r="AQ33" s="16" t="s">
        <v>189</v>
      </c>
      <c r="AR33" s="16" t="s">
        <v>189</v>
      </c>
      <c r="AS33" s="16">
        <v>-3.6518000000000002</v>
      </c>
      <c r="AT33" s="16">
        <v>-4.3548999999999998</v>
      </c>
      <c r="AU33" s="16" t="s">
        <v>189</v>
      </c>
      <c r="AV33" s="16">
        <v>-3.8464999999999998</v>
      </c>
      <c r="AW33" s="16">
        <v>2.7370999999999999</v>
      </c>
      <c r="AX33" s="16">
        <v>3.2347000000000001</v>
      </c>
      <c r="AY33" s="16">
        <v>-2.6168999999999998</v>
      </c>
      <c r="AZ33" s="16" t="s">
        <v>189</v>
      </c>
      <c r="BA33" s="16" t="s">
        <v>189</v>
      </c>
      <c r="BB33" s="16">
        <v>-4.7378</v>
      </c>
      <c r="BC33" s="16" t="s">
        <v>189</v>
      </c>
      <c r="BD33" s="16">
        <v>3.2639999999999998</v>
      </c>
      <c r="BE33" s="16">
        <v>-4.0967000000000002</v>
      </c>
      <c r="BF33" s="16">
        <v>-3.7263999999999999</v>
      </c>
      <c r="BG33" s="16">
        <v>-3.2387000000000001</v>
      </c>
      <c r="BH33" s="16">
        <v>3.5998999999999999</v>
      </c>
      <c r="BI33" s="16" t="s">
        <v>189</v>
      </c>
      <c r="BJ33" s="16">
        <v>2.9508999999999999</v>
      </c>
      <c r="BK33" s="16" t="s">
        <v>189</v>
      </c>
      <c r="BL33" s="16" t="s">
        <v>189</v>
      </c>
      <c r="BM33" s="16">
        <v>3.1236000000000002</v>
      </c>
      <c r="BN33" s="16">
        <v>-3.468</v>
      </c>
      <c r="BO33" s="16">
        <v>-2.2583000000000002</v>
      </c>
      <c r="BP33" s="16">
        <v>-3.4323000000000001</v>
      </c>
      <c r="BQ33" s="16">
        <v>3.6093000000000002</v>
      </c>
      <c r="BR33" s="16" t="s">
        <v>189</v>
      </c>
      <c r="BS33" s="16">
        <v>-2.2094</v>
      </c>
    </row>
    <row r="34" spans="1:71">
      <c r="A34" t="s">
        <v>253</v>
      </c>
      <c r="B34" t="s">
        <v>75</v>
      </c>
      <c r="C34" t="s">
        <v>322</v>
      </c>
      <c r="D34" s="16">
        <v>0.63500000000000001</v>
      </c>
      <c r="E34" s="16">
        <v>1.0548999999999999</v>
      </c>
      <c r="F34" s="16">
        <v>0.30859999999999999</v>
      </c>
      <c r="G34" s="16">
        <v>0.57310000000000005</v>
      </c>
      <c r="H34" s="16">
        <v>1.0548999999999999</v>
      </c>
      <c r="I34" s="16">
        <v>0.48130000000000001</v>
      </c>
      <c r="J34" s="16" t="s">
        <v>189</v>
      </c>
      <c r="K34" s="16">
        <v>0.64319999999999999</v>
      </c>
      <c r="L34" s="16">
        <v>-0.48630000000000001</v>
      </c>
      <c r="M34" s="16">
        <v>0.81430000000000002</v>
      </c>
      <c r="N34" s="16">
        <v>0.56000000000000005</v>
      </c>
      <c r="O34" s="16">
        <v>0.4708</v>
      </c>
      <c r="P34" s="16">
        <v>0.71560000000000001</v>
      </c>
      <c r="Q34" s="16">
        <v>0.66600000000000004</v>
      </c>
      <c r="R34" s="16">
        <v>0.54890000000000005</v>
      </c>
      <c r="S34" s="16">
        <v>0.35709999999999997</v>
      </c>
      <c r="T34" s="16">
        <v>0.87419999999999998</v>
      </c>
      <c r="U34" s="16">
        <v>0.59840000000000004</v>
      </c>
      <c r="V34" s="16">
        <v>0.65029999999999999</v>
      </c>
      <c r="W34" s="16">
        <v>0.66790000000000005</v>
      </c>
      <c r="X34" s="16" t="s">
        <v>189</v>
      </c>
      <c r="Y34" s="16">
        <v>-0.56369999999999998</v>
      </c>
      <c r="Z34" s="16">
        <v>0.64219999999999999</v>
      </c>
      <c r="AA34" s="16">
        <v>-0.56369999999999998</v>
      </c>
      <c r="AB34" s="16">
        <v>0.3624</v>
      </c>
      <c r="AC34" s="16" t="s">
        <v>189</v>
      </c>
      <c r="AD34" s="16">
        <v>-1E-4</v>
      </c>
      <c r="AE34" s="16">
        <v>0.44719999999999999</v>
      </c>
      <c r="AF34" s="16">
        <v>0.2225</v>
      </c>
      <c r="AG34" s="16">
        <v>-0.71</v>
      </c>
      <c r="AH34" s="16">
        <v>0.93100000000000005</v>
      </c>
      <c r="AI34" s="16">
        <v>-0.60299999999999998</v>
      </c>
      <c r="AJ34" s="16">
        <v>-1.7851999999999999</v>
      </c>
      <c r="AK34" s="16">
        <v>0.50549999999999995</v>
      </c>
      <c r="AL34" s="16">
        <v>1.0286999999999999</v>
      </c>
      <c r="AM34" s="16">
        <v>-0.4108</v>
      </c>
      <c r="AN34" s="16">
        <v>-1.4151</v>
      </c>
      <c r="AO34" s="16">
        <v>0.2752</v>
      </c>
      <c r="AP34" s="16">
        <v>0.76080000000000003</v>
      </c>
      <c r="AQ34" s="16" t="s">
        <v>189</v>
      </c>
      <c r="AR34" s="16">
        <v>-0.90480000000000005</v>
      </c>
      <c r="AS34" s="16">
        <v>0.55020000000000002</v>
      </c>
      <c r="AT34" s="16">
        <v>0.62490000000000001</v>
      </c>
      <c r="AU34" s="16">
        <v>0.7056</v>
      </c>
      <c r="AV34" s="16">
        <v>0.95079999999999998</v>
      </c>
      <c r="AW34" s="16">
        <v>0.52800000000000002</v>
      </c>
      <c r="AX34" s="16">
        <v>0.65990000000000004</v>
      </c>
      <c r="AY34" s="16">
        <v>0.60019999999999996</v>
      </c>
      <c r="AZ34" s="16" t="s">
        <v>189</v>
      </c>
      <c r="BA34" s="16" t="s">
        <v>189</v>
      </c>
      <c r="BB34" s="16" t="s">
        <v>189</v>
      </c>
      <c r="BC34" s="16" t="s">
        <v>189</v>
      </c>
      <c r="BD34" s="16">
        <v>0.3826</v>
      </c>
      <c r="BE34" s="16" t="s">
        <v>189</v>
      </c>
      <c r="BF34" s="16">
        <v>0.77359999999999995</v>
      </c>
      <c r="BG34" s="16">
        <v>-1E-4</v>
      </c>
      <c r="BH34" s="16">
        <v>0.48270000000000002</v>
      </c>
      <c r="BI34" s="16" t="s">
        <v>189</v>
      </c>
      <c r="BJ34" s="16">
        <v>0.75339999999999996</v>
      </c>
      <c r="BK34" s="16" t="s">
        <v>189</v>
      </c>
      <c r="BL34" s="16" t="s">
        <v>189</v>
      </c>
      <c r="BM34" s="16">
        <v>0.58440000000000003</v>
      </c>
      <c r="BN34" s="16">
        <v>0.81</v>
      </c>
      <c r="BO34" s="16">
        <v>0.5655</v>
      </c>
      <c r="BP34" s="16">
        <v>1.0822000000000001</v>
      </c>
      <c r="BQ34" s="16">
        <v>0.43580000000000002</v>
      </c>
      <c r="BR34" s="16" t="s">
        <v>189</v>
      </c>
      <c r="BS34" s="16">
        <v>0.5625</v>
      </c>
    </row>
    <row r="35" spans="1:71">
      <c r="A35" t="s">
        <v>253</v>
      </c>
      <c r="B35" t="s">
        <v>64</v>
      </c>
      <c r="C35" t="s">
        <v>323</v>
      </c>
      <c r="D35" s="16">
        <v>0</v>
      </c>
      <c r="E35" s="16" t="s">
        <v>189</v>
      </c>
      <c r="F35" s="16" t="s">
        <v>189</v>
      </c>
      <c r="G35" s="16">
        <v>0</v>
      </c>
      <c r="H35" s="16" t="s">
        <v>189</v>
      </c>
      <c r="I35" s="16">
        <v>0</v>
      </c>
      <c r="J35" s="16" t="s">
        <v>189</v>
      </c>
      <c r="K35" s="16">
        <v>0</v>
      </c>
      <c r="L35" s="16" t="s">
        <v>189</v>
      </c>
      <c r="M35" s="16">
        <v>-1E-4</v>
      </c>
      <c r="N35" s="16">
        <v>0</v>
      </c>
      <c r="O35" s="16">
        <v>-1E-4</v>
      </c>
      <c r="P35" s="16">
        <v>0</v>
      </c>
      <c r="Q35" s="16">
        <v>0</v>
      </c>
      <c r="R35" s="16">
        <v>-1E-4</v>
      </c>
      <c r="S35" s="16">
        <v>-1E-4</v>
      </c>
      <c r="T35" s="16">
        <v>0</v>
      </c>
      <c r="U35" s="16">
        <v>0</v>
      </c>
      <c r="V35" s="16">
        <v>0</v>
      </c>
      <c r="W35" s="16">
        <v>0</v>
      </c>
      <c r="X35" s="16" t="s">
        <v>189</v>
      </c>
      <c r="Y35" s="16" t="s">
        <v>189</v>
      </c>
      <c r="Z35" s="16">
        <v>0</v>
      </c>
      <c r="AA35" s="16" t="s">
        <v>189</v>
      </c>
      <c r="AB35" s="16">
        <v>-1E-4</v>
      </c>
      <c r="AC35" s="16" t="s">
        <v>189</v>
      </c>
      <c r="AD35" s="16" t="s">
        <v>189</v>
      </c>
      <c r="AE35" s="16">
        <v>-1E-4</v>
      </c>
      <c r="AF35" s="16" t="s">
        <v>189</v>
      </c>
      <c r="AG35" s="16" t="s">
        <v>189</v>
      </c>
      <c r="AH35" s="16">
        <v>0</v>
      </c>
      <c r="AI35" s="16" t="s">
        <v>189</v>
      </c>
      <c r="AJ35" s="16" t="s">
        <v>189</v>
      </c>
      <c r="AK35" s="16">
        <v>0</v>
      </c>
      <c r="AL35" s="16">
        <v>-1E-4</v>
      </c>
      <c r="AM35" s="16" t="s">
        <v>189</v>
      </c>
      <c r="AN35" s="16" t="s">
        <v>189</v>
      </c>
      <c r="AO35" s="16">
        <v>-1E-4</v>
      </c>
      <c r="AP35" s="16">
        <v>-1E-4</v>
      </c>
      <c r="AQ35" s="16" t="s">
        <v>189</v>
      </c>
      <c r="AR35" s="16" t="s">
        <v>189</v>
      </c>
      <c r="AS35" s="16">
        <v>-1E-4</v>
      </c>
      <c r="AT35" s="16">
        <v>-1E-4</v>
      </c>
      <c r="AU35" s="16">
        <v>-1E-4</v>
      </c>
      <c r="AV35" s="16" t="s">
        <v>189</v>
      </c>
      <c r="AW35" s="16">
        <v>0</v>
      </c>
      <c r="AX35" s="16">
        <v>0</v>
      </c>
      <c r="AY35" s="16">
        <v>-1E-4</v>
      </c>
      <c r="AZ35" s="16" t="s">
        <v>189</v>
      </c>
      <c r="BA35" s="16" t="s">
        <v>189</v>
      </c>
      <c r="BB35" s="16" t="s">
        <v>189</v>
      </c>
      <c r="BC35" s="16" t="s">
        <v>189</v>
      </c>
      <c r="BD35" s="16" t="s">
        <v>189</v>
      </c>
      <c r="BE35" s="16" t="s">
        <v>189</v>
      </c>
      <c r="BF35" s="16" t="s">
        <v>189</v>
      </c>
      <c r="BG35" s="16" t="s">
        <v>189</v>
      </c>
      <c r="BH35" s="16">
        <v>-1E-4</v>
      </c>
      <c r="BI35" s="16" t="s">
        <v>189</v>
      </c>
      <c r="BJ35" s="16">
        <v>0</v>
      </c>
      <c r="BK35" s="16" t="s">
        <v>189</v>
      </c>
      <c r="BL35" s="16" t="s">
        <v>189</v>
      </c>
      <c r="BM35" s="16">
        <v>0</v>
      </c>
      <c r="BN35" s="16">
        <v>-1E-4</v>
      </c>
      <c r="BO35" s="16">
        <v>-1E-4</v>
      </c>
      <c r="BP35" s="16" t="s">
        <v>189</v>
      </c>
      <c r="BQ35" s="16">
        <v>-1E-4</v>
      </c>
      <c r="BR35" s="16" t="s">
        <v>189</v>
      </c>
      <c r="BS35" s="16">
        <v>-1E-4</v>
      </c>
    </row>
    <row r="36" spans="1:71">
      <c r="A36" t="s">
        <v>253</v>
      </c>
      <c r="B36" t="s">
        <v>2</v>
      </c>
      <c r="C36" t="s">
        <v>324</v>
      </c>
      <c r="D36" s="16">
        <v>2.5958000000000001</v>
      </c>
      <c r="E36" s="16">
        <v>1.9375</v>
      </c>
      <c r="F36" s="16" t="s">
        <v>189</v>
      </c>
      <c r="G36" s="16" t="s">
        <v>189</v>
      </c>
      <c r="H36" s="16">
        <v>1.9375</v>
      </c>
      <c r="I36" s="16">
        <v>-4.1460999999999997</v>
      </c>
      <c r="J36" s="16">
        <v>1.7518</v>
      </c>
      <c r="K36" s="16">
        <v>3.3748999999999998</v>
      </c>
      <c r="L36" s="16">
        <v>1.6762999999999999</v>
      </c>
      <c r="M36" s="16" t="s">
        <v>189</v>
      </c>
      <c r="N36" s="16" t="s">
        <v>189</v>
      </c>
      <c r="O36" s="16">
        <v>1.6449</v>
      </c>
      <c r="P36" s="16" t="s">
        <v>189</v>
      </c>
      <c r="Q36" s="16">
        <v>2.2465999999999999</v>
      </c>
      <c r="R36" s="16" t="s">
        <v>189</v>
      </c>
      <c r="S36" s="16" t="s">
        <v>189</v>
      </c>
      <c r="T36" s="16">
        <v>1.4974000000000001</v>
      </c>
      <c r="U36" s="16">
        <v>2.0265</v>
      </c>
      <c r="V36" s="16">
        <v>-5.9805000000000001</v>
      </c>
      <c r="W36" s="16">
        <v>-4.0791000000000004</v>
      </c>
      <c r="X36" s="16" t="s">
        <v>189</v>
      </c>
      <c r="Y36" s="16">
        <v>0.92159999999999997</v>
      </c>
      <c r="Z36" s="16">
        <v>-4.8651</v>
      </c>
      <c r="AA36" s="16">
        <v>0.92159999999999997</v>
      </c>
      <c r="AB36" s="16" t="s">
        <v>189</v>
      </c>
      <c r="AC36" s="16" t="s">
        <v>189</v>
      </c>
      <c r="AD36" s="16" t="s">
        <v>189</v>
      </c>
      <c r="AE36" s="16" t="s">
        <v>189</v>
      </c>
      <c r="AF36" s="16" t="s">
        <v>189</v>
      </c>
      <c r="AG36" s="16" t="s">
        <v>189</v>
      </c>
      <c r="AH36" s="16">
        <v>-2.3553999999999999</v>
      </c>
      <c r="AI36" s="16">
        <v>0.96579999999999999</v>
      </c>
      <c r="AJ36" s="16">
        <v>1.3706</v>
      </c>
      <c r="AK36" s="16" t="s">
        <v>189</v>
      </c>
      <c r="AL36" s="16">
        <v>1.5628</v>
      </c>
      <c r="AM36" s="16" t="s">
        <v>189</v>
      </c>
      <c r="AN36" s="16">
        <v>2.0257999999999998</v>
      </c>
      <c r="AO36" s="16" t="s">
        <v>189</v>
      </c>
      <c r="AP36" s="16">
        <v>2.1088</v>
      </c>
      <c r="AQ36" s="16" t="s">
        <v>189</v>
      </c>
      <c r="AR36" s="16" t="s">
        <v>189</v>
      </c>
      <c r="AS36" s="16" t="s">
        <v>189</v>
      </c>
      <c r="AT36" s="16" t="s">
        <v>189</v>
      </c>
      <c r="AU36" s="16" t="s">
        <v>189</v>
      </c>
      <c r="AV36" s="16">
        <v>-3.3498000000000001</v>
      </c>
      <c r="AW36" s="16" t="s">
        <v>189</v>
      </c>
      <c r="AX36" s="16">
        <v>-4.1323999999999996</v>
      </c>
      <c r="AY36" s="16" t="s">
        <v>189</v>
      </c>
      <c r="AZ36" s="16">
        <v>1.0072000000000001</v>
      </c>
      <c r="BA36" s="16" t="s">
        <v>189</v>
      </c>
      <c r="BB36" s="16">
        <v>0.94550000000000001</v>
      </c>
      <c r="BC36" s="16" t="s">
        <v>189</v>
      </c>
      <c r="BD36" s="16">
        <v>-2.7564000000000002</v>
      </c>
      <c r="BE36" s="16">
        <v>0.9476</v>
      </c>
      <c r="BF36" s="16">
        <v>1.9424999999999999</v>
      </c>
      <c r="BG36" s="16" t="s">
        <v>189</v>
      </c>
      <c r="BH36" s="16">
        <v>1.6700999999999999</v>
      </c>
      <c r="BI36" s="16" t="s">
        <v>189</v>
      </c>
      <c r="BJ36" s="16" t="s">
        <v>189</v>
      </c>
      <c r="BK36" s="16" t="s">
        <v>189</v>
      </c>
      <c r="BL36" s="16" t="s">
        <v>189</v>
      </c>
      <c r="BM36" s="16" t="s">
        <v>189</v>
      </c>
      <c r="BN36" s="16" t="s">
        <v>189</v>
      </c>
      <c r="BO36" s="16" t="s">
        <v>189</v>
      </c>
      <c r="BP36" s="16">
        <v>1.9554</v>
      </c>
      <c r="BQ36" s="16" t="s">
        <v>189</v>
      </c>
      <c r="BR36" s="16" t="s">
        <v>189</v>
      </c>
      <c r="BS36" s="16" t="s">
        <v>189</v>
      </c>
    </row>
    <row r="37" spans="1:71">
      <c r="A37" t="s">
        <v>253</v>
      </c>
      <c r="B37" t="s">
        <v>67</v>
      </c>
      <c r="C37" t="s">
        <v>325</v>
      </c>
      <c r="D37" s="16">
        <v>-18.049900000000001</v>
      </c>
      <c r="E37" s="16" t="s">
        <v>189</v>
      </c>
      <c r="F37" s="16" t="s">
        <v>189</v>
      </c>
      <c r="G37" s="16" t="s">
        <v>189</v>
      </c>
      <c r="H37" s="16" t="s">
        <v>189</v>
      </c>
      <c r="I37" s="16">
        <v>-17.665600000000001</v>
      </c>
      <c r="J37" s="16" t="s">
        <v>189</v>
      </c>
      <c r="K37" s="16">
        <v>-18.497900000000001</v>
      </c>
      <c r="L37" s="16" t="s">
        <v>189</v>
      </c>
      <c r="M37" s="16" t="s">
        <v>189</v>
      </c>
      <c r="N37" s="16" t="s">
        <v>189</v>
      </c>
      <c r="O37" s="16" t="s">
        <v>189</v>
      </c>
      <c r="P37" s="16" t="s">
        <v>189</v>
      </c>
      <c r="Q37" s="16">
        <v>-19.522200000000002</v>
      </c>
      <c r="R37" s="16" t="s">
        <v>189</v>
      </c>
      <c r="S37" s="16" t="s">
        <v>189</v>
      </c>
      <c r="T37" s="16">
        <v>-13.8322</v>
      </c>
      <c r="U37" s="16" t="s">
        <v>189</v>
      </c>
      <c r="V37" s="16" t="s">
        <v>189</v>
      </c>
      <c r="W37" s="16">
        <v>-23.578099999999999</v>
      </c>
      <c r="X37" s="16" t="s">
        <v>189</v>
      </c>
      <c r="Y37" s="16" t="s">
        <v>189</v>
      </c>
      <c r="Z37" s="16">
        <v>-22.508199999999999</v>
      </c>
      <c r="AA37" s="16" t="s">
        <v>189</v>
      </c>
      <c r="AB37" s="16" t="s">
        <v>189</v>
      </c>
      <c r="AC37" s="16" t="s">
        <v>189</v>
      </c>
      <c r="AD37" s="16" t="s">
        <v>189</v>
      </c>
      <c r="AE37" s="16" t="s">
        <v>189</v>
      </c>
      <c r="AF37" s="16" t="s">
        <v>189</v>
      </c>
      <c r="AG37" s="16" t="s">
        <v>189</v>
      </c>
      <c r="AH37" s="16" t="s">
        <v>189</v>
      </c>
      <c r="AI37" s="16" t="s">
        <v>189</v>
      </c>
      <c r="AJ37" s="16" t="s">
        <v>189</v>
      </c>
      <c r="AK37" s="16" t="s">
        <v>189</v>
      </c>
      <c r="AL37" s="16" t="s">
        <v>189</v>
      </c>
      <c r="AM37" s="16" t="s">
        <v>189</v>
      </c>
      <c r="AN37" s="16" t="s">
        <v>189</v>
      </c>
      <c r="AO37" s="16" t="s">
        <v>189</v>
      </c>
      <c r="AP37" s="16" t="s">
        <v>189</v>
      </c>
      <c r="AQ37" s="16" t="s">
        <v>189</v>
      </c>
      <c r="AR37" s="16" t="s">
        <v>189</v>
      </c>
      <c r="AS37" s="16" t="s">
        <v>189</v>
      </c>
      <c r="AT37" s="16" t="s">
        <v>189</v>
      </c>
      <c r="AU37" s="16" t="s">
        <v>189</v>
      </c>
      <c r="AV37" s="16" t="s">
        <v>189</v>
      </c>
      <c r="AW37" s="16" t="s">
        <v>189</v>
      </c>
      <c r="AX37" s="16" t="s">
        <v>189</v>
      </c>
      <c r="AY37" s="16" t="s">
        <v>189</v>
      </c>
      <c r="AZ37" s="16" t="s">
        <v>189</v>
      </c>
      <c r="BA37" s="16" t="s">
        <v>189</v>
      </c>
      <c r="BB37" s="16" t="s">
        <v>189</v>
      </c>
      <c r="BC37" s="16" t="s">
        <v>189</v>
      </c>
      <c r="BD37" s="16" t="s">
        <v>189</v>
      </c>
      <c r="BE37" s="16" t="s">
        <v>189</v>
      </c>
      <c r="BF37" s="16" t="s">
        <v>189</v>
      </c>
      <c r="BG37" s="16" t="s">
        <v>189</v>
      </c>
      <c r="BH37" s="16" t="s">
        <v>189</v>
      </c>
      <c r="BI37" s="16" t="s">
        <v>189</v>
      </c>
      <c r="BJ37" s="16" t="s">
        <v>189</v>
      </c>
      <c r="BK37" s="16" t="s">
        <v>189</v>
      </c>
      <c r="BL37" s="16" t="s">
        <v>189</v>
      </c>
      <c r="BM37" s="16" t="s">
        <v>189</v>
      </c>
      <c r="BN37" s="16" t="s">
        <v>189</v>
      </c>
      <c r="BO37" s="16" t="s">
        <v>189</v>
      </c>
      <c r="BP37" s="16" t="s">
        <v>189</v>
      </c>
      <c r="BQ37" s="16" t="s">
        <v>189</v>
      </c>
      <c r="BR37" s="16" t="s">
        <v>189</v>
      </c>
      <c r="BS37" s="16" t="s">
        <v>189</v>
      </c>
    </row>
    <row r="38" spans="1:71">
      <c r="A38" t="s">
        <v>254</v>
      </c>
      <c r="B38" t="s">
        <v>0</v>
      </c>
      <c r="C38" t="s">
        <v>326</v>
      </c>
      <c r="D38" s="16">
        <v>11.8954</v>
      </c>
      <c r="E38" s="16" t="s">
        <v>189</v>
      </c>
      <c r="F38" s="16" t="s">
        <v>189</v>
      </c>
      <c r="G38" s="16">
        <v>-15.2951</v>
      </c>
      <c r="H38" s="16" t="s">
        <v>189</v>
      </c>
      <c r="I38" s="16">
        <v>-13.3337</v>
      </c>
      <c r="J38" s="16" t="s">
        <v>189</v>
      </c>
      <c r="K38" s="16">
        <v>10.940899999999999</v>
      </c>
      <c r="L38" s="16" t="s">
        <v>189</v>
      </c>
      <c r="M38" s="16">
        <v>-8.2426999999999992</v>
      </c>
      <c r="N38" s="16">
        <v>-16.5624</v>
      </c>
      <c r="O38" s="16">
        <v>-8.8222000000000005</v>
      </c>
      <c r="P38" s="16">
        <v>-14.305999999999999</v>
      </c>
      <c r="Q38" s="16">
        <v>-11.442299999999999</v>
      </c>
      <c r="R38" s="16">
        <v>-12.499000000000001</v>
      </c>
      <c r="S38" s="16">
        <v>-5.6181000000000001</v>
      </c>
      <c r="T38" s="16">
        <v>-22.0289</v>
      </c>
      <c r="U38" s="16" t="s">
        <v>189</v>
      </c>
      <c r="V38" s="16">
        <v>12.135999999999999</v>
      </c>
      <c r="W38" s="16">
        <v>-9.3850999999999996</v>
      </c>
      <c r="X38" s="16" t="s">
        <v>189</v>
      </c>
      <c r="Y38" s="16" t="s">
        <v>189</v>
      </c>
      <c r="Z38" s="16">
        <v>10.991899999999999</v>
      </c>
      <c r="AA38" s="16" t="s">
        <v>189</v>
      </c>
      <c r="AB38" s="16">
        <v>-5.6860999999999997</v>
      </c>
      <c r="AC38" s="16" t="s">
        <v>189</v>
      </c>
      <c r="AD38" s="16" t="s">
        <v>189</v>
      </c>
      <c r="AE38" s="16" t="s">
        <v>189</v>
      </c>
      <c r="AF38" s="16" t="s">
        <v>189</v>
      </c>
      <c r="AG38" s="16" t="s">
        <v>189</v>
      </c>
      <c r="AH38" s="16" t="s">
        <v>189</v>
      </c>
      <c r="AI38" s="16" t="s">
        <v>189</v>
      </c>
      <c r="AJ38" s="16" t="s">
        <v>189</v>
      </c>
      <c r="AK38" s="16" t="s">
        <v>189</v>
      </c>
      <c r="AL38" s="16" t="s">
        <v>189</v>
      </c>
      <c r="AM38" s="16" t="s">
        <v>189</v>
      </c>
      <c r="AN38" s="16" t="s">
        <v>189</v>
      </c>
      <c r="AO38" s="16" t="s">
        <v>189</v>
      </c>
      <c r="AP38" s="16" t="s">
        <v>189</v>
      </c>
      <c r="AQ38" s="16" t="s">
        <v>189</v>
      </c>
      <c r="AR38" s="16" t="s">
        <v>189</v>
      </c>
      <c r="AS38" s="16">
        <v>-13.58</v>
      </c>
      <c r="AT38" s="16">
        <v>-11.101900000000001</v>
      </c>
      <c r="AU38" s="16" t="s">
        <v>189</v>
      </c>
      <c r="AV38" s="16" t="s">
        <v>189</v>
      </c>
      <c r="AW38" s="16">
        <v>-14.3024</v>
      </c>
      <c r="AX38" s="16">
        <v>-9.5729000000000006</v>
      </c>
      <c r="AY38" s="16" t="s">
        <v>189</v>
      </c>
      <c r="AZ38" s="16" t="s">
        <v>189</v>
      </c>
      <c r="BA38" s="16" t="s">
        <v>189</v>
      </c>
      <c r="BB38" s="16" t="s">
        <v>189</v>
      </c>
      <c r="BC38" s="16" t="s">
        <v>189</v>
      </c>
      <c r="BD38" s="16" t="s">
        <v>189</v>
      </c>
      <c r="BE38" s="16" t="s">
        <v>189</v>
      </c>
      <c r="BF38" s="16" t="s">
        <v>189</v>
      </c>
      <c r="BG38" s="16" t="s">
        <v>189</v>
      </c>
      <c r="BH38" s="16">
        <v>-9.0957000000000008</v>
      </c>
      <c r="BI38" s="16" t="s">
        <v>189</v>
      </c>
      <c r="BJ38" s="16">
        <v>-13.478300000000001</v>
      </c>
      <c r="BK38" s="16" t="s">
        <v>189</v>
      </c>
      <c r="BL38" s="16" t="s">
        <v>189</v>
      </c>
      <c r="BM38" s="16">
        <v>-14.2057</v>
      </c>
      <c r="BN38" s="16" t="s">
        <v>189</v>
      </c>
      <c r="BO38" s="16">
        <v>-12.9237</v>
      </c>
      <c r="BP38" s="16" t="s">
        <v>189</v>
      </c>
      <c r="BQ38" s="16" t="s">
        <v>189</v>
      </c>
      <c r="BR38" s="16" t="s">
        <v>189</v>
      </c>
      <c r="BS38" s="16" t="s">
        <v>189</v>
      </c>
    </row>
    <row r="39" spans="1:71">
      <c r="A39" t="s">
        <v>254</v>
      </c>
      <c r="B39" t="s">
        <v>1</v>
      </c>
      <c r="C39" t="s">
        <v>327</v>
      </c>
      <c r="D39" s="16">
        <v>-7.6912000000000003</v>
      </c>
      <c r="E39" s="16" t="s">
        <v>189</v>
      </c>
      <c r="F39" s="16" t="s">
        <v>189</v>
      </c>
      <c r="G39" s="16" t="s">
        <v>189</v>
      </c>
      <c r="H39" s="16" t="s">
        <v>189</v>
      </c>
      <c r="I39" s="16" t="s">
        <v>189</v>
      </c>
      <c r="J39" s="16" t="s">
        <v>189</v>
      </c>
      <c r="K39" s="16">
        <v>-7.8216999999999999</v>
      </c>
      <c r="L39" s="16" t="s">
        <v>189</v>
      </c>
      <c r="M39" s="16" t="s">
        <v>189</v>
      </c>
      <c r="N39" s="16" t="s">
        <v>189</v>
      </c>
      <c r="O39" s="16" t="s">
        <v>189</v>
      </c>
      <c r="P39" s="16" t="s">
        <v>189</v>
      </c>
      <c r="Q39" s="16" t="s">
        <v>189</v>
      </c>
      <c r="R39" s="16" t="s">
        <v>189</v>
      </c>
      <c r="S39" s="16" t="s">
        <v>189</v>
      </c>
      <c r="T39" s="16" t="s">
        <v>189</v>
      </c>
      <c r="U39" s="16" t="s">
        <v>189</v>
      </c>
      <c r="V39" s="16" t="s">
        <v>189</v>
      </c>
      <c r="W39" s="16" t="s">
        <v>189</v>
      </c>
      <c r="X39" s="16" t="s">
        <v>189</v>
      </c>
      <c r="Y39" s="16" t="s">
        <v>189</v>
      </c>
      <c r="Z39" s="16" t="s">
        <v>189</v>
      </c>
      <c r="AA39" s="16" t="s">
        <v>189</v>
      </c>
      <c r="AB39" s="16" t="s">
        <v>189</v>
      </c>
      <c r="AC39" s="16" t="s">
        <v>189</v>
      </c>
      <c r="AD39" s="16" t="s">
        <v>189</v>
      </c>
      <c r="AE39" s="16" t="s">
        <v>189</v>
      </c>
      <c r="AF39" s="16" t="s">
        <v>189</v>
      </c>
      <c r="AG39" s="16" t="s">
        <v>189</v>
      </c>
      <c r="AH39" s="16" t="s">
        <v>189</v>
      </c>
      <c r="AI39" s="16" t="s">
        <v>189</v>
      </c>
      <c r="AJ39" s="16" t="s">
        <v>189</v>
      </c>
      <c r="AK39" s="16" t="s">
        <v>189</v>
      </c>
      <c r="AL39" s="16" t="s">
        <v>189</v>
      </c>
      <c r="AM39" s="16" t="s">
        <v>189</v>
      </c>
      <c r="AN39" s="16" t="s">
        <v>189</v>
      </c>
      <c r="AO39" s="16" t="s">
        <v>189</v>
      </c>
      <c r="AP39" s="16" t="s">
        <v>189</v>
      </c>
      <c r="AQ39" s="16" t="s">
        <v>189</v>
      </c>
      <c r="AR39" s="16" t="s">
        <v>189</v>
      </c>
      <c r="AS39" s="16" t="s">
        <v>189</v>
      </c>
      <c r="AT39" s="16" t="s">
        <v>189</v>
      </c>
      <c r="AU39" s="16" t="s">
        <v>189</v>
      </c>
      <c r="AV39" s="16" t="s">
        <v>189</v>
      </c>
      <c r="AW39" s="16" t="s">
        <v>189</v>
      </c>
      <c r="AX39" s="16" t="s">
        <v>189</v>
      </c>
      <c r="AY39" s="16" t="s">
        <v>189</v>
      </c>
      <c r="AZ39" s="16" t="s">
        <v>189</v>
      </c>
      <c r="BA39" s="16" t="s">
        <v>189</v>
      </c>
      <c r="BB39" s="16" t="s">
        <v>189</v>
      </c>
      <c r="BC39" s="16" t="s">
        <v>189</v>
      </c>
      <c r="BD39" s="16" t="s">
        <v>189</v>
      </c>
      <c r="BE39" s="16" t="s">
        <v>189</v>
      </c>
      <c r="BF39" s="16" t="s">
        <v>189</v>
      </c>
      <c r="BG39" s="16" t="s">
        <v>189</v>
      </c>
      <c r="BH39" s="16" t="s">
        <v>189</v>
      </c>
      <c r="BI39" s="16" t="s">
        <v>189</v>
      </c>
      <c r="BJ39" s="16" t="s">
        <v>189</v>
      </c>
      <c r="BK39" s="16" t="s">
        <v>189</v>
      </c>
      <c r="BL39" s="16" t="s">
        <v>189</v>
      </c>
      <c r="BM39" s="16" t="s">
        <v>189</v>
      </c>
      <c r="BN39" s="16" t="s">
        <v>189</v>
      </c>
      <c r="BO39" s="16" t="s">
        <v>189</v>
      </c>
      <c r="BP39" s="16" t="s">
        <v>189</v>
      </c>
      <c r="BQ39" s="16" t="s">
        <v>189</v>
      </c>
      <c r="BR39" s="16" t="s">
        <v>189</v>
      </c>
      <c r="BS39" s="16" t="s">
        <v>189</v>
      </c>
    </row>
    <row r="40" spans="1:71">
      <c r="A40" t="s">
        <v>254</v>
      </c>
      <c r="B40" t="s">
        <v>75</v>
      </c>
      <c r="C40" t="s">
        <v>328</v>
      </c>
      <c r="D40" s="16">
        <v>2.7181999999999999</v>
      </c>
      <c r="E40" s="16">
        <v>5.0803000000000003</v>
      </c>
      <c r="F40" s="16">
        <v>0.40600000000000003</v>
      </c>
      <c r="G40" s="16">
        <v>2.4788999999999999</v>
      </c>
      <c r="H40" s="16">
        <v>5.0803000000000003</v>
      </c>
      <c r="I40" s="16">
        <v>1.7045999999999999</v>
      </c>
      <c r="J40" s="16" t="s">
        <v>189</v>
      </c>
      <c r="K40" s="16">
        <v>2.6543999999999999</v>
      </c>
      <c r="L40" s="16">
        <v>-3.2543000000000002</v>
      </c>
      <c r="M40" s="16">
        <v>3.4449000000000001</v>
      </c>
      <c r="N40" s="16">
        <v>1.9825999999999999</v>
      </c>
      <c r="O40" s="16">
        <v>3.8073999999999999</v>
      </c>
      <c r="P40" s="16">
        <v>2.0565000000000002</v>
      </c>
      <c r="Q40" s="16">
        <v>3.6152000000000002</v>
      </c>
      <c r="R40" s="16">
        <v>1.6726000000000001</v>
      </c>
      <c r="S40" s="16">
        <v>2.5089000000000001</v>
      </c>
      <c r="T40" s="16">
        <v>2.9561999999999999</v>
      </c>
      <c r="U40" s="16">
        <v>2.6294</v>
      </c>
      <c r="V40" s="16">
        <v>2.7404000000000002</v>
      </c>
      <c r="W40" s="16">
        <v>3.1775000000000002</v>
      </c>
      <c r="X40" s="16">
        <v>-2.2172999999999998</v>
      </c>
      <c r="Y40" s="16">
        <v>-5.74E-2</v>
      </c>
      <c r="Z40" s="16">
        <v>3.0063</v>
      </c>
      <c r="AA40" s="16">
        <v>-5.74E-2</v>
      </c>
      <c r="AB40" s="16">
        <v>2.5327000000000002</v>
      </c>
      <c r="AC40" s="16" t="s">
        <v>189</v>
      </c>
      <c r="AD40" s="16">
        <v>-4.9523000000000001</v>
      </c>
      <c r="AE40" s="16">
        <v>1.5031000000000001</v>
      </c>
      <c r="AF40" s="16">
        <v>3.9508999999999999</v>
      </c>
      <c r="AG40" s="16">
        <v>0.84719999999999995</v>
      </c>
      <c r="AH40" s="16">
        <v>3.6793</v>
      </c>
      <c r="AI40" s="16">
        <v>-6.1800000000000001E-2</v>
      </c>
      <c r="AJ40" s="16">
        <v>-5.2892000000000001</v>
      </c>
      <c r="AK40" s="16">
        <v>1.9427000000000001</v>
      </c>
      <c r="AL40" s="16">
        <v>3.2159</v>
      </c>
      <c r="AM40" s="16">
        <v>-2.7120000000000002</v>
      </c>
      <c r="AN40" s="16" t="s">
        <v>189</v>
      </c>
      <c r="AO40" s="16">
        <v>-2.1608999999999998</v>
      </c>
      <c r="AP40" s="16">
        <v>-0.69450000000000001</v>
      </c>
      <c r="AQ40" s="16" t="s">
        <v>189</v>
      </c>
      <c r="AR40" s="16">
        <v>5.2981999999999996</v>
      </c>
      <c r="AS40" s="16">
        <v>1.6392</v>
      </c>
      <c r="AT40" s="16">
        <v>4.1276999999999999</v>
      </c>
      <c r="AU40" s="16">
        <v>1.1783999999999999</v>
      </c>
      <c r="AV40" s="16">
        <v>5.5644</v>
      </c>
      <c r="AW40" s="16">
        <v>1.8879999999999999</v>
      </c>
      <c r="AX40" s="16">
        <v>4.0903999999999998</v>
      </c>
      <c r="AY40" s="16">
        <v>1.7974000000000001</v>
      </c>
      <c r="AZ40" s="16" t="s">
        <v>189</v>
      </c>
      <c r="BA40" s="16">
        <v>-7.9799999999999996E-2</v>
      </c>
      <c r="BB40" s="16" t="s">
        <v>189</v>
      </c>
      <c r="BC40" s="16" t="s">
        <v>189</v>
      </c>
      <c r="BD40" s="16">
        <v>4.3787000000000003</v>
      </c>
      <c r="BE40" s="16" t="s">
        <v>189</v>
      </c>
      <c r="BF40" s="16">
        <v>5.5869999999999997</v>
      </c>
      <c r="BG40" s="16">
        <v>-1E-4</v>
      </c>
      <c r="BH40" s="16">
        <v>4.0019999999999998</v>
      </c>
      <c r="BI40" s="16" t="s">
        <v>189</v>
      </c>
      <c r="BJ40" s="16">
        <v>2.2197</v>
      </c>
      <c r="BK40" s="16" t="s">
        <v>189</v>
      </c>
      <c r="BL40" s="16" t="s">
        <v>189</v>
      </c>
      <c r="BM40" s="16">
        <v>2.0550000000000002</v>
      </c>
      <c r="BN40" s="16">
        <v>-2.7845</v>
      </c>
      <c r="BO40" s="16">
        <v>1.7433000000000001</v>
      </c>
      <c r="BP40" s="16">
        <v>5.2679</v>
      </c>
      <c r="BQ40" s="16">
        <v>1.9450000000000001</v>
      </c>
      <c r="BR40" s="16" t="s">
        <v>189</v>
      </c>
      <c r="BS40" s="16">
        <v>1.5637000000000001</v>
      </c>
    </row>
    <row r="41" spans="1:71">
      <c r="A41" t="s">
        <v>254</v>
      </c>
      <c r="B41" t="s">
        <v>2</v>
      </c>
      <c r="C41" t="s">
        <v>329</v>
      </c>
      <c r="D41" s="16">
        <v>-2.5024000000000002</v>
      </c>
      <c r="E41" s="16" t="s">
        <v>189</v>
      </c>
      <c r="F41" s="16" t="s">
        <v>189</v>
      </c>
      <c r="G41" s="16" t="s">
        <v>189</v>
      </c>
      <c r="H41" s="16" t="s">
        <v>189</v>
      </c>
      <c r="I41" s="16" t="s">
        <v>189</v>
      </c>
      <c r="J41" s="16" t="s">
        <v>189</v>
      </c>
      <c r="K41" s="16" t="s">
        <v>189</v>
      </c>
      <c r="L41" s="16" t="s">
        <v>189</v>
      </c>
      <c r="M41" s="16" t="s">
        <v>189</v>
      </c>
      <c r="N41" s="16" t="s">
        <v>189</v>
      </c>
      <c r="O41" s="16" t="s">
        <v>189</v>
      </c>
      <c r="P41" s="16" t="s">
        <v>189</v>
      </c>
      <c r="Q41" s="16" t="s">
        <v>189</v>
      </c>
      <c r="R41" s="16" t="s">
        <v>189</v>
      </c>
      <c r="S41" s="16" t="s">
        <v>189</v>
      </c>
      <c r="T41" s="16" t="s">
        <v>189</v>
      </c>
      <c r="U41" s="16" t="s">
        <v>189</v>
      </c>
      <c r="V41" s="16" t="s">
        <v>189</v>
      </c>
      <c r="W41" s="16" t="s">
        <v>189</v>
      </c>
      <c r="X41" s="16" t="s">
        <v>189</v>
      </c>
      <c r="Y41" s="16" t="s">
        <v>189</v>
      </c>
      <c r="Z41" s="16" t="s">
        <v>189</v>
      </c>
      <c r="AA41" s="16" t="s">
        <v>189</v>
      </c>
      <c r="AB41" s="16" t="s">
        <v>189</v>
      </c>
      <c r="AC41" s="16" t="s">
        <v>189</v>
      </c>
      <c r="AD41" s="16" t="s">
        <v>189</v>
      </c>
      <c r="AE41" s="16" t="s">
        <v>189</v>
      </c>
      <c r="AF41" s="16" t="s">
        <v>189</v>
      </c>
      <c r="AG41" s="16" t="s">
        <v>189</v>
      </c>
      <c r="AH41" s="16" t="s">
        <v>189</v>
      </c>
      <c r="AI41" s="16" t="s">
        <v>189</v>
      </c>
      <c r="AJ41" s="16" t="s">
        <v>189</v>
      </c>
      <c r="AK41" s="16" t="s">
        <v>189</v>
      </c>
      <c r="AL41" s="16" t="s">
        <v>189</v>
      </c>
      <c r="AM41" s="16" t="s">
        <v>189</v>
      </c>
      <c r="AN41" s="16" t="s">
        <v>189</v>
      </c>
      <c r="AO41" s="16" t="s">
        <v>189</v>
      </c>
      <c r="AP41" s="16" t="s">
        <v>189</v>
      </c>
      <c r="AQ41" s="16" t="s">
        <v>189</v>
      </c>
      <c r="AR41" s="16" t="s">
        <v>189</v>
      </c>
      <c r="AS41" s="16" t="s">
        <v>189</v>
      </c>
      <c r="AT41" s="16" t="s">
        <v>189</v>
      </c>
      <c r="AU41" s="16" t="s">
        <v>189</v>
      </c>
      <c r="AV41" s="16" t="s">
        <v>189</v>
      </c>
      <c r="AW41" s="16" t="s">
        <v>189</v>
      </c>
      <c r="AX41" s="16" t="s">
        <v>189</v>
      </c>
      <c r="AY41" s="16" t="s">
        <v>189</v>
      </c>
      <c r="AZ41" s="16" t="s">
        <v>189</v>
      </c>
      <c r="BA41" s="16" t="s">
        <v>189</v>
      </c>
      <c r="BB41" s="16" t="s">
        <v>189</v>
      </c>
      <c r="BC41" s="16" t="s">
        <v>189</v>
      </c>
      <c r="BD41" s="16" t="s">
        <v>189</v>
      </c>
      <c r="BE41" s="16" t="s">
        <v>189</v>
      </c>
      <c r="BF41" s="16" t="s">
        <v>189</v>
      </c>
      <c r="BG41" s="16" t="s">
        <v>189</v>
      </c>
      <c r="BH41" s="16" t="s">
        <v>189</v>
      </c>
      <c r="BI41" s="16" t="s">
        <v>189</v>
      </c>
      <c r="BJ41" s="16" t="s">
        <v>189</v>
      </c>
      <c r="BK41" s="16" t="s">
        <v>189</v>
      </c>
      <c r="BL41" s="16" t="s">
        <v>189</v>
      </c>
      <c r="BM41" s="16" t="s">
        <v>189</v>
      </c>
      <c r="BN41" s="16" t="s">
        <v>189</v>
      </c>
      <c r="BO41" s="16" t="s">
        <v>189</v>
      </c>
      <c r="BP41" s="16" t="s">
        <v>189</v>
      </c>
      <c r="BQ41" s="16" t="s">
        <v>189</v>
      </c>
      <c r="BR41" s="16" t="s">
        <v>189</v>
      </c>
      <c r="BS41" s="16" t="s">
        <v>189</v>
      </c>
    </row>
    <row r="42" spans="1:71">
      <c r="A42" t="s">
        <v>254</v>
      </c>
      <c r="B42" t="s">
        <v>67</v>
      </c>
      <c r="C42" t="s">
        <v>330</v>
      </c>
      <c r="D42" s="16">
        <v>-21.869499999999999</v>
      </c>
      <c r="E42" s="16" t="s">
        <v>189</v>
      </c>
      <c r="F42" s="16" t="s">
        <v>189</v>
      </c>
      <c r="G42" s="16" t="s">
        <v>189</v>
      </c>
      <c r="H42" s="16" t="s">
        <v>189</v>
      </c>
      <c r="I42" s="16">
        <v>-19.290800000000001</v>
      </c>
      <c r="J42" s="16" t="s">
        <v>189</v>
      </c>
      <c r="K42" s="16">
        <v>-22.058700000000002</v>
      </c>
      <c r="L42" s="16" t="s">
        <v>189</v>
      </c>
      <c r="M42" s="16" t="s">
        <v>189</v>
      </c>
      <c r="N42" s="16" t="s">
        <v>189</v>
      </c>
      <c r="O42" s="16" t="s">
        <v>189</v>
      </c>
      <c r="P42" s="16" t="s">
        <v>189</v>
      </c>
      <c r="Q42" s="16" t="s">
        <v>189</v>
      </c>
      <c r="R42" s="16" t="s">
        <v>189</v>
      </c>
      <c r="S42" s="16" t="s">
        <v>189</v>
      </c>
      <c r="T42" s="16" t="s">
        <v>189</v>
      </c>
      <c r="U42" s="16" t="s">
        <v>189</v>
      </c>
      <c r="V42" s="16" t="s">
        <v>189</v>
      </c>
      <c r="W42" s="16" t="s">
        <v>189</v>
      </c>
      <c r="X42" s="16" t="s">
        <v>189</v>
      </c>
      <c r="Y42" s="16" t="s">
        <v>189</v>
      </c>
      <c r="Z42" s="16">
        <v>-24.349799999999998</v>
      </c>
      <c r="AA42" s="16" t="s">
        <v>189</v>
      </c>
      <c r="AB42" s="16" t="s">
        <v>189</v>
      </c>
      <c r="AC42" s="16" t="s">
        <v>189</v>
      </c>
      <c r="AD42" s="16" t="s">
        <v>189</v>
      </c>
      <c r="AE42" s="16" t="s">
        <v>189</v>
      </c>
      <c r="AF42" s="16" t="s">
        <v>189</v>
      </c>
      <c r="AG42" s="16" t="s">
        <v>189</v>
      </c>
      <c r="AH42" s="16" t="s">
        <v>189</v>
      </c>
      <c r="AI42" s="16" t="s">
        <v>189</v>
      </c>
      <c r="AJ42" s="16" t="s">
        <v>189</v>
      </c>
      <c r="AK42" s="16" t="s">
        <v>189</v>
      </c>
      <c r="AL42" s="16" t="s">
        <v>189</v>
      </c>
      <c r="AM42" s="16" t="s">
        <v>189</v>
      </c>
      <c r="AN42" s="16" t="s">
        <v>189</v>
      </c>
      <c r="AO42" s="16" t="s">
        <v>189</v>
      </c>
      <c r="AP42" s="16" t="s">
        <v>189</v>
      </c>
      <c r="AQ42" s="16" t="s">
        <v>189</v>
      </c>
      <c r="AR42" s="16" t="s">
        <v>189</v>
      </c>
      <c r="AS42" s="16" t="s">
        <v>189</v>
      </c>
      <c r="AT42" s="16" t="s">
        <v>189</v>
      </c>
      <c r="AU42" s="16" t="s">
        <v>189</v>
      </c>
      <c r="AV42" s="16" t="s">
        <v>189</v>
      </c>
      <c r="AW42" s="16" t="s">
        <v>189</v>
      </c>
      <c r="AX42" s="16" t="s">
        <v>189</v>
      </c>
      <c r="AY42" s="16" t="s">
        <v>189</v>
      </c>
      <c r="AZ42" s="16" t="s">
        <v>189</v>
      </c>
      <c r="BA42" s="16" t="s">
        <v>189</v>
      </c>
      <c r="BB42" s="16" t="s">
        <v>189</v>
      </c>
      <c r="BC42" s="16" t="s">
        <v>189</v>
      </c>
      <c r="BD42" s="16" t="s">
        <v>189</v>
      </c>
      <c r="BE42" s="16" t="s">
        <v>189</v>
      </c>
      <c r="BF42" s="16" t="s">
        <v>189</v>
      </c>
      <c r="BG42" s="16" t="s">
        <v>189</v>
      </c>
      <c r="BH42" s="16" t="s">
        <v>189</v>
      </c>
      <c r="BI42" s="16" t="s">
        <v>189</v>
      </c>
      <c r="BJ42" s="16" t="s">
        <v>189</v>
      </c>
      <c r="BK42" s="16" t="s">
        <v>189</v>
      </c>
      <c r="BL42" s="16" t="s">
        <v>189</v>
      </c>
      <c r="BM42" s="16" t="s">
        <v>189</v>
      </c>
      <c r="BN42" s="16" t="s">
        <v>189</v>
      </c>
      <c r="BO42" s="16" t="s">
        <v>189</v>
      </c>
      <c r="BP42" s="16" t="s">
        <v>189</v>
      </c>
      <c r="BQ42" s="16" t="s">
        <v>189</v>
      </c>
      <c r="BR42" s="16" t="s">
        <v>189</v>
      </c>
      <c r="BS42" s="16" t="s">
        <v>189</v>
      </c>
    </row>
    <row r="43" spans="1:71">
      <c r="A43" t="s">
        <v>254</v>
      </c>
      <c r="B43" t="s">
        <v>4</v>
      </c>
      <c r="C43" t="s">
        <v>331</v>
      </c>
      <c r="D43" s="16">
        <v>-28.4834</v>
      </c>
      <c r="E43" s="16" t="s">
        <v>189</v>
      </c>
      <c r="F43" s="16" t="s">
        <v>189</v>
      </c>
      <c r="G43" s="16" t="s">
        <v>189</v>
      </c>
      <c r="H43" s="16" t="s">
        <v>189</v>
      </c>
      <c r="I43" s="16">
        <v>-32.758600000000001</v>
      </c>
      <c r="J43" s="16" t="s">
        <v>189</v>
      </c>
      <c r="K43" s="16">
        <v>-28.754200000000001</v>
      </c>
      <c r="L43" s="16" t="s">
        <v>189</v>
      </c>
      <c r="M43" s="16" t="s">
        <v>189</v>
      </c>
      <c r="N43" s="16" t="s">
        <v>189</v>
      </c>
      <c r="O43" s="16" t="s">
        <v>189</v>
      </c>
      <c r="P43" s="16" t="s">
        <v>189</v>
      </c>
      <c r="Q43" s="16" t="s">
        <v>189</v>
      </c>
      <c r="R43" s="16" t="s">
        <v>189</v>
      </c>
      <c r="S43" s="16" t="s">
        <v>189</v>
      </c>
      <c r="T43" s="16" t="s">
        <v>189</v>
      </c>
      <c r="U43" s="16" t="s">
        <v>189</v>
      </c>
      <c r="V43" s="16">
        <v>-29.215900000000001</v>
      </c>
      <c r="W43" s="16">
        <v>-33.323999999999998</v>
      </c>
      <c r="X43" s="16" t="s">
        <v>189</v>
      </c>
      <c r="Y43" s="16" t="s">
        <v>189</v>
      </c>
      <c r="Z43" s="16">
        <v>-30.467600000000001</v>
      </c>
      <c r="AA43" s="16" t="s">
        <v>189</v>
      </c>
      <c r="AB43" s="16" t="s">
        <v>189</v>
      </c>
      <c r="AC43" s="16" t="s">
        <v>189</v>
      </c>
      <c r="AD43" s="16" t="s">
        <v>189</v>
      </c>
      <c r="AE43" s="16" t="s">
        <v>189</v>
      </c>
      <c r="AF43" s="16" t="s">
        <v>189</v>
      </c>
      <c r="AG43" s="16" t="s">
        <v>189</v>
      </c>
      <c r="AH43" s="16" t="s">
        <v>189</v>
      </c>
      <c r="AI43" s="16" t="s">
        <v>189</v>
      </c>
      <c r="AJ43" s="16" t="s">
        <v>189</v>
      </c>
      <c r="AK43" s="16" t="s">
        <v>189</v>
      </c>
      <c r="AL43" s="16" t="s">
        <v>189</v>
      </c>
      <c r="AM43" s="16" t="s">
        <v>189</v>
      </c>
      <c r="AN43" s="16" t="s">
        <v>189</v>
      </c>
      <c r="AO43" s="16" t="s">
        <v>189</v>
      </c>
      <c r="AP43" s="16" t="s">
        <v>189</v>
      </c>
      <c r="AQ43" s="16" t="s">
        <v>189</v>
      </c>
      <c r="AR43" s="16" t="s">
        <v>189</v>
      </c>
      <c r="AS43" s="16" t="s">
        <v>189</v>
      </c>
      <c r="AT43" s="16" t="s">
        <v>189</v>
      </c>
      <c r="AU43" s="16" t="s">
        <v>189</v>
      </c>
      <c r="AV43" s="16" t="s">
        <v>189</v>
      </c>
      <c r="AW43" s="16" t="s">
        <v>189</v>
      </c>
      <c r="AX43" s="16" t="s">
        <v>189</v>
      </c>
      <c r="AY43" s="16" t="s">
        <v>189</v>
      </c>
      <c r="AZ43" s="16" t="s">
        <v>189</v>
      </c>
      <c r="BA43" s="16" t="s">
        <v>189</v>
      </c>
      <c r="BB43" s="16" t="s">
        <v>189</v>
      </c>
      <c r="BC43" s="16" t="s">
        <v>189</v>
      </c>
      <c r="BD43" s="16" t="s">
        <v>189</v>
      </c>
      <c r="BE43" s="16" t="s">
        <v>189</v>
      </c>
      <c r="BF43" s="16" t="s">
        <v>189</v>
      </c>
      <c r="BG43" s="16" t="s">
        <v>189</v>
      </c>
      <c r="BH43" s="16" t="s">
        <v>189</v>
      </c>
      <c r="BI43" s="16" t="s">
        <v>189</v>
      </c>
      <c r="BJ43" s="16" t="s">
        <v>189</v>
      </c>
      <c r="BK43" s="16" t="s">
        <v>189</v>
      </c>
      <c r="BL43" s="16" t="s">
        <v>189</v>
      </c>
      <c r="BM43" s="16" t="s">
        <v>189</v>
      </c>
      <c r="BN43" s="16" t="s">
        <v>189</v>
      </c>
      <c r="BO43" s="16" t="s">
        <v>189</v>
      </c>
      <c r="BP43" s="16" t="s">
        <v>189</v>
      </c>
      <c r="BQ43" s="16" t="s">
        <v>189</v>
      </c>
      <c r="BR43" s="16" t="s">
        <v>189</v>
      </c>
      <c r="BS43" s="16" t="s">
        <v>189</v>
      </c>
    </row>
    <row r="44" spans="1:71">
      <c r="A44" t="s">
        <v>255</v>
      </c>
      <c r="B44" t="s">
        <v>0</v>
      </c>
      <c r="C44" t="s">
        <v>332</v>
      </c>
      <c r="D44" s="16">
        <v>3.1911</v>
      </c>
      <c r="E44" s="16">
        <v>5.1352000000000002</v>
      </c>
      <c r="F44" s="16">
        <v>2.8157000000000001</v>
      </c>
      <c r="G44" s="16">
        <v>2.3128000000000002</v>
      </c>
      <c r="H44" s="16">
        <v>5.1352000000000002</v>
      </c>
      <c r="I44" s="16">
        <v>2.5301</v>
      </c>
      <c r="J44" s="16" t="s">
        <v>189</v>
      </c>
      <c r="K44" s="16">
        <v>3.1600999999999999</v>
      </c>
      <c r="L44" s="16">
        <v>4.1756000000000002</v>
      </c>
      <c r="M44" s="16">
        <v>2.7301000000000002</v>
      </c>
      <c r="N44" s="16">
        <v>2.8942999999999999</v>
      </c>
      <c r="O44" s="16">
        <v>3.4447999999999999</v>
      </c>
      <c r="P44" s="16">
        <v>2.8163999999999998</v>
      </c>
      <c r="Q44" s="16">
        <v>3.8481999999999998</v>
      </c>
      <c r="R44" s="16">
        <v>2.1859999999999999</v>
      </c>
      <c r="S44" s="16">
        <v>2.879</v>
      </c>
      <c r="T44" s="16">
        <v>3.8008999999999999</v>
      </c>
      <c r="U44" s="16">
        <v>3.4245999999999999</v>
      </c>
      <c r="V44" s="16">
        <v>3.1448</v>
      </c>
      <c r="W44" s="16">
        <v>2.9102999999999999</v>
      </c>
      <c r="X44" s="16">
        <v>-5.5557999999999996</v>
      </c>
      <c r="Y44" s="16">
        <v>3.2031999999999998</v>
      </c>
      <c r="Z44" s="16">
        <v>3.1825000000000001</v>
      </c>
      <c r="AA44" s="16">
        <v>3.2031999999999998</v>
      </c>
      <c r="AB44" s="16">
        <v>2.5190000000000001</v>
      </c>
      <c r="AC44" s="16">
        <v>-5.3803000000000001</v>
      </c>
      <c r="AD44" s="16">
        <v>6.1239999999999997</v>
      </c>
      <c r="AE44" s="16">
        <v>1.6666000000000001</v>
      </c>
      <c r="AF44" s="16">
        <v>3.8769999999999998</v>
      </c>
      <c r="AG44" s="16">
        <v>1.5139</v>
      </c>
      <c r="AH44" s="16">
        <v>5.1765999999999996</v>
      </c>
      <c r="AI44" s="16">
        <v>2.1341000000000001</v>
      </c>
      <c r="AJ44" s="16">
        <v>-2.9350999999999998</v>
      </c>
      <c r="AK44" s="16">
        <v>4.1083999999999996</v>
      </c>
      <c r="AL44" s="16">
        <v>3.8159999999999998</v>
      </c>
      <c r="AM44" s="16">
        <v>3.7387000000000001</v>
      </c>
      <c r="AN44" s="16">
        <v>-3.9146000000000001</v>
      </c>
      <c r="AO44" s="16">
        <v>3.2966000000000002</v>
      </c>
      <c r="AP44" s="16">
        <v>3.5200999999999998</v>
      </c>
      <c r="AQ44" s="16">
        <v>-3.1764000000000001</v>
      </c>
      <c r="AR44" s="16">
        <v>5.3101000000000003</v>
      </c>
      <c r="AS44" s="16">
        <v>2.3809</v>
      </c>
      <c r="AT44" s="16">
        <v>3.9033000000000002</v>
      </c>
      <c r="AU44" s="16">
        <v>2.0304000000000002</v>
      </c>
      <c r="AV44" s="16">
        <v>5.9821</v>
      </c>
      <c r="AW44" s="16">
        <v>2.3481000000000001</v>
      </c>
      <c r="AX44" s="16">
        <v>3.8149999999999999</v>
      </c>
      <c r="AY44" s="16">
        <v>2.3443000000000001</v>
      </c>
      <c r="AZ44" s="16">
        <v>-3.2311999999999999</v>
      </c>
      <c r="BA44" s="16">
        <v>3.2008999999999999</v>
      </c>
      <c r="BB44" s="16">
        <v>3.9127000000000001</v>
      </c>
      <c r="BC44" s="16">
        <v>-1.4194</v>
      </c>
      <c r="BD44" s="16">
        <v>3.2313999999999998</v>
      </c>
      <c r="BE44" s="16">
        <v>3.9155000000000002</v>
      </c>
      <c r="BF44" s="16">
        <v>5.3292999999999999</v>
      </c>
      <c r="BG44" s="16">
        <v>2.145</v>
      </c>
      <c r="BH44" s="16">
        <v>3.5874999999999999</v>
      </c>
      <c r="BI44" s="16">
        <v>-2.7271000000000001</v>
      </c>
      <c r="BJ44" s="16">
        <v>3.1204999999999998</v>
      </c>
      <c r="BK44" s="16">
        <v>-1.208</v>
      </c>
      <c r="BL44" s="16" t="s">
        <v>189</v>
      </c>
      <c r="BM44" s="16">
        <v>2.8826999999999998</v>
      </c>
      <c r="BN44" s="16">
        <v>-5.1182999999999996</v>
      </c>
      <c r="BO44" s="16">
        <v>1.9964999999999999</v>
      </c>
      <c r="BP44" s="16">
        <v>5.2515999999999998</v>
      </c>
      <c r="BQ44" s="16">
        <v>3.0253999999999999</v>
      </c>
      <c r="BR44" s="16" t="s">
        <v>189</v>
      </c>
      <c r="BS44" s="16">
        <v>2.0346000000000002</v>
      </c>
    </row>
    <row r="45" spans="1:71">
      <c r="A45" t="s">
        <v>255</v>
      </c>
      <c r="B45" t="s">
        <v>1</v>
      </c>
      <c r="C45" t="s">
        <v>333</v>
      </c>
      <c r="D45" s="16">
        <v>0.33650000000000002</v>
      </c>
      <c r="E45" s="16" t="s">
        <v>189</v>
      </c>
      <c r="F45" s="16" t="s">
        <v>189</v>
      </c>
      <c r="G45" s="16">
        <v>-1E-4</v>
      </c>
      <c r="H45" s="16" t="s">
        <v>189</v>
      </c>
      <c r="I45" s="16">
        <v>-0.40139999999999998</v>
      </c>
      <c r="J45" s="16" t="s">
        <v>189</v>
      </c>
      <c r="K45" s="16">
        <v>0.33650000000000002</v>
      </c>
      <c r="L45" s="16" t="s">
        <v>189</v>
      </c>
      <c r="M45" s="16">
        <v>-0.6724</v>
      </c>
      <c r="N45" s="16" t="s">
        <v>189</v>
      </c>
      <c r="O45" s="16">
        <v>-1E-4</v>
      </c>
      <c r="P45" s="16">
        <v>-0.67169999999999996</v>
      </c>
      <c r="Q45" s="16">
        <v>-1E-4</v>
      </c>
      <c r="R45" s="16">
        <v>-0.65129999999999999</v>
      </c>
      <c r="S45" s="16" t="s">
        <v>189</v>
      </c>
      <c r="T45" s="16">
        <v>-0.59950000000000003</v>
      </c>
      <c r="U45" s="16">
        <v>-1.0484</v>
      </c>
      <c r="V45" s="16">
        <v>-1E-4</v>
      </c>
      <c r="W45" s="16">
        <v>-1E-4</v>
      </c>
      <c r="X45" s="16" t="s">
        <v>189</v>
      </c>
      <c r="Y45" s="16" t="s">
        <v>189</v>
      </c>
      <c r="Z45" s="16">
        <v>-1E-4</v>
      </c>
      <c r="AA45" s="16" t="s">
        <v>189</v>
      </c>
      <c r="AB45" s="16" t="s">
        <v>189</v>
      </c>
      <c r="AC45" s="16" t="s">
        <v>189</v>
      </c>
      <c r="AD45" s="16" t="s">
        <v>189</v>
      </c>
      <c r="AE45" s="16" t="s">
        <v>189</v>
      </c>
      <c r="AF45" s="16" t="s">
        <v>189</v>
      </c>
      <c r="AG45" s="16" t="s">
        <v>189</v>
      </c>
      <c r="AH45" s="16" t="s">
        <v>189</v>
      </c>
      <c r="AI45" s="16" t="s">
        <v>189</v>
      </c>
      <c r="AJ45" s="16" t="s">
        <v>189</v>
      </c>
      <c r="AK45" s="16">
        <v>-0.66120000000000001</v>
      </c>
      <c r="AL45" s="16" t="s">
        <v>189</v>
      </c>
      <c r="AM45" s="16" t="s">
        <v>189</v>
      </c>
      <c r="AN45" s="16" t="s">
        <v>189</v>
      </c>
      <c r="AO45" s="16" t="s">
        <v>189</v>
      </c>
      <c r="AP45" s="16" t="s">
        <v>189</v>
      </c>
      <c r="AQ45" s="16" t="s">
        <v>189</v>
      </c>
      <c r="AR45" s="16" t="s">
        <v>189</v>
      </c>
      <c r="AS45" s="16">
        <v>-1E-4</v>
      </c>
      <c r="AT45" s="16" t="s">
        <v>189</v>
      </c>
      <c r="AU45" s="16" t="s">
        <v>189</v>
      </c>
      <c r="AV45" s="16" t="s">
        <v>189</v>
      </c>
      <c r="AW45" s="16">
        <v>-1E-4</v>
      </c>
      <c r="AX45" s="16" t="s">
        <v>189</v>
      </c>
      <c r="AY45" s="16" t="s">
        <v>189</v>
      </c>
      <c r="AZ45" s="16" t="s">
        <v>189</v>
      </c>
      <c r="BA45" s="16" t="s">
        <v>189</v>
      </c>
      <c r="BB45" s="16" t="s">
        <v>189</v>
      </c>
      <c r="BC45" s="16" t="s">
        <v>189</v>
      </c>
      <c r="BD45" s="16" t="s">
        <v>189</v>
      </c>
      <c r="BE45" s="16" t="s">
        <v>189</v>
      </c>
      <c r="BF45" s="16" t="s">
        <v>189</v>
      </c>
      <c r="BG45" s="16" t="s">
        <v>189</v>
      </c>
      <c r="BH45" s="16" t="s">
        <v>189</v>
      </c>
      <c r="BI45" s="16" t="s">
        <v>189</v>
      </c>
      <c r="BJ45" s="16" t="s">
        <v>189</v>
      </c>
      <c r="BK45" s="16" t="s">
        <v>189</v>
      </c>
      <c r="BL45" s="16" t="s">
        <v>189</v>
      </c>
      <c r="BM45" s="16">
        <v>-0.6714</v>
      </c>
      <c r="BN45" s="16" t="s">
        <v>189</v>
      </c>
      <c r="BO45" s="16" t="s">
        <v>189</v>
      </c>
      <c r="BP45" s="16" t="s">
        <v>189</v>
      </c>
      <c r="BQ45" s="16" t="s">
        <v>189</v>
      </c>
      <c r="BR45" s="16" t="s">
        <v>189</v>
      </c>
      <c r="BS45" s="16">
        <v>-0.66410000000000002</v>
      </c>
    </row>
    <row r="46" spans="1:71">
      <c r="A46" t="s">
        <v>255</v>
      </c>
      <c r="B46" t="s">
        <v>75</v>
      </c>
      <c r="C46" t="s">
        <v>334</v>
      </c>
      <c r="D46" s="16">
        <v>2.3862000000000001</v>
      </c>
      <c r="E46" s="16">
        <v>1.7143999999999999</v>
      </c>
      <c r="F46" s="16">
        <v>2.7313999999999998</v>
      </c>
      <c r="G46" s="16">
        <v>2.3374000000000001</v>
      </c>
      <c r="H46" s="16">
        <v>1.7143999999999999</v>
      </c>
      <c r="I46" s="16">
        <v>2.5167000000000002</v>
      </c>
      <c r="J46" s="16" t="s">
        <v>189</v>
      </c>
      <c r="K46" s="16">
        <v>2.2675999999999998</v>
      </c>
      <c r="L46" s="16">
        <v>2.8348</v>
      </c>
      <c r="M46" s="16">
        <v>2.3357000000000001</v>
      </c>
      <c r="N46" s="16">
        <v>1.9911000000000001</v>
      </c>
      <c r="O46" s="16">
        <v>2.5352999999999999</v>
      </c>
      <c r="P46" s="16">
        <v>2.1642000000000001</v>
      </c>
      <c r="Q46" s="16">
        <v>3.0005999999999999</v>
      </c>
      <c r="R46" s="16">
        <v>1.6414</v>
      </c>
      <c r="S46" s="16">
        <v>2.0430999999999999</v>
      </c>
      <c r="T46" s="16">
        <v>3.2766000000000002</v>
      </c>
      <c r="U46" s="16">
        <v>4.4881000000000002</v>
      </c>
      <c r="V46" s="16">
        <v>2.1549999999999998</v>
      </c>
      <c r="W46" s="16">
        <v>2.2530000000000001</v>
      </c>
      <c r="X46" s="16">
        <v>-4.7028999999999996</v>
      </c>
      <c r="Y46" s="16">
        <v>1.7952999999999999</v>
      </c>
      <c r="Z46" s="16">
        <v>2.4807999999999999</v>
      </c>
      <c r="AA46" s="16">
        <v>1.7952999999999999</v>
      </c>
      <c r="AB46" s="16">
        <v>2.2044000000000001</v>
      </c>
      <c r="AC46" s="16" t="s">
        <v>189</v>
      </c>
      <c r="AD46" s="16">
        <v>1.006</v>
      </c>
      <c r="AE46" s="16">
        <v>2.2959000000000001</v>
      </c>
      <c r="AF46" s="16">
        <v>2.1255000000000002</v>
      </c>
      <c r="AG46" s="16">
        <v>1.9557</v>
      </c>
      <c r="AH46" s="16">
        <v>3.4495</v>
      </c>
      <c r="AI46" s="16">
        <v>-2.8536000000000001</v>
      </c>
      <c r="AJ46" s="16" t="s">
        <v>189</v>
      </c>
      <c r="AK46" s="16">
        <v>3.0276000000000001</v>
      </c>
      <c r="AL46" s="16">
        <v>4.8872</v>
      </c>
      <c r="AM46" s="16">
        <v>-0.5393</v>
      </c>
      <c r="AN46" s="16" t="s">
        <v>189</v>
      </c>
      <c r="AO46" s="16">
        <v>-4.6707000000000001</v>
      </c>
      <c r="AP46" s="16">
        <v>-7.2234999999999996</v>
      </c>
      <c r="AQ46" s="16" t="s">
        <v>189</v>
      </c>
      <c r="AR46" s="16">
        <v>1.5457000000000001</v>
      </c>
      <c r="AS46" s="16">
        <v>2.2759</v>
      </c>
      <c r="AT46" s="16">
        <v>2.4605999999999999</v>
      </c>
      <c r="AU46" s="16">
        <v>1.7814000000000001</v>
      </c>
      <c r="AV46" s="16">
        <v>1.8286</v>
      </c>
      <c r="AW46" s="16">
        <v>2.5821000000000001</v>
      </c>
      <c r="AX46" s="16">
        <v>3.0876999999999999</v>
      </c>
      <c r="AY46" s="16">
        <v>1.8109</v>
      </c>
      <c r="AZ46" s="16" t="s">
        <v>189</v>
      </c>
      <c r="BA46" s="16">
        <v>-2.0049000000000001</v>
      </c>
      <c r="BB46" s="16">
        <v>-2.6362999999999999</v>
      </c>
      <c r="BC46" s="16" t="s">
        <v>189</v>
      </c>
      <c r="BD46" s="16">
        <v>2.5337000000000001</v>
      </c>
      <c r="BE46" s="16">
        <v>-2.5081000000000002</v>
      </c>
      <c r="BF46" s="16">
        <v>1.8226</v>
      </c>
      <c r="BG46" s="16">
        <v>3.0179</v>
      </c>
      <c r="BH46" s="16">
        <v>2.9821</v>
      </c>
      <c r="BI46" s="16">
        <v>-1E-4</v>
      </c>
      <c r="BJ46" s="16">
        <v>2.3588</v>
      </c>
      <c r="BK46" s="16" t="s">
        <v>189</v>
      </c>
      <c r="BL46" s="16" t="s">
        <v>189</v>
      </c>
      <c r="BM46" s="16">
        <v>2.1962999999999999</v>
      </c>
      <c r="BN46" s="16">
        <v>-2.9998</v>
      </c>
      <c r="BO46" s="16">
        <v>1.8844000000000001</v>
      </c>
      <c r="BP46" s="16">
        <v>1.9056</v>
      </c>
      <c r="BQ46" s="16">
        <v>3.5377999999999998</v>
      </c>
      <c r="BR46" s="16" t="s">
        <v>189</v>
      </c>
      <c r="BS46" s="16">
        <v>1.6814</v>
      </c>
    </row>
    <row r="47" spans="1:71">
      <c r="A47" t="s">
        <v>255</v>
      </c>
      <c r="B47" t="s">
        <v>2</v>
      </c>
      <c r="C47" t="s">
        <v>335</v>
      </c>
      <c r="D47" s="16">
        <v>10.7033</v>
      </c>
      <c r="E47" s="16" t="s">
        <v>189</v>
      </c>
      <c r="F47" s="16" t="s">
        <v>189</v>
      </c>
      <c r="G47" s="16">
        <v>-4.2885999999999997</v>
      </c>
      <c r="H47" s="16" t="s">
        <v>189</v>
      </c>
      <c r="I47" s="16">
        <v>7.9092000000000002</v>
      </c>
      <c r="J47" s="16" t="s">
        <v>189</v>
      </c>
      <c r="K47" s="16">
        <v>10.880800000000001</v>
      </c>
      <c r="L47" s="16">
        <v>-6.7085999999999997</v>
      </c>
      <c r="M47" s="16">
        <v>-13.1008</v>
      </c>
      <c r="N47" s="16" t="s">
        <v>189</v>
      </c>
      <c r="O47" s="16">
        <v>-12.5358</v>
      </c>
      <c r="P47" s="16" t="s">
        <v>189</v>
      </c>
      <c r="Q47" s="16">
        <v>-9.9189000000000007</v>
      </c>
      <c r="R47" s="16" t="s">
        <v>189</v>
      </c>
      <c r="S47" s="16" t="s">
        <v>189</v>
      </c>
      <c r="T47" s="16">
        <v>-8.2324999999999999</v>
      </c>
      <c r="U47" s="16">
        <v>-9.9598999999999993</v>
      </c>
      <c r="V47" s="16">
        <v>-11.0547</v>
      </c>
      <c r="W47" s="16">
        <v>-13.4916</v>
      </c>
      <c r="X47" s="16" t="s">
        <v>189</v>
      </c>
      <c r="Y47" s="16">
        <v>-5.8859000000000004</v>
      </c>
      <c r="Z47" s="16">
        <v>-14.1372</v>
      </c>
      <c r="AA47" s="16">
        <v>-5.8859000000000004</v>
      </c>
      <c r="AB47" s="16" t="s">
        <v>189</v>
      </c>
      <c r="AC47" s="16" t="s">
        <v>189</v>
      </c>
      <c r="AD47" s="16" t="s">
        <v>189</v>
      </c>
      <c r="AE47" s="16" t="s">
        <v>189</v>
      </c>
      <c r="AF47" s="16" t="s">
        <v>189</v>
      </c>
      <c r="AG47" s="16" t="s">
        <v>189</v>
      </c>
      <c r="AH47" s="16" t="s">
        <v>189</v>
      </c>
      <c r="AI47" s="16">
        <v>-7.5486000000000004</v>
      </c>
      <c r="AJ47" s="16" t="s">
        <v>189</v>
      </c>
      <c r="AK47" s="16">
        <v>-7.8167999999999997</v>
      </c>
      <c r="AL47" s="16">
        <v>-8.5370000000000008</v>
      </c>
      <c r="AM47" s="16" t="s">
        <v>189</v>
      </c>
      <c r="AN47" s="16" t="s">
        <v>189</v>
      </c>
      <c r="AO47" s="16" t="s">
        <v>189</v>
      </c>
      <c r="AP47" s="16" t="s">
        <v>189</v>
      </c>
      <c r="AQ47" s="16" t="s">
        <v>189</v>
      </c>
      <c r="AR47" s="16" t="s">
        <v>189</v>
      </c>
      <c r="AS47" s="16">
        <v>-6.6664000000000003</v>
      </c>
      <c r="AT47" s="16">
        <v>-9.2853999999999992</v>
      </c>
      <c r="AU47" s="16" t="s">
        <v>189</v>
      </c>
      <c r="AV47" s="16" t="s">
        <v>189</v>
      </c>
      <c r="AW47" s="16">
        <v>-9.0764999999999993</v>
      </c>
      <c r="AX47" s="16" t="s">
        <v>189</v>
      </c>
      <c r="AY47" s="16" t="s">
        <v>189</v>
      </c>
      <c r="AZ47" s="16" t="s">
        <v>189</v>
      </c>
      <c r="BA47" s="16" t="s">
        <v>189</v>
      </c>
      <c r="BB47" s="16">
        <v>-7.2628000000000004</v>
      </c>
      <c r="BC47" s="16" t="s">
        <v>189</v>
      </c>
      <c r="BD47" s="16" t="s">
        <v>189</v>
      </c>
      <c r="BE47" s="16">
        <v>-7.3320999999999996</v>
      </c>
      <c r="BF47" s="16" t="s">
        <v>189</v>
      </c>
      <c r="BG47" s="16">
        <v>-8.5539000000000005</v>
      </c>
      <c r="BH47" s="16">
        <v>-11.605399999999999</v>
      </c>
      <c r="BI47" s="16" t="s">
        <v>189</v>
      </c>
      <c r="BJ47" s="16" t="s">
        <v>189</v>
      </c>
      <c r="BK47" s="16" t="s">
        <v>189</v>
      </c>
      <c r="BL47" s="16" t="s">
        <v>189</v>
      </c>
      <c r="BM47" s="16" t="s">
        <v>189</v>
      </c>
      <c r="BN47" s="16" t="s">
        <v>189</v>
      </c>
      <c r="BO47" s="16" t="s">
        <v>189</v>
      </c>
      <c r="BP47" s="16" t="s">
        <v>189</v>
      </c>
      <c r="BQ47" s="16">
        <v>-8.0545000000000009</v>
      </c>
      <c r="BR47" s="16" t="s">
        <v>189</v>
      </c>
      <c r="BS47" s="16" t="s">
        <v>189</v>
      </c>
    </row>
    <row r="48" spans="1:71">
      <c r="A48" t="s">
        <v>255</v>
      </c>
      <c r="B48" t="s">
        <v>67</v>
      </c>
      <c r="C48" t="s">
        <v>336</v>
      </c>
      <c r="D48" s="16">
        <v>9.5169999999999995</v>
      </c>
      <c r="E48" s="16" t="s">
        <v>189</v>
      </c>
      <c r="F48" s="16" t="s">
        <v>189</v>
      </c>
      <c r="G48" s="16">
        <v>-4.6261000000000001</v>
      </c>
      <c r="H48" s="16" t="s">
        <v>189</v>
      </c>
      <c r="I48" s="16">
        <v>7.9080000000000004</v>
      </c>
      <c r="J48" s="16" t="s">
        <v>189</v>
      </c>
      <c r="K48" s="16">
        <v>9.5679999999999996</v>
      </c>
      <c r="L48" s="16" t="s">
        <v>189</v>
      </c>
      <c r="M48" s="16">
        <v>-12.803100000000001</v>
      </c>
      <c r="N48" s="16" t="s">
        <v>189</v>
      </c>
      <c r="O48" s="16">
        <v>-12.3599</v>
      </c>
      <c r="P48" s="16">
        <v>-6.7927999999999997</v>
      </c>
      <c r="Q48" s="16">
        <v>-12.2118</v>
      </c>
      <c r="R48" s="16">
        <v>-6.6113999999999997</v>
      </c>
      <c r="S48" s="16" t="s">
        <v>189</v>
      </c>
      <c r="T48" s="16">
        <v>8.5211000000000006</v>
      </c>
      <c r="U48" s="16">
        <v>-9.0419</v>
      </c>
      <c r="V48" s="16">
        <v>-9.9103999999999992</v>
      </c>
      <c r="W48" s="16">
        <v>-8.1640999999999995</v>
      </c>
      <c r="X48" s="16" t="s">
        <v>189</v>
      </c>
      <c r="Y48" s="16">
        <v>-9.4139999999999997</v>
      </c>
      <c r="Z48" s="16">
        <v>-9.8125</v>
      </c>
      <c r="AA48" s="16">
        <v>-9.4139999999999997</v>
      </c>
      <c r="AB48" s="16" t="s">
        <v>189</v>
      </c>
      <c r="AC48" s="16" t="s">
        <v>189</v>
      </c>
      <c r="AD48" s="16" t="s">
        <v>189</v>
      </c>
      <c r="AE48" s="16" t="s">
        <v>189</v>
      </c>
      <c r="AF48" s="16" t="s">
        <v>189</v>
      </c>
      <c r="AG48" s="16" t="s">
        <v>189</v>
      </c>
      <c r="AH48" s="16" t="s">
        <v>189</v>
      </c>
      <c r="AI48" s="16">
        <v>-10.7477</v>
      </c>
      <c r="AJ48" s="16" t="s">
        <v>189</v>
      </c>
      <c r="AK48" s="16">
        <v>8.3670000000000009</v>
      </c>
      <c r="AL48" s="16">
        <v>-9.0961999999999996</v>
      </c>
      <c r="AM48" s="16">
        <v>-7.5223000000000004</v>
      </c>
      <c r="AN48" s="16" t="s">
        <v>189</v>
      </c>
      <c r="AO48" s="16">
        <v>-9.1155000000000008</v>
      </c>
      <c r="AP48" s="16">
        <v>-10.6783</v>
      </c>
      <c r="AQ48" s="16" t="s">
        <v>189</v>
      </c>
      <c r="AR48" s="16" t="s">
        <v>189</v>
      </c>
      <c r="AS48" s="16">
        <v>-7.1317000000000004</v>
      </c>
      <c r="AT48" s="16" t="s">
        <v>189</v>
      </c>
      <c r="AU48" s="16" t="s">
        <v>189</v>
      </c>
      <c r="AV48" s="16" t="s">
        <v>189</v>
      </c>
      <c r="AW48" s="16">
        <v>-6.3118999999999996</v>
      </c>
      <c r="AX48" s="16" t="s">
        <v>189</v>
      </c>
      <c r="AY48" s="16" t="s">
        <v>189</v>
      </c>
      <c r="AZ48" s="16" t="s">
        <v>189</v>
      </c>
      <c r="BA48" s="16">
        <v>-9.4892000000000003</v>
      </c>
      <c r="BB48" s="16">
        <v>-8.8125</v>
      </c>
      <c r="BC48" s="16" t="s">
        <v>189</v>
      </c>
      <c r="BD48" s="16" t="s">
        <v>189</v>
      </c>
      <c r="BE48" s="16">
        <v>-8.2698</v>
      </c>
      <c r="BF48" s="16" t="s">
        <v>189</v>
      </c>
      <c r="BG48" s="16">
        <v>-9.5624000000000002</v>
      </c>
      <c r="BH48" s="16">
        <v>-14.6272</v>
      </c>
      <c r="BI48" s="16" t="s">
        <v>189</v>
      </c>
      <c r="BJ48" s="16" t="s">
        <v>189</v>
      </c>
      <c r="BK48" s="16" t="s">
        <v>189</v>
      </c>
      <c r="BL48" s="16" t="s">
        <v>189</v>
      </c>
      <c r="BM48" s="16">
        <v>-6.7927999999999997</v>
      </c>
      <c r="BN48" s="16" t="s">
        <v>189</v>
      </c>
      <c r="BO48" s="16">
        <v>-6.9795999999999996</v>
      </c>
      <c r="BP48" s="16" t="s">
        <v>189</v>
      </c>
      <c r="BQ48" s="16">
        <v>-10.6099</v>
      </c>
      <c r="BR48" s="16" t="s">
        <v>189</v>
      </c>
      <c r="BS48" s="16">
        <v>-5.5431999999999997</v>
      </c>
    </row>
    <row r="49" spans="1:71">
      <c r="A49" t="s">
        <v>255</v>
      </c>
      <c r="B49" t="s">
        <v>4</v>
      </c>
      <c r="C49" t="s">
        <v>337</v>
      </c>
      <c r="D49" s="16">
        <v>15.219900000000001</v>
      </c>
      <c r="E49" s="16">
        <v>22.498200000000001</v>
      </c>
      <c r="F49" s="16">
        <v>18.248899999999999</v>
      </c>
      <c r="G49" s="16">
        <v>10.7415</v>
      </c>
      <c r="H49" s="16">
        <v>22.498200000000001</v>
      </c>
      <c r="I49" s="16">
        <v>13.544600000000001</v>
      </c>
      <c r="J49" s="16" t="s">
        <v>189</v>
      </c>
      <c r="K49" s="16">
        <v>15.097899999999999</v>
      </c>
      <c r="L49" s="16">
        <v>19.721699999999998</v>
      </c>
      <c r="M49" s="16">
        <v>12.719099999999999</v>
      </c>
      <c r="N49" s="16">
        <v>14.156700000000001</v>
      </c>
      <c r="O49" s="16">
        <v>16.860600000000002</v>
      </c>
      <c r="P49" s="16">
        <v>12.993399999999999</v>
      </c>
      <c r="Q49" s="16">
        <v>16.767700000000001</v>
      </c>
      <c r="R49" s="16">
        <v>13.1494</v>
      </c>
      <c r="S49" s="16">
        <v>12.6686</v>
      </c>
      <c r="T49" s="16">
        <v>17.5518</v>
      </c>
      <c r="U49" s="16">
        <v>19.5398</v>
      </c>
      <c r="V49" s="16">
        <v>13.783099999999999</v>
      </c>
      <c r="W49" s="16">
        <v>15.2477</v>
      </c>
      <c r="X49" s="16">
        <v>-13.980600000000001</v>
      </c>
      <c r="Y49" s="16">
        <v>15.5284</v>
      </c>
      <c r="Z49" s="16">
        <v>15.0357</v>
      </c>
      <c r="AA49" s="16">
        <v>15.5284</v>
      </c>
      <c r="AB49" s="16">
        <v>12.4122</v>
      </c>
      <c r="AC49" s="16" t="s">
        <v>189</v>
      </c>
      <c r="AD49" s="16">
        <v>-18.3645</v>
      </c>
      <c r="AE49" s="16">
        <v>11.5366</v>
      </c>
      <c r="AF49" s="16">
        <v>13.8546</v>
      </c>
      <c r="AG49" s="16">
        <v>11.276999999999999</v>
      </c>
      <c r="AH49" s="16">
        <v>18.8188</v>
      </c>
      <c r="AI49" s="16">
        <v>16.074999999999999</v>
      </c>
      <c r="AJ49" s="16">
        <v>-26.081199999999999</v>
      </c>
      <c r="AK49" s="16">
        <v>15.4453</v>
      </c>
      <c r="AL49" s="16">
        <v>19.246400000000001</v>
      </c>
      <c r="AM49" s="16">
        <v>15.105700000000001</v>
      </c>
      <c r="AN49" s="16" t="s">
        <v>189</v>
      </c>
      <c r="AO49" s="16">
        <v>16.9251</v>
      </c>
      <c r="AP49" s="16">
        <v>18.657399999999999</v>
      </c>
      <c r="AQ49" s="16">
        <v>-20.825099999999999</v>
      </c>
      <c r="AR49" s="16">
        <v>-19.645299999999999</v>
      </c>
      <c r="AS49" s="16">
        <v>12.463800000000001</v>
      </c>
      <c r="AT49" s="16">
        <v>15.9839</v>
      </c>
      <c r="AU49" s="16">
        <v>10.9374</v>
      </c>
      <c r="AV49" s="16">
        <v>-20.215699999999998</v>
      </c>
      <c r="AW49" s="16">
        <v>13.890499999999999</v>
      </c>
      <c r="AX49" s="16">
        <v>16.064</v>
      </c>
      <c r="AY49" s="16">
        <v>13.8398</v>
      </c>
      <c r="AZ49" s="16">
        <v>-27.743200000000002</v>
      </c>
      <c r="BA49" s="16">
        <v>12.598699999999999</v>
      </c>
      <c r="BB49" s="16">
        <v>17.879000000000001</v>
      </c>
      <c r="BC49" s="16">
        <v>-11.1351</v>
      </c>
      <c r="BD49" s="16">
        <v>16.8584</v>
      </c>
      <c r="BE49" s="16">
        <v>16.703800000000001</v>
      </c>
      <c r="BF49" s="16">
        <v>22.4284</v>
      </c>
      <c r="BG49" s="16">
        <v>14.240500000000001</v>
      </c>
      <c r="BH49" s="16">
        <v>17.761700000000001</v>
      </c>
      <c r="BI49" s="16">
        <v>-13.4733</v>
      </c>
      <c r="BJ49" s="16">
        <v>13.1257</v>
      </c>
      <c r="BK49" s="16">
        <v>-12.5845</v>
      </c>
      <c r="BL49" s="16" t="s">
        <v>189</v>
      </c>
      <c r="BM49" s="16">
        <v>12.9536</v>
      </c>
      <c r="BN49" s="16">
        <v>-12.6365</v>
      </c>
      <c r="BO49" s="16">
        <v>13.0402</v>
      </c>
      <c r="BP49" s="16">
        <v>22.905999999999999</v>
      </c>
      <c r="BQ49" s="16">
        <v>14.0878</v>
      </c>
      <c r="BR49" s="16" t="s">
        <v>189</v>
      </c>
      <c r="BS49" s="16">
        <v>13.0739</v>
      </c>
    </row>
    <row r="50" spans="1:71">
      <c r="A50" t="s">
        <v>256</v>
      </c>
      <c r="B50" t="s">
        <v>0</v>
      </c>
      <c r="C50" t="s">
        <v>338</v>
      </c>
      <c r="D50" s="16">
        <v>7.1382000000000003</v>
      </c>
      <c r="E50" s="16">
        <v>7.8666</v>
      </c>
      <c r="F50" s="16">
        <v>6.1501999999999999</v>
      </c>
      <c r="G50" s="16">
        <v>6.4641999999999999</v>
      </c>
      <c r="H50" s="16">
        <v>7.8666</v>
      </c>
      <c r="I50" s="16">
        <v>6.3124000000000002</v>
      </c>
      <c r="J50" s="16">
        <v>5.2393999999999998</v>
      </c>
      <c r="K50" s="16">
        <v>8.0947999999999993</v>
      </c>
      <c r="L50" s="16">
        <v>6.3085000000000004</v>
      </c>
      <c r="M50" s="16">
        <v>8.0972000000000008</v>
      </c>
      <c r="N50" s="16">
        <v>11.9732</v>
      </c>
      <c r="O50" s="16">
        <v>6.5164</v>
      </c>
      <c r="P50" s="16">
        <v>10.8431</v>
      </c>
      <c r="Q50" s="16">
        <v>6.3414000000000001</v>
      </c>
      <c r="R50" s="16">
        <v>8.8015000000000008</v>
      </c>
      <c r="S50" s="16">
        <v>8.6908999999999992</v>
      </c>
      <c r="T50" s="16">
        <v>4.5846999999999998</v>
      </c>
      <c r="U50" s="16">
        <v>6.4362000000000004</v>
      </c>
      <c r="V50" s="16">
        <v>9.3871000000000002</v>
      </c>
      <c r="W50" s="16">
        <v>10.401300000000001</v>
      </c>
      <c r="X50" s="16">
        <v>9.8265999999999991</v>
      </c>
      <c r="Y50" s="16">
        <v>6.41</v>
      </c>
      <c r="Z50" s="16">
        <v>10.0905</v>
      </c>
      <c r="AA50" s="16">
        <v>6.41</v>
      </c>
      <c r="AB50" s="16">
        <v>10.5449</v>
      </c>
      <c r="AC50" s="16">
        <v>7.9531999999999998</v>
      </c>
      <c r="AD50" s="16">
        <v>9.1205999999999996</v>
      </c>
      <c r="AE50" s="16">
        <v>8.1672999999999991</v>
      </c>
      <c r="AF50" s="16">
        <v>7.9756999999999998</v>
      </c>
      <c r="AG50" s="16">
        <v>9.8218999999999994</v>
      </c>
      <c r="AH50" s="16" t="s">
        <v>189</v>
      </c>
      <c r="AI50" s="16">
        <v>4.4848999999999997</v>
      </c>
      <c r="AJ50" s="16">
        <v>5.7736000000000001</v>
      </c>
      <c r="AK50" s="16">
        <v>3.3218999999999999</v>
      </c>
      <c r="AL50" s="16">
        <v>4.2324000000000002</v>
      </c>
      <c r="AM50" s="16">
        <v>5.8437000000000001</v>
      </c>
      <c r="AN50" s="16">
        <v>7.7568999999999999</v>
      </c>
      <c r="AO50" s="16">
        <v>4.8840000000000003</v>
      </c>
      <c r="AP50" s="16">
        <v>5.6721000000000004</v>
      </c>
      <c r="AQ50" s="16">
        <v>8.3213000000000008</v>
      </c>
      <c r="AR50" s="16">
        <v>8.2444000000000006</v>
      </c>
      <c r="AS50" s="16">
        <v>10.395200000000001</v>
      </c>
      <c r="AT50" s="16">
        <v>9.0153999999999996</v>
      </c>
      <c r="AU50" s="16">
        <v>9.7975999999999992</v>
      </c>
      <c r="AV50" s="16">
        <v>9.8759999999999994</v>
      </c>
      <c r="AW50" s="16">
        <v>10.223699999999999</v>
      </c>
      <c r="AX50" s="16">
        <v>9.0206</v>
      </c>
      <c r="AY50" s="16">
        <v>10.9314</v>
      </c>
      <c r="AZ50" s="16">
        <v>7.5343</v>
      </c>
      <c r="BA50" s="16">
        <v>4.9557000000000002</v>
      </c>
      <c r="BB50" s="16">
        <v>5.9747000000000003</v>
      </c>
      <c r="BC50" s="16">
        <v>7.6376999999999997</v>
      </c>
      <c r="BD50" s="16">
        <v>9.3863000000000003</v>
      </c>
      <c r="BE50" s="16">
        <v>6.0735000000000001</v>
      </c>
      <c r="BF50" s="16">
        <v>7.7949000000000002</v>
      </c>
      <c r="BG50" s="16">
        <v>4.6218000000000004</v>
      </c>
      <c r="BH50" s="16">
        <v>6.1614000000000004</v>
      </c>
      <c r="BI50" s="16">
        <v>7.6917</v>
      </c>
      <c r="BJ50" s="16">
        <v>11.136100000000001</v>
      </c>
      <c r="BK50" s="16">
        <v>10.4328</v>
      </c>
      <c r="BL50" s="16">
        <v>-10.036099999999999</v>
      </c>
      <c r="BM50" s="16">
        <v>10.954599999999999</v>
      </c>
      <c r="BN50" s="16" t="s">
        <v>189</v>
      </c>
      <c r="BO50" s="16">
        <v>10.5884</v>
      </c>
      <c r="BP50" s="16">
        <v>7.0995999999999997</v>
      </c>
      <c r="BQ50" s="16">
        <v>5.0484</v>
      </c>
      <c r="BR50" s="16">
        <v>11.0246</v>
      </c>
      <c r="BS50" s="16">
        <v>7.7527999999999997</v>
      </c>
    </row>
    <row r="51" spans="1:71">
      <c r="A51" t="s">
        <v>256</v>
      </c>
      <c r="B51" t="s">
        <v>1</v>
      </c>
      <c r="C51" t="s">
        <v>339</v>
      </c>
      <c r="D51" s="16">
        <v>4.4066999999999998</v>
      </c>
      <c r="E51" s="16">
        <v>6.0183</v>
      </c>
      <c r="F51" s="16">
        <v>4.7679999999999998</v>
      </c>
      <c r="G51" s="16">
        <v>2.3416999999999999</v>
      </c>
      <c r="H51" s="16">
        <v>6.0183</v>
      </c>
      <c r="I51" s="16">
        <v>3.4131</v>
      </c>
      <c r="J51" s="16">
        <v>-3.8408000000000002</v>
      </c>
      <c r="K51" s="16">
        <v>4.5023999999999997</v>
      </c>
      <c r="L51" s="16">
        <v>3.9510000000000001</v>
      </c>
      <c r="M51" s="16">
        <v>5.3585000000000003</v>
      </c>
      <c r="N51" s="16">
        <v>-2.1076000000000001</v>
      </c>
      <c r="O51" s="16">
        <v>4.3239000000000001</v>
      </c>
      <c r="P51" s="16">
        <v>4.8216000000000001</v>
      </c>
      <c r="Q51" s="16">
        <v>3.9068000000000001</v>
      </c>
      <c r="R51" s="16">
        <v>4.9646999999999997</v>
      </c>
      <c r="S51" s="16">
        <v>5.2432999999999996</v>
      </c>
      <c r="T51" s="16">
        <v>3.0994999999999999</v>
      </c>
      <c r="U51" s="16">
        <v>4.1696</v>
      </c>
      <c r="V51" s="16">
        <v>5.1750999999999996</v>
      </c>
      <c r="W51" s="16">
        <v>2.2353999999999998</v>
      </c>
      <c r="X51" s="16">
        <v>5.7926000000000002</v>
      </c>
      <c r="Y51" s="16">
        <v>4.4389000000000003</v>
      </c>
      <c r="Z51" s="16">
        <v>4.2892000000000001</v>
      </c>
      <c r="AA51" s="16">
        <v>4.4389000000000003</v>
      </c>
      <c r="AB51" s="16">
        <v>4.9185999999999996</v>
      </c>
      <c r="AC51" s="16">
        <v>5.3945999999999996</v>
      </c>
      <c r="AD51" s="16">
        <v>6.9302999999999999</v>
      </c>
      <c r="AE51" s="16">
        <v>3.9580000000000002</v>
      </c>
      <c r="AF51" s="16">
        <v>5.2175000000000002</v>
      </c>
      <c r="AG51" s="16">
        <v>5.2573999999999996</v>
      </c>
      <c r="AH51" s="16" t="s">
        <v>189</v>
      </c>
      <c r="AI51" s="16">
        <v>3.3563000000000001</v>
      </c>
      <c r="AJ51" s="16">
        <v>-3.9066999999999998</v>
      </c>
      <c r="AK51" s="16">
        <v>2.6934999999999998</v>
      </c>
      <c r="AL51" s="16">
        <v>2.0215000000000001</v>
      </c>
      <c r="AM51" s="16">
        <v>-4.4516</v>
      </c>
      <c r="AN51" s="16">
        <v>5.8593999999999999</v>
      </c>
      <c r="AO51" s="16">
        <v>3.1474000000000002</v>
      </c>
      <c r="AP51" s="16">
        <v>3.5413000000000001</v>
      </c>
      <c r="AQ51" s="16">
        <v>4.8753000000000002</v>
      </c>
      <c r="AR51" s="16">
        <v>6.4542999999999999</v>
      </c>
      <c r="AS51" s="16">
        <v>4.2790999999999997</v>
      </c>
      <c r="AT51" s="16">
        <v>5.1401000000000003</v>
      </c>
      <c r="AU51" s="16">
        <v>5.2088000000000001</v>
      </c>
      <c r="AV51" s="16">
        <v>-6.5269000000000004</v>
      </c>
      <c r="AW51" s="16">
        <v>3.0406</v>
      </c>
      <c r="AX51" s="16">
        <v>-3.4941</v>
      </c>
      <c r="AY51" s="16">
        <v>4.8174000000000001</v>
      </c>
      <c r="AZ51" s="16">
        <v>5.8529</v>
      </c>
      <c r="BA51" s="16">
        <v>3.5148999999999999</v>
      </c>
      <c r="BB51" s="16">
        <v>3.9925000000000002</v>
      </c>
      <c r="BC51" s="16">
        <v>5.0252999999999997</v>
      </c>
      <c r="BD51" s="16">
        <v>3.9203000000000001</v>
      </c>
      <c r="BE51" s="16">
        <v>4.4135</v>
      </c>
      <c r="BF51" s="16">
        <v>5.7968999999999999</v>
      </c>
      <c r="BG51" s="16">
        <v>3.1749999999999998</v>
      </c>
      <c r="BH51" s="16">
        <v>3.9466000000000001</v>
      </c>
      <c r="BI51" s="16">
        <v>4.8940000000000001</v>
      </c>
      <c r="BJ51" s="16">
        <v>5.0660999999999996</v>
      </c>
      <c r="BK51" s="16">
        <v>-4.6632999999999996</v>
      </c>
      <c r="BL51" s="16" t="s">
        <v>189</v>
      </c>
      <c r="BM51" s="16">
        <v>4.1887999999999996</v>
      </c>
      <c r="BN51" s="16" t="s">
        <v>189</v>
      </c>
      <c r="BO51" s="16">
        <v>5.1237000000000004</v>
      </c>
      <c r="BP51" s="16">
        <v>4.5717999999999996</v>
      </c>
      <c r="BQ51" s="16">
        <v>3.3039999999999998</v>
      </c>
      <c r="BR51" s="16">
        <v>8.5823999999999998</v>
      </c>
      <c r="BS51" s="16">
        <v>3.5217000000000001</v>
      </c>
    </row>
    <row r="52" spans="1:71">
      <c r="A52" t="s">
        <v>256</v>
      </c>
      <c r="B52" t="s">
        <v>75</v>
      </c>
      <c r="C52" t="s">
        <v>340</v>
      </c>
      <c r="D52" s="16">
        <v>5.9203000000000001</v>
      </c>
      <c r="E52" s="16">
        <v>6.7035999999999998</v>
      </c>
      <c r="F52" s="16">
        <v>5.2999000000000001</v>
      </c>
      <c r="G52" s="16">
        <v>4.4236000000000004</v>
      </c>
      <c r="H52" s="16">
        <v>6.7035999999999998</v>
      </c>
      <c r="I52" s="16">
        <v>4.8952</v>
      </c>
      <c r="J52" s="16">
        <v>4.4276</v>
      </c>
      <c r="K52" s="16">
        <v>6.5530999999999997</v>
      </c>
      <c r="L52" s="16">
        <v>5.2698</v>
      </c>
      <c r="M52" s="16">
        <v>7.1459999999999999</v>
      </c>
      <c r="N52" s="16">
        <v>8.2082999999999995</v>
      </c>
      <c r="O52" s="16">
        <v>5.5663</v>
      </c>
      <c r="P52" s="16">
        <v>8.3077000000000005</v>
      </c>
      <c r="Q52" s="16">
        <v>5.2514000000000003</v>
      </c>
      <c r="R52" s="16">
        <v>7.3010000000000002</v>
      </c>
      <c r="S52" s="16">
        <v>6.9538000000000002</v>
      </c>
      <c r="T52" s="16">
        <v>4.3376000000000001</v>
      </c>
      <c r="U52" s="16">
        <v>5.8795999999999999</v>
      </c>
      <c r="V52" s="16">
        <v>6.0608000000000004</v>
      </c>
      <c r="W52" s="16">
        <v>7.4980000000000002</v>
      </c>
      <c r="X52" s="16">
        <v>5.9309000000000003</v>
      </c>
      <c r="Y52" s="16">
        <v>5.7538</v>
      </c>
      <c r="Z52" s="16">
        <v>6.6802000000000001</v>
      </c>
      <c r="AA52" s="16">
        <v>5.7538</v>
      </c>
      <c r="AB52" s="16">
        <v>6.9337</v>
      </c>
      <c r="AC52" s="16">
        <v>6.9600999999999997</v>
      </c>
      <c r="AD52" s="16">
        <v>7.6651999999999996</v>
      </c>
      <c r="AE52" s="16">
        <v>6.0110000000000001</v>
      </c>
      <c r="AF52" s="16">
        <v>6.5522999999999998</v>
      </c>
      <c r="AG52" s="16">
        <v>7.6189</v>
      </c>
      <c r="AH52" s="16" t="s">
        <v>189</v>
      </c>
      <c r="AI52" s="16">
        <v>4.3388999999999998</v>
      </c>
      <c r="AJ52" s="16">
        <v>5.1932</v>
      </c>
      <c r="AK52" s="16">
        <v>3.2591000000000001</v>
      </c>
      <c r="AL52" s="16">
        <v>3.6133000000000002</v>
      </c>
      <c r="AM52" s="16">
        <v>6.5567000000000002</v>
      </c>
      <c r="AN52" s="16">
        <v>6.7906000000000004</v>
      </c>
      <c r="AO52" s="16">
        <v>4.6097999999999999</v>
      </c>
      <c r="AP52" s="16">
        <v>5.2880000000000003</v>
      </c>
      <c r="AQ52" s="16">
        <v>7.2927</v>
      </c>
      <c r="AR52" s="16">
        <v>6.3331</v>
      </c>
      <c r="AS52" s="16">
        <v>5.7637</v>
      </c>
      <c r="AT52" s="16">
        <v>5.0877999999999997</v>
      </c>
      <c r="AU52" s="16">
        <v>7.3273000000000001</v>
      </c>
      <c r="AV52" s="16">
        <v>7.532</v>
      </c>
      <c r="AW52" s="16">
        <v>6.2016</v>
      </c>
      <c r="AX52" s="16">
        <v>6.8334000000000001</v>
      </c>
      <c r="AY52" s="16">
        <v>6.5751999999999997</v>
      </c>
      <c r="AZ52" s="16">
        <v>6.5933999999999999</v>
      </c>
      <c r="BA52" s="16">
        <v>4.4713000000000003</v>
      </c>
      <c r="BB52" s="16">
        <v>5.0453999999999999</v>
      </c>
      <c r="BC52" s="16">
        <v>7.6223999999999998</v>
      </c>
      <c r="BD52" s="16">
        <v>6.7736000000000001</v>
      </c>
      <c r="BE52" s="16">
        <v>5.3967999999999998</v>
      </c>
      <c r="BF52" s="16">
        <v>6.5914999999999999</v>
      </c>
      <c r="BG52" s="16">
        <v>3.8024</v>
      </c>
      <c r="BH52" s="16">
        <v>5.1803999999999997</v>
      </c>
      <c r="BI52" s="16">
        <v>6.7392000000000003</v>
      </c>
      <c r="BJ52" s="16">
        <v>6.5461999999999998</v>
      </c>
      <c r="BK52" s="16">
        <v>10.551500000000001</v>
      </c>
      <c r="BL52" s="16">
        <v>10.4381</v>
      </c>
      <c r="BM52" s="16">
        <v>8.0090000000000003</v>
      </c>
      <c r="BN52" s="16">
        <v>-7.6028000000000002</v>
      </c>
      <c r="BO52" s="16">
        <v>8.4090000000000007</v>
      </c>
      <c r="BP52" s="16">
        <v>5.8876999999999997</v>
      </c>
      <c r="BQ52" s="16">
        <v>4.0185000000000004</v>
      </c>
      <c r="BR52" s="16">
        <v>9.6102000000000007</v>
      </c>
      <c r="BS52" s="16">
        <v>5.8851000000000004</v>
      </c>
    </row>
    <row r="53" spans="1:71">
      <c r="A53" t="s">
        <v>256</v>
      </c>
      <c r="B53" t="s">
        <v>64</v>
      </c>
      <c r="C53" t="s">
        <v>341</v>
      </c>
      <c r="D53" s="16">
        <v>0.19409999999999999</v>
      </c>
      <c r="E53" s="16">
        <v>0.24049999999999999</v>
      </c>
      <c r="F53" s="16">
        <v>0.22450000000000001</v>
      </c>
      <c r="G53" s="16">
        <v>-1E-4</v>
      </c>
      <c r="H53" s="16">
        <v>0.24049999999999999</v>
      </c>
      <c r="I53" s="16">
        <v>0.13539999999999999</v>
      </c>
      <c r="J53" s="16">
        <v>8.9300000000000004E-2</v>
      </c>
      <c r="K53" s="16">
        <v>0.2361</v>
      </c>
      <c r="L53" s="16">
        <v>0.17929999999999999</v>
      </c>
      <c r="M53" s="16">
        <v>0.24990000000000001</v>
      </c>
      <c r="N53" s="16" t="s">
        <v>189</v>
      </c>
      <c r="O53" s="16">
        <v>0.1394</v>
      </c>
      <c r="P53" s="16" t="s">
        <v>189</v>
      </c>
      <c r="Q53" s="16">
        <v>0.1704</v>
      </c>
      <c r="R53" s="16">
        <v>0.22650000000000001</v>
      </c>
      <c r="S53" s="16">
        <v>0.24709999999999999</v>
      </c>
      <c r="T53" s="16">
        <v>0.13980000000000001</v>
      </c>
      <c r="U53" s="16">
        <v>0.1043</v>
      </c>
      <c r="V53" s="16">
        <v>-0.85799999999999998</v>
      </c>
      <c r="W53" s="16" t="s">
        <v>189</v>
      </c>
      <c r="X53" s="16" t="s">
        <v>189</v>
      </c>
      <c r="Y53" s="16">
        <v>0.1021</v>
      </c>
      <c r="Z53" s="16">
        <v>-1.0004</v>
      </c>
      <c r="AA53" s="16">
        <v>0.1021</v>
      </c>
      <c r="AB53" s="16">
        <v>-1.0763</v>
      </c>
      <c r="AC53" s="16">
        <v>6.1100000000000002E-2</v>
      </c>
      <c r="AD53" s="16">
        <v>0.46010000000000001</v>
      </c>
      <c r="AE53" s="16">
        <v>0</v>
      </c>
      <c r="AF53" s="16">
        <v>0.35859999999999997</v>
      </c>
      <c r="AG53" s="16">
        <v>0.1142</v>
      </c>
      <c r="AH53" s="16" t="s">
        <v>189</v>
      </c>
      <c r="AI53" s="16">
        <v>0.14199999999999999</v>
      </c>
      <c r="AJ53" s="16">
        <v>-1E-4</v>
      </c>
      <c r="AK53" s="16">
        <v>-0.28079999999999999</v>
      </c>
      <c r="AL53" s="16">
        <v>0</v>
      </c>
      <c r="AM53" s="16">
        <v>-0.3876</v>
      </c>
      <c r="AN53" s="16">
        <v>5.3400000000000003E-2</v>
      </c>
      <c r="AO53" s="16">
        <v>0.1575</v>
      </c>
      <c r="AP53" s="16">
        <v>0</v>
      </c>
      <c r="AQ53" s="16">
        <v>0.26219999999999999</v>
      </c>
      <c r="AR53" s="16" t="s">
        <v>189</v>
      </c>
      <c r="AS53" s="16" t="s">
        <v>189</v>
      </c>
      <c r="AT53" s="16" t="s">
        <v>189</v>
      </c>
      <c r="AU53" s="16" t="s">
        <v>189</v>
      </c>
      <c r="AV53" s="16" t="s">
        <v>189</v>
      </c>
      <c r="AW53" s="16" t="s">
        <v>189</v>
      </c>
      <c r="AX53" s="16" t="s">
        <v>189</v>
      </c>
      <c r="AY53" s="16" t="s">
        <v>189</v>
      </c>
      <c r="AZ53" s="16">
        <v>5.21E-2</v>
      </c>
      <c r="BA53" s="16">
        <v>0.15290000000000001</v>
      </c>
      <c r="BB53" s="16">
        <v>0</v>
      </c>
      <c r="BC53" s="16">
        <v>0.26619999999999999</v>
      </c>
      <c r="BD53" s="16" t="s">
        <v>189</v>
      </c>
      <c r="BE53" s="16">
        <v>3.0300000000000001E-2</v>
      </c>
      <c r="BF53" s="16">
        <v>0.24340000000000001</v>
      </c>
      <c r="BG53" s="16">
        <v>0</v>
      </c>
      <c r="BH53" s="16">
        <v>0.17369999999999999</v>
      </c>
      <c r="BI53" s="16">
        <v>7.9500000000000001E-2</v>
      </c>
      <c r="BJ53" s="16" t="s">
        <v>189</v>
      </c>
      <c r="BK53" s="16" t="s">
        <v>189</v>
      </c>
      <c r="BL53" s="16" t="s">
        <v>189</v>
      </c>
      <c r="BM53" s="16" t="s">
        <v>189</v>
      </c>
      <c r="BN53" s="16" t="s">
        <v>189</v>
      </c>
      <c r="BO53" s="16" t="s">
        <v>189</v>
      </c>
      <c r="BP53" s="16">
        <v>0.28000000000000003</v>
      </c>
      <c r="BQ53" s="16">
        <v>-1E-4</v>
      </c>
      <c r="BR53" s="16">
        <v>-0.1565</v>
      </c>
      <c r="BS53" s="16">
        <v>0.27</v>
      </c>
    </row>
    <row r="54" spans="1:71">
      <c r="A54" t="s">
        <v>256</v>
      </c>
      <c r="B54" t="s">
        <v>2</v>
      </c>
      <c r="C54" t="s">
        <v>342</v>
      </c>
      <c r="D54" s="16">
        <v>5.4240000000000004</v>
      </c>
      <c r="E54" s="16">
        <v>6.0054999999999996</v>
      </c>
      <c r="F54" s="16">
        <v>4.1159999999999997</v>
      </c>
      <c r="G54" s="16">
        <v>4.7851999999999997</v>
      </c>
      <c r="H54" s="16">
        <v>6.0054999999999996</v>
      </c>
      <c r="I54" s="16">
        <v>4.5148000000000001</v>
      </c>
      <c r="J54" s="16">
        <v>4.9474999999999998</v>
      </c>
      <c r="K54" s="16">
        <v>6.0425000000000004</v>
      </c>
      <c r="L54" s="16">
        <v>5.2957000000000001</v>
      </c>
      <c r="M54" s="16">
        <v>5.5015000000000001</v>
      </c>
      <c r="N54" s="16">
        <v>8.0675000000000008</v>
      </c>
      <c r="O54" s="16">
        <v>5.3133999999999997</v>
      </c>
      <c r="P54" s="16">
        <v>6.7430000000000003</v>
      </c>
      <c r="Q54" s="16">
        <v>5.3834</v>
      </c>
      <c r="R54" s="16">
        <v>5.5552000000000001</v>
      </c>
      <c r="S54" s="16">
        <v>6.8758999999999997</v>
      </c>
      <c r="T54" s="16">
        <v>3.8170000000000002</v>
      </c>
      <c r="U54" s="16">
        <v>5.0284000000000004</v>
      </c>
      <c r="V54" s="16">
        <v>7.4763999999999999</v>
      </c>
      <c r="W54" s="16">
        <v>8.5289000000000001</v>
      </c>
      <c r="X54" s="16">
        <v>6.0022000000000002</v>
      </c>
      <c r="Y54" s="16">
        <v>5.2449000000000003</v>
      </c>
      <c r="Z54" s="16">
        <v>7.0316000000000001</v>
      </c>
      <c r="AA54" s="16">
        <v>5.2449000000000003</v>
      </c>
      <c r="AB54" s="16">
        <v>7.7915000000000001</v>
      </c>
      <c r="AC54" s="16">
        <v>6.7088999999999999</v>
      </c>
      <c r="AD54" s="16">
        <v>7.1802000000000001</v>
      </c>
      <c r="AE54" s="16">
        <v>6.3136999999999999</v>
      </c>
      <c r="AF54" s="16">
        <v>6.8902999999999999</v>
      </c>
      <c r="AG54" s="16">
        <v>6.8318000000000003</v>
      </c>
      <c r="AH54" s="16" t="s">
        <v>189</v>
      </c>
      <c r="AI54" s="16">
        <v>3.8418000000000001</v>
      </c>
      <c r="AJ54" s="16">
        <v>4.5012999999999996</v>
      </c>
      <c r="AK54" s="16">
        <v>2.9333</v>
      </c>
      <c r="AL54" s="16">
        <v>3.8500999999999999</v>
      </c>
      <c r="AM54" s="16">
        <v>3.6888000000000001</v>
      </c>
      <c r="AN54" s="16">
        <v>5.4283000000000001</v>
      </c>
      <c r="AO54" s="16">
        <v>4.4306000000000001</v>
      </c>
      <c r="AP54" s="16">
        <v>4.8575999999999997</v>
      </c>
      <c r="AQ54" s="16">
        <v>5.5967000000000002</v>
      </c>
      <c r="AR54" s="16">
        <v>8.7843</v>
      </c>
      <c r="AS54" s="16">
        <v>5.0716999999999999</v>
      </c>
      <c r="AT54" s="16">
        <v>8.3583999999999996</v>
      </c>
      <c r="AU54" s="16">
        <v>5.4774000000000003</v>
      </c>
      <c r="AV54" s="16">
        <v>6.9680999999999997</v>
      </c>
      <c r="AW54" s="16">
        <v>7.1619000000000002</v>
      </c>
      <c r="AX54" s="16">
        <v>5.8426</v>
      </c>
      <c r="AY54" s="16">
        <v>8.0632000000000001</v>
      </c>
      <c r="AZ54" s="16">
        <v>5.9474</v>
      </c>
      <c r="BA54" s="16">
        <v>4.0258000000000003</v>
      </c>
      <c r="BB54" s="16">
        <v>5.3524000000000003</v>
      </c>
      <c r="BC54" s="16">
        <v>4.8520000000000003</v>
      </c>
      <c r="BD54" s="16">
        <v>6.0380000000000003</v>
      </c>
      <c r="BE54" s="16">
        <v>5.26</v>
      </c>
      <c r="BF54" s="16">
        <v>5.9535</v>
      </c>
      <c r="BG54" s="16">
        <v>4.1128</v>
      </c>
      <c r="BH54" s="16">
        <v>5.3620999999999999</v>
      </c>
      <c r="BI54" s="16">
        <v>5.0997000000000003</v>
      </c>
      <c r="BJ54" s="16">
        <v>8.9190000000000005</v>
      </c>
      <c r="BK54" s="16">
        <v>5.0176999999999996</v>
      </c>
      <c r="BL54" s="16" t="s">
        <v>189</v>
      </c>
      <c r="BM54" s="16">
        <v>6.3804999999999996</v>
      </c>
      <c r="BN54" s="16" t="s">
        <v>189</v>
      </c>
      <c r="BO54" s="16">
        <v>6.6440999999999999</v>
      </c>
      <c r="BP54" s="16">
        <v>5.7106000000000003</v>
      </c>
      <c r="BQ54" s="16">
        <v>4.6081000000000003</v>
      </c>
      <c r="BR54" s="16">
        <v>8.0120000000000005</v>
      </c>
      <c r="BS54" s="16">
        <v>4.4047999999999998</v>
      </c>
    </row>
    <row r="55" spans="1:71">
      <c r="A55" t="s">
        <v>256</v>
      </c>
      <c r="B55" t="s">
        <v>67</v>
      </c>
      <c r="C55" t="s">
        <v>343</v>
      </c>
      <c r="D55" s="16">
        <v>22.609100000000002</v>
      </c>
      <c r="E55" s="16">
        <v>30.2485</v>
      </c>
      <c r="F55" s="16">
        <v>21.609400000000001</v>
      </c>
      <c r="G55" s="16">
        <v>16.171199999999999</v>
      </c>
      <c r="H55" s="16">
        <v>30.2485</v>
      </c>
      <c r="I55" s="16">
        <v>18.149100000000001</v>
      </c>
      <c r="J55" s="16">
        <v>24.0181</v>
      </c>
      <c r="K55" s="16">
        <v>21.994900000000001</v>
      </c>
      <c r="L55" s="16">
        <v>23.933700000000002</v>
      </c>
      <c r="M55" s="16">
        <v>19.612300000000001</v>
      </c>
      <c r="N55" s="16">
        <v>-21.8794</v>
      </c>
      <c r="O55" s="16">
        <v>23.104600000000001</v>
      </c>
      <c r="P55" s="16">
        <v>19.517099999999999</v>
      </c>
      <c r="Q55" s="16">
        <v>25.1555</v>
      </c>
      <c r="R55" s="16">
        <v>16.6614</v>
      </c>
      <c r="S55" s="16">
        <v>24.1191</v>
      </c>
      <c r="T55" s="16">
        <v>20.735900000000001</v>
      </c>
      <c r="U55" s="16">
        <v>22.710899999999999</v>
      </c>
      <c r="V55" s="16">
        <v>22.148800000000001</v>
      </c>
      <c r="W55" s="16" t="s">
        <v>189</v>
      </c>
      <c r="X55" s="16" t="s">
        <v>189</v>
      </c>
      <c r="Y55" s="16">
        <v>22.453900000000001</v>
      </c>
      <c r="Z55" s="16">
        <v>-23.644100000000002</v>
      </c>
      <c r="AA55" s="16">
        <v>22.453900000000001</v>
      </c>
      <c r="AB55" s="16">
        <v>-22.7302</v>
      </c>
      <c r="AC55" s="16">
        <v>24.5685</v>
      </c>
      <c r="AD55" s="16">
        <v>31.716999999999999</v>
      </c>
      <c r="AE55" s="16">
        <v>18.649799999999999</v>
      </c>
      <c r="AF55" s="16">
        <v>27.509699999999999</v>
      </c>
      <c r="AG55" s="16">
        <v>18.094200000000001</v>
      </c>
      <c r="AH55" s="16" t="s">
        <v>189</v>
      </c>
      <c r="AI55" s="16">
        <v>20.378900000000002</v>
      </c>
      <c r="AJ55" s="16">
        <v>-27.849299999999999</v>
      </c>
      <c r="AK55" s="16">
        <v>17.6008</v>
      </c>
      <c r="AL55" s="16">
        <v>22.769100000000002</v>
      </c>
      <c r="AM55" s="16" t="s">
        <v>189</v>
      </c>
      <c r="AN55" s="16">
        <v>30.369299999999999</v>
      </c>
      <c r="AO55" s="16">
        <v>18.156300000000002</v>
      </c>
      <c r="AP55" s="16">
        <v>24.136500000000002</v>
      </c>
      <c r="AQ55" s="16">
        <v>19.0063</v>
      </c>
      <c r="AR55" s="16" t="s">
        <v>189</v>
      </c>
      <c r="AS55" s="16">
        <v>-18.234400000000001</v>
      </c>
      <c r="AT55" s="16">
        <v>-31.731100000000001</v>
      </c>
      <c r="AU55" s="16">
        <v>-9.4373000000000005</v>
      </c>
      <c r="AV55" s="16" t="s">
        <v>189</v>
      </c>
      <c r="AW55" s="16">
        <v>-20.438400000000001</v>
      </c>
      <c r="AX55" s="16" t="s">
        <v>189</v>
      </c>
      <c r="AY55" s="16">
        <v>-19.427099999999999</v>
      </c>
      <c r="AZ55" s="16">
        <v>29.847100000000001</v>
      </c>
      <c r="BA55" s="16">
        <v>17.648199999999999</v>
      </c>
      <c r="BB55" s="16">
        <v>24.7026</v>
      </c>
      <c r="BC55" s="16">
        <v>15.412100000000001</v>
      </c>
      <c r="BD55" s="16" t="s">
        <v>189</v>
      </c>
      <c r="BE55" s="16">
        <v>22.919799999999999</v>
      </c>
      <c r="BF55" s="16">
        <v>30.700800000000001</v>
      </c>
      <c r="BG55" s="16">
        <v>17.635200000000001</v>
      </c>
      <c r="BH55" s="16">
        <v>24.7408</v>
      </c>
      <c r="BI55" s="16">
        <v>17.1647</v>
      </c>
      <c r="BJ55" s="16">
        <v>-21.7197</v>
      </c>
      <c r="BK55" s="16">
        <v>-17.434799999999999</v>
      </c>
      <c r="BL55" s="16" t="s">
        <v>189</v>
      </c>
      <c r="BM55" s="16">
        <v>19.928100000000001</v>
      </c>
      <c r="BN55" s="16" t="s">
        <v>189</v>
      </c>
      <c r="BO55" s="16">
        <v>-15.9834</v>
      </c>
      <c r="BP55" s="16">
        <v>29.872</v>
      </c>
      <c r="BQ55" s="16">
        <v>21.2654</v>
      </c>
      <c r="BR55" s="16" t="s">
        <v>189</v>
      </c>
      <c r="BS55" s="16">
        <v>13.2963</v>
      </c>
    </row>
    <row r="56" spans="1:71">
      <c r="A56" t="s">
        <v>256</v>
      </c>
      <c r="B56" t="s">
        <v>4</v>
      </c>
      <c r="C56" t="s">
        <v>344</v>
      </c>
      <c r="D56" s="16">
        <v>19.1343</v>
      </c>
      <c r="E56" s="16">
        <v>24.3123</v>
      </c>
      <c r="F56" s="16">
        <v>18.027200000000001</v>
      </c>
      <c r="G56" s="16">
        <v>9.2028999999999996</v>
      </c>
      <c r="H56" s="16">
        <v>24.3123</v>
      </c>
      <c r="I56" s="16">
        <v>12.7081</v>
      </c>
      <c r="J56" s="16">
        <v>18.999600000000001</v>
      </c>
      <c r="K56" s="16">
        <v>19.241299999999999</v>
      </c>
      <c r="L56" s="16">
        <v>19.912299999999998</v>
      </c>
      <c r="M56" s="16">
        <v>19.249700000000001</v>
      </c>
      <c r="N56" s="16">
        <v>-12.335599999999999</v>
      </c>
      <c r="O56" s="16">
        <v>19.8063</v>
      </c>
      <c r="P56" s="16">
        <v>15.5528</v>
      </c>
      <c r="Q56" s="16">
        <v>19.935400000000001</v>
      </c>
      <c r="R56" s="16">
        <v>17.204799999999999</v>
      </c>
      <c r="S56" s="16">
        <v>20.789899999999999</v>
      </c>
      <c r="T56" s="16">
        <v>15.694900000000001</v>
      </c>
      <c r="U56" s="16">
        <v>18.802099999999999</v>
      </c>
      <c r="V56" s="16">
        <v>20.165500000000002</v>
      </c>
      <c r="W56" s="16">
        <v>20.4727</v>
      </c>
      <c r="X56" s="16">
        <v>24.6737</v>
      </c>
      <c r="Y56" s="16">
        <v>18.150300000000001</v>
      </c>
      <c r="Z56" s="16">
        <v>22.689599999999999</v>
      </c>
      <c r="AA56" s="16">
        <v>18.150300000000001</v>
      </c>
      <c r="AB56" s="16">
        <v>23.330200000000001</v>
      </c>
      <c r="AC56" s="16">
        <v>19.779299999999999</v>
      </c>
      <c r="AD56" s="16">
        <v>26.3858</v>
      </c>
      <c r="AE56" s="16">
        <v>13.728</v>
      </c>
      <c r="AF56" s="16">
        <v>21.503699999999998</v>
      </c>
      <c r="AG56" s="16">
        <v>19.4224</v>
      </c>
      <c r="AH56" s="16" t="s">
        <v>189</v>
      </c>
      <c r="AI56" s="16">
        <v>15.5992</v>
      </c>
      <c r="AJ56" s="16">
        <v>19.906400000000001</v>
      </c>
      <c r="AK56" s="16">
        <v>10.6473</v>
      </c>
      <c r="AL56" s="16">
        <v>17.168700000000001</v>
      </c>
      <c r="AM56" s="16">
        <v>-10.1516</v>
      </c>
      <c r="AN56" s="16">
        <v>23.7346</v>
      </c>
      <c r="AO56" s="16">
        <v>12.285299999999999</v>
      </c>
      <c r="AP56" s="16">
        <v>19.921199999999999</v>
      </c>
      <c r="AQ56" s="16">
        <v>15.565899999999999</v>
      </c>
      <c r="AR56" s="16">
        <v>26.268000000000001</v>
      </c>
      <c r="AS56" s="16">
        <v>13.8856</v>
      </c>
      <c r="AT56" s="16">
        <v>19.984000000000002</v>
      </c>
      <c r="AU56" s="16">
        <v>20.501000000000001</v>
      </c>
      <c r="AV56" s="16">
        <v>-39.025199999999998</v>
      </c>
      <c r="AW56" s="16">
        <v>14.597899999999999</v>
      </c>
      <c r="AX56" s="16">
        <v>25.783899999999999</v>
      </c>
      <c r="AY56" s="16">
        <v>20.292300000000001</v>
      </c>
      <c r="AZ56" s="16">
        <v>22.109500000000001</v>
      </c>
      <c r="BA56" s="16">
        <v>11.7829</v>
      </c>
      <c r="BB56" s="16">
        <v>19.015499999999999</v>
      </c>
      <c r="BC56" s="16">
        <v>15.0495</v>
      </c>
      <c r="BD56" s="16">
        <v>27.788399999999999</v>
      </c>
      <c r="BE56" s="16">
        <v>18.431899999999999</v>
      </c>
      <c r="BF56" s="16">
        <v>23.858699999999999</v>
      </c>
      <c r="BG56" s="16">
        <v>12.715199999999999</v>
      </c>
      <c r="BH56" s="16">
        <v>20.285399999999999</v>
      </c>
      <c r="BI56" s="16">
        <v>17.667899999999999</v>
      </c>
      <c r="BJ56" s="16">
        <v>16.075700000000001</v>
      </c>
      <c r="BK56" s="16">
        <v>-14.934200000000001</v>
      </c>
      <c r="BL56" s="16" t="s">
        <v>189</v>
      </c>
      <c r="BM56" s="16">
        <v>12.6944</v>
      </c>
      <c r="BN56" s="16" t="s">
        <v>189</v>
      </c>
      <c r="BO56" s="16">
        <v>16.635100000000001</v>
      </c>
      <c r="BP56" s="16">
        <v>22.982099999999999</v>
      </c>
      <c r="BQ56" s="16">
        <v>13.4307</v>
      </c>
      <c r="BR56" s="16">
        <v>-33.170499999999997</v>
      </c>
      <c r="BS56" s="16">
        <v>11.977</v>
      </c>
    </row>
    <row r="57" spans="1:71">
      <c r="A57" t="s">
        <v>257</v>
      </c>
      <c r="B57" t="s">
        <v>0</v>
      </c>
      <c r="C57" t="s">
        <v>345</v>
      </c>
      <c r="D57" s="16">
        <v>10.946300000000001</v>
      </c>
      <c r="E57" s="16">
        <v>13.0855</v>
      </c>
      <c r="F57" s="16">
        <v>8.5615000000000006</v>
      </c>
      <c r="G57" s="16">
        <v>6.3318000000000003</v>
      </c>
      <c r="H57" s="16">
        <v>13.0855</v>
      </c>
      <c r="I57" s="16">
        <v>7.6729000000000003</v>
      </c>
      <c r="J57" s="16">
        <v>9.4738000000000007</v>
      </c>
      <c r="K57" s="16">
        <v>11.035</v>
      </c>
      <c r="L57" s="16">
        <v>10.1464</v>
      </c>
      <c r="M57" s="16">
        <v>12.332100000000001</v>
      </c>
      <c r="N57" s="16">
        <v>10.187799999999999</v>
      </c>
      <c r="O57" s="16">
        <v>10.591200000000001</v>
      </c>
      <c r="P57" s="16">
        <v>12.5189</v>
      </c>
      <c r="Q57" s="16">
        <v>10.5533</v>
      </c>
      <c r="R57" s="16">
        <v>12.2034</v>
      </c>
      <c r="S57" s="16">
        <v>12.333600000000001</v>
      </c>
      <c r="T57" s="16">
        <v>8.6491000000000007</v>
      </c>
      <c r="U57" s="16">
        <v>10.630699999999999</v>
      </c>
      <c r="V57" s="16">
        <v>11.6602</v>
      </c>
      <c r="W57" s="16">
        <v>14.361000000000001</v>
      </c>
      <c r="X57" s="16">
        <v>10.553599999999999</v>
      </c>
      <c r="Y57" s="16">
        <v>8.7786000000000008</v>
      </c>
      <c r="Z57" s="16">
        <v>13.3063</v>
      </c>
      <c r="AA57" s="16">
        <v>8.7786000000000008</v>
      </c>
      <c r="AB57" s="16">
        <v>13.7273</v>
      </c>
      <c r="AC57" s="16">
        <v>9.9094999999999995</v>
      </c>
      <c r="AD57" s="16">
        <v>14.309900000000001</v>
      </c>
      <c r="AE57" s="16">
        <v>8.64</v>
      </c>
      <c r="AF57" s="16">
        <v>11.853999999999999</v>
      </c>
      <c r="AG57" s="16">
        <v>13.6229</v>
      </c>
      <c r="AH57" s="16">
        <v>11.2986</v>
      </c>
      <c r="AI57" s="16">
        <v>7.9004000000000003</v>
      </c>
      <c r="AJ57" s="16">
        <v>10.5358</v>
      </c>
      <c r="AK57" s="16">
        <v>6.4942000000000002</v>
      </c>
      <c r="AL57" s="16">
        <v>8.6537000000000006</v>
      </c>
      <c r="AM57" s="16">
        <v>8.6319999999999997</v>
      </c>
      <c r="AN57" s="16">
        <v>13.104900000000001</v>
      </c>
      <c r="AO57" s="16">
        <v>7.1140999999999996</v>
      </c>
      <c r="AP57" s="16">
        <v>10.914300000000001</v>
      </c>
      <c r="AQ57" s="16">
        <v>9.6489999999999991</v>
      </c>
      <c r="AR57" s="16">
        <v>13.089499999999999</v>
      </c>
      <c r="AS57" s="16">
        <v>9.0991999999999997</v>
      </c>
      <c r="AT57" s="16">
        <v>9.7003000000000004</v>
      </c>
      <c r="AU57" s="16">
        <v>17.080400000000001</v>
      </c>
      <c r="AV57" s="16">
        <v>15.415800000000001</v>
      </c>
      <c r="AW57" s="16">
        <v>9.4650999999999996</v>
      </c>
      <c r="AX57" s="16">
        <v>12.861800000000001</v>
      </c>
      <c r="AY57" s="16">
        <v>14.3002</v>
      </c>
      <c r="AZ57" s="16">
        <v>10.6433</v>
      </c>
      <c r="BA57" s="16">
        <v>6.3266999999999998</v>
      </c>
      <c r="BB57" s="16">
        <v>8.8154000000000003</v>
      </c>
      <c r="BC57" s="16">
        <v>8.5785999999999998</v>
      </c>
      <c r="BD57" s="16">
        <v>13.2066</v>
      </c>
      <c r="BE57" s="16">
        <v>8.6469000000000005</v>
      </c>
      <c r="BF57" s="16">
        <v>12.616400000000001</v>
      </c>
      <c r="BG57" s="16">
        <v>6.1882999999999999</v>
      </c>
      <c r="BH57" s="16">
        <v>10.2925</v>
      </c>
      <c r="BI57" s="16">
        <v>12.632199999999999</v>
      </c>
      <c r="BJ57" s="16">
        <v>13.6214</v>
      </c>
      <c r="BK57" s="16">
        <v>9.7912999999999997</v>
      </c>
      <c r="BL57" s="16">
        <v>18.691800000000001</v>
      </c>
      <c r="BM57" s="16">
        <v>10.4572</v>
      </c>
      <c r="BN57" s="16">
        <v>14.231</v>
      </c>
      <c r="BO57" s="16">
        <v>11.878500000000001</v>
      </c>
      <c r="BP57" s="16">
        <v>12.3551</v>
      </c>
      <c r="BQ57" s="16">
        <v>6.7792000000000003</v>
      </c>
      <c r="BR57" s="16">
        <v>17.3172</v>
      </c>
      <c r="BS57" s="16">
        <v>9.1321999999999992</v>
      </c>
    </row>
    <row r="58" spans="1:71">
      <c r="A58" t="s">
        <v>257</v>
      </c>
      <c r="B58" t="s">
        <v>1</v>
      </c>
      <c r="C58" t="s">
        <v>346</v>
      </c>
      <c r="D58" s="16">
        <v>3.0228999999999999</v>
      </c>
      <c r="E58" s="16">
        <v>-4.1580000000000004</v>
      </c>
      <c r="F58" s="16">
        <v>-2.3856999999999999</v>
      </c>
      <c r="G58" s="16" t="s">
        <v>189</v>
      </c>
      <c r="H58" s="16">
        <v>-4.1580000000000004</v>
      </c>
      <c r="I58" s="16">
        <v>2.1871</v>
      </c>
      <c r="J58" s="16" t="s">
        <v>189</v>
      </c>
      <c r="K58" s="16">
        <v>3.1543000000000001</v>
      </c>
      <c r="L58" s="16">
        <v>-4.3314000000000004</v>
      </c>
      <c r="M58" s="16">
        <v>-1.8511</v>
      </c>
      <c r="N58" s="16" t="s">
        <v>189</v>
      </c>
      <c r="O58" s="16">
        <v>2.9832999999999998</v>
      </c>
      <c r="P58" s="16" t="s">
        <v>189</v>
      </c>
      <c r="Q58" s="16">
        <v>3.4834000000000001</v>
      </c>
      <c r="R58" s="16">
        <v>-1.8694999999999999</v>
      </c>
      <c r="S58" s="16">
        <v>-3.0670000000000002</v>
      </c>
      <c r="T58" s="16">
        <v>-2.9777999999999998</v>
      </c>
      <c r="U58" s="16">
        <v>3.0827</v>
      </c>
      <c r="V58" s="16" t="s">
        <v>189</v>
      </c>
      <c r="W58" s="16">
        <v>-2.1183999999999998</v>
      </c>
      <c r="X58" s="16" t="s">
        <v>189</v>
      </c>
      <c r="Y58" s="16">
        <v>3.0912999999999999</v>
      </c>
      <c r="Z58" s="16">
        <v>-2.8435999999999999</v>
      </c>
      <c r="AA58" s="16">
        <v>3.0912999999999999</v>
      </c>
      <c r="AB58" s="16">
        <v>-2.5055000000000001</v>
      </c>
      <c r="AC58" s="16" t="s">
        <v>189</v>
      </c>
      <c r="AD58" s="16">
        <v>-5.0179999999999998</v>
      </c>
      <c r="AE58" s="16" t="s">
        <v>189</v>
      </c>
      <c r="AF58" s="16">
        <v>-3.7953999999999999</v>
      </c>
      <c r="AG58" s="16" t="s">
        <v>189</v>
      </c>
      <c r="AH58" s="16" t="s">
        <v>189</v>
      </c>
      <c r="AI58" s="16">
        <v>-2.8256000000000001</v>
      </c>
      <c r="AJ58" s="16" t="s">
        <v>189</v>
      </c>
      <c r="AK58" s="16">
        <v>-2.8144999999999998</v>
      </c>
      <c r="AL58" s="16">
        <v>-3.2422</v>
      </c>
      <c r="AM58" s="16" t="s">
        <v>189</v>
      </c>
      <c r="AN58" s="16">
        <v>-3.8229000000000002</v>
      </c>
      <c r="AO58" s="16">
        <v>-2.4868999999999999</v>
      </c>
      <c r="AP58" s="16">
        <v>3.3128000000000002</v>
      </c>
      <c r="AQ58" s="16" t="s">
        <v>189</v>
      </c>
      <c r="AR58" s="16" t="s">
        <v>189</v>
      </c>
      <c r="AS58" s="16" t="s">
        <v>189</v>
      </c>
      <c r="AT58" s="16" t="s">
        <v>189</v>
      </c>
      <c r="AU58" s="16" t="s">
        <v>189</v>
      </c>
      <c r="AV58" s="16" t="s">
        <v>189</v>
      </c>
      <c r="AW58" s="16" t="s">
        <v>189</v>
      </c>
      <c r="AX58" s="16" t="s">
        <v>189</v>
      </c>
      <c r="AY58" s="16" t="s">
        <v>189</v>
      </c>
      <c r="AZ58" s="16">
        <v>-4.5223000000000004</v>
      </c>
      <c r="BA58" s="16">
        <v>-2.2856000000000001</v>
      </c>
      <c r="BB58" s="16">
        <v>3.2176999999999998</v>
      </c>
      <c r="BC58" s="16" t="s">
        <v>189</v>
      </c>
      <c r="BD58" s="16" t="s">
        <v>189</v>
      </c>
      <c r="BE58" s="16">
        <v>3.0261</v>
      </c>
      <c r="BF58" s="16">
        <v>-4.0335000000000001</v>
      </c>
      <c r="BG58" s="16">
        <v>-2.0196999999999998</v>
      </c>
      <c r="BH58" s="16">
        <v>3.4167000000000001</v>
      </c>
      <c r="BI58" s="16" t="s">
        <v>189</v>
      </c>
      <c r="BJ58" s="16" t="s">
        <v>189</v>
      </c>
      <c r="BK58" s="16" t="s">
        <v>189</v>
      </c>
      <c r="BL58" s="16" t="s">
        <v>189</v>
      </c>
      <c r="BM58" s="16" t="s">
        <v>189</v>
      </c>
      <c r="BN58" s="16" t="s">
        <v>189</v>
      </c>
      <c r="BO58" s="16" t="s">
        <v>189</v>
      </c>
      <c r="BP58" s="16">
        <v>-4.0907999999999998</v>
      </c>
      <c r="BQ58" s="16">
        <v>-2.8778999999999999</v>
      </c>
      <c r="BR58" s="16" t="s">
        <v>189</v>
      </c>
      <c r="BS58" s="16" t="s">
        <v>189</v>
      </c>
    </row>
    <row r="59" spans="1:71">
      <c r="A59" t="s">
        <v>257</v>
      </c>
      <c r="B59" t="s">
        <v>75</v>
      </c>
      <c r="C59" t="s">
        <v>347</v>
      </c>
      <c r="D59" s="16">
        <v>5.2794999999999996</v>
      </c>
      <c r="E59" s="16">
        <v>4.6052</v>
      </c>
      <c r="F59" s="16">
        <v>5.5294999999999996</v>
      </c>
      <c r="G59" s="16">
        <v>-7.7678000000000003</v>
      </c>
      <c r="H59" s="16">
        <v>4.6052</v>
      </c>
      <c r="I59" s="16">
        <v>6.3021000000000003</v>
      </c>
      <c r="J59" s="16" t="s">
        <v>189</v>
      </c>
      <c r="K59" s="16">
        <v>5.1832000000000003</v>
      </c>
      <c r="L59" s="16">
        <v>5.1962000000000002</v>
      </c>
      <c r="M59" s="16">
        <v>4.9855999999999998</v>
      </c>
      <c r="N59" s="16" t="s">
        <v>189</v>
      </c>
      <c r="O59" s="16">
        <v>4.8403999999999998</v>
      </c>
      <c r="P59" s="16">
        <v>-7.1764999999999999</v>
      </c>
      <c r="Q59" s="16">
        <v>3.7242999999999999</v>
      </c>
      <c r="R59" s="16">
        <v>10.889799999999999</v>
      </c>
      <c r="S59" s="16">
        <v>5.9488000000000003</v>
      </c>
      <c r="T59" s="16">
        <v>4.5214999999999996</v>
      </c>
      <c r="U59" s="16">
        <v>5.2091000000000003</v>
      </c>
      <c r="V59" s="16">
        <v>5.6203000000000003</v>
      </c>
      <c r="W59" s="16">
        <v>4.4424000000000001</v>
      </c>
      <c r="X59" s="16" t="s">
        <v>189</v>
      </c>
      <c r="Y59" s="16">
        <v>5.1062000000000003</v>
      </c>
      <c r="Z59" s="16">
        <v>5.6421000000000001</v>
      </c>
      <c r="AA59" s="16">
        <v>5.1062000000000003</v>
      </c>
      <c r="AB59" s="16">
        <v>5.3090999999999999</v>
      </c>
      <c r="AC59" s="16">
        <v>6.7244000000000002</v>
      </c>
      <c r="AD59" s="16">
        <v>4.9339000000000004</v>
      </c>
      <c r="AE59" s="16">
        <v>7.8457999999999997</v>
      </c>
      <c r="AF59" s="16">
        <v>4.2161999999999997</v>
      </c>
      <c r="AG59" s="16">
        <v>-11.210800000000001</v>
      </c>
      <c r="AH59" s="16" t="s">
        <v>189</v>
      </c>
      <c r="AI59" s="16">
        <v>3.9487999999999999</v>
      </c>
      <c r="AJ59" s="16">
        <v>-4.2293000000000003</v>
      </c>
      <c r="AK59" s="16">
        <v>-4.8933</v>
      </c>
      <c r="AL59" s="16">
        <v>3.3001999999999998</v>
      </c>
      <c r="AM59" s="16" t="s">
        <v>189</v>
      </c>
      <c r="AN59" s="16">
        <v>5.2855999999999996</v>
      </c>
      <c r="AO59" s="16">
        <v>5.1239999999999997</v>
      </c>
      <c r="AP59" s="16">
        <v>4.1252000000000004</v>
      </c>
      <c r="AQ59" s="16">
        <v>-9.0182000000000002</v>
      </c>
      <c r="AR59" s="16">
        <v>-3.2627000000000002</v>
      </c>
      <c r="AS59" s="16">
        <v>-9.6019000000000005</v>
      </c>
      <c r="AT59" s="16">
        <v>2.7302</v>
      </c>
      <c r="AU59" s="16" t="s">
        <v>189</v>
      </c>
      <c r="AV59" s="16">
        <v>5.9587000000000003</v>
      </c>
      <c r="AW59" s="16">
        <v>-5.1764000000000001</v>
      </c>
      <c r="AX59" s="16">
        <v>3.9416000000000002</v>
      </c>
      <c r="AY59" s="16">
        <v>-9.0150000000000006</v>
      </c>
      <c r="AZ59" s="16">
        <v>3.8845000000000001</v>
      </c>
      <c r="BA59" s="16">
        <v>-6.8769999999999998</v>
      </c>
      <c r="BB59" s="16">
        <v>3.6808000000000001</v>
      </c>
      <c r="BC59" s="16" t="s">
        <v>189</v>
      </c>
      <c r="BD59" s="16">
        <v>6.2469999999999999</v>
      </c>
      <c r="BE59" s="16">
        <v>4.3071999999999999</v>
      </c>
      <c r="BF59" s="16">
        <v>4.9665999999999997</v>
      </c>
      <c r="BG59" s="16">
        <v>-4.5130999999999997</v>
      </c>
      <c r="BH59" s="16">
        <v>3.8961999999999999</v>
      </c>
      <c r="BI59" s="16" t="s">
        <v>189</v>
      </c>
      <c r="BJ59" s="16">
        <v>-4.6052999999999997</v>
      </c>
      <c r="BK59" s="16" t="s">
        <v>189</v>
      </c>
      <c r="BL59" s="16" t="s">
        <v>189</v>
      </c>
      <c r="BM59" s="16">
        <v>-10.0648</v>
      </c>
      <c r="BN59" s="16" t="s">
        <v>189</v>
      </c>
      <c r="BO59" s="16">
        <v>-10.258800000000001</v>
      </c>
      <c r="BP59" s="16">
        <v>3.1886999999999999</v>
      </c>
      <c r="BQ59" s="16">
        <v>-4.6494999999999997</v>
      </c>
      <c r="BR59" s="16" t="s">
        <v>189</v>
      </c>
      <c r="BS59" s="16">
        <v>-9.8164999999999996</v>
      </c>
    </row>
    <row r="60" spans="1:71">
      <c r="A60" t="s">
        <v>257</v>
      </c>
      <c r="B60" t="s">
        <v>2</v>
      </c>
      <c r="C60" t="s">
        <v>348</v>
      </c>
      <c r="D60" s="16">
        <v>3.6516000000000002</v>
      </c>
      <c r="E60" s="16">
        <v>3.9003000000000001</v>
      </c>
      <c r="F60" s="16">
        <v>-1.7226999999999999</v>
      </c>
      <c r="G60" s="16">
        <v>-4.6673</v>
      </c>
      <c r="H60" s="16">
        <v>3.9003000000000001</v>
      </c>
      <c r="I60" s="16">
        <v>3.1962999999999999</v>
      </c>
      <c r="J60" s="16">
        <v>2.4676</v>
      </c>
      <c r="K60" s="16">
        <v>4.0426000000000002</v>
      </c>
      <c r="L60" s="16">
        <v>4.1356999999999999</v>
      </c>
      <c r="M60" s="16">
        <v>2.5798000000000001</v>
      </c>
      <c r="N60" s="16" t="s">
        <v>189</v>
      </c>
      <c r="O60" s="16">
        <v>3.6013999999999999</v>
      </c>
      <c r="P60" s="16">
        <v>-3.8708</v>
      </c>
      <c r="Q60" s="16">
        <v>3.7406000000000001</v>
      </c>
      <c r="R60" s="16">
        <v>-3.1147</v>
      </c>
      <c r="S60" s="16">
        <v>4.2686000000000002</v>
      </c>
      <c r="T60" s="16">
        <v>3.0274999999999999</v>
      </c>
      <c r="U60" s="16">
        <v>3.7347000000000001</v>
      </c>
      <c r="V60" s="16">
        <v>3.4222999999999999</v>
      </c>
      <c r="W60" s="16">
        <v>3.5619999999999998</v>
      </c>
      <c r="X60" s="16">
        <v>-4.9168000000000003</v>
      </c>
      <c r="Y60" s="16">
        <v>3.3993000000000002</v>
      </c>
      <c r="Z60" s="16">
        <v>4.0848000000000004</v>
      </c>
      <c r="AA60" s="16">
        <v>3.3993000000000002</v>
      </c>
      <c r="AB60" s="16">
        <v>5.3491</v>
      </c>
      <c r="AC60" s="16">
        <v>3.2242999999999999</v>
      </c>
      <c r="AD60" s="16">
        <v>4.6596000000000002</v>
      </c>
      <c r="AE60" s="16">
        <v>-3.7292000000000001</v>
      </c>
      <c r="AF60" s="16">
        <v>4.1871999999999998</v>
      </c>
      <c r="AG60" s="16">
        <v>-4.2995999999999999</v>
      </c>
      <c r="AH60" s="16" t="s">
        <v>189</v>
      </c>
      <c r="AI60" s="16">
        <v>3.4588000000000001</v>
      </c>
      <c r="AJ60" s="16">
        <v>-3.1356999999999999</v>
      </c>
      <c r="AK60" s="16">
        <v>-2.6478999999999999</v>
      </c>
      <c r="AL60" s="16">
        <v>3.3837000000000002</v>
      </c>
      <c r="AM60" s="16" t="s">
        <v>189</v>
      </c>
      <c r="AN60" s="16">
        <v>3.7139000000000002</v>
      </c>
      <c r="AO60" s="16">
        <v>3.5442999999999998</v>
      </c>
      <c r="AP60" s="16">
        <v>3.7759</v>
      </c>
      <c r="AQ60" s="16">
        <v>-3.3166000000000002</v>
      </c>
      <c r="AR60" s="16">
        <v>-4.2619999999999996</v>
      </c>
      <c r="AS60" s="16" t="s">
        <v>189</v>
      </c>
      <c r="AT60" s="16">
        <v>-3.6490999999999998</v>
      </c>
      <c r="AU60" s="16" t="s">
        <v>189</v>
      </c>
      <c r="AV60" s="16">
        <v>5.2885</v>
      </c>
      <c r="AW60" s="16">
        <v>-2.3483999999999998</v>
      </c>
      <c r="AX60" s="16">
        <v>4.9531999999999998</v>
      </c>
      <c r="AY60" s="16">
        <v>-2.6431</v>
      </c>
      <c r="AZ60" s="16">
        <v>3.1913</v>
      </c>
      <c r="BA60" s="16">
        <v>3.5507</v>
      </c>
      <c r="BB60" s="16">
        <v>3.2951999999999999</v>
      </c>
      <c r="BC60" s="16" t="s">
        <v>189</v>
      </c>
      <c r="BD60" s="16">
        <v>4.5132000000000003</v>
      </c>
      <c r="BE60" s="16">
        <v>3.1852999999999998</v>
      </c>
      <c r="BF60" s="16">
        <v>3.8973</v>
      </c>
      <c r="BG60" s="16">
        <v>2.7829999999999999</v>
      </c>
      <c r="BH60" s="16">
        <v>3.7262</v>
      </c>
      <c r="BI60" s="16" t="s">
        <v>189</v>
      </c>
      <c r="BJ60" s="16" t="s">
        <v>189</v>
      </c>
      <c r="BK60" s="16" t="s">
        <v>189</v>
      </c>
      <c r="BL60" s="16" t="s">
        <v>189</v>
      </c>
      <c r="BM60" s="16">
        <v>-3.8803000000000001</v>
      </c>
      <c r="BN60" s="16" t="s">
        <v>189</v>
      </c>
      <c r="BO60" s="16">
        <v>-3.8102999999999998</v>
      </c>
      <c r="BP60" s="16">
        <v>4.0286</v>
      </c>
      <c r="BQ60" s="16">
        <v>-2.9022999999999999</v>
      </c>
      <c r="BR60" s="16" t="s">
        <v>189</v>
      </c>
      <c r="BS60" s="16">
        <v>-3.3938000000000001</v>
      </c>
    </row>
    <row r="61" spans="1:71">
      <c r="A61" t="s">
        <v>257</v>
      </c>
      <c r="B61" t="s">
        <v>67</v>
      </c>
      <c r="C61" t="s">
        <v>349</v>
      </c>
      <c r="D61" s="16">
        <v>25.9</v>
      </c>
      <c r="E61" s="16">
        <v>31.546299999999999</v>
      </c>
      <c r="F61" s="16">
        <v>-29.8474</v>
      </c>
      <c r="G61" s="16">
        <v>-15.014200000000001</v>
      </c>
      <c r="H61" s="16">
        <v>31.546299999999999</v>
      </c>
      <c r="I61" s="16">
        <v>22.784500000000001</v>
      </c>
      <c r="J61" s="16" t="s">
        <v>189</v>
      </c>
      <c r="K61" s="16">
        <v>26.9373</v>
      </c>
      <c r="L61" s="16">
        <v>25.151</v>
      </c>
      <c r="M61" s="16">
        <v>-27.4163</v>
      </c>
      <c r="N61" s="16" t="s">
        <v>189</v>
      </c>
      <c r="O61" s="16">
        <v>26.171199999999999</v>
      </c>
      <c r="P61" s="16" t="s">
        <v>189</v>
      </c>
      <c r="Q61" s="16">
        <v>25.177199999999999</v>
      </c>
      <c r="R61" s="16" t="s">
        <v>189</v>
      </c>
      <c r="S61" s="16">
        <v>34.500300000000003</v>
      </c>
      <c r="T61" s="16">
        <v>22.501100000000001</v>
      </c>
      <c r="U61" s="16">
        <v>25.708300000000001</v>
      </c>
      <c r="V61" s="16">
        <v>-26.202000000000002</v>
      </c>
      <c r="W61" s="16" t="s">
        <v>189</v>
      </c>
      <c r="X61" s="16" t="s">
        <v>189</v>
      </c>
      <c r="Y61" s="16">
        <v>24.832599999999999</v>
      </c>
      <c r="Z61" s="16" t="s">
        <v>189</v>
      </c>
      <c r="AA61" s="16">
        <v>24.832599999999999</v>
      </c>
      <c r="AB61" s="16" t="s">
        <v>189</v>
      </c>
      <c r="AC61" s="16">
        <v>-34.860199999999999</v>
      </c>
      <c r="AD61" s="16">
        <v>-36.376600000000003</v>
      </c>
      <c r="AE61" s="16">
        <v>-32.559399999999997</v>
      </c>
      <c r="AF61" s="16">
        <v>-29.904800000000002</v>
      </c>
      <c r="AG61" s="16" t="s">
        <v>189</v>
      </c>
      <c r="AH61" s="16" t="s">
        <v>189</v>
      </c>
      <c r="AI61" s="16">
        <v>21.676200000000001</v>
      </c>
      <c r="AJ61" s="16" t="s">
        <v>189</v>
      </c>
      <c r="AK61" s="16">
        <v>19.8825</v>
      </c>
      <c r="AL61" s="16">
        <v>23.312799999999999</v>
      </c>
      <c r="AM61" s="16" t="s">
        <v>189</v>
      </c>
      <c r="AN61" s="16">
        <v>-29.115200000000002</v>
      </c>
      <c r="AO61" s="16">
        <v>24.073599999999999</v>
      </c>
      <c r="AP61" s="16">
        <v>24.721</v>
      </c>
      <c r="AQ61" s="16" t="s">
        <v>189</v>
      </c>
      <c r="AR61" s="16" t="s">
        <v>189</v>
      </c>
      <c r="AS61" s="16" t="s">
        <v>189</v>
      </c>
      <c r="AT61" s="16">
        <v>-26.148800000000001</v>
      </c>
      <c r="AU61" s="16" t="s">
        <v>189</v>
      </c>
      <c r="AV61" s="16" t="s">
        <v>189</v>
      </c>
      <c r="AW61" s="16" t="s">
        <v>189</v>
      </c>
      <c r="AX61" s="16" t="s">
        <v>189</v>
      </c>
      <c r="AY61" s="16" t="s">
        <v>189</v>
      </c>
      <c r="AZ61" s="16">
        <v>-31.041599999999999</v>
      </c>
      <c r="BA61" s="16">
        <v>21.45</v>
      </c>
      <c r="BB61" s="16">
        <v>24.3215</v>
      </c>
      <c r="BC61" s="16" t="s">
        <v>189</v>
      </c>
      <c r="BD61" s="16" t="s">
        <v>189</v>
      </c>
      <c r="BE61" s="16">
        <v>24.936499999999999</v>
      </c>
      <c r="BF61" s="16">
        <v>-30.596</v>
      </c>
      <c r="BG61" s="16">
        <v>23.215299999999999</v>
      </c>
      <c r="BH61" s="16">
        <v>25.73</v>
      </c>
      <c r="BI61" s="16" t="s">
        <v>189</v>
      </c>
      <c r="BJ61" s="16" t="s">
        <v>189</v>
      </c>
      <c r="BK61" s="16" t="s">
        <v>189</v>
      </c>
      <c r="BL61" s="16" t="s">
        <v>189</v>
      </c>
      <c r="BM61" s="16" t="s">
        <v>189</v>
      </c>
      <c r="BN61" s="16" t="s">
        <v>189</v>
      </c>
      <c r="BO61" s="16" t="s">
        <v>189</v>
      </c>
      <c r="BP61" s="16">
        <v>-28.977799999999998</v>
      </c>
      <c r="BQ61" s="16">
        <v>22.527799999999999</v>
      </c>
      <c r="BR61" s="16" t="s">
        <v>189</v>
      </c>
      <c r="BS61" s="16" t="s">
        <v>189</v>
      </c>
    </row>
    <row r="62" spans="1:71">
      <c r="A62" t="s">
        <v>257</v>
      </c>
      <c r="B62" t="s">
        <v>4</v>
      </c>
      <c r="C62" t="s">
        <v>350</v>
      </c>
      <c r="D62" s="16">
        <v>18.006399999999999</v>
      </c>
      <c r="E62" s="16">
        <v>19.848099999999999</v>
      </c>
      <c r="F62" s="16">
        <v>-13.2997</v>
      </c>
      <c r="G62" s="16">
        <v>-17.271100000000001</v>
      </c>
      <c r="H62" s="16">
        <v>19.848099999999999</v>
      </c>
      <c r="I62" s="16">
        <v>15.2127</v>
      </c>
      <c r="J62" s="16">
        <v>-18.688700000000001</v>
      </c>
      <c r="K62" s="16">
        <v>17.9695</v>
      </c>
      <c r="L62" s="16">
        <v>17.958100000000002</v>
      </c>
      <c r="M62" s="16">
        <v>17.727799999999998</v>
      </c>
      <c r="N62" s="16" t="s">
        <v>189</v>
      </c>
      <c r="O62" s="16">
        <v>18.503399999999999</v>
      </c>
      <c r="P62" s="16">
        <v>-15.5289</v>
      </c>
      <c r="Q62" s="16">
        <v>18.252099999999999</v>
      </c>
      <c r="R62" s="16">
        <v>-17.046099999999999</v>
      </c>
      <c r="S62" s="16">
        <v>19.651299999999999</v>
      </c>
      <c r="T62" s="16">
        <v>16.151199999999999</v>
      </c>
      <c r="U62" s="16">
        <v>16.978899999999999</v>
      </c>
      <c r="V62" s="16">
        <v>20.431000000000001</v>
      </c>
      <c r="W62" s="16">
        <v>20.6844</v>
      </c>
      <c r="X62" s="16" t="s">
        <v>189</v>
      </c>
      <c r="Y62" s="16">
        <v>18.016300000000001</v>
      </c>
      <c r="Z62" s="16">
        <v>17.982299999999999</v>
      </c>
      <c r="AA62" s="16">
        <v>18.016300000000001</v>
      </c>
      <c r="AB62" s="16">
        <v>17.553100000000001</v>
      </c>
      <c r="AC62" s="16">
        <v>22.755299999999998</v>
      </c>
      <c r="AD62" s="16">
        <v>23.171500000000002</v>
      </c>
      <c r="AE62" s="16">
        <v>-13.8681</v>
      </c>
      <c r="AF62" s="16">
        <v>20.728999999999999</v>
      </c>
      <c r="AG62" s="16">
        <v>-16.979299999999999</v>
      </c>
      <c r="AH62" s="16" t="s">
        <v>189</v>
      </c>
      <c r="AI62" s="16">
        <v>-15.342599999999999</v>
      </c>
      <c r="AJ62" s="16">
        <v>-15.8797</v>
      </c>
      <c r="AK62" s="16" t="s">
        <v>189</v>
      </c>
      <c r="AL62" s="16">
        <v>16.047499999999999</v>
      </c>
      <c r="AM62" s="16" t="s">
        <v>189</v>
      </c>
      <c r="AN62" s="16">
        <v>17.1953</v>
      </c>
      <c r="AO62" s="16">
        <v>-16.721599999999999</v>
      </c>
      <c r="AP62" s="16">
        <v>17.146599999999999</v>
      </c>
      <c r="AQ62" s="16">
        <v>-16.545400000000001</v>
      </c>
      <c r="AR62" s="16">
        <v>-26.002099999999999</v>
      </c>
      <c r="AS62" s="16">
        <v>-11.972200000000001</v>
      </c>
      <c r="AT62" s="16">
        <v>21.025200000000002</v>
      </c>
      <c r="AU62" s="16" t="s">
        <v>189</v>
      </c>
      <c r="AV62" s="16">
        <v>20.642900000000001</v>
      </c>
      <c r="AW62" s="16">
        <v>-14.050700000000001</v>
      </c>
      <c r="AX62" s="16">
        <v>18.157299999999999</v>
      </c>
      <c r="AY62" s="16">
        <v>-17.540099999999999</v>
      </c>
      <c r="AZ62" s="16">
        <v>19.351299999999998</v>
      </c>
      <c r="BA62" s="16">
        <v>-16.026499999999999</v>
      </c>
      <c r="BB62" s="16">
        <v>18.273599999999998</v>
      </c>
      <c r="BC62" s="16" t="s">
        <v>189</v>
      </c>
      <c r="BD62" s="16">
        <v>18.500900000000001</v>
      </c>
      <c r="BE62" s="16">
        <v>18.482800000000001</v>
      </c>
      <c r="BF62" s="16">
        <v>19.925000000000001</v>
      </c>
      <c r="BG62" s="16">
        <v>-15.487</v>
      </c>
      <c r="BH62" s="16">
        <v>18.6464</v>
      </c>
      <c r="BI62" s="16" t="s">
        <v>189</v>
      </c>
      <c r="BJ62" s="16">
        <v>-16.724499999999999</v>
      </c>
      <c r="BK62" s="16" t="s">
        <v>189</v>
      </c>
      <c r="BL62" s="16" t="s">
        <v>189</v>
      </c>
      <c r="BM62" s="16">
        <v>-14.823399999999999</v>
      </c>
      <c r="BN62" s="16" t="s">
        <v>189</v>
      </c>
      <c r="BO62" s="16">
        <v>-17.145299999999999</v>
      </c>
      <c r="BP62" s="16">
        <v>19.754300000000001</v>
      </c>
      <c r="BQ62" s="16">
        <v>-15.2308</v>
      </c>
      <c r="BR62" s="16" t="s">
        <v>189</v>
      </c>
      <c r="BS62" s="16">
        <v>-15.153</v>
      </c>
    </row>
    <row r="63" spans="1:71">
      <c r="A63" t="s">
        <v>258</v>
      </c>
      <c r="B63" t="s">
        <v>0</v>
      </c>
      <c r="C63" t="s">
        <v>351</v>
      </c>
      <c r="D63" s="16">
        <v>10.103400000000001</v>
      </c>
      <c r="E63" s="16">
        <v>14.327</v>
      </c>
      <c r="F63" s="16">
        <v>10.015599999999999</v>
      </c>
      <c r="G63" s="16">
        <v>6.7408999999999999</v>
      </c>
      <c r="H63" s="16">
        <v>14.327</v>
      </c>
      <c r="I63" s="16">
        <v>8.1152999999999995</v>
      </c>
      <c r="J63" s="16" t="s">
        <v>189</v>
      </c>
      <c r="K63" s="16">
        <v>10.058999999999999</v>
      </c>
      <c r="L63" s="16">
        <v>11.369400000000001</v>
      </c>
      <c r="M63" s="16">
        <v>9.7289999999999992</v>
      </c>
      <c r="N63" s="16">
        <v>9.1801999999999992</v>
      </c>
      <c r="O63" s="16">
        <v>10.4307</v>
      </c>
      <c r="P63" s="16">
        <v>9.6697000000000006</v>
      </c>
      <c r="Q63" s="16">
        <v>11.0504</v>
      </c>
      <c r="R63" s="16">
        <v>9.0150000000000006</v>
      </c>
      <c r="S63" s="16">
        <v>11.7395</v>
      </c>
      <c r="T63" s="16">
        <v>7.7070999999999996</v>
      </c>
      <c r="U63" s="16">
        <v>8.6059000000000001</v>
      </c>
      <c r="V63" s="16">
        <v>10.9438</v>
      </c>
      <c r="W63" s="16">
        <v>12.411300000000001</v>
      </c>
      <c r="X63" s="16" t="s">
        <v>189</v>
      </c>
      <c r="Y63" s="16">
        <v>8.7928999999999995</v>
      </c>
      <c r="Z63" s="16">
        <v>12.5372</v>
      </c>
      <c r="AA63" s="16">
        <v>8.7928999999999995</v>
      </c>
      <c r="AB63" s="16">
        <v>12.028499999999999</v>
      </c>
      <c r="AC63" s="16">
        <v>11.399100000000001</v>
      </c>
      <c r="AD63" s="16">
        <v>14.313000000000001</v>
      </c>
      <c r="AE63" s="16">
        <v>10.317299999999999</v>
      </c>
      <c r="AF63" s="16">
        <v>12.1213</v>
      </c>
      <c r="AG63" s="16">
        <v>11.3337</v>
      </c>
      <c r="AH63" s="16">
        <v>-15.117000000000001</v>
      </c>
      <c r="AI63" s="16">
        <v>6.5602999999999998</v>
      </c>
      <c r="AJ63" s="16">
        <v>14.2826</v>
      </c>
      <c r="AK63" s="16">
        <v>5.3357999999999999</v>
      </c>
      <c r="AL63" s="16">
        <v>9.5413999999999994</v>
      </c>
      <c r="AM63" s="16">
        <v>5.4214000000000002</v>
      </c>
      <c r="AN63" s="16">
        <v>15.386900000000001</v>
      </c>
      <c r="AO63" s="16">
        <v>6.1905000000000001</v>
      </c>
      <c r="AP63" s="16">
        <v>9.4162999999999997</v>
      </c>
      <c r="AQ63" s="16">
        <v>7.7805</v>
      </c>
      <c r="AR63" s="16">
        <v>13.8032</v>
      </c>
      <c r="AS63" s="16">
        <v>9.3778000000000006</v>
      </c>
      <c r="AT63" s="16">
        <v>11.902900000000001</v>
      </c>
      <c r="AU63" s="16">
        <v>9.7675000000000001</v>
      </c>
      <c r="AV63" s="16">
        <v>16.557300000000001</v>
      </c>
      <c r="AW63" s="16">
        <v>10.970700000000001</v>
      </c>
      <c r="AX63" s="16">
        <v>13.2217</v>
      </c>
      <c r="AY63" s="16">
        <v>12.060700000000001</v>
      </c>
      <c r="AZ63" s="16">
        <v>13.3247</v>
      </c>
      <c r="BA63" s="16">
        <v>6.4316000000000004</v>
      </c>
      <c r="BB63" s="16">
        <v>10.1717</v>
      </c>
      <c r="BC63" s="16">
        <v>6.8261000000000003</v>
      </c>
      <c r="BD63" s="16">
        <v>12.6396</v>
      </c>
      <c r="BE63" s="16">
        <v>9.7537000000000003</v>
      </c>
      <c r="BF63" s="16">
        <v>13.408200000000001</v>
      </c>
      <c r="BG63" s="16">
        <v>7.2980999999999998</v>
      </c>
      <c r="BH63" s="16">
        <v>10.942500000000001</v>
      </c>
      <c r="BI63" s="16">
        <v>8.8561999999999994</v>
      </c>
      <c r="BJ63" s="16">
        <v>12.487299999999999</v>
      </c>
      <c r="BK63" s="16">
        <v>6.7</v>
      </c>
      <c r="BL63" s="16" t="s">
        <v>189</v>
      </c>
      <c r="BM63" s="16">
        <v>8.7169000000000008</v>
      </c>
      <c r="BN63" s="16">
        <v>11.3927</v>
      </c>
      <c r="BO63" s="16">
        <v>9.0896000000000008</v>
      </c>
      <c r="BP63" s="16">
        <v>12.8889</v>
      </c>
      <c r="BQ63" s="16">
        <v>9.3049999999999997</v>
      </c>
      <c r="BR63" s="16">
        <v>-20.501000000000001</v>
      </c>
      <c r="BS63" s="16">
        <v>7.2670000000000003</v>
      </c>
    </row>
    <row r="64" spans="1:71">
      <c r="A64" t="s">
        <v>258</v>
      </c>
      <c r="B64" t="s">
        <v>1</v>
      </c>
      <c r="C64" t="s">
        <v>352</v>
      </c>
      <c r="D64" s="16">
        <v>2.0939000000000001</v>
      </c>
      <c r="E64" s="16">
        <v>2.6295000000000002</v>
      </c>
      <c r="F64" s="16">
        <v>2.8578999999999999</v>
      </c>
      <c r="G64" s="16">
        <v>1.1113999999999999</v>
      </c>
      <c r="H64" s="16">
        <v>2.6295000000000002</v>
      </c>
      <c r="I64" s="16">
        <v>1.8908</v>
      </c>
      <c r="J64" s="16" t="s">
        <v>189</v>
      </c>
      <c r="K64" s="16">
        <v>2.0939000000000001</v>
      </c>
      <c r="L64" s="16">
        <v>2.7738</v>
      </c>
      <c r="M64" s="16">
        <v>1.9754</v>
      </c>
      <c r="N64" s="16">
        <v>1.3805000000000001</v>
      </c>
      <c r="O64" s="16">
        <v>2.4489000000000001</v>
      </c>
      <c r="P64" s="16">
        <v>1.5940000000000001</v>
      </c>
      <c r="Q64" s="16">
        <v>2.3492000000000002</v>
      </c>
      <c r="R64" s="16">
        <v>1.8281000000000001</v>
      </c>
      <c r="S64" s="16">
        <v>2.2138</v>
      </c>
      <c r="T64" s="16">
        <v>1.9609000000000001</v>
      </c>
      <c r="U64" s="16">
        <v>2.3986000000000001</v>
      </c>
      <c r="V64" s="16">
        <v>1.8613999999999999</v>
      </c>
      <c r="W64" s="16">
        <v>2.1541999999999999</v>
      </c>
      <c r="X64" s="16">
        <v>-2.6511</v>
      </c>
      <c r="Y64" s="16">
        <v>2.0396000000000001</v>
      </c>
      <c r="Z64" s="16">
        <v>2.2164000000000001</v>
      </c>
      <c r="AA64" s="16">
        <v>2.0396000000000001</v>
      </c>
      <c r="AB64" s="16">
        <v>2.6139000000000001</v>
      </c>
      <c r="AC64" s="16">
        <v>1.8402000000000001</v>
      </c>
      <c r="AD64" s="16">
        <v>2.5741000000000001</v>
      </c>
      <c r="AE64" s="16">
        <v>2.0072999999999999</v>
      </c>
      <c r="AF64" s="16">
        <v>2.395</v>
      </c>
      <c r="AG64" s="16">
        <v>2.008</v>
      </c>
      <c r="AH64" s="16">
        <v>-0.49349999999999999</v>
      </c>
      <c r="AI64" s="16">
        <v>2.1732999999999998</v>
      </c>
      <c r="AJ64" s="16">
        <v>2.7734000000000001</v>
      </c>
      <c r="AK64" s="16">
        <v>1.7846</v>
      </c>
      <c r="AL64" s="16">
        <v>2.2928000000000002</v>
      </c>
      <c r="AM64" s="16">
        <v>1.645</v>
      </c>
      <c r="AN64" s="16">
        <v>2.8365</v>
      </c>
      <c r="AO64" s="16">
        <v>2.2959000000000001</v>
      </c>
      <c r="AP64" s="16">
        <v>2.5226000000000002</v>
      </c>
      <c r="AQ64" s="16">
        <v>2.2818000000000001</v>
      </c>
      <c r="AR64" s="16">
        <v>2.5407999999999999</v>
      </c>
      <c r="AS64" s="16">
        <v>1.5168999999999999</v>
      </c>
      <c r="AT64" s="16">
        <v>2.2309000000000001</v>
      </c>
      <c r="AU64" s="16">
        <v>1.4392</v>
      </c>
      <c r="AV64" s="16">
        <v>3.4087000000000001</v>
      </c>
      <c r="AW64" s="16">
        <v>1.7661</v>
      </c>
      <c r="AX64" s="16">
        <v>2.2795999999999998</v>
      </c>
      <c r="AY64" s="16">
        <v>2.1680000000000001</v>
      </c>
      <c r="AZ64" s="16">
        <v>2.2700999999999998</v>
      </c>
      <c r="BA64" s="16">
        <v>1.9537</v>
      </c>
      <c r="BB64" s="16">
        <v>2.3805999999999998</v>
      </c>
      <c r="BC64" s="16">
        <v>1.6516</v>
      </c>
      <c r="BD64" s="16">
        <v>2.3666</v>
      </c>
      <c r="BE64" s="16">
        <v>2.4777999999999998</v>
      </c>
      <c r="BF64" s="16">
        <v>2.6375000000000002</v>
      </c>
      <c r="BG64" s="16">
        <v>2.3189000000000002</v>
      </c>
      <c r="BH64" s="16">
        <v>2.4256000000000002</v>
      </c>
      <c r="BI64" s="16">
        <v>2.4982000000000002</v>
      </c>
      <c r="BJ64" s="16">
        <v>2.0952000000000002</v>
      </c>
      <c r="BK64" s="16">
        <v>1.2318</v>
      </c>
      <c r="BL64" s="16" t="s">
        <v>189</v>
      </c>
      <c r="BM64" s="16">
        <v>1.554</v>
      </c>
      <c r="BN64" s="16">
        <v>1.9656</v>
      </c>
      <c r="BO64" s="16">
        <v>1.5022</v>
      </c>
      <c r="BP64" s="16">
        <v>2.4483999999999999</v>
      </c>
      <c r="BQ64" s="16">
        <v>2.2923</v>
      </c>
      <c r="BR64" s="16">
        <v>-3.3012000000000001</v>
      </c>
      <c r="BS64" s="16">
        <v>1.6526000000000001</v>
      </c>
    </row>
    <row r="65" spans="1:71">
      <c r="A65" t="s">
        <v>258</v>
      </c>
      <c r="B65" t="s">
        <v>75</v>
      </c>
      <c r="C65" t="s">
        <v>353</v>
      </c>
      <c r="D65" s="16">
        <v>1.3251999999999999</v>
      </c>
      <c r="E65" s="16">
        <v>1.7504999999999999</v>
      </c>
      <c r="F65" s="16">
        <v>1.7393000000000001</v>
      </c>
      <c r="G65" s="16">
        <v>0.89290000000000003</v>
      </c>
      <c r="H65" s="16">
        <v>1.7504999999999999</v>
      </c>
      <c r="I65" s="16">
        <v>1.1882999999999999</v>
      </c>
      <c r="J65" s="16" t="s">
        <v>189</v>
      </c>
      <c r="K65" s="16">
        <v>1.3251999999999999</v>
      </c>
      <c r="L65" s="16">
        <v>-2.2402000000000002</v>
      </c>
      <c r="M65" s="16">
        <v>1.0978000000000001</v>
      </c>
      <c r="N65" s="16">
        <v>1.2705</v>
      </c>
      <c r="O65" s="16">
        <v>1.7452000000000001</v>
      </c>
      <c r="P65" s="16">
        <v>1.0364</v>
      </c>
      <c r="Q65" s="16">
        <v>1.7821</v>
      </c>
      <c r="R65" s="16">
        <v>0.98250000000000004</v>
      </c>
      <c r="S65" s="16">
        <v>0.89480000000000004</v>
      </c>
      <c r="T65" s="16">
        <v>2.7501000000000002</v>
      </c>
      <c r="U65" s="16">
        <v>2.3281000000000001</v>
      </c>
      <c r="V65" s="16">
        <v>0.92359999999999998</v>
      </c>
      <c r="W65" s="16">
        <v>1.2528999999999999</v>
      </c>
      <c r="X65" s="16" t="s">
        <v>189</v>
      </c>
      <c r="Y65" s="16">
        <v>1.5744</v>
      </c>
      <c r="Z65" s="16">
        <v>1.1416999999999999</v>
      </c>
      <c r="AA65" s="16">
        <v>1.5744</v>
      </c>
      <c r="AB65" s="16">
        <v>0.7772</v>
      </c>
      <c r="AC65" s="16">
        <v>1.1397999999999999</v>
      </c>
      <c r="AD65" s="16">
        <v>0.81469999999999998</v>
      </c>
      <c r="AE65" s="16">
        <v>0.92</v>
      </c>
      <c r="AF65" s="16">
        <v>1.4772000000000001</v>
      </c>
      <c r="AG65" s="16">
        <v>0.49669999999999997</v>
      </c>
      <c r="AH65" s="16" t="s">
        <v>189</v>
      </c>
      <c r="AI65" s="16">
        <v>2.1535000000000002</v>
      </c>
      <c r="AJ65" s="16" t="s">
        <v>189</v>
      </c>
      <c r="AK65" s="16">
        <v>2.1244999999999998</v>
      </c>
      <c r="AL65" s="16">
        <v>-2.8086000000000002</v>
      </c>
      <c r="AM65" s="16">
        <v>-2.7496</v>
      </c>
      <c r="AN65" s="16" t="s">
        <v>189</v>
      </c>
      <c r="AO65" s="16">
        <v>1.7188000000000001</v>
      </c>
      <c r="AP65" s="16">
        <v>-3.4011999999999998</v>
      </c>
      <c r="AQ65" s="16">
        <v>1.6294</v>
      </c>
      <c r="AR65" s="16">
        <v>0.77580000000000005</v>
      </c>
      <c r="AS65" s="16">
        <v>0.96919999999999995</v>
      </c>
      <c r="AT65" s="16">
        <v>1.2185999999999999</v>
      </c>
      <c r="AU65" s="16">
        <v>0.70830000000000004</v>
      </c>
      <c r="AV65" s="16">
        <v>-0.55759999999999998</v>
      </c>
      <c r="AW65" s="16">
        <v>1.2847999999999999</v>
      </c>
      <c r="AX65" s="16">
        <v>0.84319999999999995</v>
      </c>
      <c r="AY65" s="16">
        <v>1.2676000000000001</v>
      </c>
      <c r="AZ65" s="16">
        <v>-2.8237999999999999</v>
      </c>
      <c r="BA65" s="16">
        <v>1.0403</v>
      </c>
      <c r="BB65" s="16">
        <v>2.6617999999999999</v>
      </c>
      <c r="BC65" s="16">
        <v>0.49519999999999997</v>
      </c>
      <c r="BD65" s="16">
        <v>1.1855</v>
      </c>
      <c r="BE65" s="16">
        <v>2.1</v>
      </c>
      <c r="BF65" s="16">
        <v>2.0699000000000001</v>
      </c>
      <c r="BG65" s="16">
        <v>1.3841000000000001</v>
      </c>
      <c r="BH65" s="16">
        <v>1.9053</v>
      </c>
      <c r="BI65" s="16">
        <v>-1.3163</v>
      </c>
      <c r="BJ65" s="16">
        <v>1.1338999999999999</v>
      </c>
      <c r="BK65" s="16">
        <v>0.80520000000000003</v>
      </c>
      <c r="BL65" s="16" t="s">
        <v>189</v>
      </c>
      <c r="BM65" s="16">
        <v>1.1117999999999999</v>
      </c>
      <c r="BN65" s="16">
        <v>-1.5025999999999999</v>
      </c>
      <c r="BO65" s="16">
        <v>0.89570000000000005</v>
      </c>
      <c r="BP65" s="16">
        <v>2.1225000000000001</v>
      </c>
      <c r="BQ65" s="16">
        <v>1.5163</v>
      </c>
      <c r="BR65" s="16">
        <v>-0.67210000000000003</v>
      </c>
      <c r="BS65" s="16">
        <v>1.0232000000000001</v>
      </c>
    </row>
    <row r="66" spans="1:71">
      <c r="A66" t="s">
        <v>258</v>
      </c>
      <c r="B66" t="s">
        <v>64</v>
      </c>
      <c r="C66" t="s">
        <v>354</v>
      </c>
      <c r="D66" s="16">
        <v>-2.4060999999999999</v>
      </c>
      <c r="E66" s="16" t="s">
        <v>189</v>
      </c>
      <c r="F66" s="16" t="s">
        <v>189</v>
      </c>
      <c r="G66" s="16" t="s">
        <v>189</v>
      </c>
      <c r="H66" s="16" t="s">
        <v>189</v>
      </c>
      <c r="I66" s="16" t="s">
        <v>189</v>
      </c>
      <c r="J66" s="16" t="s">
        <v>189</v>
      </c>
      <c r="K66" s="16">
        <v>-2.4060999999999999</v>
      </c>
      <c r="L66" s="16" t="s">
        <v>189</v>
      </c>
      <c r="M66" s="16" t="s">
        <v>189</v>
      </c>
      <c r="N66" s="16" t="s">
        <v>189</v>
      </c>
      <c r="O66" s="16" t="s">
        <v>189</v>
      </c>
      <c r="P66" s="16" t="s">
        <v>189</v>
      </c>
      <c r="Q66" s="16" t="s">
        <v>189</v>
      </c>
      <c r="R66" s="16" t="s">
        <v>189</v>
      </c>
      <c r="S66" s="16" t="s">
        <v>189</v>
      </c>
      <c r="T66" s="16" t="s">
        <v>189</v>
      </c>
      <c r="U66" s="16" t="s">
        <v>189</v>
      </c>
      <c r="V66" s="16" t="s">
        <v>189</v>
      </c>
      <c r="W66" s="16" t="s">
        <v>189</v>
      </c>
      <c r="X66" s="16" t="s">
        <v>189</v>
      </c>
      <c r="Y66" s="16" t="s">
        <v>189</v>
      </c>
      <c r="Z66" s="16" t="s">
        <v>189</v>
      </c>
      <c r="AA66" s="16" t="s">
        <v>189</v>
      </c>
      <c r="AB66" s="16" t="s">
        <v>189</v>
      </c>
      <c r="AC66" s="16" t="s">
        <v>189</v>
      </c>
      <c r="AD66" s="16" t="s">
        <v>189</v>
      </c>
      <c r="AE66" s="16" t="s">
        <v>189</v>
      </c>
      <c r="AF66" s="16" t="s">
        <v>189</v>
      </c>
      <c r="AG66" s="16" t="s">
        <v>189</v>
      </c>
      <c r="AH66" s="16" t="s">
        <v>189</v>
      </c>
      <c r="AI66" s="16" t="s">
        <v>189</v>
      </c>
      <c r="AJ66" s="16" t="s">
        <v>189</v>
      </c>
      <c r="AK66" s="16" t="s">
        <v>189</v>
      </c>
      <c r="AL66" s="16" t="s">
        <v>189</v>
      </c>
      <c r="AM66" s="16" t="s">
        <v>189</v>
      </c>
      <c r="AN66" s="16" t="s">
        <v>189</v>
      </c>
      <c r="AO66" s="16" t="s">
        <v>189</v>
      </c>
      <c r="AP66" s="16" t="s">
        <v>189</v>
      </c>
      <c r="AQ66" s="16" t="s">
        <v>189</v>
      </c>
      <c r="AR66" s="16" t="s">
        <v>189</v>
      </c>
      <c r="AS66" s="16" t="s">
        <v>189</v>
      </c>
      <c r="AT66" s="16" t="s">
        <v>189</v>
      </c>
      <c r="AU66" s="16" t="s">
        <v>189</v>
      </c>
      <c r="AV66" s="16" t="s">
        <v>189</v>
      </c>
      <c r="AW66" s="16" t="s">
        <v>189</v>
      </c>
      <c r="AX66" s="16" t="s">
        <v>189</v>
      </c>
      <c r="AY66" s="16" t="s">
        <v>189</v>
      </c>
      <c r="AZ66" s="16" t="s">
        <v>189</v>
      </c>
      <c r="BA66" s="16" t="s">
        <v>189</v>
      </c>
      <c r="BB66" s="16" t="s">
        <v>189</v>
      </c>
      <c r="BC66" s="16" t="s">
        <v>189</v>
      </c>
      <c r="BD66" s="16" t="s">
        <v>189</v>
      </c>
      <c r="BE66" s="16" t="s">
        <v>189</v>
      </c>
      <c r="BF66" s="16" t="s">
        <v>189</v>
      </c>
      <c r="BG66" s="16" t="s">
        <v>189</v>
      </c>
      <c r="BH66" s="16" t="s">
        <v>189</v>
      </c>
      <c r="BI66" s="16" t="s">
        <v>189</v>
      </c>
      <c r="BJ66" s="16" t="s">
        <v>189</v>
      </c>
      <c r="BK66" s="16" t="s">
        <v>189</v>
      </c>
      <c r="BL66" s="16" t="s">
        <v>189</v>
      </c>
      <c r="BM66" s="16" t="s">
        <v>189</v>
      </c>
      <c r="BN66" s="16" t="s">
        <v>189</v>
      </c>
      <c r="BO66" s="16" t="s">
        <v>189</v>
      </c>
      <c r="BP66" s="16" t="s">
        <v>189</v>
      </c>
      <c r="BQ66" s="16" t="s">
        <v>189</v>
      </c>
      <c r="BR66" s="16" t="s">
        <v>189</v>
      </c>
      <c r="BS66" s="16" t="s">
        <v>189</v>
      </c>
    </row>
    <row r="67" spans="1:71">
      <c r="A67" t="s">
        <v>258</v>
      </c>
      <c r="B67" t="s">
        <v>2</v>
      </c>
      <c r="C67" t="s">
        <v>355</v>
      </c>
      <c r="D67" s="16">
        <v>-12.7424</v>
      </c>
      <c r="E67" s="16" t="s">
        <v>189</v>
      </c>
      <c r="F67" s="16" t="s">
        <v>189</v>
      </c>
      <c r="G67" s="16" t="s">
        <v>189</v>
      </c>
      <c r="H67" s="16" t="s">
        <v>189</v>
      </c>
      <c r="I67" s="16" t="s">
        <v>189</v>
      </c>
      <c r="J67" s="16" t="s">
        <v>189</v>
      </c>
      <c r="K67" s="16">
        <v>-12.7424</v>
      </c>
      <c r="L67" s="16" t="s">
        <v>189</v>
      </c>
      <c r="M67" s="16" t="s">
        <v>189</v>
      </c>
      <c r="N67" s="16" t="s">
        <v>189</v>
      </c>
      <c r="O67" s="16" t="s">
        <v>189</v>
      </c>
      <c r="P67" s="16" t="s">
        <v>189</v>
      </c>
      <c r="Q67" s="16" t="s">
        <v>189</v>
      </c>
      <c r="R67" s="16" t="s">
        <v>189</v>
      </c>
      <c r="S67" s="16" t="s">
        <v>189</v>
      </c>
      <c r="T67" s="16" t="s">
        <v>189</v>
      </c>
      <c r="U67" s="16" t="s">
        <v>189</v>
      </c>
      <c r="V67" s="16" t="s">
        <v>189</v>
      </c>
      <c r="W67" s="16" t="s">
        <v>189</v>
      </c>
      <c r="X67" s="16" t="s">
        <v>189</v>
      </c>
      <c r="Y67" s="16" t="s">
        <v>189</v>
      </c>
      <c r="Z67" s="16" t="s">
        <v>189</v>
      </c>
      <c r="AA67" s="16" t="s">
        <v>189</v>
      </c>
      <c r="AB67" s="16" t="s">
        <v>189</v>
      </c>
      <c r="AC67" s="16" t="s">
        <v>189</v>
      </c>
      <c r="AD67" s="16" t="s">
        <v>189</v>
      </c>
      <c r="AE67" s="16" t="s">
        <v>189</v>
      </c>
      <c r="AF67" s="16" t="s">
        <v>189</v>
      </c>
      <c r="AG67" s="16" t="s">
        <v>189</v>
      </c>
      <c r="AH67" s="16" t="s">
        <v>189</v>
      </c>
      <c r="AI67" s="16" t="s">
        <v>189</v>
      </c>
      <c r="AJ67" s="16" t="s">
        <v>189</v>
      </c>
      <c r="AK67" s="16" t="s">
        <v>189</v>
      </c>
      <c r="AL67" s="16" t="s">
        <v>189</v>
      </c>
      <c r="AM67" s="16" t="s">
        <v>189</v>
      </c>
      <c r="AN67" s="16" t="s">
        <v>189</v>
      </c>
      <c r="AO67" s="16" t="s">
        <v>189</v>
      </c>
      <c r="AP67" s="16" t="s">
        <v>189</v>
      </c>
      <c r="AQ67" s="16" t="s">
        <v>189</v>
      </c>
      <c r="AR67" s="16" t="s">
        <v>189</v>
      </c>
      <c r="AS67" s="16" t="s">
        <v>189</v>
      </c>
      <c r="AT67" s="16" t="s">
        <v>189</v>
      </c>
      <c r="AU67" s="16" t="s">
        <v>189</v>
      </c>
      <c r="AV67" s="16" t="s">
        <v>189</v>
      </c>
      <c r="AW67" s="16" t="s">
        <v>189</v>
      </c>
      <c r="AX67" s="16" t="s">
        <v>189</v>
      </c>
      <c r="AY67" s="16" t="s">
        <v>189</v>
      </c>
      <c r="AZ67" s="16" t="s">
        <v>189</v>
      </c>
      <c r="BA67" s="16" t="s">
        <v>189</v>
      </c>
      <c r="BB67" s="16" t="s">
        <v>189</v>
      </c>
      <c r="BC67" s="16" t="s">
        <v>189</v>
      </c>
      <c r="BD67" s="16" t="s">
        <v>189</v>
      </c>
      <c r="BE67" s="16" t="s">
        <v>189</v>
      </c>
      <c r="BF67" s="16" t="s">
        <v>189</v>
      </c>
      <c r="BG67" s="16" t="s">
        <v>189</v>
      </c>
      <c r="BH67" s="16" t="s">
        <v>189</v>
      </c>
      <c r="BI67" s="16" t="s">
        <v>189</v>
      </c>
      <c r="BJ67" s="16" t="s">
        <v>189</v>
      </c>
      <c r="BK67" s="16" t="s">
        <v>189</v>
      </c>
      <c r="BL67" s="16" t="s">
        <v>189</v>
      </c>
      <c r="BM67" s="16" t="s">
        <v>189</v>
      </c>
      <c r="BN67" s="16" t="s">
        <v>189</v>
      </c>
      <c r="BO67" s="16" t="s">
        <v>189</v>
      </c>
      <c r="BP67" s="16" t="s">
        <v>189</v>
      </c>
      <c r="BQ67" s="16" t="s">
        <v>189</v>
      </c>
      <c r="BR67" s="16" t="s">
        <v>189</v>
      </c>
      <c r="BS67" s="16" t="s">
        <v>189</v>
      </c>
    </row>
    <row r="68" spans="1:71">
      <c r="A68" t="s">
        <v>259</v>
      </c>
      <c r="B68" t="s">
        <v>0</v>
      </c>
      <c r="C68" t="s">
        <v>356</v>
      </c>
      <c r="D68" s="16">
        <v>4.4009999999999998</v>
      </c>
      <c r="E68" s="16">
        <v>5.6654999999999998</v>
      </c>
      <c r="F68" s="16">
        <v>-5.8365</v>
      </c>
      <c r="G68" s="16">
        <v>-2.1461999999999999</v>
      </c>
      <c r="H68" s="16">
        <v>5.6654999999999998</v>
      </c>
      <c r="I68" s="16">
        <v>3.5752999999999999</v>
      </c>
      <c r="J68" s="16" t="s">
        <v>189</v>
      </c>
      <c r="K68" s="16">
        <v>4.3647</v>
      </c>
      <c r="L68" s="16">
        <v>5.3327</v>
      </c>
      <c r="M68" s="16">
        <v>-5.5883000000000003</v>
      </c>
      <c r="N68" s="16">
        <v>3.0951</v>
      </c>
      <c r="O68" s="16">
        <v>5.4031000000000002</v>
      </c>
      <c r="P68" s="16">
        <v>3.6038000000000001</v>
      </c>
      <c r="Q68" s="16">
        <v>3.6396000000000002</v>
      </c>
      <c r="R68" s="16">
        <v>-5.5708000000000002</v>
      </c>
      <c r="S68" s="16">
        <v>-4.4337999999999997</v>
      </c>
      <c r="T68" s="16">
        <v>4.3771000000000004</v>
      </c>
      <c r="U68" s="16">
        <v>6.931</v>
      </c>
      <c r="V68" s="16">
        <v>3.0956000000000001</v>
      </c>
      <c r="W68" s="16">
        <v>4.5610999999999997</v>
      </c>
      <c r="X68" s="16" t="s">
        <v>189</v>
      </c>
      <c r="Y68" s="16">
        <v>4.4417999999999997</v>
      </c>
      <c r="Z68" s="16">
        <v>4.3857999999999997</v>
      </c>
      <c r="AA68" s="16">
        <v>4.4417999999999997</v>
      </c>
      <c r="AB68" s="16">
        <v>-4.5362</v>
      </c>
      <c r="AC68" s="16" t="s">
        <v>189</v>
      </c>
      <c r="AD68" s="16" t="s">
        <v>189</v>
      </c>
      <c r="AE68" s="16">
        <v>-2.1583999999999999</v>
      </c>
      <c r="AF68" s="16" t="s">
        <v>189</v>
      </c>
      <c r="AG68" s="16" t="s">
        <v>189</v>
      </c>
      <c r="AH68" s="16">
        <v>4.2567000000000004</v>
      </c>
      <c r="AI68" s="16">
        <v>4.5990000000000002</v>
      </c>
      <c r="AJ68" s="16">
        <v>4.4574999999999996</v>
      </c>
      <c r="AK68" s="16">
        <v>4.3811999999999998</v>
      </c>
      <c r="AL68" s="16">
        <v>3.0989</v>
      </c>
      <c r="AM68" s="16">
        <v>-6.3114999999999997</v>
      </c>
      <c r="AN68" s="16">
        <v>-6.7106000000000003</v>
      </c>
      <c r="AO68" s="16">
        <v>-6.9960000000000004</v>
      </c>
      <c r="AP68" s="16">
        <v>5.7210999999999999</v>
      </c>
      <c r="AQ68" s="16" t="s">
        <v>189</v>
      </c>
      <c r="AR68" s="16">
        <v>-4.9368999999999996</v>
      </c>
      <c r="AS68" s="16">
        <v>-1.9272</v>
      </c>
      <c r="AT68" s="16">
        <v>-2.3214999999999999</v>
      </c>
      <c r="AU68" s="16">
        <v>-4.1581000000000001</v>
      </c>
      <c r="AV68" s="16">
        <v>-6.1986999999999997</v>
      </c>
      <c r="AW68" s="16">
        <v>3.1328999999999998</v>
      </c>
      <c r="AX68" s="16">
        <v>4.0103999999999997</v>
      </c>
      <c r="AY68" s="16">
        <v>-4.8921999999999999</v>
      </c>
      <c r="AZ68" s="16" t="s">
        <v>189</v>
      </c>
      <c r="BA68" s="16">
        <v>-4.931</v>
      </c>
      <c r="BB68" s="16">
        <v>-2.6844999999999999</v>
      </c>
      <c r="BC68" s="16" t="s">
        <v>189</v>
      </c>
      <c r="BD68" s="16">
        <v>-6.8033999999999999</v>
      </c>
      <c r="BE68" s="16">
        <v>-3.0419999999999998</v>
      </c>
      <c r="BF68" s="16">
        <v>5.7061999999999999</v>
      </c>
      <c r="BG68" s="16">
        <v>-4.4800000000000004</v>
      </c>
      <c r="BH68" s="16">
        <v>4.8875999999999999</v>
      </c>
      <c r="BI68" s="16" t="s">
        <v>189</v>
      </c>
      <c r="BJ68" s="16">
        <v>3.0104000000000002</v>
      </c>
      <c r="BK68" s="16" t="s">
        <v>189</v>
      </c>
      <c r="BL68" s="16" t="s">
        <v>189</v>
      </c>
      <c r="BM68" s="16">
        <v>3.3915999999999999</v>
      </c>
      <c r="BN68" s="16">
        <v>-1.1820999999999999</v>
      </c>
      <c r="BO68" s="16">
        <v>-5.0571000000000002</v>
      </c>
      <c r="BP68" s="16">
        <v>4.8414999999999999</v>
      </c>
      <c r="BQ68" s="16">
        <v>-2.0950000000000002</v>
      </c>
      <c r="BR68" s="16" t="s">
        <v>189</v>
      </c>
      <c r="BS68" s="16">
        <v>-4.7051999999999996</v>
      </c>
    </row>
    <row r="69" spans="1:71">
      <c r="A69" t="s">
        <v>259</v>
      </c>
      <c r="B69" t="s">
        <v>75</v>
      </c>
      <c r="C69" t="s">
        <v>357</v>
      </c>
      <c r="D69" s="16">
        <v>0.95809999999999995</v>
      </c>
      <c r="E69" s="16">
        <v>0.71950000000000003</v>
      </c>
      <c r="F69" s="16">
        <v>0.22</v>
      </c>
      <c r="G69" s="16">
        <v>1.6001000000000001</v>
      </c>
      <c r="H69" s="16">
        <v>0.71950000000000003</v>
      </c>
      <c r="I69" s="16">
        <v>1.0654999999999999</v>
      </c>
      <c r="J69" s="16" t="s">
        <v>189</v>
      </c>
      <c r="K69" s="16">
        <v>0.97940000000000005</v>
      </c>
      <c r="L69" s="16">
        <v>0.97009999999999996</v>
      </c>
      <c r="M69" s="16">
        <v>0.3377</v>
      </c>
      <c r="N69" s="16">
        <v>1.3695999999999999</v>
      </c>
      <c r="O69" s="16">
        <v>0.84419999999999995</v>
      </c>
      <c r="P69" s="16">
        <v>1.0370999999999999</v>
      </c>
      <c r="Q69" s="16">
        <v>0.54479999999999995</v>
      </c>
      <c r="R69" s="16">
        <v>1.7337</v>
      </c>
      <c r="S69" s="16">
        <v>1.2593000000000001</v>
      </c>
      <c r="T69" s="16">
        <v>0.80700000000000005</v>
      </c>
      <c r="U69" s="16">
        <v>0.81399999999999995</v>
      </c>
      <c r="V69" s="16">
        <v>1.0233000000000001</v>
      </c>
      <c r="W69" s="16">
        <v>1.0532999999999999</v>
      </c>
      <c r="X69" s="16" t="s">
        <v>189</v>
      </c>
      <c r="Y69" s="16">
        <v>0.83209999999999995</v>
      </c>
      <c r="Z69" s="16">
        <v>0.99339999999999995</v>
      </c>
      <c r="AA69" s="16">
        <v>0.83209999999999995</v>
      </c>
      <c r="AB69" s="16">
        <v>1.2834000000000001</v>
      </c>
      <c r="AC69" s="16" t="s">
        <v>189</v>
      </c>
      <c r="AD69" s="16">
        <v>-0.2293</v>
      </c>
      <c r="AE69" s="16">
        <v>1.6829000000000001</v>
      </c>
      <c r="AF69" s="16">
        <v>0.1424</v>
      </c>
      <c r="AG69" s="16">
        <v>-3.0491999999999999</v>
      </c>
      <c r="AH69" s="16">
        <v>0.78710000000000002</v>
      </c>
      <c r="AI69" s="16">
        <v>0.86680000000000001</v>
      </c>
      <c r="AJ69" s="16">
        <v>0.95469999999999999</v>
      </c>
      <c r="AK69" s="16">
        <v>0.72719999999999996</v>
      </c>
      <c r="AL69" s="16">
        <v>0.74709999999999999</v>
      </c>
      <c r="AM69" s="16">
        <v>0.94850000000000001</v>
      </c>
      <c r="AN69" s="16">
        <v>1.2031000000000001</v>
      </c>
      <c r="AO69" s="16">
        <v>0.57669999999999999</v>
      </c>
      <c r="AP69" s="16">
        <v>1.1242000000000001</v>
      </c>
      <c r="AQ69" s="16">
        <v>-1E-4</v>
      </c>
      <c r="AR69" s="16">
        <v>0.42199999999999999</v>
      </c>
      <c r="AS69" s="16">
        <v>1.2577</v>
      </c>
      <c r="AT69" s="16">
        <v>0.23469999999999999</v>
      </c>
      <c r="AU69" s="16">
        <v>2.2801</v>
      </c>
      <c r="AV69" s="16">
        <v>0.74250000000000005</v>
      </c>
      <c r="AW69" s="16">
        <v>1.0920000000000001</v>
      </c>
      <c r="AX69" s="16">
        <v>0.39300000000000002</v>
      </c>
      <c r="AY69" s="16">
        <v>1.9026000000000001</v>
      </c>
      <c r="AZ69" s="16">
        <v>-0.59560000000000002</v>
      </c>
      <c r="BA69" s="16">
        <v>-0.97050000000000003</v>
      </c>
      <c r="BB69" s="16">
        <v>0.9869</v>
      </c>
      <c r="BC69" s="16" t="s">
        <v>189</v>
      </c>
      <c r="BD69" s="16">
        <v>0.67249999999999999</v>
      </c>
      <c r="BE69" s="16">
        <v>1.1814</v>
      </c>
      <c r="BF69" s="16">
        <v>0.86709999999999998</v>
      </c>
      <c r="BG69" s="16">
        <v>-0.81169999999999998</v>
      </c>
      <c r="BH69" s="16">
        <v>0.93010000000000004</v>
      </c>
      <c r="BI69" s="16" t="s">
        <v>189</v>
      </c>
      <c r="BJ69" s="16">
        <v>1.1479999999999999</v>
      </c>
      <c r="BK69" s="16" t="s">
        <v>189</v>
      </c>
      <c r="BL69" s="16" t="s">
        <v>189</v>
      </c>
      <c r="BM69" s="16">
        <v>1.1409</v>
      </c>
      <c r="BN69" s="16">
        <v>3.8699999999999998E-2</v>
      </c>
      <c r="BO69" s="16">
        <v>1.9119999999999999</v>
      </c>
      <c r="BP69" s="16">
        <v>0.79500000000000004</v>
      </c>
      <c r="BQ69" s="16">
        <v>0.34339999999999998</v>
      </c>
      <c r="BR69" s="16" t="s">
        <v>189</v>
      </c>
      <c r="BS69" s="16">
        <v>1.887</v>
      </c>
    </row>
    <row r="70" spans="1:71">
      <c r="A70" t="s">
        <v>259</v>
      </c>
      <c r="B70" t="s">
        <v>2</v>
      </c>
      <c r="C70" t="s">
        <v>358</v>
      </c>
      <c r="D70" s="16">
        <v>-7.8517999999999999</v>
      </c>
      <c r="E70" s="16" t="s">
        <v>189</v>
      </c>
      <c r="F70" s="16" t="s">
        <v>189</v>
      </c>
      <c r="G70" s="16" t="s">
        <v>189</v>
      </c>
      <c r="H70" s="16" t="s">
        <v>189</v>
      </c>
      <c r="I70" s="16" t="s">
        <v>189</v>
      </c>
      <c r="J70" s="16" t="s">
        <v>189</v>
      </c>
      <c r="K70" s="16" t="s">
        <v>189</v>
      </c>
      <c r="L70" s="16" t="s">
        <v>189</v>
      </c>
      <c r="M70" s="16" t="s">
        <v>189</v>
      </c>
      <c r="N70" s="16" t="s">
        <v>189</v>
      </c>
      <c r="O70" s="16">
        <v>-4.5472999999999999</v>
      </c>
      <c r="P70" s="16" t="s">
        <v>189</v>
      </c>
      <c r="Q70" s="16">
        <v>-8.7875999999999994</v>
      </c>
      <c r="R70" s="16" t="s">
        <v>189</v>
      </c>
      <c r="S70" s="16" t="s">
        <v>189</v>
      </c>
      <c r="T70" s="16">
        <v>-8.2626000000000008</v>
      </c>
      <c r="U70" s="16">
        <v>-8.4794</v>
      </c>
      <c r="V70" s="16" t="s">
        <v>189</v>
      </c>
      <c r="W70" s="16" t="s">
        <v>189</v>
      </c>
      <c r="X70" s="16" t="s">
        <v>189</v>
      </c>
      <c r="Y70" s="16" t="s">
        <v>189</v>
      </c>
      <c r="Z70" s="16" t="s">
        <v>189</v>
      </c>
      <c r="AA70" s="16" t="s">
        <v>189</v>
      </c>
      <c r="AB70" s="16" t="s">
        <v>189</v>
      </c>
      <c r="AC70" s="16" t="s">
        <v>189</v>
      </c>
      <c r="AD70" s="16" t="s">
        <v>189</v>
      </c>
      <c r="AE70" s="16" t="s">
        <v>189</v>
      </c>
      <c r="AF70" s="16" t="s">
        <v>189</v>
      </c>
      <c r="AG70" s="16" t="s">
        <v>189</v>
      </c>
      <c r="AH70" s="16" t="s">
        <v>189</v>
      </c>
      <c r="AI70" s="16" t="s">
        <v>189</v>
      </c>
      <c r="AJ70" s="16" t="s">
        <v>189</v>
      </c>
      <c r="AK70" s="16" t="s">
        <v>189</v>
      </c>
      <c r="AL70" s="16">
        <v>-9.2905999999999995</v>
      </c>
      <c r="AM70" s="16" t="s">
        <v>189</v>
      </c>
      <c r="AN70" s="16" t="s">
        <v>189</v>
      </c>
      <c r="AO70" s="16" t="s">
        <v>189</v>
      </c>
      <c r="AP70" s="16">
        <v>-9.5818999999999992</v>
      </c>
      <c r="AQ70" s="16" t="s">
        <v>189</v>
      </c>
      <c r="AR70" s="16" t="s">
        <v>189</v>
      </c>
      <c r="AS70" s="16" t="s">
        <v>189</v>
      </c>
      <c r="AT70" s="16" t="s">
        <v>189</v>
      </c>
      <c r="AU70" s="16" t="s">
        <v>189</v>
      </c>
      <c r="AV70" s="16" t="s">
        <v>189</v>
      </c>
      <c r="AW70" s="16" t="s">
        <v>189</v>
      </c>
      <c r="AX70" s="16" t="s">
        <v>189</v>
      </c>
      <c r="AY70" s="16" t="s">
        <v>189</v>
      </c>
      <c r="AZ70" s="16" t="s">
        <v>189</v>
      </c>
      <c r="BA70" s="16" t="s">
        <v>189</v>
      </c>
      <c r="BB70" s="16" t="s">
        <v>189</v>
      </c>
      <c r="BC70" s="16" t="s">
        <v>189</v>
      </c>
      <c r="BD70" s="16" t="s">
        <v>189</v>
      </c>
      <c r="BE70" s="16" t="s">
        <v>189</v>
      </c>
      <c r="BF70" s="16" t="s">
        <v>189</v>
      </c>
      <c r="BG70" s="16" t="s">
        <v>189</v>
      </c>
      <c r="BH70" s="16">
        <v>-4.8067000000000002</v>
      </c>
      <c r="BI70" s="16" t="s">
        <v>189</v>
      </c>
      <c r="BJ70" s="16" t="s">
        <v>189</v>
      </c>
      <c r="BK70" s="16" t="s">
        <v>189</v>
      </c>
      <c r="BL70" s="16" t="s">
        <v>189</v>
      </c>
      <c r="BM70" s="16" t="s">
        <v>189</v>
      </c>
      <c r="BN70" s="16" t="s">
        <v>189</v>
      </c>
      <c r="BO70" s="16" t="s">
        <v>189</v>
      </c>
      <c r="BP70" s="16" t="s">
        <v>189</v>
      </c>
      <c r="BQ70" s="16" t="s">
        <v>189</v>
      </c>
      <c r="BR70" s="16" t="s">
        <v>189</v>
      </c>
      <c r="BS70" s="16" t="s">
        <v>189</v>
      </c>
    </row>
    <row r="71" spans="1:71">
      <c r="A71" t="s">
        <v>259</v>
      </c>
      <c r="B71" t="s">
        <v>67</v>
      </c>
      <c r="C71" t="s">
        <v>359</v>
      </c>
      <c r="D71" s="16">
        <v>-12.696</v>
      </c>
      <c r="E71" s="16" t="s">
        <v>189</v>
      </c>
      <c r="F71" s="16" t="s">
        <v>189</v>
      </c>
      <c r="G71" s="16" t="s">
        <v>189</v>
      </c>
      <c r="H71" s="16" t="s">
        <v>189</v>
      </c>
      <c r="I71" s="16" t="s">
        <v>189</v>
      </c>
      <c r="J71" s="16" t="s">
        <v>189</v>
      </c>
      <c r="K71" s="16">
        <v>-14.4023</v>
      </c>
      <c r="L71" s="16" t="s">
        <v>189</v>
      </c>
      <c r="M71" s="16" t="s">
        <v>189</v>
      </c>
      <c r="N71" s="16" t="s">
        <v>189</v>
      </c>
      <c r="O71" s="16">
        <v>-12.152900000000001</v>
      </c>
      <c r="P71" s="16" t="s">
        <v>189</v>
      </c>
      <c r="Q71" s="16">
        <v>-11.701499999999999</v>
      </c>
      <c r="R71" s="16" t="s">
        <v>189</v>
      </c>
      <c r="S71" s="16" t="s">
        <v>189</v>
      </c>
      <c r="T71" s="16">
        <v>-13.6587</v>
      </c>
      <c r="U71" s="16">
        <v>-5.8212000000000002</v>
      </c>
      <c r="V71" s="16" t="s">
        <v>189</v>
      </c>
      <c r="W71" s="16" t="s">
        <v>189</v>
      </c>
      <c r="X71" s="16" t="s">
        <v>189</v>
      </c>
      <c r="Y71" s="16">
        <v>-10.7006</v>
      </c>
      <c r="Z71" s="16" t="s">
        <v>189</v>
      </c>
      <c r="AA71" s="16">
        <v>-10.7006</v>
      </c>
      <c r="AB71" s="16" t="s">
        <v>189</v>
      </c>
      <c r="AC71" s="16" t="s">
        <v>189</v>
      </c>
      <c r="AD71" s="16" t="s">
        <v>189</v>
      </c>
      <c r="AE71" s="16" t="s">
        <v>189</v>
      </c>
      <c r="AF71" s="16" t="s">
        <v>189</v>
      </c>
      <c r="AG71" s="16" t="s">
        <v>189</v>
      </c>
      <c r="AH71" s="16" t="s">
        <v>189</v>
      </c>
      <c r="AI71" s="16">
        <v>-10.7006</v>
      </c>
      <c r="AJ71" s="16" t="s">
        <v>189</v>
      </c>
      <c r="AK71" s="16" t="s">
        <v>189</v>
      </c>
      <c r="AL71" s="16">
        <v>-12.457700000000001</v>
      </c>
      <c r="AM71" s="16" t="s">
        <v>189</v>
      </c>
      <c r="AN71" s="16" t="s">
        <v>189</v>
      </c>
      <c r="AO71" s="16" t="s">
        <v>189</v>
      </c>
      <c r="AP71" s="16">
        <v>-3.9318</v>
      </c>
      <c r="AQ71" s="16" t="s">
        <v>189</v>
      </c>
      <c r="AR71" s="16" t="s">
        <v>189</v>
      </c>
      <c r="AS71" s="16" t="s">
        <v>189</v>
      </c>
      <c r="AT71" s="16" t="s">
        <v>189</v>
      </c>
      <c r="AU71" s="16" t="s">
        <v>189</v>
      </c>
      <c r="AV71" s="16" t="s">
        <v>189</v>
      </c>
      <c r="AW71" s="16" t="s">
        <v>189</v>
      </c>
      <c r="AX71" s="16" t="s">
        <v>189</v>
      </c>
      <c r="AY71" s="16" t="s">
        <v>189</v>
      </c>
      <c r="AZ71" s="16" t="s">
        <v>189</v>
      </c>
      <c r="BA71" s="16" t="s">
        <v>189</v>
      </c>
      <c r="BB71" s="16" t="s">
        <v>189</v>
      </c>
      <c r="BC71" s="16" t="s">
        <v>189</v>
      </c>
      <c r="BD71" s="16" t="s">
        <v>189</v>
      </c>
      <c r="BE71" s="16" t="s">
        <v>189</v>
      </c>
      <c r="BF71" s="16" t="s">
        <v>189</v>
      </c>
      <c r="BG71" s="16" t="s">
        <v>189</v>
      </c>
      <c r="BH71" s="16">
        <v>-11.730399999999999</v>
      </c>
      <c r="BI71" s="16" t="s">
        <v>189</v>
      </c>
      <c r="BJ71" s="16" t="s">
        <v>189</v>
      </c>
      <c r="BK71" s="16" t="s">
        <v>189</v>
      </c>
      <c r="BL71" s="16" t="s">
        <v>189</v>
      </c>
      <c r="BM71" s="16" t="s">
        <v>189</v>
      </c>
      <c r="BN71" s="16" t="s">
        <v>189</v>
      </c>
      <c r="BO71" s="16" t="s">
        <v>189</v>
      </c>
      <c r="BP71" s="16" t="s">
        <v>189</v>
      </c>
      <c r="BQ71" s="16" t="s">
        <v>189</v>
      </c>
      <c r="BR71" s="16" t="s">
        <v>189</v>
      </c>
      <c r="BS71" s="16" t="s">
        <v>189</v>
      </c>
    </row>
    <row r="72" spans="1:71">
      <c r="A72" t="s">
        <v>260</v>
      </c>
      <c r="B72" t="s">
        <v>0</v>
      </c>
      <c r="C72" t="s">
        <v>360</v>
      </c>
      <c r="D72" s="16">
        <v>3.2311999999999999</v>
      </c>
      <c r="E72" s="16">
        <v>-3.6333000000000002</v>
      </c>
      <c r="F72" s="16" t="s">
        <v>189</v>
      </c>
      <c r="G72" s="16" t="s">
        <v>189</v>
      </c>
      <c r="H72" s="16">
        <v>-3.6333000000000002</v>
      </c>
      <c r="I72" s="16">
        <v>-3.0173000000000001</v>
      </c>
      <c r="J72" s="16" t="s">
        <v>189</v>
      </c>
      <c r="K72" s="16">
        <v>3.2864</v>
      </c>
      <c r="L72" s="16">
        <v>-3.0556000000000001</v>
      </c>
      <c r="M72" s="16">
        <v>-1.1906000000000001</v>
      </c>
      <c r="N72" s="16" t="s">
        <v>189</v>
      </c>
      <c r="O72" s="16">
        <v>-2.4992000000000001</v>
      </c>
      <c r="P72" s="16">
        <v>-4.7045000000000003</v>
      </c>
      <c r="Q72" s="16">
        <v>2.2717000000000001</v>
      </c>
      <c r="R72" s="16">
        <v>-4.9401999999999999</v>
      </c>
      <c r="S72" s="16">
        <v>-7.6079999999999997</v>
      </c>
      <c r="T72" s="16">
        <v>-1.6214999999999999</v>
      </c>
      <c r="U72" s="16">
        <v>-3.7911999999999999</v>
      </c>
      <c r="V72" s="16">
        <v>-2.4075000000000002</v>
      </c>
      <c r="W72" s="16">
        <v>-5.2508999999999997</v>
      </c>
      <c r="X72" s="16" t="s">
        <v>189</v>
      </c>
      <c r="Y72" s="16" t="s">
        <v>189</v>
      </c>
      <c r="Z72" s="16">
        <v>3.6888999999999998</v>
      </c>
      <c r="AA72" s="16" t="s">
        <v>189</v>
      </c>
      <c r="AB72" s="16">
        <v>-8.2972000000000001</v>
      </c>
      <c r="AC72" s="16" t="s">
        <v>189</v>
      </c>
      <c r="AD72" s="16" t="s">
        <v>189</v>
      </c>
      <c r="AE72" s="16" t="s">
        <v>189</v>
      </c>
      <c r="AF72" s="16" t="s">
        <v>189</v>
      </c>
      <c r="AG72" s="16" t="s">
        <v>189</v>
      </c>
      <c r="AH72" s="16">
        <v>-0.73799999999999999</v>
      </c>
      <c r="AI72" s="16" t="s">
        <v>189</v>
      </c>
      <c r="AJ72" s="16" t="s">
        <v>189</v>
      </c>
      <c r="AK72" s="16" t="s">
        <v>189</v>
      </c>
      <c r="AL72" s="16">
        <v>-2.0121000000000002</v>
      </c>
      <c r="AM72" s="16" t="s">
        <v>189</v>
      </c>
      <c r="AN72" s="16" t="s">
        <v>189</v>
      </c>
      <c r="AO72" s="16" t="s">
        <v>189</v>
      </c>
      <c r="AP72" s="16">
        <v>-2.9466999999999999</v>
      </c>
      <c r="AQ72" s="16" t="s">
        <v>189</v>
      </c>
      <c r="AR72" s="16" t="s">
        <v>189</v>
      </c>
      <c r="AS72" s="16" t="s">
        <v>189</v>
      </c>
      <c r="AT72" s="16">
        <v>-1.4069</v>
      </c>
      <c r="AU72" s="16" t="s">
        <v>189</v>
      </c>
      <c r="AV72" s="16" t="s">
        <v>189</v>
      </c>
      <c r="AW72" s="16">
        <v>-3.7214</v>
      </c>
      <c r="AX72" s="16">
        <v>-2.0815000000000001</v>
      </c>
      <c r="AY72" s="16">
        <v>-5.8258999999999999</v>
      </c>
      <c r="AZ72" s="16" t="s">
        <v>189</v>
      </c>
      <c r="BA72" s="16" t="s">
        <v>189</v>
      </c>
      <c r="BB72" s="16" t="s">
        <v>189</v>
      </c>
      <c r="BC72" s="16" t="s">
        <v>189</v>
      </c>
      <c r="BD72" s="16">
        <v>-2.6684000000000001</v>
      </c>
      <c r="BE72" s="16" t="s">
        <v>189</v>
      </c>
      <c r="BF72" s="16">
        <v>-3.7896999999999998</v>
      </c>
      <c r="BG72" s="16" t="s">
        <v>189</v>
      </c>
      <c r="BH72" s="16">
        <v>-2.6718999999999999</v>
      </c>
      <c r="BI72" s="16" t="s">
        <v>189</v>
      </c>
      <c r="BJ72" s="16">
        <v>-4.9131</v>
      </c>
      <c r="BK72" s="16" t="s">
        <v>189</v>
      </c>
      <c r="BL72" s="16" t="s">
        <v>189</v>
      </c>
      <c r="BM72" s="16">
        <v>-4.9973999999999998</v>
      </c>
      <c r="BN72" s="16" t="s">
        <v>189</v>
      </c>
      <c r="BO72" s="16">
        <v>-6.6378000000000004</v>
      </c>
      <c r="BP72" s="16">
        <v>-4.1383000000000001</v>
      </c>
      <c r="BQ72" s="16" t="s">
        <v>189</v>
      </c>
      <c r="BR72" s="16" t="s">
        <v>189</v>
      </c>
      <c r="BS72" s="16">
        <v>-5.7952000000000004</v>
      </c>
    </row>
    <row r="73" spans="1:71">
      <c r="A73" t="s">
        <v>260</v>
      </c>
      <c r="B73" t="s">
        <v>75</v>
      </c>
      <c r="C73" t="s">
        <v>361</v>
      </c>
      <c r="D73" s="16">
        <v>4.0686</v>
      </c>
      <c r="E73" s="16">
        <v>-3.4249000000000001</v>
      </c>
      <c r="F73" s="16" t="s">
        <v>189</v>
      </c>
      <c r="G73" s="16" t="s">
        <v>189</v>
      </c>
      <c r="H73" s="16">
        <v>-3.4249000000000001</v>
      </c>
      <c r="I73" s="16">
        <v>-4.5788000000000002</v>
      </c>
      <c r="J73" s="16" t="s">
        <v>189</v>
      </c>
      <c r="K73" s="16">
        <v>4.2199</v>
      </c>
      <c r="L73" s="16" t="s">
        <v>189</v>
      </c>
      <c r="M73" s="16" t="s">
        <v>189</v>
      </c>
      <c r="N73" s="16" t="s">
        <v>189</v>
      </c>
      <c r="O73" s="16">
        <v>-2.5405000000000002</v>
      </c>
      <c r="P73" s="16" t="s">
        <v>189</v>
      </c>
      <c r="Q73" s="16">
        <v>-3.4740000000000002</v>
      </c>
      <c r="R73" s="16" t="s">
        <v>189</v>
      </c>
      <c r="S73" s="16">
        <v>-1.5336000000000001</v>
      </c>
      <c r="T73" s="16">
        <v>-4.9824999999999999</v>
      </c>
      <c r="U73" s="16">
        <v>-4.2941000000000003</v>
      </c>
      <c r="V73" s="16">
        <v>-3.5499000000000001</v>
      </c>
      <c r="W73" s="16">
        <v>-3.1311</v>
      </c>
      <c r="X73" s="16" t="s">
        <v>189</v>
      </c>
      <c r="Y73" s="16" t="s">
        <v>189</v>
      </c>
      <c r="Z73" s="16">
        <v>-4.2915000000000001</v>
      </c>
      <c r="AA73" s="16" t="s">
        <v>189</v>
      </c>
      <c r="AB73" s="16" t="s">
        <v>189</v>
      </c>
      <c r="AC73" s="16" t="s">
        <v>189</v>
      </c>
      <c r="AD73" s="16" t="s">
        <v>189</v>
      </c>
      <c r="AE73" s="16" t="s">
        <v>189</v>
      </c>
      <c r="AF73" s="16" t="s">
        <v>189</v>
      </c>
      <c r="AG73" s="16" t="s">
        <v>189</v>
      </c>
      <c r="AH73" s="16" t="s">
        <v>189</v>
      </c>
      <c r="AI73" s="16" t="s">
        <v>189</v>
      </c>
      <c r="AJ73" s="16" t="s">
        <v>189</v>
      </c>
      <c r="AK73" s="16" t="s">
        <v>189</v>
      </c>
      <c r="AL73" s="16">
        <v>-4.6083999999999996</v>
      </c>
      <c r="AM73" s="16" t="s">
        <v>189</v>
      </c>
      <c r="AN73" s="16" t="s">
        <v>189</v>
      </c>
      <c r="AO73" s="16" t="s">
        <v>189</v>
      </c>
      <c r="AP73" s="16" t="s">
        <v>189</v>
      </c>
      <c r="AQ73" s="16" t="s">
        <v>189</v>
      </c>
      <c r="AR73" s="16" t="s">
        <v>189</v>
      </c>
      <c r="AS73" s="16" t="s">
        <v>189</v>
      </c>
      <c r="AT73" s="16" t="s">
        <v>189</v>
      </c>
      <c r="AU73" s="16" t="s">
        <v>189</v>
      </c>
      <c r="AV73" s="16" t="s">
        <v>189</v>
      </c>
      <c r="AW73" s="16" t="s">
        <v>189</v>
      </c>
      <c r="AX73" s="16">
        <v>-2.8294000000000001</v>
      </c>
      <c r="AY73" s="16" t="s">
        <v>189</v>
      </c>
      <c r="AZ73" s="16" t="s">
        <v>189</v>
      </c>
      <c r="BA73" s="16" t="s">
        <v>189</v>
      </c>
      <c r="BB73" s="16" t="s">
        <v>189</v>
      </c>
      <c r="BC73" s="16" t="s">
        <v>189</v>
      </c>
      <c r="BD73" s="16" t="s">
        <v>189</v>
      </c>
      <c r="BE73" s="16" t="s">
        <v>189</v>
      </c>
      <c r="BF73" s="16">
        <v>-3.9763000000000002</v>
      </c>
      <c r="BG73" s="16" t="s">
        <v>189</v>
      </c>
      <c r="BH73" s="16">
        <v>-2.2284000000000002</v>
      </c>
      <c r="BI73" s="16" t="s">
        <v>189</v>
      </c>
      <c r="BJ73" s="16" t="s">
        <v>189</v>
      </c>
      <c r="BK73" s="16" t="s">
        <v>189</v>
      </c>
      <c r="BL73" s="16" t="s">
        <v>189</v>
      </c>
      <c r="BM73" s="16" t="s">
        <v>189</v>
      </c>
      <c r="BN73" s="16" t="s">
        <v>189</v>
      </c>
      <c r="BO73" s="16" t="s">
        <v>189</v>
      </c>
      <c r="BP73" s="16" t="s">
        <v>189</v>
      </c>
      <c r="BQ73" s="16" t="s">
        <v>189</v>
      </c>
      <c r="BR73" s="16" t="s">
        <v>189</v>
      </c>
      <c r="BS73" s="16" t="s">
        <v>189</v>
      </c>
    </row>
    <row r="74" spans="1:71">
      <c r="A74" t="s">
        <v>260</v>
      </c>
      <c r="B74" t="s">
        <v>2</v>
      </c>
      <c r="C74" t="s">
        <v>362</v>
      </c>
      <c r="D74" s="16">
        <v>-4.9509999999999996</v>
      </c>
      <c r="E74" s="16" t="s">
        <v>189</v>
      </c>
      <c r="F74" s="16" t="s">
        <v>189</v>
      </c>
      <c r="G74" s="16" t="s">
        <v>189</v>
      </c>
      <c r="H74" s="16" t="s">
        <v>189</v>
      </c>
      <c r="I74" s="16" t="s">
        <v>189</v>
      </c>
      <c r="J74" s="16" t="s">
        <v>189</v>
      </c>
      <c r="K74" s="16" t="s">
        <v>189</v>
      </c>
      <c r="L74" s="16" t="s">
        <v>189</v>
      </c>
      <c r="M74" s="16" t="s">
        <v>189</v>
      </c>
      <c r="N74" s="16" t="s">
        <v>189</v>
      </c>
      <c r="O74" s="16" t="s">
        <v>189</v>
      </c>
      <c r="P74" s="16" t="s">
        <v>189</v>
      </c>
      <c r="Q74" s="16" t="s">
        <v>189</v>
      </c>
      <c r="R74" s="16" t="s">
        <v>189</v>
      </c>
      <c r="S74" s="16" t="s">
        <v>189</v>
      </c>
      <c r="T74" s="16" t="s">
        <v>189</v>
      </c>
      <c r="U74" s="16" t="s">
        <v>189</v>
      </c>
      <c r="V74" s="16" t="s">
        <v>189</v>
      </c>
      <c r="W74" s="16" t="s">
        <v>189</v>
      </c>
      <c r="X74" s="16" t="s">
        <v>189</v>
      </c>
      <c r="Y74" s="16" t="s">
        <v>189</v>
      </c>
      <c r="Z74" s="16" t="s">
        <v>189</v>
      </c>
      <c r="AA74" s="16" t="s">
        <v>189</v>
      </c>
      <c r="AB74" s="16" t="s">
        <v>189</v>
      </c>
      <c r="AC74" s="16" t="s">
        <v>189</v>
      </c>
      <c r="AD74" s="16" t="s">
        <v>189</v>
      </c>
      <c r="AE74" s="16" t="s">
        <v>189</v>
      </c>
      <c r="AF74" s="16" t="s">
        <v>189</v>
      </c>
      <c r="AG74" s="16" t="s">
        <v>189</v>
      </c>
      <c r="AH74" s="16" t="s">
        <v>189</v>
      </c>
      <c r="AI74" s="16" t="s">
        <v>189</v>
      </c>
      <c r="AJ74" s="16" t="s">
        <v>189</v>
      </c>
      <c r="AK74" s="16" t="s">
        <v>189</v>
      </c>
      <c r="AL74" s="16" t="s">
        <v>189</v>
      </c>
      <c r="AM74" s="16" t="s">
        <v>189</v>
      </c>
      <c r="AN74" s="16" t="s">
        <v>189</v>
      </c>
      <c r="AO74" s="16" t="s">
        <v>189</v>
      </c>
      <c r="AP74" s="16" t="s">
        <v>189</v>
      </c>
      <c r="AQ74" s="16" t="s">
        <v>189</v>
      </c>
      <c r="AR74" s="16" t="s">
        <v>189</v>
      </c>
      <c r="AS74" s="16" t="s">
        <v>189</v>
      </c>
      <c r="AT74" s="16" t="s">
        <v>189</v>
      </c>
      <c r="AU74" s="16" t="s">
        <v>189</v>
      </c>
      <c r="AV74" s="16" t="s">
        <v>189</v>
      </c>
      <c r="AW74" s="16" t="s">
        <v>189</v>
      </c>
      <c r="AX74" s="16" t="s">
        <v>189</v>
      </c>
      <c r="AY74" s="16" t="s">
        <v>189</v>
      </c>
      <c r="AZ74" s="16" t="s">
        <v>189</v>
      </c>
      <c r="BA74" s="16" t="s">
        <v>189</v>
      </c>
      <c r="BB74" s="16" t="s">
        <v>189</v>
      </c>
      <c r="BC74" s="16" t="s">
        <v>189</v>
      </c>
      <c r="BD74" s="16" t="s">
        <v>189</v>
      </c>
      <c r="BE74" s="16" t="s">
        <v>189</v>
      </c>
      <c r="BF74" s="16" t="s">
        <v>189</v>
      </c>
      <c r="BG74" s="16" t="s">
        <v>189</v>
      </c>
      <c r="BH74" s="16" t="s">
        <v>189</v>
      </c>
      <c r="BI74" s="16" t="s">
        <v>189</v>
      </c>
      <c r="BJ74" s="16" t="s">
        <v>189</v>
      </c>
      <c r="BK74" s="16" t="s">
        <v>189</v>
      </c>
      <c r="BL74" s="16" t="s">
        <v>189</v>
      </c>
      <c r="BM74" s="16" t="s">
        <v>189</v>
      </c>
      <c r="BN74" s="16" t="s">
        <v>189</v>
      </c>
      <c r="BO74" s="16" t="s">
        <v>189</v>
      </c>
      <c r="BP74" s="16" t="s">
        <v>189</v>
      </c>
      <c r="BQ74" s="16" t="s">
        <v>189</v>
      </c>
      <c r="BR74" s="16" t="s">
        <v>189</v>
      </c>
      <c r="BS74" s="16" t="s">
        <v>189</v>
      </c>
    </row>
    <row r="75" spans="1:71">
      <c r="A75" t="s">
        <v>260</v>
      </c>
      <c r="B75" t="s">
        <v>67</v>
      </c>
      <c r="C75" t="s">
        <v>363</v>
      </c>
      <c r="D75" s="16">
        <v>29.439800000000002</v>
      </c>
      <c r="E75" s="16" t="s">
        <v>189</v>
      </c>
      <c r="F75" s="16" t="s">
        <v>189</v>
      </c>
      <c r="G75" s="16" t="s">
        <v>189</v>
      </c>
      <c r="H75" s="16" t="s">
        <v>189</v>
      </c>
      <c r="I75" s="16">
        <v>-19.786100000000001</v>
      </c>
      <c r="J75" s="16" t="s">
        <v>189</v>
      </c>
      <c r="K75" s="16">
        <v>29.3125</v>
      </c>
      <c r="L75" s="16" t="s">
        <v>189</v>
      </c>
      <c r="M75" s="16" t="s">
        <v>189</v>
      </c>
      <c r="N75" s="16" t="s">
        <v>189</v>
      </c>
      <c r="O75" s="16">
        <v>-35.369500000000002</v>
      </c>
      <c r="P75" s="16">
        <v>-21.501999999999999</v>
      </c>
      <c r="Q75" s="16">
        <v>-23.406700000000001</v>
      </c>
      <c r="R75" s="16" t="s">
        <v>189</v>
      </c>
      <c r="S75" s="16">
        <v>-32.3371</v>
      </c>
      <c r="T75" s="16">
        <v>-28.2425</v>
      </c>
      <c r="U75" s="16">
        <v>-26.1633</v>
      </c>
      <c r="V75" s="16">
        <v>-34.063899999999997</v>
      </c>
      <c r="W75" s="16">
        <v>-26.8446</v>
      </c>
      <c r="X75" s="16" t="s">
        <v>189</v>
      </c>
      <c r="Y75" s="16" t="s">
        <v>189</v>
      </c>
      <c r="Z75" s="16">
        <v>-22.692499999999999</v>
      </c>
      <c r="AA75" s="16" t="s">
        <v>189</v>
      </c>
      <c r="AB75" s="16">
        <v>-34.425600000000003</v>
      </c>
      <c r="AC75" s="16" t="s">
        <v>189</v>
      </c>
      <c r="AD75" s="16" t="s">
        <v>189</v>
      </c>
      <c r="AE75" s="16" t="s">
        <v>189</v>
      </c>
      <c r="AF75" s="16" t="s">
        <v>189</v>
      </c>
      <c r="AG75" s="16" t="s">
        <v>189</v>
      </c>
      <c r="AH75" s="16" t="s">
        <v>189</v>
      </c>
      <c r="AI75" s="16" t="s">
        <v>189</v>
      </c>
      <c r="AJ75" s="16" t="s">
        <v>189</v>
      </c>
      <c r="AK75" s="16" t="s">
        <v>189</v>
      </c>
      <c r="AL75" s="16" t="s">
        <v>189</v>
      </c>
      <c r="AM75" s="16" t="s">
        <v>189</v>
      </c>
      <c r="AN75" s="16" t="s">
        <v>189</v>
      </c>
      <c r="AO75" s="16" t="s">
        <v>189</v>
      </c>
      <c r="AP75" s="16" t="s">
        <v>189</v>
      </c>
      <c r="AQ75" s="16" t="s">
        <v>189</v>
      </c>
      <c r="AR75" s="16" t="s">
        <v>189</v>
      </c>
      <c r="AS75" s="16" t="s">
        <v>189</v>
      </c>
      <c r="AT75" s="16" t="s">
        <v>189</v>
      </c>
      <c r="AU75" s="16" t="s">
        <v>189</v>
      </c>
      <c r="AV75" s="16" t="s">
        <v>189</v>
      </c>
      <c r="AW75" s="16" t="s">
        <v>189</v>
      </c>
      <c r="AX75" s="16" t="s">
        <v>189</v>
      </c>
      <c r="AY75" s="16" t="s">
        <v>189</v>
      </c>
      <c r="AZ75" s="16" t="s">
        <v>189</v>
      </c>
      <c r="BA75" s="16" t="s">
        <v>189</v>
      </c>
      <c r="BB75" s="16" t="s">
        <v>189</v>
      </c>
      <c r="BC75" s="16" t="s">
        <v>189</v>
      </c>
      <c r="BD75" s="16" t="s">
        <v>189</v>
      </c>
      <c r="BE75" s="16" t="s">
        <v>189</v>
      </c>
      <c r="BF75" s="16" t="s">
        <v>189</v>
      </c>
      <c r="BG75" s="16" t="s">
        <v>189</v>
      </c>
      <c r="BH75" s="16">
        <v>-23.747800000000002</v>
      </c>
      <c r="BI75" s="16" t="s">
        <v>189</v>
      </c>
      <c r="BJ75" s="16" t="s">
        <v>189</v>
      </c>
      <c r="BK75" s="16" t="s">
        <v>189</v>
      </c>
      <c r="BL75" s="16" t="s">
        <v>189</v>
      </c>
      <c r="BM75" s="16" t="s">
        <v>189</v>
      </c>
      <c r="BN75" s="16" t="s">
        <v>189</v>
      </c>
      <c r="BO75" s="16" t="s">
        <v>189</v>
      </c>
      <c r="BP75" s="16" t="s">
        <v>189</v>
      </c>
      <c r="BQ75" s="16" t="s">
        <v>189</v>
      </c>
      <c r="BR75" s="16" t="s">
        <v>189</v>
      </c>
      <c r="BS75" s="16" t="s">
        <v>189</v>
      </c>
    </row>
    <row r="76" spans="1:71">
      <c r="A76" t="s">
        <v>261</v>
      </c>
      <c r="B76" t="s">
        <v>0</v>
      </c>
      <c r="C76" t="s">
        <v>364</v>
      </c>
      <c r="D76" s="16">
        <v>3.7000999999999999</v>
      </c>
      <c r="E76" s="16">
        <v>4.4767000000000001</v>
      </c>
      <c r="F76" s="16">
        <v>3.5135999999999998</v>
      </c>
      <c r="G76" s="16">
        <v>2.4792000000000001</v>
      </c>
      <c r="H76" s="16">
        <v>4.4767000000000001</v>
      </c>
      <c r="I76" s="16">
        <v>2.9397000000000002</v>
      </c>
      <c r="J76" s="16">
        <v>2.7307999999999999</v>
      </c>
      <c r="K76" s="16">
        <v>3.8123999999999998</v>
      </c>
      <c r="L76" s="16">
        <v>3.3393000000000002</v>
      </c>
      <c r="M76" s="16">
        <v>4.7013999999999996</v>
      </c>
      <c r="N76" s="16">
        <v>2.7848000000000002</v>
      </c>
      <c r="O76" s="16">
        <v>3.7810999999999999</v>
      </c>
      <c r="P76" s="16">
        <v>3.4655</v>
      </c>
      <c r="Q76" s="16">
        <v>3.4163999999999999</v>
      </c>
      <c r="R76" s="16">
        <v>4.3596000000000004</v>
      </c>
      <c r="S76" s="16">
        <v>4.1707999999999998</v>
      </c>
      <c r="T76" s="16">
        <v>3.1048</v>
      </c>
      <c r="U76" s="16">
        <v>4.7260999999999997</v>
      </c>
      <c r="V76" s="16">
        <v>2.6124999999999998</v>
      </c>
      <c r="W76" s="16">
        <v>3.5762999999999998</v>
      </c>
      <c r="X76" s="16">
        <v>2.9310999999999998</v>
      </c>
      <c r="Y76" s="16">
        <v>4.4115000000000002</v>
      </c>
      <c r="Z76" s="16">
        <v>3.2008999999999999</v>
      </c>
      <c r="AA76" s="16">
        <v>4.4115000000000002</v>
      </c>
      <c r="AB76" s="16">
        <v>3.4980000000000002</v>
      </c>
      <c r="AC76" s="16">
        <v>6.4417999999999997</v>
      </c>
      <c r="AD76" s="16">
        <v>5.2157999999999998</v>
      </c>
      <c r="AE76" s="16">
        <v>3.1253000000000002</v>
      </c>
      <c r="AF76" s="16">
        <v>3.7136999999999998</v>
      </c>
      <c r="AG76" s="16">
        <v>5.1353999999999997</v>
      </c>
      <c r="AH76" s="16">
        <v>2.3902999999999999</v>
      </c>
      <c r="AI76" s="16">
        <v>3.4937999999999998</v>
      </c>
      <c r="AJ76" s="16">
        <v>3.5312999999999999</v>
      </c>
      <c r="AK76" s="16">
        <v>2.6966000000000001</v>
      </c>
      <c r="AL76" s="16">
        <v>3.0727000000000002</v>
      </c>
      <c r="AM76" s="16">
        <v>3.1743999999999999</v>
      </c>
      <c r="AN76" s="16">
        <v>5.2225000000000001</v>
      </c>
      <c r="AO76" s="16">
        <v>4.2233000000000001</v>
      </c>
      <c r="AP76" s="16">
        <v>4.2169999999999996</v>
      </c>
      <c r="AQ76" s="16">
        <v>5.9573</v>
      </c>
      <c r="AR76" s="16">
        <v>3.6238999999999999</v>
      </c>
      <c r="AS76" s="16">
        <v>1.6773</v>
      </c>
      <c r="AT76" s="16">
        <v>2.5583999999999998</v>
      </c>
      <c r="AU76" s="16">
        <v>2.7498</v>
      </c>
      <c r="AV76" s="16">
        <v>4.3083</v>
      </c>
      <c r="AW76" s="16">
        <v>2.3609</v>
      </c>
      <c r="AX76" s="16">
        <v>3.1021000000000001</v>
      </c>
      <c r="AY76" s="16">
        <v>3.3614999999999999</v>
      </c>
      <c r="AZ76" s="16">
        <v>4.6524000000000001</v>
      </c>
      <c r="BA76" s="16">
        <v>4.0854999999999997</v>
      </c>
      <c r="BB76" s="16">
        <v>3.7627000000000002</v>
      </c>
      <c r="BC76" s="16">
        <v>6.7944000000000004</v>
      </c>
      <c r="BD76" s="16">
        <v>3.1072000000000002</v>
      </c>
      <c r="BE76" s="16">
        <v>4.4665999999999997</v>
      </c>
      <c r="BF76" s="16">
        <v>4.1723999999999997</v>
      </c>
      <c r="BG76" s="16">
        <v>3.0882000000000001</v>
      </c>
      <c r="BH76" s="16">
        <v>3.4863</v>
      </c>
      <c r="BI76" s="16">
        <v>5.4169999999999998</v>
      </c>
      <c r="BJ76" s="16">
        <v>3.3660000000000001</v>
      </c>
      <c r="BK76" s="16">
        <v>-3.9169</v>
      </c>
      <c r="BL76" s="16" t="s">
        <v>189</v>
      </c>
      <c r="BM76" s="16">
        <v>2.7707999999999999</v>
      </c>
      <c r="BN76" s="16">
        <v>2.7677999999999998</v>
      </c>
      <c r="BO76" s="16">
        <v>3.7172999999999998</v>
      </c>
      <c r="BP76" s="16">
        <v>3.9594</v>
      </c>
      <c r="BQ76" s="16">
        <v>2.5383</v>
      </c>
      <c r="BR76" s="16">
        <v>7.9478999999999997</v>
      </c>
      <c r="BS76" s="16">
        <v>3.3845000000000001</v>
      </c>
    </row>
    <row r="77" spans="1:71">
      <c r="A77" t="s">
        <v>261</v>
      </c>
      <c r="B77" t="s">
        <v>1</v>
      </c>
      <c r="C77" t="s">
        <v>365</v>
      </c>
      <c r="D77" s="16">
        <v>4.4089999999999998</v>
      </c>
      <c r="E77" s="16">
        <v>4.3238000000000003</v>
      </c>
      <c r="F77" s="16">
        <v>7.4795999999999996</v>
      </c>
      <c r="G77" s="16">
        <v>2.0663</v>
      </c>
      <c r="H77" s="16">
        <v>4.3238000000000003</v>
      </c>
      <c r="I77" s="16">
        <v>4.5534999999999997</v>
      </c>
      <c r="J77" s="16" t="s">
        <v>189</v>
      </c>
      <c r="K77" s="16">
        <v>4.2857000000000003</v>
      </c>
      <c r="L77" s="16">
        <v>5.9584000000000001</v>
      </c>
      <c r="M77" s="16">
        <v>3.9365000000000001</v>
      </c>
      <c r="N77" s="16">
        <v>-1.3904000000000001</v>
      </c>
      <c r="O77" s="16">
        <v>4.8879000000000001</v>
      </c>
      <c r="P77" s="16">
        <v>3.2519999999999998</v>
      </c>
      <c r="Q77" s="16">
        <v>5.1848999999999998</v>
      </c>
      <c r="R77" s="16">
        <v>3.2282000000000002</v>
      </c>
      <c r="S77" s="16">
        <v>3.8220999999999998</v>
      </c>
      <c r="T77" s="16">
        <v>5.0235000000000003</v>
      </c>
      <c r="U77" s="16">
        <v>4.5537999999999998</v>
      </c>
      <c r="V77" s="16">
        <v>4.1877000000000004</v>
      </c>
      <c r="W77" s="16">
        <v>3.9666999999999999</v>
      </c>
      <c r="X77" s="16">
        <v>3.8460000000000001</v>
      </c>
      <c r="Y77" s="16">
        <v>4.8888999999999996</v>
      </c>
      <c r="Z77" s="16">
        <v>3.8993000000000002</v>
      </c>
      <c r="AA77" s="16">
        <v>4.8888999999999996</v>
      </c>
      <c r="AB77" s="16">
        <v>4.7998000000000003</v>
      </c>
      <c r="AC77" s="16">
        <v>-0.64249999999999996</v>
      </c>
      <c r="AD77" s="16">
        <v>3.8685</v>
      </c>
      <c r="AE77" s="16">
        <v>3.6901999999999999</v>
      </c>
      <c r="AF77" s="16">
        <v>3.3973</v>
      </c>
      <c r="AG77" s="16">
        <v>-4.5167999999999999</v>
      </c>
      <c r="AH77" s="16" t="s">
        <v>189</v>
      </c>
      <c r="AI77" s="16">
        <v>6.1905999999999999</v>
      </c>
      <c r="AJ77" s="16">
        <v>-4.9272999999999998</v>
      </c>
      <c r="AK77" s="16">
        <v>5.4622000000000002</v>
      </c>
      <c r="AL77" s="16">
        <v>6.8482000000000003</v>
      </c>
      <c r="AM77" s="16">
        <v>-2.1234999999999999</v>
      </c>
      <c r="AN77" s="16">
        <v>-4.6021999999999998</v>
      </c>
      <c r="AO77" s="16">
        <v>4.7489999999999997</v>
      </c>
      <c r="AP77" s="16">
        <v>5.6932</v>
      </c>
      <c r="AQ77" s="16">
        <v>-2.8264</v>
      </c>
      <c r="AR77" s="16">
        <v>-3.8862999999999999</v>
      </c>
      <c r="AS77" s="16">
        <v>4.3372999999999999</v>
      </c>
      <c r="AT77" s="16">
        <v>4.3615000000000004</v>
      </c>
      <c r="AU77" s="16">
        <v>-4.0937000000000001</v>
      </c>
      <c r="AV77" s="16">
        <v>-3.8843000000000001</v>
      </c>
      <c r="AW77" s="16">
        <v>3.8612000000000002</v>
      </c>
      <c r="AX77" s="16">
        <v>4.1510999999999996</v>
      </c>
      <c r="AY77" s="16">
        <v>-3.6215999999999999</v>
      </c>
      <c r="AZ77" s="16">
        <v>-4.8369999999999997</v>
      </c>
      <c r="BA77" s="16">
        <v>5.3367000000000004</v>
      </c>
      <c r="BB77" s="16">
        <v>6.0391000000000004</v>
      </c>
      <c r="BC77" s="16">
        <v>-2.5545</v>
      </c>
      <c r="BD77" s="16">
        <v>4.2935999999999996</v>
      </c>
      <c r="BE77" s="16">
        <v>5.2576999999999998</v>
      </c>
      <c r="BF77" s="16">
        <v>4.6839000000000004</v>
      </c>
      <c r="BG77" s="16">
        <v>5.3552999999999997</v>
      </c>
      <c r="BH77" s="16">
        <v>5.3974000000000002</v>
      </c>
      <c r="BI77" s="16">
        <v>-3.2541000000000002</v>
      </c>
      <c r="BJ77" s="16">
        <v>3.4571000000000001</v>
      </c>
      <c r="BK77" s="16" t="s">
        <v>189</v>
      </c>
      <c r="BL77" s="16" t="s">
        <v>189</v>
      </c>
      <c r="BM77" s="16">
        <v>3.5714999999999999</v>
      </c>
      <c r="BN77" s="16" t="s">
        <v>189</v>
      </c>
      <c r="BO77" s="16">
        <v>-3.1343000000000001</v>
      </c>
      <c r="BP77" s="16">
        <v>4.8083999999999998</v>
      </c>
      <c r="BQ77" s="16">
        <v>5.8034999999999997</v>
      </c>
      <c r="BR77" s="16" t="s">
        <v>189</v>
      </c>
      <c r="BS77" s="16">
        <v>3.3626</v>
      </c>
    </row>
    <row r="78" spans="1:71">
      <c r="A78" t="s">
        <v>261</v>
      </c>
      <c r="B78" t="s">
        <v>75</v>
      </c>
      <c r="C78" t="s">
        <v>366</v>
      </c>
      <c r="D78" s="16">
        <v>2.7968000000000002</v>
      </c>
      <c r="E78" s="16">
        <v>3.4144000000000001</v>
      </c>
      <c r="F78" s="16">
        <v>2.3227000000000002</v>
      </c>
      <c r="G78" s="16">
        <v>2.0028000000000001</v>
      </c>
      <c r="H78" s="16">
        <v>3.4144000000000001</v>
      </c>
      <c r="I78" s="16">
        <v>2.1591</v>
      </c>
      <c r="J78" s="16">
        <v>2.5869</v>
      </c>
      <c r="K78" s="16">
        <v>2.8094000000000001</v>
      </c>
      <c r="L78" s="16">
        <v>2.7877999999999998</v>
      </c>
      <c r="M78" s="16">
        <v>2.7765</v>
      </c>
      <c r="N78" s="16">
        <v>2.8424</v>
      </c>
      <c r="O78" s="16">
        <v>2.8298999999999999</v>
      </c>
      <c r="P78" s="16">
        <v>2.7097000000000002</v>
      </c>
      <c r="Q78" s="16">
        <v>2.6074000000000002</v>
      </c>
      <c r="R78" s="16">
        <v>3.1720000000000002</v>
      </c>
      <c r="S78" s="16">
        <v>2.2642000000000002</v>
      </c>
      <c r="T78" s="16">
        <v>3.7637999999999998</v>
      </c>
      <c r="U78" s="16">
        <v>3.5613000000000001</v>
      </c>
      <c r="V78" s="16">
        <v>2.1263999999999998</v>
      </c>
      <c r="W78" s="16">
        <v>2.4064999999999999</v>
      </c>
      <c r="X78" s="16">
        <v>2.0788000000000002</v>
      </c>
      <c r="Y78" s="16">
        <v>3.7105000000000001</v>
      </c>
      <c r="Z78" s="16">
        <v>2.2503000000000002</v>
      </c>
      <c r="AA78" s="16">
        <v>3.7105000000000001</v>
      </c>
      <c r="AB78" s="16">
        <v>2.1299000000000001</v>
      </c>
      <c r="AC78" s="16">
        <v>2.7795999999999998</v>
      </c>
      <c r="AD78" s="16">
        <v>2.5489999999999999</v>
      </c>
      <c r="AE78" s="16">
        <v>1.9737</v>
      </c>
      <c r="AF78" s="16">
        <v>2.1311</v>
      </c>
      <c r="AG78" s="16">
        <v>2.5280999999999998</v>
      </c>
      <c r="AH78" s="16">
        <v>2.7763</v>
      </c>
      <c r="AI78" s="16">
        <v>4.2504999999999997</v>
      </c>
      <c r="AJ78" s="16">
        <v>4.9203000000000001</v>
      </c>
      <c r="AK78" s="16">
        <v>2.5156000000000001</v>
      </c>
      <c r="AL78" s="16">
        <v>3.4523999999999999</v>
      </c>
      <c r="AM78" s="16">
        <v>4.3780000000000001</v>
      </c>
      <c r="AN78" s="16">
        <v>3.8653</v>
      </c>
      <c r="AO78" s="16">
        <v>3.1802999999999999</v>
      </c>
      <c r="AP78" s="16">
        <v>3.3483999999999998</v>
      </c>
      <c r="AQ78" s="16">
        <v>3.9350999999999998</v>
      </c>
      <c r="AR78" s="16">
        <v>2.9666000000000001</v>
      </c>
      <c r="AS78" s="16">
        <v>1.3827</v>
      </c>
      <c r="AT78" s="16">
        <v>1.99</v>
      </c>
      <c r="AU78" s="16">
        <v>2.4300000000000002</v>
      </c>
      <c r="AV78" s="16">
        <v>2.6855000000000002</v>
      </c>
      <c r="AW78" s="16">
        <v>1.8854</v>
      </c>
      <c r="AX78" s="16">
        <v>2.0451999999999999</v>
      </c>
      <c r="AY78" s="16">
        <v>2.5878999999999999</v>
      </c>
      <c r="AZ78" s="16">
        <v>4.3482000000000003</v>
      </c>
      <c r="BA78" s="16">
        <v>2.7671000000000001</v>
      </c>
      <c r="BB78" s="16">
        <v>3.3868999999999998</v>
      </c>
      <c r="BC78" s="16">
        <v>4.6207000000000003</v>
      </c>
      <c r="BD78" s="16">
        <v>2.2932000000000001</v>
      </c>
      <c r="BE78" s="16">
        <v>3.4359000000000002</v>
      </c>
      <c r="BF78" s="16">
        <v>3.2951000000000001</v>
      </c>
      <c r="BG78" s="16">
        <v>1.8802000000000001</v>
      </c>
      <c r="BH78" s="16">
        <v>2.8576999999999999</v>
      </c>
      <c r="BI78" s="16">
        <v>2.7042999999999999</v>
      </c>
      <c r="BJ78" s="16">
        <v>2.1774</v>
      </c>
      <c r="BK78" s="16">
        <v>6.0225999999999997</v>
      </c>
      <c r="BL78" s="16">
        <v>-5.2465999999999999</v>
      </c>
      <c r="BM78" s="16">
        <v>2.4013</v>
      </c>
      <c r="BN78" s="16">
        <v>1.0551999999999999</v>
      </c>
      <c r="BO78" s="16">
        <v>3.4752999999999998</v>
      </c>
      <c r="BP78" s="16">
        <v>3.2776000000000001</v>
      </c>
      <c r="BQ78" s="16">
        <v>1.4907999999999999</v>
      </c>
      <c r="BR78" s="16">
        <v>4.0133999999999999</v>
      </c>
      <c r="BS78" s="16">
        <v>2.8513999999999999</v>
      </c>
    </row>
    <row r="79" spans="1:71">
      <c r="A79" t="s">
        <v>261</v>
      </c>
      <c r="B79" t="s">
        <v>2</v>
      </c>
      <c r="C79" t="s">
        <v>367</v>
      </c>
      <c r="D79" s="16">
        <v>1.8915</v>
      </c>
      <c r="E79" s="16">
        <v>1.9857</v>
      </c>
      <c r="F79" s="16">
        <v>2.4891999999999999</v>
      </c>
      <c r="G79" s="16">
        <v>1.1514</v>
      </c>
      <c r="H79" s="16">
        <v>1.9857</v>
      </c>
      <c r="I79" s="16">
        <v>1.7355</v>
      </c>
      <c r="J79" s="16">
        <v>1.6958</v>
      </c>
      <c r="K79" s="16">
        <v>2.0304000000000002</v>
      </c>
      <c r="L79" s="16">
        <v>1.9238</v>
      </c>
      <c r="M79" s="16">
        <v>1.6261000000000001</v>
      </c>
      <c r="N79" s="16">
        <v>2.3904000000000001</v>
      </c>
      <c r="O79" s="16">
        <v>1.8702000000000001</v>
      </c>
      <c r="P79" s="16">
        <v>2.0217999999999998</v>
      </c>
      <c r="Q79" s="16">
        <v>1.9919</v>
      </c>
      <c r="R79" s="16">
        <v>1.4434</v>
      </c>
      <c r="S79" s="16">
        <v>1.8667</v>
      </c>
      <c r="T79" s="16">
        <v>1.9121999999999999</v>
      </c>
      <c r="U79" s="16">
        <v>2.3064</v>
      </c>
      <c r="V79" s="16">
        <v>1.0639000000000001</v>
      </c>
      <c r="W79" s="16">
        <v>2.5327999999999999</v>
      </c>
      <c r="X79" s="16">
        <v>0.8266</v>
      </c>
      <c r="Y79" s="16">
        <v>2.1103999999999998</v>
      </c>
      <c r="Z79" s="16">
        <v>1.4706999999999999</v>
      </c>
      <c r="AA79" s="16">
        <v>2.1103999999999998</v>
      </c>
      <c r="AB79" s="16">
        <v>1.738</v>
      </c>
      <c r="AC79" s="16">
        <v>2.0373999999999999</v>
      </c>
      <c r="AD79" s="16">
        <v>1.7071000000000001</v>
      </c>
      <c r="AE79" s="16">
        <v>2.1857000000000002</v>
      </c>
      <c r="AF79" s="16">
        <v>1.8814</v>
      </c>
      <c r="AG79" s="16">
        <v>1.7978000000000001</v>
      </c>
      <c r="AH79" s="16">
        <v>0.93799999999999994</v>
      </c>
      <c r="AI79" s="16">
        <v>2.1312000000000002</v>
      </c>
      <c r="AJ79" s="16">
        <v>2.1775000000000002</v>
      </c>
      <c r="AK79" s="16">
        <v>1.4697</v>
      </c>
      <c r="AL79" s="16">
        <v>2.0609999999999999</v>
      </c>
      <c r="AM79" s="16">
        <v>1.1744000000000001</v>
      </c>
      <c r="AN79" s="16">
        <v>2.4487000000000001</v>
      </c>
      <c r="AO79" s="16">
        <v>2.0615999999999999</v>
      </c>
      <c r="AP79" s="16">
        <v>2.4771000000000001</v>
      </c>
      <c r="AQ79" s="16">
        <v>1.5606</v>
      </c>
      <c r="AR79" s="16">
        <v>1.0502</v>
      </c>
      <c r="AS79" s="16">
        <v>1.1095999999999999</v>
      </c>
      <c r="AT79" s="16">
        <v>1.0274000000000001</v>
      </c>
      <c r="AU79" s="16">
        <v>1.1832</v>
      </c>
      <c r="AV79" s="16">
        <v>1.4467000000000001</v>
      </c>
      <c r="AW79" s="16">
        <v>1.4957</v>
      </c>
      <c r="AX79" s="16">
        <v>1.4341999999999999</v>
      </c>
      <c r="AY79" s="16">
        <v>1.5348999999999999</v>
      </c>
      <c r="AZ79" s="16">
        <v>2.2143999999999999</v>
      </c>
      <c r="BA79" s="16">
        <v>1.9205000000000001</v>
      </c>
      <c r="BB79" s="16">
        <v>2.2326999999999999</v>
      </c>
      <c r="BC79" s="16">
        <v>1.3405</v>
      </c>
      <c r="BD79" s="16">
        <v>1.1876</v>
      </c>
      <c r="BE79" s="16">
        <v>2.1440000000000001</v>
      </c>
      <c r="BF79" s="16">
        <v>2.0215999999999998</v>
      </c>
      <c r="BG79" s="16">
        <v>1.4912000000000001</v>
      </c>
      <c r="BH79" s="16">
        <v>2.0139999999999998</v>
      </c>
      <c r="BI79" s="16">
        <v>0.70730000000000004</v>
      </c>
      <c r="BJ79" s="16">
        <v>2.2412999999999998</v>
      </c>
      <c r="BK79" s="16">
        <v>-1.5187999999999999</v>
      </c>
      <c r="BL79" s="16" t="s">
        <v>189</v>
      </c>
      <c r="BM79" s="16">
        <v>2.2172999999999998</v>
      </c>
      <c r="BN79" s="16">
        <v>-1.4622999999999999</v>
      </c>
      <c r="BO79" s="16">
        <v>2.1636000000000002</v>
      </c>
      <c r="BP79" s="16">
        <v>2.0478000000000001</v>
      </c>
      <c r="BQ79" s="16">
        <v>1.8559000000000001</v>
      </c>
      <c r="BR79" s="16">
        <v>-1.2554000000000001</v>
      </c>
      <c r="BS79" s="16">
        <v>1.5237000000000001</v>
      </c>
    </row>
    <row r="80" spans="1:71">
      <c r="A80" t="s">
        <v>261</v>
      </c>
      <c r="B80" t="s">
        <v>67</v>
      </c>
      <c r="C80" t="s">
        <v>368</v>
      </c>
      <c r="D80" s="16">
        <v>11.865600000000001</v>
      </c>
      <c r="E80" s="16">
        <v>12.0832</v>
      </c>
      <c r="F80" s="16">
        <v>-17.2224</v>
      </c>
      <c r="G80" s="16">
        <v>8.6</v>
      </c>
      <c r="H80" s="16">
        <v>12.0832</v>
      </c>
      <c r="I80" s="16">
        <v>11.7605</v>
      </c>
      <c r="J80" s="16">
        <v>-9.3089999999999993</v>
      </c>
      <c r="K80" s="16">
        <v>12.4282</v>
      </c>
      <c r="L80" s="16">
        <v>12.4518</v>
      </c>
      <c r="M80" s="16">
        <v>14.3773</v>
      </c>
      <c r="N80" s="16">
        <v>-6.5171999999999999</v>
      </c>
      <c r="O80" s="16">
        <v>13.343400000000001</v>
      </c>
      <c r="P80" s="16">
        <v>8.1271000000000004</v>
      </c>
      <c r="Q80" s="16">
        <v>11.973599999999999</v>
      </c>
      <c r="R80" s="16">
        <v>11.5345</v>
      </c>
      <c r="S80" s="16">
        <v>10.0229</v>
      </c>
      <c r="T80" s="16">
        <v>13.372999999999999</v>
      </c>
      <c r="U80" s="16">
        <v>13.7174</v>
      </c>
      <c r="V80" s="16">
        <v>9.1090999999999998</v>
      </c>
      <c r="W80" s="16">
        <v>6.1940999999999997</v>
      </c>
      <c r="X80" s="16">
        <v>-7.5978000000000003</v>
      </c>
      <c r="Y80" s="16">
        <v>15.7105</v>
      </c>
      <c r="Z80" s="16">
        <v>6.8428000000000004</v>
      </c>
      <c r="AA80" s="16">
        <v>15.7105</v>
      </c>
      <c r="AB80" s="16">
        <v>7.2887000000000004</v>
      </c>
      <c r="AC80" s="16" t="s">
        <v>189</v>
      </c>
      <c r="AD80" s="16">
        <v>-11.3779</v>
      </c>
      <c r="AE80" s="16">
        <v>9.1904000000000003</v>
      </c>
      <c r="AF80" s="16">
        <v>10.222099999999999</v>
      </c>
      <c r="AG80" s="16">
        <v>-9.6580999999999992</v>
      </c>
      <c r="AH80" s="16" t="s">
        <v>189</v>
      </c>
      <c r="AI80" s="16">
        <v>15.2262</v>
      </c>
      <c r="AJ80" s="16">
        <v>-12.394299999999999</v>
      </c>
      <c r="AK80" s="16">
        <v>13.884399999999999</v>
      </c>
      <c r="AL80" s="16">
        <v>13.1082</v>
      </c>
      <c r="AM80" s="16" t="s">
        <v>189</v>
      </c>
      <c r="AN80" s="16">
        <v>-13.384600000000001</v>
      </c>
      <c r="AO80" s="16">
        <v>14.2121</v>
      </c>
      <c r="AP80" s="16">
        <v>12.7776</v>
      </c>
      <c r="AQ80" s="16" t="s">
        <v>189</v>
      </c>
      <c r="AR80" s="16">
        <v>-10.0784</v>
      </c>
      <c r="AS80" s="16">
        <v>8.8228000000000009</v>
      </c>
      <c r="AT80" s="16">
        <v>10.635999999999999</v>
      </c>
      <c r="AU80" s="16">
        <v>-6.0388000000000002</v>
      </c>
      <c r="AV80" s="16">
        <v>-5.1708999999999996</v>
      </c>
      <c r="AW80" s="16">
        <v>7.4314999999999998</v>
      </c>
      <c r="AX80" s="16">
        <v>6.5632999999999999</v>
      </c>
      <c r="AY80" s="16">
        <v>-7.1410999999999998</v>
      </c>
      <c r="AZ80" s="16">
        <v>-14.891</v>
      </c>
      <c r="BA80" s="16">
        <v>-16.632100000000001</v>
      </c>
      <c r="BB80" s="16">
        <v>14.8019</v>
      </c>
      <c r="BC80" s="16" t="s">
        <v>189</v>
      </c>
      <c r="BD80" s="16">
        <v>-7.6359000000000004</v>
      </c>
      <c r="BE80" s="16">
        <v>15.5055</v>
      </c>
      <c r="BF80" s="16">
        <v>12.7798</v>
      </c>
      <c r="BG80" s="16">
        <v>13.9643</v>
      </c>
      <c r="BH80" s="16">
        <v>12.1282</v>
      </c>
      <c r="BI80" s="16" t="s">
        <v>189</v>
      </c>
      <c r="BJ80" s="16">
        <v>6.1791999999999998</v>
      </c>
      <c r="BK80" s="16" t="s">
        <v>189</v>
      </c>
      <c r="BL80" s="16" t="s">
        <v>189</v>
      </c>
      <c r="BM80" s="16">
        <v>8.7349999999999994</v>
      </c>
      <c r="BN80" s="16" t="s">
        <v>189</v>
      </c>
      <c r="BO80" s="16">
        <v>-6.6428000000000003</v>
      </c>
      <c r="BP80" s="16">
        <v>11.3127</v>
      </c>
      <c r="BQ80" s="16">
        <v>12.5967</v>
      </c>
      <c r="BR80" s="16" t="s">
        <v>189</v>
      </c>
      <c r="BS80" s="16">
        <v>10.4237</v>
      </c>
    </row>
    <row r="81" spans="1:71">
      <c r="A81" t="s">
        <v>261</v>
      </c>
      <c r="B81" t="s">
        <v>4</v>
      </c>
      <c r="C81" t="s">
        <v>369</v>
      </c>
      <c r="D81" s="16">
        <v>11.502800000000001</v>
      </c>
      <c r="E81" s="16">
        <v>12.753399999999999</v>
      </c>
      <c r="F81" s="16">
        <v>11.4834</v>
      </c>
      <c r="G81" s="16">
        <v>9.3162000000000003</v>
      </c>
      <c r="H81" s="16">
        <v>12.753399999999999</v>
      </c>
      <c r="I81" s="16">
        <v>10.0992</v>
      </c>
      <c r="J81" s="16">
        <v>10.2898</v>
      </c>
      <c r="K81" s="16">
        <v>11.8466</v>
      </c>
      <c r="L81" s="16">
        <v>11.831799999999999</v>
      </c>
      <c r="M81" s="16">
        <v>10.9612</v>
      </c>
      <c r="N81" s="16">
        <v>11.292199999999999</v>
      </c>
      <c r="O81" s="16">
        <v>11.783799999999999</v>
      </c>
      <c r="P81" s="16">
        <v>10.829599999999999</v>
      </c>
      <c r="Q81" s="16">
        <v>10.904199999999999</v>
      </c>
      <c r="R81" s="16">
        <v>13.135899999999999</v>
      </c>
      <c r="S81" s="16">
        <v>14.186299999999999</v>
      </c>
      <c r="T81" s="16">
        <v>8.1751000000000005</v>
      </c>
      <c r="U81" s="16">
        <v>10.6938</v>
      </c>
      <c r="V81" s="16">
        <v>12.420999999999999</v>
      </c>
      <c r="W81" s="16">
        <v>14.387600000000001</v>
      </c>
      <c r="X81" s="16">
        <v>12.520200000000001</v>
      </c>
      <c r="Y81" s="16">
        <v>9.1231000000000009</v>
      </c>
      <c r="Z81" s="16">
        <v>13.467499999999999</v>
      </c>
      <c r="AA81" s="16">
        <v>9.1231000000000009</v>
      </c>
      <c r="AB81" s="16">
        <v>14.7988</v>
      </c>
      <c r="AC81" s="16">
        <v>12.2288</v>
      </c>
      <c r="AD81" s="16">
        <v>16.492599999999999</v>
      </c>
      <c r="AE81" s="16">
        <v>12.1257</v>
      </c>
      <c r="AF81" s="16">
        <v>13.786</v>
      </c>
      <c r="AG81" s="16">
        <v>15.020799999999999</v>
      </c>
      <c r="AH81" s="16">
        <v>-8.9366000000000003</v>
      </c>
      <c r="AI81" s="16">
        <v>7.8583999999999996</v>
      </c>
      <c r="AJ81" s="16">
        <v>9.0488</v>
      </c>
      <c r="AK81" s="16">
        <v>6.8887</v>
      </c>
      <c r="AL81" s="16">
        <v>7.8973000000000004</v>
      </c>
      <c r="AM81" s="16">
        <v>-9.3421000000000003</v>
      </c>
      <c r="AN81" s="16">
        <v>11.366099999999999</v>
      </c>
      <c r="AO81" s="16">
        <v>9.6948000000000008</v>
      </c>
      <c r="AP81" s="16">
        <v>9.9459999999999997</v>
      </c>
      <c r="AQ81" s="16">
        <v>-13.364100000000001</v>
      </c>
      <c r="AR81" s="16">
        <v>14.672700000000001</v>
      </c>
      <c r="AS81" s="16">
        <v>10.4413</v>
      </c>
      <c r="AT81" s="16">
        <v>12.166600000000001</v>
      </c>
      <c r="AU81" s="16">
        <v>12.9335</v>
      </c>
      <c r="AV81" s="16">
        <v>16.109400000000001</v>
      </c>
      <c r="AW81" s="16">
        <v>11.623100000000001</v>
      </c>
      <c r="AX81" s="16">
        <v>13.3147</v>
      </c>
      <c r="AY81" s="16">
        <v>13.7554</v>
      </c>
      <c r="AZ81" s="16">
        <v>10.2555</v>
      </c>
      <c r="BA81" s="16">
        <v>6.8493000000000004</v>
      </c>
      <c r="BB81" s="16">
        <v>8.8041999999999998</v>
      </c>
      <c r="BC81" s="16">
        <v>-11.060499999999999</v>
      </c>
      <c r="BD81" s="16">
        <v>14.909800000000001</v>
      </c>
      <c r="BE81" s="16">
        <v>9.5587999999999997</v>
      </c>
      <c r="BF81" s="16">
        <v>12.148300000000001</v>
      </c>
      <c r="BG81" s="16">
        <v>10.8523</v>
      </c>
      <c r="BH81" s="16">
        <v>11.2178</v>
      </c>
      <c r="BI81" s="16">
        <v>-16.3659</v>
      </c>
      <c r="BJ81" s="16">
        <v>11.807</v>
      </c>
      <c r="BK81" s="16" t="s">
        <v>189</v>
      </c>
      <c r="BL81" s="16" t="s">
        <v>189</v>
      </c>
      <c r="BM81" s="16">
        <v>9.5061</v>
      </c>
      <c r="BN81" s="16">
        <v>8.9780999999999995</v>
      </c>
      <c r="BO81" s="16">
        <v>11.7859</v>
      </c>
      <c r="BP81" s="16">
        <v>12.2577</v>
      </c>
      <c r="BQ81" s="16">
        <v>8.2626000000000008</v>
      </c>
      <c r="BR81" s="16">
        <v>-18.623699999999999</v>
      </c>
      <c r="BS81" s="16">
        <v>12.135300000000001</v>
      </c>
    </row>
    <row r="82" spans="1:71">
      <c r="A82" t="s">
        <v>262</v>
      </c>
      <c r="B82" t="s">
        <v>0</v>
      </c>
      <c r="C82" t="s">
        <v>370</v>
      </c>
      <c r="D82" s="16">
        <v>3.6703000000000001</v>
      </c>
      <c r="E82" s="16">
        <v>5.0575000000000001</v>
      </c>
      <c r="F82" s="16">
        <v>2.4113000000000002</v>
      </c>
      <c r="G82" s="16">
        <v>2.4857999999999998</v>
      </c>
      <c r="H82" s="16">
        <v>5.0575000000000001</v>
      </c>
      <c r="I82" s="16">
        <v>2.4476</v>
      </c>
      <c r="J82" s="16" t="s">
        <v>189</v>
      </c>
      <c r="K82" s="16">
        <v>3.6951000000000001</v>
      </c>
      <c r="L82" s="16">
        <v>3.4811000000000001</v>
      </c>
      <c r="M82" s="16">
        <v>3.5181</v>
      </c>
      <c r="N82" s="16">
        <v>4.3410000000000002</v>
      </c>
      <c r="O82" s="16">
        <v>3.5364</v>
      </c>
      <c r="P82" s="16">
        <v>3.9386999999999999</v>
      </c>
      <c r="Q82" s="16">
        <v>3.8698000000000001</v>
      </c>
      <c r="R82" s="16">
        <v>3.5459000000000001</v>
      </c>
      <c r="S82" s="16">
        <v>4.3160999999999996</v>
      </c>
      <c r="T82" s="16">
        <v>2.9586000000000001</v>
      </c>
      <c r="U82" s="16">
        <v>3.3424999999999998</v>
      </c>
      <c r="V82" s="16">
        <v>3.8403999999999998</v>
      </c>
      <c r="W82" s="16">
        <v>4.9504999999999999</v>
      </c>
      <c r="X82" s="16">
        <v>5.7541000000000002</v>
      </c>
      <c r="Y82" s="16">
        <v>2.4923000000000002</v>
      </c>
      <c r="Z82" s="16">
        <v>5.0759999999999996</v>
      </c>
      <c r="AA82" s="16">
        <v>2.4923000000000002</v>
      </c>
      <c r="AB82" s="16">
        <v>5.4645999999999999</v>
      </c>
      <c r="AC82" s="16">
        <v>2.0512000000000001</v>
      </c>
      <c r="AD82" s="16">
        <v>5.5113000000000003</v>
      </c>
      <c r="AE82" s="16">
        <v>3.0606</v>
      </c>
      <c r="AF82" s="16">
        <v>4.0166000000000004</v>
      </c>
      <c r="AG82" s="16">
        <v>4.4863</v>
      </c>
      <c r="AH82" s="16">
        <v>3.8231999999999999</v>
      </c>
      <c r="AI82" s="16">
        <v>2.7065999999999999</v>
      </c>
      <c r="AJ82" s="16">
        <v>4.4545000000000003</v>
      </c>
      <c r="AK82" s="16">
        <v>1.8721000000000001</v>
      </c>
      <c r="AL82" s="16">
        <v>3.7031999999999998</v>
      </c>
      <c r="AM82" s="16">
        <v>2.4232999999999998</v>
      </c>
      <c r="AN82" s="16">
        <v>5.5307000000000004</v>
      </c>
      <c r="AO82" s="16">
        <v>1.7183999999999999</v>
      </c>
      <c r="AP82" s="16">
        <v>4.2843999999999998</v>
      </c>
      <c r="AQ82" s="16">
        <v>2.6796000000000002</v>
      </c>
      <c r="AR82" s="16">
        <v>4.8472999999999997</v>
      </c>
      <c r="AS82" s="16">
        <v>2.8671000000000002</v>
      </c>
      <c r="AT82" s="16">
        <v>3.6242000000000001</v>
      </c>
      <c r="AU82" s="16">
        <v>3.9670000000000001</v>
      </c>
      <c r="AV82" s="16">
        <v>6.7934000000000001</v>
      </c>
      <c r="AW82" s="16">
        <v>3.7942</v>
      </c>
      <c r="AX82" s="16">
        <v>5.0265000000000004</v>
      </c>
      <c r="AY82" s="16">
        <v>5.0982000000000003</v>
      </c>
      <c r="AZ82" s="16">
        <v>3.8252999999999999</v>
      </c>
      <c r="BA82" s="16">
        <v>1.1267</v>
      </c>
      <c r="BB82" s="16">
        <v>3.2685</v>
      </c>
      <c r="BC82" s="16">
        <v>1.8018000000000001</v>
      </c>
      <c r="BD82" s="16">
        <v>4.9706999999999999</v>
      </c>
      <c r="BE82" s="16">
        <v>2.8654000000000002</v>
      </c>
      <c r="BF82" s="16">
        <v>4.5917000000000003</v>
      </c>
      <c r="BG82" s="16">
        <v>1.6527000000000001</v>
      </c>
      <c r="BH82" s="16">
        <v>3.9258000000000002</v>
      </c>
      <c r="BI82" s="16">
        <v>3.0533999999999999</v>
      </c>
      <c r="BJ82" s="16">
        <v>5.1765999999999996</v>
      </c>
      <c r="BK82" s="16">
        <v>0.86019999999999996</v>
      </c>
      <c r="BL82" s="16">
        <v>8.4608000000000008</v>
      </c>
      <c r="BM82" s="16">
        <v>3.0739999999999998</v>
      </c>
      <c r="BN82" s="16">
        <v>-2.9346999999999999</v>
      </c>
      <c r="BO82" s="16">
        <v>4.0015999999999998</v>
      </c>
      <c r="BP82" s="16">
        <v>4.4573999999999998</v>
      </c>
      <c r="BQ82" s="16">
        <v>2.0442999999999998</v>
      </c>
      <c r="BR82" s="16">
        <v>6.0273000000000003</v>
      </c>
      <c r="BS82" s="16">
        <v>2.5255999999999998</v>
      </c>
    </row>
    <row r="83" spans="1:71">
      <c r="A83" t="s">
        <v>262</v>
      </c>
      <c r="B83" t="s">
        <v>1</v>
      </c>
      <c r="C83" t="s">
        <v>371</v>
      </c>
      <c r="D83" s="16">
        <v>1.4495</v>
      </c>
      <c r="E83" s="16">
        <v>2.3001999999999998</v>
      </c>
      <c r="F83" s="16">
        <v>1.5129999999999999</v>
      </c>
      <c r="G83" s="16">
        <v>0.56359999999999999</v>
      </c>
      <c r="H83" s="16">
        <v>2.3001999999999998</v>
      </c>
      <c r="I83" s="16">
        <v>1.0647</v>
      </c>
      <c r="J83" s="16" t="s">
        <v>189</v>
      </c>
      <c r="K83" s="16">
        <v>1.4495</v>
      </c>
      <c r="L83" s="16">
        <v>1.3835999999999999</v>
      </c>
      <c r="M83" s="16">
        <v>1.1123000000000001</v>
      </c>
      <c r="N83" s="16">
        <v>2.7275</v>
      </c>
      <c r="O83" s="16">
        <v>1.2110000000000001</v>
      </c>
      <c r="P83" s="16">
        <v>2.0939999999999999</v>
      </c>
      <c r="Q83" s="16">
        <v>1.5751999999999999</v>
      </c>
      <c r="R83" s="16">
        <v>1.3853</v>
      </c>
      <c r="S83" s="16">
        <v>2.8151000000000002</v>
      </c>
      <c r="T83" s="16">
        <v>1.0786</v>
      </c>
      <c r="U83" s="16">
        <v>1.6819</v>
      </c>
      <c r="V83" s="16">
        <v>1.1753</v>
      </c>
      <c r="W83" s="16">
        <v>1.6738999999999999</v>
      </c>
      <c r="X83" s="16">
        <v>-1.0187999999999999</v>
      </c>
      <c r="Y83" s="16">
        <v>1.4189000000000001</v>
      </c>
      <c r="Z83" s="16">
        <v>1.5446</v>
      </c>
      <c r="AA83" s="16">
        <v>1.4189000000000001</v>
      </c>
      <c r="AB83" s="16">
        <v>2.8384999999999998</v>
      </c>
      <c r="AC83" s="16">
        <v>-2.7972000000000001</v>
      </c>
      <c r="AD83" s="16">
        <v>-2.7071999999999998</v>
      </c>
      <c r="AE83" s="16">
        <v>2.8784999999999998</v>
      </c>
      <c r="AF83" s="16">
        <v>-0.2467</v>
      </c>
      <c r="AG83" s="16">
        <v>3.581</v>
      </c>
      <c r="AH83" s="16">
        <v>0</v>
      </c>
      <c r="AI83" s="16">
        <v>1.2709999999999999</v>
      </c>
      <c r="AJ83" s="16">
        <v>2.1819000000000002</v>
      </c>
      <c r="AK83" s="16">
        <v>0.57369999999999999</v>
      </c>
      <c r="AL83" s="16">
        <v>1.7923</v>
      </c>
      <c r="AM83" s="16">
        <v>0.63419999999999999</v>
      </c>
      <c r="AN83" s="16">
        <v>2.9887000000000001</v>
      </c>
      <c r="AO83" s="16">
        <v>1.1802999999999999</v>
      </c>
      <c r="AP83" s="16">
        <v>2.1139999999999999</v>
      </c>
      <c r="AQ83" s="16">
        <v>1.4180999999999999</v>
      </c>
      <c r="AR83" s="16">
        <v>1.6763999999999999</v>
      </c>
      <c r="AS83" s="16">
        <v>0.8962</v>
      </c>
      <c r="AT83" s="16">
        <v>0.79669999999999996</v>
      </c>
      <c r="AU83" s="16">
        <v>1.3462000000000001</v>
      </c>
      <c r="AV83" s="16">
        <v>-3.1295000000000002</v>
      </c>
      <c r="AW83" s="16">
        <v>1.0645</v>
      </c>
      <c r="AX83" s="16">
        <v>-0.1638</v>
      </c>
      <c r="AY83" s="16">
        <v>1.9139999999999999</v>
      </c>
      <c r="AZ83" s="16">
        <v>2.0838999999999999</v>
      </c>
      <c r="BA83" s="16">
        <v>1.0644</v>
      </c>
      <c r="BB83" s="16">
        <v>1.8337000000000001</v>
      </c>
      <c r="BC83" s="16">
        <v>1.1456999999999999</v>
      </c>
      <c r="BD83" s="16">
        <v>0.6754</v>
      </c>
      <c r="BE83" s="16">
        <v>1.2995000000000001</v>
      </c>
      <c r="BF83" s="16">
        <v>2.0019</v>
      </c>
      <c r="BG83" s="16">
        <v>0.67779999999999996</v>
      </c>
      <c r="BH83" s="16">
        <v>1.6388</v>
      </c>
      <c r="BI83" s="16">
        <v>0.85229999999999995</v>
      </c>
      <c r="BJ83" s="16">
        <v>2.1084000000000001</v>
      </c>
      <c r="BK83" s="16">
        <v>2.0857000000000001</v>
      </c>
      <c r="BL83" s="16" t="s">
        <v>189</v>
      </c>
      <c r="BM83" s="16">
        <v>1.7302999999999999</v>
      </c>
      <c r="BN83" s="16" t="s">
        <v>189</v>
      </c>
      <c r="BO83" s="16">
        <v>2.2069000000000001</v>
      </c>
      <c r="BP83" s="16">
        <v>2.1821000000000002</v>
      </c>
      <c r="BQ83" s="16">
        <v>0.82509999999999994</v>
      </c>
      <c r="BR83" s="16">
        <v>2.5710000000000002</v>
      </c>
      <c r="BS83" s="16">
        <v>1.1395</v>
      </c>
    </row>
    <row r="84" spans="1:71">
      <c r="A84" t="s">
        <v>262</v>
      </c>
      <c r="B84" t="s">
        <v>75</v>
      </c>
      <c r="C84" t="s">
        <v>372</v>
      </c>
      <c r="D84" s="16">
        <v>-7.2804000000000002</v>
      </c>
      <c r="E84" s="16" t="s">
        <v>189</v>
      </c>
      <c r="F84" s="16" t="s">
        <v>189</v>
      </c>
      <c r="G84" s="16" t="s">
        <v>189</v>
      </c>
      <c r="H84" s="16" t="s">
        <v>189</v>
      </c>
      <c r="I84" s="16">
        <v>-4.4425999999999997</v>
      </c>
      <c r="J84" s="16" t="s">
        <v>189</v>
      </c>
      <c r="K84" s="16">
        <v>-7.3015999999999996</v>
      </c>
      <c r="L84" s="16" t="s">
        <v>189</v>
      </c>
      <c r="M84" s="16" t="s">
        <v>189</v>
      </c>
      <c r="N84" s="16" t="s">
        <v>189</v>
      </c>
      <c r="O84" s="16">
        <v>-8.3391999999999999</v>
      </c>
      <c r="P84" s="16" t="s">
        <v>189</v>
      </c>
      <c r="Q84" s="16" t="s">
        <v>189</v>
      </c>
      <c r="R84" s="16">
        <v>-8.2440999999999995</v>
      </c>
      <c r="S84" s="16" t="s">
        <v>189</v>
      </c>
      <c r="T84" s="16">
        <v>-7.9313000000000002</v>
      </c>
      <c r="U84" s="16" t="s">
        <v>189</v>
      </c>
      <c r="V84" s="16">
        <v>-9.2730999999999995</v>
      </c>
      <c r="W84" s="16" t="s">
        <v>189</v>
      </c>
      <c r="X84" s="16" t="s">
        <v>189</v>
      </c>
      <c r="Y84" s="16" t="s">
        <v>189</v>
      </c>
      <c r="Z84" s="16" t="s">
        <v>189</v>
      </c>
      <c r="AA84" s="16" t="s">
        <v>189</v>
      </c>
      <c r="AB84" s="16" t="s">
        <v>189</v>
      </c>
      <c r="AC84" s="16" t="s">
        <v>189</v>
      </c>
      <c r="AD84" s="16" t="s">
        <v>189</v>
      </c>
      <c r="AE84" s="16" t="s">
        <v>189</v>
      </c>
      <c r="AF84" s="16" t="s">
        <v>189</v>
      </c>
      <c r="AG84" s="16" t="s">
        <v>189</v>
      </c>
      <c r="AH84" s="16" t="s">
        <v>189</v>
      </c>
      <c r="AI84" s="16" t="s">
        <v>189</v>
      </c>
      <c r="AJ84" s="16" t="s">
        <v>189</v>
      </c>
      <c r="AK84" s="16" t="s">
        <v>189</v>
      </c>
      <c r="AL84" s="16" t="s">
        <v>189</v>
      </c>
      <c r="AM84" s="16" t="s">
        <v>189</v>
      </c>
      <c r="AN84" s="16" t="s">
        <v>189</v>
      </c>
      <c r="AO84" s="16" t="s">
        <v>189</v>
      </c>
      <c r="AP84" s="16" t="s">
        <v>189</v>
      </c>
      <c r="AQ84" s="16" t="s">
        <v>189</v>
      </c>
      <c r="AR84" s="16" t="s">
        <v>189</v>
      </c>
      <c r="AS84" s="16" t="s">
        <v>189</v>
      </c>
      <c r="AT84" s="16" t="s">
        <v>189</v>
      </c>
      <c r="AU84" s="16" t="s">
        <v>189</v>
      </c>
      <c r="AV84" s="16" t="s">
        <v>189</v>
      </c>
      <c r="AW84" s="16" t="s">
        <v>189</v>
      </c>
      <c r="AX84" s="16" t="s">
        <v>189</v>
      </c>
      <c r="AY84" s="16" t="s">
        <v>189</v>
      </c>
      <c r="AZ84" s="16" t="s">
        <v>189</v>
      </c>
      <c r="BA84" s="16" t="s">
        <v>189</v>
      </c>
      <c r="BB84" s="16" t="s">
        <v>189</v>
      </c>
      <c r="BC84" s="16" t="s">
        <v>189</v>
      </c>
      <c r="BD84" s="16" t="s">
        <v>189</v>
      </c>
      <c r="BE84" s="16" t="s">
        <v>189</v>
      </c>
      <c r="BF84" s="16" t="s">
        <v>189</v>
      </c>
      <c r="BG84" s="16" t="s">
        <v>189</v>
      </c>
      <c r="BH84" s="16" t="s">
        <v>189</v>
      </c>
      <c r="BI84" s="16" t="s">
        <v>189</v>
      </c>
      <c r="BJ84" s="16" t="s">
        <v>189</v>
      </c>
      <c r="BK84" s="16" t="s">
        <v>189</v>
      </c>
      <c r="BL84" s="16" t="s">
        <v>189</v>
      </c>
      <c r="BM84" s="16" t="s">
        <v>189</v>
      </c>
      <c r="BN84" s="16" t="s">
        <v>189</v>
      </c>
      <c r="BO84" s="16" t="s">
        <v>189</v>
      </c>
      <c r="BP84" s="16" t="s">
        <v>189</v>
      </c>
      <c r="BQ84" s="16" t="s">
        <v>189</v>
      </c>
      <c r="BR84" s="16" t="s">
        <v>189</v>
      </c>
      <c r="BS84" s="16" t="s">
        <v>189</v>
      </c>
    </row>
    <row r="85" spans="1:71">
      <c r="A85" t="s">
        <v>262</v>
      </c>
      <c r="B85" t="s">
        <v>2</v>
      </c>
      <c r="C85" t="s">
        <v>373</v>
      </c>
      <c r="D85" s="16">
        <v>5.0006000000000004</v>
      </c>
      <c r="E85" s="16">
        <v>5.7596999999999996</v>
      </c>
      <c r="F85" s="16">
        <v>5.9215999999999998</v>
      </c>
      <c r="G85" s="16">
        <v>2.7250999999999999</v>
      </c>
      <c r="H85" s="16">
        <v>5.7596999999999996</v>
      </c>
      <c r="I85" s="16">
        <v>4.4188999999999998</v>
      </c>
      <c r="J85" s="16">
        <v>-2.4733000000000001</v>
      </c>
      <c r="K85" s="16">
        <v>5.0564</v>
      </c>
      <c r="L85" s="16">
        <v>4.8367000000000004</v>
      </c>
      <c r="M85" s="16">
        <v>4.1264000000000003</v>
      </c>
      <c r="N85" s="16">
        <v>7.4169</v>
      </c>
      <c r="O85" s="16">
        <v>4.5407999999999999</v>
      </c>
      <c r="P85" s="16">
        <v>6.1997999999999998</v>
      </c>
      <c r="Q85" s="16">
        <v>5.1563999999999997</v>
      </c>
      <c r="R85" s="16">
        <v>4.8667999999999996</v>
      </c>
      <c r="S85" s="16">
        <v>7.6075999999999997</v>
      </c>
      <c r="T85" s="16">
        <v>3.8635000000000002</v>
      </c>
      <c r="U85" s="16">
        <v>4.6764000000000001</v>
      </c>
      <c r="V85" s="16">
        <v>5.3345000000000002</v>
      </c>
      <c r="W85" s="16">
        <v>6.7579000000000002</v>
      </c>
      <c r="X85" s="16">
        <v>7.1471</v>
      </c>
      <c r="Y85" s="16">
        <v>4.1257999999999999</v>
      </c>
      <c r="Z85" s="16">
        <v>6.875</v>
      </c>
      <c r="AA85" s="16">
        <v>4.1257999999999999</v>
      </c>
      <c r="AB85" s="16">
        <v>7.7652000000000001</v>
      </c>
      <c r="AC85" s="16">
        <v>7.3144</v>
      </c>
      <c r="AD85" s="16">
        <v>6.0014000000000003</v>
      </c>
      <c r="AE85" s="16">
        <v>9.2942999999999998</v>
      </c>
      <c r="AF85" s="16">
        <v>5.8114999999999997</v>
      </c>
      <c r="AG85" s="16">
        <v>9.0010999999999992</v>
      </c>
      <c r="AH85" s="16">
        <v>5.2294</v>
      </c>
      <c r="AI85" s="16">
        <v>3.5994999999999999</v>
      </c>
      <c r="AJ85" s="16">
        <v>5.6439000000000004</v>
      </c>
      <c r="AK85" s="16">
        <v>2.6688000000000001</v>
      </c>
      <c r="AL85" s="16">
        <v>4.9019000000000004</v>
      </c>
      <c r="AM85" s="16">
        <v>2.8730000000000002</v>
      </c>
      <c r="AN85" s="16">
        <v>7.5750000000000002</v>
      </c>
      <c r="AO85" s="16">
        <v>3.0750999999999999</v>
      </c>
      <c r="AP85" s="16">
        <v>5.9248000000000003</v>
      </c>
      <c r="AQ85" s="16">
        <v>3.5541</v>
      </c>
      <c r="AR85" s="16">
        <v>4.5321999999999996</v>
      </c>
      <c r="AS85" s="16">
        <v>6.1933999999999996</v>
      </c>
      <c r="AT85" s="16">
        <v>4.4078999999999997</v>
      </c>
      <c r="AU85" s="16">
        <v>6.1703999999999999</v>
      </c>
      <c r="AV85" s="16">
        <v>5.8592000000000004</v>
      </c>
      <c r="AW85" s="16">
        <v>7.5926999999999998</v>
      </c>
      <c r="AX85" s="16">
        <v>6.0814000000000004</v>
      </c>
      <c r="AY85" s="16">
        <v>7.2900999999999998</v>
      </c>
      <c r="AZ85" s="16">
        <v>5.7125000000000004</v>
      </c>
      <c r="BA85" s="16">
        <v>2.8643999999999998</v>
      </c>
      <c r="BB85" s="16">
        <v>4.8787000000000003</v>
      </c>
      <c r="BC85" s="16">
        <v>3.2749999999999999</v>
      </c>
      <c r="BD85" s="16">
        <v>5.9371</v>
      </c>
      <c r="BE85" s="16">
        <v>4.2020999999999997</v>
      </c>
      <c r="BF85" s="16">
        <v>5.4097999999999997</v>
      </c>
      <c r="BG85" s="16">
        <v>3.4456000000000002</v>
      </c>
      <c r="BH85" s="16">
        <v>5.0597000000000003</v>
      </c>
      <c r="BI85" s="16">
        <v>3.6389</v>
      </c>
      <c r="BJ85" s="16">
        <v>7.6109</v>
      </c>
      <c r="BK85" s="16">
        <v>3.7401</v>
      </c>
      <c r="BL85" s="16">
        <v>9.3964999999999996</v>
      </c>
      <c r="BM85" s="16">
        <v>5.7027000000000001</v>
      </c>
      <c r="BN85" s="16" t="s">
        <v>189</v>
      </c>
      <c r="BO85" s="16">
        <v>6.0724</v>
      </c>
      <c r="BP85" s="16">
        <v>5.5646000000000004</v>
      </c>
      <c r="BQ85" s="16">
        <v>4.2542999999999997</v>
      </c>
      <c r="BR85" s="16">
        <v>6.3127000000000004</v>
      </c>
      <c r="BS85" s="16">
        <v>4.4744000000000002</v>
      </c>
    </row>
    <row r="86" spans="1:71">
      <c r="A86" t="s">
        <v>262</v>
      </c>
      <c r="B86" t="s">
        <v>67</v>
      </c>
      <c r="C86" t="s">
        <v>374</v>
      </c>
      <c r="D86" s="16">
        <v>13.8775</v>
      </c>
      <c r="E86" s="16">
        <v>18.697299999999998</v>
      </c>
      <c r="F86" s="16">
        <v>12.386100000000001</v>
      </c>
      <c r="G86" s="16">
        <v>7.7534000000000001</v>
      </c>
      <c r="H86" s="16">
        <v>18.697299999999998</v>
      </c>
      <c r="I86" s="16">
        <v>9.7965999999999998</v>
      </c>
      <c r="J86" s="16" t="s">
        <v>189</v>
      </c>
      <c r="K86" s="16">
        <v>13.8772</v>
      </c>
      <c r="L86" s="16">
        <v>13.9863</v>
      </c>
      <c r="M86" s="16">
        <v>14.099299999999999</v>
      </c>
      <c r="N86" s="16">
        <v>13.3932</v>
      </c>
      <c r="O86" s="16">
        <v>14.046900000000001</v>
      </c>
      <c r="P86" s="16">
        <v>13.616300000000001</v>
      </c>
      <c r="Q86" s="16">
        <v>14.825100000000001</v>
      </c>
      <c r="R86" s="16">
        <v>13.0952</v>
      </c>
      <c r="S86" s="16">
        <v>15.518800000000001</v>
      </c>
      <c r="T86" s="16">
        <v>10.4475</v>
      </c>
      <c r="U86" s="16">
        <v>12.218500000000001</v>
      </c>
      <c r="V86" s="16">
        <v>14.4034</v>
      </c>
      <c r="W86" s="16">
        <v>15.264799999999999</v>
      </c>
      <c r="X86" s="16">
        <v>16.204999999999998</v>
      </c>
      <c r="Y86" s="16">
        <v>11.4328</v>
      </c>
      <c r="Z86" s="16">
        <v>15.393700000000001</v>
      </c>
      <c r="AA86" s="16">
        <v>11.4328</v>
      </c>
      <c r="AB86" s="16">
        <v>15.798</v>
      </c>
      <c r="AC86" s="16">
        <v>14.4862</v>
      </c>
      <c r="AD86" s="16">
        <v>18.9465</v>
      </c>
      <c r="AE86" s="16">
        <v>12.1854</v>
      </c>
      <c r="AF86" s="16">
        <v>15.949</v>
      </c>
      <c r="AG86" s="16">
        <v>15.1515</v>
      </c>
      <c r="AH86" s="16">
        <v>12.657</v>
      </c>
      <c r="AI86" s="16">
        <v>9.6800999999999995</v>
      </c>
      <c r="AJ86" s="16">
        <v>18.058900000000001</v>
      </c>
      <c r="AK86" s="16">
        <v>5.6150000000000002</v>
      </c>
      <c r="AL86" s="16">
        <v>12.690799999999999</v>
      </c>
      <c r="AM86" s="16">
        <v>8.3757000000000001</v>
      </c>
      <c r="AN86" s="16">
        <v>20.956299999999999</v>
      </c>
      <c r="AO86" s="16">
        <v>6.6836000000000002</v>
      </c>
      <c r="AP86" s="16">
        <v>14.0566</v>
      </c>
      <c r="AQ86" s="16">
        <v>10.701499999999999</v>
      </c>
      <c r="AR86" s="16">
        <v>18.113</v>
      </c>
      <c r="AS86" s="16">
        <v>10.957599999999999</v>
      </c>
      <c r="AT86" s="16">
        <v>15.0579</v>
      </c>
      <c r="AU86" s="16">
        <v>13.8407</v>
      </c>
      <c r="AV86" s="16">
        <v>20.079699999999999</v>
      </c>
      <c r="AW86" s="16">
        <v>11.5868</v>
      </c>
      <c r="AX86" s="16">
        <v>15.970599999999999</v>
      </c>
      <c r="AY86" s="16">
        <v>14.9809</v>
      </c>
      <c r="AZ86" s="16">
        <v>16.6174</v>
      </c>
      <c r="BA86" s="16">
        <v>6.7042999999999999</v>
      </c>
      <c r="BB86" s="16">
        <v>13.4253</v>
      </c>
      <c r="BC86" s="16">
        <v>9.1722999999999999</v>
      </c>
      <c r="BD86" s="16">
        <v>17.0489</v>
      </c>
      <c r="BE86" s="16">
        <v>11.2041</v>
      </c>
      <c r="BF86" s="16">
        <v>17.6404</v>
      </c>
      <c r="BG86" s="16">
        <v>6.9386000000000001</v>
      </c>
      <c r="BH86" s="16">
        <v>15.28</v>
      </c>
      <c r="BI86" s="16">
        <v>11.282999999999999</v>
      </c>
      <c r="BJ86" s="16">
        <v>13.8414</v>
      </c>
      <c r="BK86" s="16">
        <v>12.514900000000001</v>
      </c>
      <c r="BL86" s="16">
        <v>-26.6876</v>
      </c>
      <c r="BM86" s="16">
        <v>11.5329</v>
      </c>
      <c r="BN86" s="16">
        <v>-7.7290999999999999</v>
      </c>
      <c r="BO86" s="16">
        <v>14.0525</v>
      </c>
      <c r="BP86" s="16">
        <v>17.322600000000001</v>
      </c>
      <c r="BQ86" s="16">
        <v>7.0376000000000003</v>
      </c>
      <c r="BR86" s="16">
        <v>22.5154</v>
      </c>
      <c r="BS86" s="16">
        <v>10.482799999999999</v>
      </c>
    </row>
    <row r="87" spans="1:71">
      <c r="A87" t="s">
        <v>262</v>
      </c>
      <c r="B87" t="s">
        <v>4</v>
      </c>
      <c r="C87" t="s">
        <v>375</v>
      </c>
      <c r="D87" s="16">
        <v>11.064</v>
      </c>
      <c r="E87" s="16">
        <v>15.8339</v>
      </c>
      <c r="F87" s="16">
        <v>9.7812000000000001</v>
      </c>
      <c r="G87" s="16">
        <v>4.9542999999999999</v>
      </c>
      <c r="H87" s="16">
        <v>15.8339</v>
      </c>
      <c r="I87" s="16">
        <v>7.1509999999999998</v>
      </c>
      <c r="J87" s="16" t="s">
        <v>189</v>
      </c>
      <c r="K87" s="16">
        <v>11.0364</v>
      </c>
      <c r="L87" s="16">
        <v>12.634499999999999</v>
      </c>
      <c r="M87" s="16">
        <v>9.2860999999999994</v>
      </c>
      <c r="N87" s="16">
        <v>10.2544</v>
      </c>
      <c r="O87" s="16">
        <v>11.3293</v>
      </c>
      <c r="P87" s="16">
        <v>10.407400000000001</v>
      </c>
      <c r="Q87" s="16">
        <v>13.0595</v>
      </c>
      <c r="R87" s="16">
        <v>9.2436000000000007</v>
      </c>
      <c r="S87" s="16">
        <v>12.488200000000001</v>
      </c>
      <c r="T87" s="16">
        <v>9.4201999999999995</v>
      </c>
      <c r="U87" s="16">
        <v>7.6044</v>
      </c>
      <c r="V87" s="16">
        <v>12.528600000000001</v>
      </c>
      <c r="W87" s="16">
        <v>11.869300000000001</v>
      </c>
      <c r="X87" s="16">
        <v>-14.095700000000001</v>
      </c>
      <c r="Y87" s="16">
        <v>10.2423</v>
      </c>
      <c r="Z87" s="16">
        <v>12.1904</v>
      </c>
      <c r="AA87" s="16">
        <v>10.2423</v>
      </c>
      <c r="AB87" s="16">
        <v>10.731999999999999</v>
      </c>
      <c r="AC87" s="16">
        <v>15.9411</v>
      </c>
      <c r="AD87" s="16">
        <v>16.000299999999999</v>
      </c>
      <c r="AE87" s="16">
        <v>8.3223000000000003</v>
      </c>
      <c r="AF87" s="16">
        <v>16.627199999999998</v>
      </c>
      <c r="AG87" s="16">
        <v>8.9984999999999999</v>
      </c>
      <c r="AH87" s="16">
        <v>19.725999999999999</v>
      </c>
      <c r="AI87" s="16">
        <v>7.6513999999999998</v>
      </c>
      <c r="AJ87" s="16">
        <v>15.748699999999999</v>
      </c>
      <c r="AK87" s="16">
        <v>6.1738999999999997</v>
      </c>
      <c r="AL87" s="16">
        <v>9.3588000000000005</v>
      </c>
      <c r="AM87" s="16">
        <v>9.4604999999999997</v>
      </c>
      <c r="AN87" s="16">
        <v>12.5739</v>
      </c>
      <c r="AO87" s="16">
        <v>4.9886999999999997</v>
      </c>
      <c r="AP87" s="16">
        <v>5.9231999999999996</v>
      </c>
      <c r="AQ87" s="16">
        <v>9.1530000000000005</v>
      </c>
      <c r="AR87" s="16">
        <v>16.8734</v>
      </c>
      <c r="AS87" s="16">
        <v>8.2943999999999996</v>
      </c>
      <c r="AT87" s="16">
        <v>16.1754</v>
      </c>
      <c r="AU87" s="16">
        <v>9.2722999999999995</v>
      </c>
      <c r="AV87" s="16">
        <v>18.187100000000001</v>
      </c>
      <c r="AW87" s="16">
        <v>7.1059000000000001</v>
      </c>
      <c r="AX87" s="16">
        <v>16.5395</v>
      </c>
      <c r="AY87" s="16">
        <v>9.3551000000000002</v>
      </c>
      <c r="AZ87" s="16">
        <v>14.110200000000001</v>
      </c>
      <c r="BA87" s="16">
        <v>7.1875999999999998</v>
      </c>
      <c r="BB87" s="16">
        <v>11.1798</v>
      </c>
      <c r="BC87" s="16">
        <v>9.1340000000000003</v>
      </c>
      <c r="BD87" s="16">
        <v>14.210699999999999</v>
      </c>
      <c r="BE87" s="16">
        <v>10.0205</v>
      </c>
      <c r="BF87" s="16">
        <v>14.814</v>
      </c>
      <c r="BG87" s="16">
        <v>6.5707000000000004</v>
      </c>
      <c r="BH87" s="16">
        <v>12.785600000000001</v>
      </c>
      <c r="BI87" s="16">
        <v>8.7563999999999993</v>
      </c>
      <c r="BJ87" s="16">
        <v>9.9639000000000006</v>
      </c>
      <c r="BK87" s="16">
        <v>11.457599999999999</v>
      </c>
      <c r="BL87" s="16" t="s">
        <v>189</v>
      </c>
      <c r="BM87" s="16">
        <v>7.8619000000000003</v>
      </c>
      <c r="BN87" s="16">
        <v>-19.500599999999999</v>
      </c>
      <c r="BO87" s="16">
        <v>9.7195</v>
      </c>
      <c r="BP87" s="16">
        <v>15.0741</v>
      </c>
      <c r="BQ87" s="16">
        <v>8.8332999999999995</v>
      </c>
      <c r="BR87" s="16">
        <v>17.6798</v>
      </c>
      <c r="BS87" s="16">
        <v>6.5220000000000002</v>
      </c>
    </row>
    <row r="88" spans="1:71">
      <c r="A88" t="s">
        <v>263</v>
      </c>
      <c r="B88" t="s">
        <v>0</v>
      </c>
      <c r="C88" t="s">
        <v>376</v>
      </c>
      <c r="D88" s="16">
        <v>4.8795999999999999</v>
      </c>
      <c r="E88" s="16">
        <v>6.3067000000000002</v>
      </c>
      <c r="F88" s="16">
        <v>5.4021999999999997</v>
      </c>
      <c r="G88" s="16">
        <v>4.0495999999999999</v>
      </c>
      <c r="H88" s="16">
        <v>6.3067000000000002</v>
      </c>
      <c r="I88" s="16">
        <v>4.4972000000000003</v>
      </c>
      <c r="J88" s="16" t="s">
        <v>189</v>
      </c>
      <c r="K88" s="16">
        <v>4.8555000000000001</v>
      </c>
      <c r="L88" s="16">
        <v>6.2047999999999996</v>
      </c>
      <c r="M88" s="16">
        <v>3.9</v>
      </c>
      <c r="N88" s="16">
        <v>4.3909000000000002</v>
      </c>
      <c r="O88" s="16">
        <v>5.0149999999999997</v>
      </c>
      <c r="P88" s="16">
        <v>4.4869000000000003</v>
      </c>
      <c r="Q88" s="16">
        <v>5.1928000000000001</v>
      </c>
      <c r="R88" s="16">
        <v>4.4253</v>
      </c>
      <c r="S88" s="16">
        <v>5.0438999999999998</v>
      </c>
      <c r="T88" s="16">
        <v>4.6551999999999998</v>
      </c>
      <c r="U88" s="16">
        <v>6.2001999999999997</v>
      </c>
      <c r="V88" s="16">
        <v>3.4350000000000001</v>
      </c>
      <c r="W88" s="16">
        <v>3.0905999999999998</v>
      </c>
      <c r="X88" s="16">
        <v>5.0381</v>
      </c>
      <c r="Y88" s="16">
        <v>5.0731000000000002</v>
      </c>
      <c r="Z88" s="16">
        <v>4.5198</v>
      </c>
      <c r="AA88" s="16">
        <v>5.0731000000000002</v>
      </c>
      <c r="AB88" s="16">
        <v>4.5132000000000003</v>
      </c>
      <c r="AC88" s="16">
        <v>5.5103999999999997</v>
      </c>
      <c r="AD88" s="16">
        <v>7.0823</v>
      </c>
      <c r="AE88" s="16">
        <v>4.3003999999999998</v>
      </c>
      <c r="AF88" s="16">
        <v>5.1524000000000001</v>
      </c>
      <c r="AG88" s="16">
        <v>4.8593000000000002</v>
      </c>
      <c r="AH88" s="16">
        <v>4.4669999999999996</v>
      </c>
      <c r="AI88" s="16">
        <v>4.6765999999999996</v>
      </c>
      <c r="AJ88" s="16">
        <v>4.3090000000000002</v>
      </c>
      <c r="AK88" s="16">
        <v>4.7241999999999997</v>
      </c>
      <c r="AL88" s="16">
        <v>5.2606999999999999</v>
      </c>
      <c r="AM88" s="16">
        <v>3.8628</v>
      </c>
      <c r="AN88" s="16">
        <v>9.1378000000000004</v>
      </c>
      <c r="AO88" s="16">
        <v>5.5769000000000002</v>
      </c>
      <c r="AP88" s="16">
        <v>6.6452999999999998</v>
      </c>
      <c r="AQ88" s="16">
        <v>5.6124999999999998</v>
      </c>
      <c r="AR88" s="16">
        <v>4.1856999999999998</v>
      </c>
      <c r="AS88" s="16">
        <v>3.1776</v>
      </c>
      <c r="AT88" s="16">
        <v>3.7029000000000001</v>
      </c>
      <c r="AU88" s="16">
        <v>3.0068999999999999</v>
      </c>
      <c r="AV88" s="16">
        <v>6.7792000000000003</v>
      </c>
      <c r="AW88" s="16">
        <v>4.0042</v>
      </c>
      <c r="AX88" s="16">
        <v>4.9851000000000001</v>
      </c>
      <c r="AY88" s="16">
        <v>3.9241000000000001</v>
      </c>
      <c r="AZ88" s="16">
        <v>6.1420000000000003</v>
      </c>
      <c r="BA88" s="16">
        <v>4.7667000000000002</v>
      </c>
      <c r="BB88" s="16">
        <v>5.3116000000000003</v>
      </c>
      <c r="BC88" s="16">
        <v>4.7065999999999999</v>
      </c>
      <c r="BD88" s="16">
        <v>5.3314000000000004</v>
      </c>
      <c r="BE88" s="16">
        <v>4.9036999999999997</v>
      </c>
      <c r="BF88" s="16">
        <v>6.4059999999999997</v>
      </c>
      <c r="BG88" s="16">
        <v>4.4622999999999999</v>
      </c>
      <c r="BH88" s="16">
        <v>5.4378000000000002</v>
      </c>
      <c r="BI88" s="16">
        <v>4.01</v>
      </c>
      <c r="BJ88" s="16">
        <v>3.2959000000000001</v>
      </c>
      <c r="BK88" s="16">
        <v>5.6284000000000001</v>
      </c>
      <c r="BL88" s="16" t="s">
        <v>189</v>
      </c>
      <c r="BM88" s="16">
        <v>4.5411000000000001</v>
      </c>
      <c r="BN88" s="16">
        <v>3.6251000000000002</v>
      </c>
      <c r="BO88" s="16">
        <v>4.8491</v>
      </c>
      <c r="BP88" s="16">
        <v>6.3258999999999999</v>
      </c>
      <c r="BQ88" s="16">
        <v>4.6483999999999996</v>
      </c>
      <c r="BR88" s="16">
        <v>-5.7478999999999996</v>
      </c>
      <c r="BS88" s="16">
        <v>4.3498999999999999</v>
      </c>
    </row>
    <row r="89" spans="1:71">
      <c r="A89" t="s">
        <v>263</v>
      </c>
      <c r="B89" t="s">
        <v>1</v>
      </c>
      <c r="C89" t="s">
        <v>377</v>
      </c>
      <c r="D89" s="16">
        <v>0.63639999999999997</v>
      </c>
      <c r="E89" s="16" t="s">
        <v>189</v>
      </c>
      <c r="F89" s="16">
        <v>-0.89810000000000001</v>
      </c>
      <c r="G89" s="16">
        <v>0.247</v>
      </c>
      <c r="H89" s="16" t="s">
        <v>189</v>
      </c>
      <c r="I89" s="16">
        <v>0.38769999999999999</v>
      </c>
      <c r="J89" s="16" t="s">
        <v>189</v>
      </c>
      <c r="K89" s="16">
        <v>0.63639999999999997</v>
      </c>
      <c r="L89" s="16">
        <v>-1.6701999999999999</v>
      </c>
      <c r="M89" s="16">
        <v>0.13089999999999999</v>
      </c>
      <c r="N89" s="16" t="s">
        <v>189</v>
      </c>
      <c r="O89" s="16">
        <v>0.82340000000000002</v>
      </c>
      <c r="P89" s="16">
        <v>0.33119999999999999</v>
      </c>
      <c r="Q89" s="16">
        <v>0.95320000000000005</v>
      </c>
      <c r="R89" s="16">
        <v>0.36709999999999998</v>
      </c>
      <c r="S89" s="16">
        <v>1.0138</v>
      </c>
      <c r="T89" s="16">
        <v>0.51270000000000004</v>
      </c>
      <c r="U89" s="16">
        <v>0.64959999999999996</v>
      </c>
      <c r="V89" s="16">
        <v>-0.59499999999999997</v>
      </c>
      <c r="W89" s="16" t="s">
        <v>189</v>
      </c>
      <c r="X89" s="16" t="s">
        <v>189</v>
      </c>
      <c r="Y89" s="16">
        <v>0.61629999999999996</v>
      </c>
      <c r="Z89" s="16" t="s">
        <v>189</v>
      </c>
      <c r="AA89" s="16">
        <v>0.61629999999999996</v>
      </c>
      <c r="AB89" s="16" t="s">
        <v>189</v>
      </c>
      <c r="AC89" s="16">
        <v>-0.87880000000000003</v>
      </c>
      <c r="AD89" s="16" t="s">
        <v>189</v>
      </c>
      <c r="AE89" s="16">
        <v>-0.84360000000000002</v>
      </c>
      <c r="AF89" s="16" t="s">
        <v>189</v>
      </c>
      <c r="AG89" s="16">
        <v>-0.65539999999999998</v>
      </c>
      <c r="AH89" s="16" t="s">
        <v>189</v>
      </c>
      <c r="AI89" s="16">
        <v>0.55889999999999995</v>
      </c>
      <c r="AJ89" s="16" t="s">
        <v>189</v>
      </c>
      <c r="AK89" s="16">
        <v>0.24560000000000001</v>
      </c>
      <c r="AL89" s="16">
        <v>0.79569999999999996</v>
      </c>
      <c r="AM89" s="16">
        <v>0.247</v>
      </c>
      <c r="AN89" s="16" t="s">
        <v>189</v>
      </c>
      <c r="AO89" s="16">
        <v>0.3821</v>
      </c>
      <c r="AP89" s="16">
        <v>0.83450000000000002</v>
      </c>
      <c r="AQ89" s="16">
        <v>0.4788</v>
      </c>
      <c r="AR89" s="16" t="s">
        <v>189</v>
      </c>
      <c r="AS89" s="16">
        <v>-0.39169999999999999</v>
      </c>
      <c r="AT89" s="16" t="s">
        <v>189</v>
      </c>
      <c r="AU89" s="16">
        <v>-0.13070000000000001</v>
      </c>
      <c r="AV89" s="16" t="s">
        <v>189</v>
      </c>
      <c r="AW89" s="16" t="s">
        <v>189</v>
      </c>
      <c r="AX89" s="16" t="s">
        <v>189</v>
      </c>
      <c r="AY89" s="16" t="s">
        <v>189</v>
      </c>
      <c r="AZ89" s="16" t="s">
        <v>189</v>
      </c>
      <c r="BA89" s="16">
        <v>0.31940000000000002</v>
      </c>
      <c r="BB89" s="16">
        <v>1.0755999999999999</v>
      </c>
      <c r="BC89" s="16">
        <v>0.2046</v>
      </c>
      <c r="BD89" s="16" t="s">
        <v>189</v>
      </c>
      <c r="BE89" s="16">
        <v>0.76470000000000005</v>
      </c>
      <c r="BF89" s="16" t="s">
        <v>189</v>
      </c>
      <c r="BG89" s="16">
        <v>0.42699999999999999</v>
      </c>
      <c r="BH89" s="16">
        <v>1.1762999999999999</v>
      </c>
      <c r="BI89" s="16">
        <v>-0.3342</v>
      </c>
      <c r="BJ89" s="16" t="s">
        <v>189</v>
      </c>
      <c r="BK89" s="16">
        <v>-0.33389999999999997</v>
      </c>
      <c r="BL89" s="16" t="s">
        <v>189</v>
      </c>
      <c r="BM89" s="16">
        <v>0.33700000000000002</v>
      </c>
      <c r="BN89" s="16" t="s">
        <v>189</v>
      </c>
      <c r="BO89" s="16">
        <v>-0.43309999999999998</v>
      </c>
      <c r="BP89" s="16" t="s">
        <v>189</v>
      </c>
      <c r="BQ89" s="16">
        <v>0.40060000000000001</v>
      </c>
      <c r="BR89" s="16" t="s">
        <v>189</v>
      </c>
      <c r="BS89" s="16">
        <v>0.3755</v>
      </c>
    </row>
    <row r="90" spans="1:71">
      <c r="A90" t="s">
        <v>263</v>
      </c>
      <c r="B90" t="s">
        <v>75</v>
      </c>
      <c r="C90" t="s">
        <v>378</v>
      </c>
      <c r="D90" s="16">
        <v>1.0295000000000001</v>
      </c>
      <c r="E90" s="16">
        <v>1.1366000000000001</v>
      </c>
      <c r="F90" s="16">
        <v>0.9304</v>
      </c>
      <c r="G90" s="16">
        <v>1.0306999999999999</v>
      </c>
      <c r="H90" s="16">
        <v>1.1366000000000001</v>
      </c>
      <c r="I90" s="16">
        <v>0.99419999999999997</v>
      </c>
      <c r="J90" s="16" t="s">
        <v>189</v>
      </c>
      <c r="K90" s="16">
        <v>1.0321</v>
      </c>
      <c r="L90" s="16">
        <v>0.89370000000000005</v>
      </c>
      <c r="M90" s="16">
        <v>1.1667000000000001</v>
      </c>
      <c r="N90" s="16">
        <v>1.0097</v>
      </c>
      <c r="O90" s="16">
        <v>0.99239999999999995</v>
      </c>
      <c r="P90" s="16">
        <v>1.1356999999999999</v>
      </c>
      <c r="Q90" s="16">
        <v>0.92200000000000004</v>
      </c>
      <c r="R90" s="16">
        <v>1.2038</v>
      </c>
      <c r="S90" s="16">
        <v>1.0384</v>
      </c>
      <c r="T90" s="16">
        <v>1.0169999999999999</v>
      </c>
      <c r="U90" s="16">
        <v>1.2789999999999999</v>
      </c>
      <c r="V90" s="16">
        <v>0.8095</v>
      </c>
      <c r="W90" s="16">
        <v>1.7883</v>
      </c>
      <c r="X90" s="16">
        <v>0.87370000000000003</v>
      </c>
      <c r="Y90" s="16">
        <v>0.9677</v>
      </c>
      <c r="Z90" s="16">
        <v>1.1351</v>
      </c>
      <c r="AA90" s="16">
        <v>0.9677</v>
      </c>
      <c r="AB90" s="16">
        <v>1.2222999999999999</v>
      </c>
      <c r="AC90" s="16">
        <v>0.86560000000000004</v>
      </c>
      <c r="AD90" s="16">
        <v>1.0307999999999999</v>
      </c>
      <c r="AE90" s="16">
        <v>1.0394000000000001</v>
      </c>
      <c r="AF90" s="16">
        <v>0.88570000000000004</v>
      </c>
      <c r="AG90" s="16">
        <v>1.3087</v>
      </c>
      <c r="AH90" s="16">
        <v>0.81389999999999996</v>
      </c>
      <c r="AI90" s="16">
        <v>1.0683</v>
      </c>
      <c r="AJ90" s="16">
        <v>1.4056</v>
      </c>
      <c r="AK90" s="16">
        <v>0.93530000000000002</v>
      </c>
      <c r="AL90" s="16">
        <v>0.97550000000000003</v>
      </c>
      <c r="AM90" s="16">
        <v>1.0630999999999999</v>
      </c>
      <c r="AN90" s="16">
        <v>1.5542</v>
      </c>
      <c r="AO90" s="16">
        <v>1.1962999999999999</v>
      </c>
      <c r="AP90" s="16">
        <v>1.1544000000000001</v>
      </c>
      <c r="AQ90" s="16">
        <v>1.4714</v>
      </c>
      <c r="AR90" s="16">
        <v>0.85409999999999997</v>
      </c>
      <c r="AS90" s="16">
        <v>0.79769999999999996</v>
      </c>
      <c r="AT90" s="16">
        <v>0.73160000000000003</v>
      </c>
      <c r="AU90" s="16">
        <v>0.94579999999999997</v>
      </c>
      <c r="AV90" s="16">
        <v>1.3083</v>
      </c>
      <c r="AW90" s="16">
        <v>1.0791999999999999</v>
      </c>
      <c r="AX90" s="16">
        <v>0.7893</v>
      </c>
      <c r="AY90" s="16">
        <v>1.5967</v>
      </c>
      <c r="AZ90" s="16">
        <v>1.0559000000000001</v>
      </c>
      <c r="BA90" s="16">
        <v>0.9446</v>
      </c>
      <c r="BB90" s="16">
        <v>0.99350000000000005</v>
      </c>
      <c r="BC90" s="16">
        <v>0.91620000000000001</v>
      </c>
      <c r="BD90" s="16">
        <v>1.1637</v>
      </c>
      <c r="BE90" s="16">
        <v>0.91820000000000002</v>
      </c>
      <c r="BF90" s="16">
        <v>1.1379999999999999</v>
      </c>
      <c r="BG90" s="16">
        <v>0.91949999999999998</v>
      </c>
      <c r="BH90" s="16">
        <v>0.87180000000000002</v>
      </c>
      <c r="BI90" s="16">
        <v>1.3180000000000001</v>
      </c>
      <c r="BJ90" s="16">
        <v>1.0928</v>
      </c>
      <c r="BK90" s="16">
        <v>1.1919</v>
      </c>
      <c r="BL90" s="16" t="s">
        <v>189</v>
      </c>
      <c r="BM90" s="16">
        <v>1.1373</v>
      </c>
      <c r="BN90" s="16">
        <v>1.2705</v>
      </c>
      <c r="BO90" s="16">
        <v>1.0789</v>
      </c>
      <c r="BP90" s="16">
        <v>1.0218</v>
      </c>
      <c r="BQ90" s="16">
        <v>0.86160000000000003</v>
      </c>
      <c r="BR90" s="16">
        <v>2.5697999999999999</v>
      </c>
      <c r="BS90" s="16">
        <v>1.1352</v>
      </c>
    </row>
    <row r="91" spans="1:71">
      <c r="A91" t="s">
        <v>263</v>
      </c>
      <c r="B91" t="s">
        <v>64</v>
      </c>
      <c r="C91" t="s">
        <v>379</v>
      </c>
      <c r="D91" s="16">
        <v>0.81259999999999999</v>
      </c>
      <c r="E91" s="16">
        <v>-1E-4</v>
      </c>
      <c r="F91" s="16">
        <v>0.75039999999999996</v>
      </c>
      <c r="G91" s="16">
        <v>0.9607</v>
      </c>
      <c r="H91" s="16">
        <v>-1E-4</v>
      </c>
      <c r="I91" s="16">
        <v>0.92400000000000004</v>
      </c>
      <c r="J91" s="16" t="s">
        <v>189</v>
      </c>
      <c r="K91" s="16">
        <v>0.81259999999999999</v>
      </c>
      <c r="L91" s="16">
        <v>-1E-4</v>
      </c>
      <c r="M91" s="16">
        <v>0.55010000000000003</v>
      </c>
      <c r="N91" s="16">
        <v>2.3788</v>
      </c>
      <c r="O91" s="16">
        <v>0.39029999999999998</v>
      </c>
      <c r="P91" s="16">
        <v>1.4124000000000001</v>
      </c>
      <c r="Q91" s="16">
        <v>0.42709999999999998</v>
      </c>
      <c r="R91" s="16">
        <v>1.0713999999999999</v>
      </c>
      <c r="S91" s="16">
        <v>1.0854999999999999</v>
      </c>
      <c r="T91" s="16">
        <v>0.21809999999999999</v>
      </c>
      <c r="U91" s="16">
        <v>0</v>
      </c>
      <c r="V91" s="16">
        <v>1.3617999999999999</v>
      </c>
      <c r="W91" s="16">
        <v>-0.52849999999999997</v>
      </c>
      <c r="X91" s="16">
        <v>1.6533</v>
      </c>
      <c r="Y91" s="16">
        <v>0.41120000000000001</v>
      </c>
      <c r="Z91" s="16">
        <v>1.3382000000000001</v>
      </c>
      <c r="AA91" s="16">
        <v>0.41120000000000001</v>
      </c>
      <c r="AB91" s="16">
        <v>1.5128999999999999</v>
      </c>
      <c r="AC91" s="16">
        <v>0.54310000000000003</v>
      </c>
      <c r="AD91" s="16">
        <v>-1E-4</v>
      </c>
      <c r="AE91" s="16">
        <v>1.2257</v>
      </c>
      <c r="AF91" s="16">
        <v>0.3982</v>
      </c>
      <c r="AG91" s="16">
        <v>1.5468</v>
      </c>
      <c r="AH91" s="16" t="s">
        <v>189</v>
      </c>
      <c r="AI91" s="16">
        <v>-0.2651</v>
      </c>
      <c r="AJ91" s="16" t="s">
        <v>189</v>
      </c>
      <c r="AK91" s="16">
        <v>0.2442</v>
      </c>
      <c r="AL91" s="16" t="s">
        <v>189</v>
      </c>
      <c r="AM91" s="16">
        <v>-1E-4</v>
      </c>
      <c r="AN91" s="16" t="s">
        <v>189</v>
      </c>
      <c r="AO91" s="16">
        <v>0</v>
      </c>
      <c r="AP91" s="16">
        <v>-1E-4</v>
      </c>
      <c r="AQ91" s="16">
        <v>0</v>
      </c>
      <c r="AR91" s="16" t="s">
        <v>189</v>
      </c>
      <c r="AS91" s="16">
        <v>1.5936999999999999</v>
      </c>
      <c r="AT91" s="16">
        <v>0.65269999999999995</v>
      </c>
      <c r="AU91" s="16">
        <v>1.9154</v>
      </c>
      <c r="AV91" s="16" t="s">
        <v>189</v>
      </c>
      <c r="AW91" s="16">
        <v>1.4517</v>
      </c>
      <c r="AX91" s="16">
        <v>-1E-4</v>
      </c>
      <c r="AY91" s="16">
        <v>2.1124999999999998</v>
      </c>
      <c r="AZ91" s="16">
        <v>-1E-4</v>
      </c>
      <c r="BA91" s="16">
        <v>0.4874</v>
      </c>
      <c r="BB91" s="16">
        <v>0.70730000000000004</v>
      </c>
      <c r="BC91" s="16">
        <v>0.19589999999999999</v>
      </c>
      <c r="BD91" s="16">
        <v>-1E-4</v>
      </c>
      <c r="BE91" s="16">
        <v>0.61760000000000004</v>
      </c>
      <c r="BF91" s="16">
        <v>-1E-4</v>
      </c>
      <c r="BG91" s="16">
        <v>0.48899999999999999</v>
      </c>
      <c r="BH91" s="16">
        <v>0.56879999999999997</v>
      </c>
      <c r="BI91" s="16">
        <v>0.21029999999999999</v>
      </c>
      <c r="BJ91" s="16">
        <v>2.6406000000000001</v>
      </c>
      <c r="BK91" s="16">
        <v>0</v>
      </c>
      <c r="BL91" s="16" t="s">
        <v>189</v>
      </c>
      <c r="BM91" s="16">
        <v>1.4254</v>
      </c>
      <c r="BN91" s="16">
        <v>-1E-4</v>
      </c>
      <c r="BO91" s="16">
        <v>1.8752</v>
      </c>
      <c r="BP91" s="16">
        <v>-1E-4</v>
      </c>
      <c r="BQ91" s="16">
        <v>0.55930000000000002</v>
      </c>
      <c r="BR91" s="16" t="s">
        <v>189</v>
      </c>
      <c r="BS91" s="16">
        <v>1.1194</v>
      </c>
    </row>
    <row r="92" spans="1:71">
      <c r="A92" t="s">
        <v>263</v>
      </c>
      <c r="B92" t="s">
        <v>2</v>
      </c>
      <c r="C92" t="s">
        <v>380</v>
      </c>
      <c r="D92" s="16">
        <v>3.2738</v>
      </c>
      <c r="E92" s="16" t="s">
        <v>189</v>
      </c>
      <c r="F92" s="16">
        <v>-5.7092999999999998</v>
      </c>
      <c r="G92" s="16">
        <v>2.0396999999999998</v>
      </c>
      <c r="H92" s="16" t="s">
        <v>189</v>
      </c>
      <c r="I92" s="16">
        <v>3.0057999999999998</v>
      </c>
      <c r="J92" s="16" t="s">
        <v>189</v>
      </c>
      <c r="K92" s="16">
        <v>3.3188</v>
      </c>
      <c r="L92" s="16">
        <v>-4.5038</v>
      </c>
      <c r="M92" s="16">
        <v>2.1331000000000002</v>
      </c>
      <c r="N92" s="16" t="s">
        <v>189</v>
      </c>
      <c r="O92" s="16">
        <v>2.6111</v>
      </c>
      <c r="P92" s="16">
        <v>-5.2079000000000004</v>
      </c>
      <c r="Q92" s="16">
        <v>3.4741</v>
      </c>
      <c r="R92" s="16">
        <v>3.0592000000000001</v>
      </c>
      <c r="S92" s="16">
        <v>-4.1401000000000003</v>
      </c>
      <c r="T92" s="16">
        <v>2.9790999999999999</v>
      </c>
      <c r="U92" s="16">
        <v>2.8714</v>
      </c>
      <c r="V92" s="16">
        <v>-4.7655000000000003</v>
      </c>
      <c r="W92" s="16" t="s">
        <v>189</v>
      </c>
      <c r="X92" s="16" t="s">
        <v>189</v>
      </c>
      <c r="Y92" s="16">
        <v>3.2783000000000002</v>
      </c>
      <c r="Z92" s="16" t="s">
        <v>189</v>
      </c>
      <c r="AA92" s="16">
        <v>3.2783000000000002</v>
      </c>
      <c r="AB92" s="16" t="s">
        <v>189</v>
      </c>
      <c r="AC92" s="16">
        <v>-3.8424</v>
      </c>
      <c r="AD92" s="16" t="s">
        <v>189</v>
      </c>
      <c r="AE92" s="16">
        <v>-3.1402000000000001</v>
      </c>
      <c r="AF92" s="16" t="s">
        <v>189</v>
      </c>
      <c r="AG92" s="16" t="s">
        <v>189</v>
      </c>
      <c r="AH92" s="16" t="s">
        <v>189</v>
      </c>
      <c r="AI92" s="16">
        <v>3.1547999999999998</v>
      </c>
      <c r="AJ92" s="16" t="s">
        <v>189</v>
      </c>
      <c r="AK92" s="16">
        <v>2.9521999999999999</v>
      </c>
      <c r="AL92" s="16">
        <v>-2.7605</v>
      </c>
      <c r="AM92" s="16">
        <v>-3.3481999999999998</v>
      </c>
      <c r="AN92" s="16" t="s">
        <v>189</v>
      </c>
      <c r="AO92" s="16">
        <v>2.7793999999999999</v>
      </c>
      <c r="AP92" s="16">
        <v>-2.7989000000000002</v>
      </c>
      <c r="AQ92" s="16">
        <v>-3.0246</v>
      </c>
      <c r="AR92" s="16" t="s">
        <v>189</v>
      </c>
      <c r="AS92" s="16">
        <v>-3.8809999999999998</v>
      </c>
      <c r="AT92" s="16" t="s">
        <v>189</v>
      </c>
      <c r="AU92" s="16" t="s">
        <v>189</v>
      </c>
      <c r="AV92" s="16" t="s">
        <v>189</v>
      </c>
      <c r="AW92" s="16" t="s">
        <v>189</v>
      </c>
      <c r="AX92" s="16" t="s">
        <v>189</v>
      </c>
      <c r="AY92" s="16" t="s">
        <v>189</v>
      </c>
      <c r="AZ92" s="16" t="s">
        <v>189</v>
      </c>
      <c r="BA92" s="16">
        <v>3.1869999999999998</v>
      </c>
      <c r="BB92" s="16">
        <v>3.3613</v>
      </c>
      <c r="BC92" s="16">
        <v>3.2248999999999999</v>
      </c>
      <c r="BD92" s="16" t="s">
        <v>189</v>
      </c>
      <c r="BE92" s="16">
        <v>2.5916999999999999</v>
      </c>
      <c r="BF92" s="16" t="s">
        <v>189</v>
      </c>
      <c r="BG92" s="16">
        <v>2.1587999999999998</v>
      </c>
      <c r="BH92" s="16">
        <v>3.3902999999999999</v>
      </c>
      <c r="BI92" s="16">
        <v>-1.1264000000000001</v>
      </c>
      <c r="BJ92" s="16" t="s">
        <v>189</v>
      </c>
      <c r="BK92" s="16">
        <v>-5.6820000000000004</v>
      </c>
      <c r="BL92" s="16" t="s">
        <v>189</v>
      </c>
      <c r="BM92" s="16">
        <v>-5.2079000000000004</v>
      </c>
      <c r="BN92" s="16" t="s">
        <v>189</v>
      </c>
      <c r="BO92" s="16">
        <v>-5.3468</v>
      </c>
      <c r="BP92" s="16" t="s">
        <v>189</v>
      </c>
      <c r="BQ92" s="16">
        <v>2.9586000000000001</v>
      </c>
      <c r="BR92" s="16" t="s">
        <v>189</v>
      </c>
      <c r="BS92" s="16">
        <v>3.0621999999999998</v>
      </c>
    </row>
    <row r="93" spans="1:71">
      <c r="A93" t="s">
        <v>263</v>
      </c>
      <c r="B93" t="s">
        <v>67</v>
      </c>
      <c r="C93" t="s">
        <v>381</v>
      </c>
      <c r="D93" s="16">
        <v>11.3912</v>
      </c>
      <c r="E93" s="16" t="s">
        <v>189</v>
      </c>
      <c r="F93" s="16" t="s">
        <v>189</v>
      </c>
      <c r="G93" s="16">
        <v>9.9501000000000008</v>
      </c>
      <c r="H93" s="16" t="s">
        <v>189</v>
      </c>
      <c r="I93" s="16">
        <v>10.8104</v>
      </c>
      <c r="J93" s="16" t="s">
        <v>189</v>
      </c>
      <c r="K93" s="16">
        <v>11.3912</v>
      </c>
      <c r="L93" s="16">
        <v>-11.790100000000001</v>
      </c>
      <c r="M93" s="16">
        <v>11.0404</v>
      </c>
      <c r="N93" s="16" t="s">
        <v>189</v>
      </c>
      <c r="O93" s="16">
        <v>10.8788</v>
      </c>
      <c r="P93" s="16">
        <v>-12.523300000000001</v>
      </c>
      <c r="Q93" s="16">
        <v>12.2788</v>
      </c>
      <c r="R93" s="16">
        <v>-10.1106</v>
      </c>
      <c r="S93" s="16">
        <v>-15.7653</v>
      </c>
      <c r="T93" s="16">
        <v>8.2882999999999996</v>
      </c>
      <c r="U93" s="16">
        <v>12.5349</v>
      </c>
      <c r="V93" s="16">
        <v>-9.4699000000000009</v>
      </c>
      <c r="W93" s="16" t="s">
        <v>189</v>
      </c>
      <c r="X93" s="16" t="s">
        <v>189</v>
      </c>
      <c r="Y93" s="16">
        <v>11.676399999999999</v>
      </c>
      <c r="Z93" s="16" t="s">
        <v>189</v>
      </c>
      <c r="AA93" s="16">
        <v>11.676399999999999</v>
      </c>
      <c r="AB93" s="16" t="s">
        <v>189</v>
      </c>
      <c r="AC93" s="16">
        <v>-18.0107</v>
      </c>
      <c r="AD93" s="16" t="s">
        <v>189</v>
      </c>
      <c r="AE93" s="16">
        <v>-15.062900000000001</v>
      </c>
      <c r="AF93" s="16" t="s">
        <v>189</v>
      </c>
      <c r="AG93" s="16" t="s">
        <v>189</v>
      </c>
      <c r="AH93" s="16" t="s">
        <v>189</v>
      </c>
      <c r="AI93" s="16">
        <v>8.2849000000000004</v>
      </c>
      <c r="AJ93" s="16" t="s">
        <v>189</v>
      </c>
      <c r="AK93" s="16">
        <v>7.9318</v>
      </c>
      <c r="AL93" s="16">
        <v>-10.346</v>
      </c>
      <c r="AM93" s="16" t="s">
        <v>189</v>
      </c>
      <c r="AN93" s="16" t="s">
        <v>189</v>
      </c>
      <c r="AO93" s="16">
        <v>11.9604</v>
      </c>
      <c r="AP93" s="16">
        <v>-18.4864</v>
      </c>
      <c r="AQ93" s="16">
        <v>-5.2601000000000004</v>
      </c>
      <c r="AR93" s="16" t="s">
        <v>189</v>
      </c>
      <c r="AS93" s="16">
        <v>-8.7829999999999995</v>
      </c>
      <c r="AT93" s="16" t="s">
        <v>189</v>
      </c>
      <c r="AU93" s="16" t="s">
        <v>189</v>
      </c>
      <c r="AV93" s="16" t="s">
        <v>189</v>
      </c>
      <c r="AW93" s="16" t="s">
        <v>189</v>
      </c>
      <c r="AX93" s="16" t="s">
        <v>189</v>
      </c>
      <c r="AY93" s="16" t="s">
        <v>189</v>
      </c>
      <c r="AZ93" s="16" t="s">
        <v>189</v>
      </c>
      <c r="BA93" s="16">
        <v>11.0038</v>
      </c>
      <c r="BB93" s="16">
        <v>-13.5969</v>
      </c>
      <c r="BC93" s="16">
        <v>-8.8419000000000008</v>
      </c>
      <c r="BD93" s="16" t="s">
        <v>189</v>
      </c>
      <c r="BE93" s="16">
        <v>11.0367</v>
      </c>
      <c r="BF93" s="16" t="s">
        <v>189</v>
      </c>
      <c r="BG93" s="16">
        <v>9.9658999999999995</v>
      </c>
      <c r="BH93" s="16">
        <v>-11.270099999999999</v>
      </c>
      <c r="BI93" s="16" t="s">
        <v>189</v>
      </c>
      <c r="BJ93" s="16" t="s">
        <v>189</v>
      </c>
      <c r="BK93" s="16" t="s">
        <v>189</v>
      </c>
      <c r="BL93" s="16" t="s">
        <v>189</v>
      </c>
      <c r="BM93" s="16">
        <v>-12.523300000000001</v>
      </c>
      <c r="BN93" s="16" t="s">
        <v>189</v>
      </c>
      <c r="BO93" s="16" t="s">
        <v>189</v>
      </c>
      <c r="BP93" s="16" t="s">
        <v>189</v>
      </c>
      <c r="BQ93" s="16">
        <v>-11.6455</v>
      </c>
      <c r="BR93" s="16" t="s">
        <v>189</v>
      </c>
      <c r="BS93" s="16">
        <v>-9.6515000000000004</v>
      </c>
    </row>
    <row r="94" spans="1:71">
      <c r="A94" t="s">
        <v>263</v>
      </c>
      <c r="B94" t="s">
        <v>4</v>
      </c>
      <c r="C94" t="s">
        <v>382</v>
      </c>
      <c r="D94" s="16">
        <v>11.398199999999999</v>
      </c>
      <c r="E94" s="16" t="s">
        <v>189</v>
      </c>
      <c r="F94" s="16">
        <v>-10.746499999999999</v>
      </c>
      <c r="G94" s="16">
        <v>7.0415000000000001</v>
      </c>
      <c r="H94" s="16" t="s">
        <v>189</v>
      </c>
      <c r="I94" s="16">
        <v>8.1030999999999995</v>
      </c>
      <c r="J94" s="16" t="s">
        <v>189</v>
      </c>
      <c r="K94" s="16">
        <v>11.097300000000001</v>
      </c>
      <c r="L94" s="16">
        <v>15.7073</v>
      </c>
      <c r="M94" s="16">
        <v>9.5791000000000004</v>
      </c>
      <c r="N94" s="16">
        <v>-8.0809999999999995</v>
      </c>
      <c r="O94" s="16">
        <v>11.6289</v>
      </c>
      <c r="P94" s="16">
        <v>10.971399999999999</v>
      </c>
      <c r="Q94" s="16">
        <v>14.188499999999999</v>
      </c>
      <c r="R94" s="16">
        <v>6.9555999999999996</v>
      </c>
      <c r="S94" s="16">
        <v>15.7821</v>
      </c>
      <c r="T94" s="16">
        <v>5.3879999999999999</v>
      </c>
      <c r="U94" s="16">
        <v>11.170400000000001</v>
      </c>
      <c r="V94" s="16">
        <v>11.7501</v>
      </c>
      <c r="W94" s="16" t="s">
        <v>189</v>
      </c>
      <c r="X94" s="16" t="s">
        <v>189</v>
      </c>
      <c r="Y94" s="16">
        <v>13.2384</v>
      </c>
      <c r="Z94" s="16">
        <v>-5.1010999999999997</v>
      </c>
      <c r="AA94" s="16">
        <v>13.2384</v>
      </c>
      <c r="AB94" s="16">
        <v>-5.0777999999999999</v>
      </c>
      <c r="AC94" s="16">
        <v>20.598199999999999</v>
      </c>
      <c r="AD94" s="16" t="s">
        <v>189</v>
      </c>
      <c r="AE94" s="16">
        <v>10.8505</v>
      </c>
      <c r="AF94" s="16">
        <v>20.516400000000001</v>
      </c>
      <c r="AG94" s="16">
        <v>-9.4352999999999998</v>
      </c>
      <c r="AH94" s="16" t="s">
        <v>189</v>
      </c>
      <c r="AI94" s="16">
        <v>5.5140000000000002</v>
      </c>
      <c r="AJ94" s="16" t="s">
        <v>189</v>
      </c>
      <c r="AK94" s="16">
        <v>4.5324999999999998</v>
      </c>
      <c r="AL94" s="16">
        <v>-6.7230999999999996</v>
      </c>
      <c r="AM94" s="16">
        <v>-2.5118999999999998</v>
      </c>
      <c r="AN94" s="16" t="s">
        <v>189</v>
      </c>
      <c r="AO94" s="16">
        <v>7.8924000000000003</v>
      </c>
      <c r="AP94" s="16">
        <v>14.3201</v>
      </c>
      <c r="AQ94" s="16">
        <v>-4.7731000000000003</v>
      </c>
      <c r="AR94" s="16" t="s">
        <v>189</v>
      </c>
      <c r="AS94" s="16">
        <v>8.4183000000000003</v>
      </c>
      <c r="AT94" s="16">
        <v>-14.1546</v>
      </c>
      <c r="AU94" s="16">
        <v>-9.1196999999999999</v>
      </c>
      <c r="AV94" s="16" t="s">
        <v>189</v>
      </c>
      <c r="AW94" s="16">
        <v>-5.6688999999999998</v>
      </c>
      <c r="AX94" s="16" t="s">
        <v>189</v>
      </c>
      <c r="AY94" s="16" t="s">
        <v>189</v>
      </c>
      <c r="AZ94" s="16" t="s">
        <v>189</v>
      </c>
      <c r="BA94" s="16">
        <v>8.8968000000000007</v>
      </c>
      <c r="BB94" s="16">
        <v>16.506699999999999</v>
      </c>
      <c r="BC94" s="16">
        <v>7.3465999999999996</v>
      </c>
      <c r="BD94" s="16" t="s">
        <v>189</v>
      </c>
      <c r="BE94" s="16">
        <v>13.491199999999999</v>
      </c>
      <c r="BF94" s="16" t="s">
        <v>189</v>
      </c>
      <c r="BG94" s="16">
        <v>6.0989000000000004</v>
      </c>
      <c r="BH94" s="16">
        <v>13.8354</v>
      </c>
      <c r="BI94" s="16">
        <v>-3.4369000000000001</v>
      </c>
      <c r="BJ94" s="16" t="s">
        <v>189</v>
      </c>
      <c r="BK94" s="16">
        <v>-13.194000000000001</v>
      </c>
      <c r="BL94" s="16" t="s">
        <v>189</v>
      </c>
      <c r="BM94" s="16">
        <v>11.174300000000001</v>
      </c>
      <c r="BN94" s="16" t="s">
        <v>189</v>
      </c>
      <c r="BO94" s="16">
        <v>-8.9687999999999999</v>
      </c>
      <c r="BP94" s="16" t="s">
        <v>189</v>
      </c>
      <c r="BQ94" s="16">
        <v>8.8415999999999997</v>
      </c>
      <c r="BR94" s="16" t="s">
        <v>189</v>
      </c>
      <c r="BS94" s="16">
        <v>7.1089000000000002</v>
      </c>
    </row>
    <row r="95" spans="1:71">
      <c r="A95" t="s">
        <v>264</v>
      </c>
      <c r="B95" t="s">
        <v>0</v>
      </c>
      <c r="C95" t="s">
        <v>383</v>
      </c>
      <c r="D95" s="16">
        <v>10.332100000000001</v>
      </c>
      <c r="E95" s="16">
        <v>16.393999999999998</v>
      </c>
      <c r="F95" s="16">
        <v>9.9024999999999999</v>
      </c>
      <c r="G95" s="16">
        <v>7.7382999999999997</v>
      </c>
      <c r="H95" s="16">
        <v>16.393999999999998</v>
      </c>
      <c r="I95" s="16">
        <v>8.5606000000000009</v>
      </c>
      <c r="J95" s="16" t="s">
        <v>189</v>
      </c>
      <c r="K95" s="16">
        <v>10.332100000000001</v>
      </c>
      <c r="L95" s="16">
        <v>14.1637</v>
      </c>
      <c r="M95" s="16">
        <v>9.7347999999999999</v>
      </c>
      <c r="N95" s="16">
        <v>8.8796999999999997</v>
      </c>
      <c r="O95" s="16">
        <v>11.066800000000001</v>
      </c>
      <c r="P95" s="16">
        <v>9.8443000000000005</v>
      </c>
      <c r="Q95" s="16">
        <v>11.216900000000001</v>
      </c>
      <c r="R95" s="16">
        <v>9.3280999999999992</v>
      </c>
      <c r="S95" s="16">
        <v>12.4444</v>
      </c>
      <c r="T95" s="16">
        <v>6.7298999999999998</v>
      </c>
      <c r="U95" s="16">
        <v>10.1175</v>
      </c>
      <c r="V95" s="16">
        <v>11.2469</v>
      </c>
      <c r="W95" s="16">
        <v>-14.302199999999999</v>
      </c>
      <c r="X95" s="16" t="s">
        <v>189</v>
      </c>
      <c r="Y95" s="16">
        <v>10.222</v>
      </c>
      <c r="Z95" s="16">
        <v>-11.799300000000001</v>
      </c>
      <c r="AA95" s="16">
        <v>10.222</v>
      </c>
      <c r="AB95" s="16">
        <v>-12.7773</v>
      </c>
      <c r="AC95" s="16">
        <v>12.398099999999999</v>
      </c>
      <c r="AD95" s="16">
        <v>18.287199999999999</v>
      </c>
      <c r="AE95" s="16">
        <v>10.3222</v>
      </c>
      <c r="AF95" s="16">
        <v>12.184100000000001</v>
      </c>
      <c r="AG95" s="16">
        <v>12.7286</v>
      </c>
      <c r="AH95" s="16" t="s">
        <v>189</v>
      </c>
      <c r="AI95" s="16">
        <v>6.8319000000000001</v>
      </c>
      <c r="AJ95" s="16" t="s">
        <v>189</v>
      </c>
      <c r="AK95" s="16">
        <v>5.9111000000000002</v>
      </c>
      <c r="AL95" s="16">
        <v>9.8520000000000003</v>
      </c>
      <c r="AM95" s="16">
        <v>3.2909000000000002</v>
      </c>
      <c r="AN95" s="16">
        <v>16.537199999999999</v>
      </c>
      <c r="AO95" s="16">
        <v>8.1722000000000001</v>
      </c>
      <c r="AP95" s="16">
        <v>12.0106</v>
      </c>
      <c r="AQ95" s="16">
        <v>7.9767000000000001</v>
      </c>
      <c r="AR95" s="16">
        <v>-15.602</v>
      </c>
      <c r="AS95" s="16">
        <v>10.1089</v>
      </c>
      <c r="AT95" s="16">
        <v>7.9756</v>
      </c>
      <c r="AU95" s="16">
        <v>15.301399999999999</v>
      </c>
      <c r="AV95" s="16" t="s">
        <v>189</v>
      </c>
      <c r="AW95" s="16">
        <v>-11.9039</v>
      </c>
      <c r="AX95" s="16" t="s">
        <v>189</v>
      </c>
      <c r="AY95" s="16">
        <v>-18.525400000000001</v>
      </c>
      <c r="AZ95" s="16">
        <v>16.6554</v>
      </c>
      <c r="BA95" s="16">
        <v>8.2666000000000004</v>
      </c>
      <c r="BB95" s="16">
        <v>11.678100000000001</v>
      </c>
      <c r="BC95" s="16">
        <v>8.4987999999999992</v>
      </c>
      <c r="BD95" s="16" t="s">
        <v>189</v>
      </c>
      <c r="BE95" s="16">
        <v>11.288600000000001</v>
      </c>
      <c r="BF95" s="16">
        <v>12.746700000000001</v>
      </c>
      <c r="BG95" s="16">
        <v>9.1144999999999996</v>
      </c>
      <c r="BH95" s="16">
        <v>11.704499999999999</v>
      </c>
      <c r="BI95" s="16" t="s">
        <v>189</v>
      </c>
      <c r="BJ95" s="16">
        <v>-13.5116</v>
      </c>
      <c r="BK95" s="16">
        <v>9.4886999999999997</v>
      </c>
      <c r="BL95" s="16" t="s">
        <v>189</v>
      </c>
      <c r="BM95" s="16">
        <v>8.3068000000000008</v>
      </c>
      <c r="BN95" s="16">
        <v>10.3062</v>
      </c>
      <c r="BO95" s="16">
        <v>9.6609999999999996</v>
      </c>
      <c r="BP95" s="16">
        <v>15.029400000000001</v>
      </c>
      <c r="BQ95" s="16">
        <v>9.2124000000000006</v>
      </c>
      <c r="BR95" s="16" t="s">
        <v>189</v>
      </c>
      <c r="BS95" s="16">
        <v>8.1034000000000006</v>
      </c>
    </row>
    <row r="96" spans="1:71">
      <c r="A96" t="s">
        <v>264</v>
      </c>
      <c r="B96" t="s">
        <v>1</v>
      </c>
      <c r="C96" t="s">
        <v>384</v>
      </c>
      <c r="D96" s="16">
        <v>2.8635999999999999</v>
      </c>
      <c r="E96" s="16">
        <v>3.6021000000000001</v>
      </c>
      <c r="F96" s="16">
        <v>5.5709999999999997</v>
      </c>
      <c r="G96" s="16">
        <v>1.5597000000000001</v>
      </c>
      <c r="H96" s="16">
        <v>3.6021000000000001</v>
      </c>
      <c r="I96" s="16">
        <v>2.7711999999999999</v>
      </c>
      <c r="J96" s="16" t="s">
        <v>189</v>
      </c>
      <c r="K96" s="16">
        <v>2.8635999999999999</v>
      </c>
      <c r="L96" s="16" t="s">
        <v>189</v>
      </c>
      <c r="M96" s="16">
        <v>2.0546000000000002</v>
      </c>
      <c r="N96" s="16">
        <v>3.3068</v>
      </c>
      <c r="O96" s="16">
        <v>2.4746999999999999</v>
      </c>
      <c r="P96" s="16">
        <v>2.9872000000000001</v>
      </c>
      <c r="Q96" s="16">
        <v>2.5708000000000002</v>
      </c>
      <c r="R96" s="16">
        <v>3.0785999999999998</v>
      </c>
      <c r="S96" s="16">
        <v>3.319</v>
      </c>
      <c r="T96" s="16">
        <v>2.2185000000000001</v>
      </c>
      <c r="U96" s="16">
        <v>2.9039000000000001</v>
      </c>
      <c r="V96" s="16">
        <v>2.5701000000000001</v>
      </c>
      <c r="W96" s="16" t="s">
        <v>189</v>
      </c>
      <c r="X96" s="16" t="s">
        <v>189</v>
      </c>
      <c r="Y96" s="16">
        <v>2.8283</v>
      </c>
      <c r="Z96" s="16">
        <v>-3.3580999999999999</v>
      </c>
      <c r="AA96" s="16">
        <v>2.8283</v>
      </c>
      <c r="AB96" s="16">
        <v>-4.0377000000000001</v>
      </c>
      <c r="AC96" s="16">
        <v>3.2410000000000001</v>
      </c>
      <c r="AD96" s="16">
        <v>-5.1176000000000004</v>
      </c>
      <c r="AE96" s="16">
        <v>3.0596999999999999</v>
      </c>
      <c r="AF96" s="16">
        <v>4.2160000000000002</v>
      </c>
      <c r="AG96" s="16">
        <v>2.5790999999999999</v>
      </c>
      <c r="AH96" s="16" t="s">
        <v>189</v>
      </c>
      <c r="AI96" s="16">
        <v>2.2778999999999998</v>
      </c>
      <c r="AJ96" s="16" t="s">
        <v>189</v>
      </c>
      <c r="AK96" s="16">
        <v>2.3733</v>
      </c>
      <c r="AL96" s="16">
        <v>0.19850000000000001</v>
      </c>
      <c r="AM96" s="16">
        <v>3.7574000000000001</v>
      </c>
      <c r="AN96" s="16">
        <v>-3.7774000000000001</v>
      </c>
      <c r="AO96" s="16">
        <v>2.7862</v>
      </c>
      <c r="AP96" s="16">
        <v>2.6947000000000001</v>
      </c>
      <c r="AQ96" s="16">
        <v>3.0562</v>
      </c>
      <c r="AR96" s="16" t="s">
        <v>189</v>
      </c>
      <c r="AS96" s="16">
        <v>2.6623000000000001</v>
      </c>
      <c r="AT96" s="16">
        <v>1.8572</v>
      </c>
      <c r="AU96" s="16">
        <v>3.1560999999999999</v>
      </c>
      <c r="AV96" s="16" t="s">
        <v>189</v>
      </c>
      <c r="AW96" s="16">
        <v>-2.1193</v>
      </c>
      <c r="AX96" s="16" t="s">
        <v>189</v>
      </c>
      <c r="AY96" s="16">
        <v>-0.49370000000000003</v>
      </c>
      <c r="AZ96" s="16">
        <v>2.9857999999999998</v>
      </c>
      <c r="BA96" s="16">
        <v>2.8149000000000002</v>
      </c>
      <c r="BB96" s="16">
        <v>2.2482000000000002</v>
      </c>
      <c r="BC96" s="16">
        <v>3.2728999999999999</v>
      </c>
      <c r="BD96" s="16" t="s">
        <v>189</v>
      </c>
      <c r="BE96" s="16">
        <v>2.2399</v>
      </c>
      <c r="BF96" s="16">
        <v>-3.6661000000000001</v>
      </c>
      <c r="BG96" s="16">
        <v>1.8803000000000001</v>
      </c>
      <c r="BH96" s="16">
        <v>2.1193</v>
      </c>
      <c r="BI96" s="16" t="s">
        <v>189</v>
      </c>
      <c r="BJ96" s="16">
        <v>-2.4409999999999998</v>
      </c>
      <c r="BK96" s="16">
        <v>3.0278999999999998</v>
      </c>
      <c r="BL96" s="16" t="s">
        <v>189</v>
      </c>
      <c r="BM96" s="16">
        <v>2.9748999999999999</v>
      </c>
      <c r="BN96" s="16">
        <v>2.8723000000000001</v>
      </c>
      <c r="BO96" s="16">
        <v>3.0024000000000002</v>
      </c>
      <c r="BP96" s="16">
        <v>-4.1496000000000004</v>
      </c>
      <c r="BQ96" s="16">
        <v>2.1154000000000002</v>
      </c>
      <c r="BR96" s="16" t="s">
        <v>189</v>
      </c>
      <c r="BS96" s="16">
        <v>3.1623000000000001</v>
      </c>
    </row>
    <row r="97" spans="1:71">
      <c r="A97" t="s">
        <v>264</v>
      </c>
      <c r="B97" t="s">
        <v>75</v>
      </c>
      <c r="C97" t="s">
        <v>385</v>
      </c>
      <c r="D97" s="16">
        <v>3.3041999999999998</v>
      </c>
      <c r="E97" s="16" t="s">
        <v>189</v>
      </c>
      <c r="F97" s="16" t="s">
        <v>189</v>
      </c>
      <c r="G97" s="16">
        <v>-0.62670000000000003</v>
      </c>
      <c r="H97" s="16" t="s">
        <v>189</v>
      </c>
      <c r="I97" s="16">
        <v>2.9792000000000001</v>
      </c>
      <c r="J97" s="16" t="s">
        <v>189</v>
      </c>
      <c r="K97" s="16">
        <v>3.3041999999999998</v>
      </c>
      <c r="L97" s="16" t="s">
        <v>189</v>
      </c>
      <c r="M97" s="16" t="s">
        <v>189</v>
      </c>
      <c r="N97" s="16">
        <v>-4.2930999999999999</v>
      </c>
      <c r="O97" s="16" t="s">
        <v>189</v>
      </c>
      <c r="P97" s="16">
        <v>3.8466</v>
      </c>
      <c r="Q97" s="16" t="s">
        <v>189</v>
      </c>
      <c r="R97" s="16">
        <v>-3.2795000000000001</v>
      </c>
      <c r="S97" s="16">
        <v>3.7642000000000002</v>
      </c>
      <c r="T97" s="16" t="s">
        <v>189</v>
      </c>
      <c r="U97" s="16">
        <v>-2.3041</v>
      </c>
      <c r="V97" s="16">
        <v>-5.5923999999999996</v>
      </c>
      <c r="W97" s="16" t="s">
        <v>189</v>
      </c>
      <c r="X97" s="16" t="s">
        <v>189</v>
      </c>
      <c r="Y97" s="16">
        <v>3.5457999999999998</v>
      </c>
      <c r="Z97" s="16" t="s">
        <v>189</v>
      </c>
      <c r="AA97" s="16">
        <v>3.5457999999999998</v>
      </c>
      <c r="AB97" s="16" t="s">
        <v>189</v>
      </c>
      <c r="AC97" s="16">
        <v>-4.1616</v>
      </c>
      <c r="AD97" s="16" t="s">
        <v>189</v>
      </c>
      <c r="AE97" s="16">
        <v>3.4466000000000001</v>
      </c>
      <c r="AF97" s="16" t="s">
        <v>189</v>
      </c>
      <c r="AG97" s="16">
        <v>-3.8302999999999998</v>
      </c>
      <c r="AH97" s="16" t="s">
        <v>189</v>
      </c>
      <c r="AI97" s="16" t="s">
        <v>189</v>
      </c>
      <c r="AJ97" s="16" t="s">
        <v>189</v>
      </c>
      <c r="AK97" s="16" t="s">
        <v>189</v>
      </c>
      <c r="AL97" s="16" t="s">
        <v>189</v>
      </c>
      <c r="AM97" s="16" t="s">
        <v>189</v>
      </c>
      <c r="AN97" s="16" t="s">
        <v>189</v>
      </c>
      <c r="AO97" s="16">
        <v>-2.2324000000000002</v>
      </c>
      <c r="AP97" s="16" t="s">
        <v>189</v>
      </c>
      <c r="AQ97" s="16" t="s">
        <v>189</v>
      </c>
      <c r="AR97" s="16" t="s">
        <v>189</v>
      </c>
      <c r="AS97" s="16">
        <v>-4.7766999999999999</v>
      </c>
      <c r="AT97" s="16" t="s">
        <v>189</v>
      </c>
      <c r="AU97" s="16" t="s">
        <v>189</v>
      </c>
      <c r="AV97" s="16" t="s">
        <v>189</v>
      </c>
      <c r="AW97" s="16" t="s">
        <v>189</v>
      </c>
      <c r="AX97" s="16" t="s">
        <v>189</v>
      </c>
      <c r="AY97" s="16" t="s">
        <v>189</v>
      </c>
      <c r="AZ97" s="16" t="s">
        <v>189</v>
      </c>
      <c r="BA97" s="16">
        <v>-3.1223999999999998</v>
      </c>
      <c r="BB97" s="16" t="s">
        <v>189</v>
      </c>
      <c r="BC97" s="16">
        <v>-3.2730999999999999</v>
      </c>
      <c r="BD97" s="16" t="s">
        <v>189</v>
      </c>
      <c r="BE97" s="16" t="s">
        <v>189</v>
      </c>
      <c r="BF97" s="16" t="s">
        <v>189</v>
      </c>
      <c r="BG97" s="16" t="s">
        <v>189</v>
      </c>
      <c r="BH97" s="16" t="s">
        <v>189</v>
      </c>
      <c r="BI97" s="16" t="s">
        <v>189</v>
      </c>
      <c r="BJ97" s="16" t="s">
        <v>189</v>
      </c>
      <c r="BK97" s="16">
        <v>-4.1939000000000002</v>
      </c>
      <c r="BL97" s="16" t="s">
        <v>189</v>
      </c>
      <c r="BM97" s="16">
        <v>-3.3106</v>
      </c>
      <c r="BN97" s="16" t="s">
        <v>189</v>
      </c>
      <c r="BO97" s="16">
        <v>-3.6356000000000002</v>
      </c>
      <c r="BP97" s="16" t="s">
        <v>189</v>
      </c>
      <c r="BQ97" s="16" t="s">
        <v>189</v>
      </c>
      <c r="BR97" s="16" t="s">
        <v>189</v>
      </c>
      <c r="BS97" s="16">
        <v>-3.2785000000000002</v>
      </c>
    </row>
    <row r="98" spans="1:71">
      <c r="A98" t="s">
        <v>264</v>
      </c>
      <c r="B98" t="s">
        <v>2</v>
      </c>
      <c r="C98" t="s">
        <v>386</v>
      </c>
      <c r="D98" s="16">
        <v>18.404499999999999</v>
      </c>
      <c r="E98" s="16">
        <v>-26.100100000000001</v>
      </c>
      <c r="F98" s="16">
        <v>26.5289</v>
      </c>
      <c r="G98" s="16">
        <v>12.8123</v>
      </c>
      <c r="H98" s="16">
        <v>-26.100100000000001</v>
      </c>
      <c r="I98" s="16">
        <v>16.955400000000001</v>
      </c>
      <c r="J98" s="16" t="s">
        <v>189</v>
      </c>
      <c r="K98" s="16">
        <v>18.423300000000001</v>
      </c>
      <c r="L98" s="16">
        <v>22.028500000000001</v>
      </c>
      <c r="M98" s="16">
        <v>20.456</v>
      </c>
      <c r="N98" s="16">
        <v>14.158899999999999</v>
      </c>
      <c r="O98" s="16">
        <v>24.0854</v>
      </c>
      <c r="P98" s="16">
        <v>13.884</v>
      </c>
      <c r="Q98" s="16">
        <v>23.6404</v>
      </c>
      <c r="R98" s="16">
        <v>12.186299999999999</v>
      </c>
      <c r="S98" s="16">
        <v>18.310500000000001</v>
      </c>
      <c r="T98" s="16">
        <v>18.457899999999999</v>
      </c>
      <c r="U98" s="16">
        <v>18.3185</v>
      </c>
      <c r="V98" s="16">
        <v>19.222100000000001</v>
      </c>
      <c r="W98" s="16" t="s">
        <v>189</v>
      </c>
      <c r="X98" s="16" t="s">
        <v>189</v>
      </c>
      <c r="Y98" s="16">
        <v>18.087</v>
      </c>
      <c r="Z98" s="16" t="s">
        <v>189</v>
      </c>
      <c r="AA98" s="16">
        <v>18.087</v>
      </c>
      <c r="AB98" s="16" t="s">
        <v>189</v>
      </c>
      <c r="AC98" s="16">
        <v>17.653500000000001</v>
      </c>
      <c r="AD98" s="16">
        <v>-25.465699999999998</v>
      </c>
      <c r="AE98" s="16">
        <v>16.3963</v>
      </c>
      <c r="AF98" s="16">
        <v>24.658300000000001</v>
      </c>
      <c r="AG98" s="16">
        <v>9.3231999999999999</v>
      </c>
      <c r="AH98" s="16" t="s">
        <v>189</v>
      </c>
      <c r="AI98" s="16">
        <v>18.568100000000001</v>
      </c>
      <c r="AJ98" s="16" t="s">
        <v>189</v>
      </c>
      <c r="AK98" s="16">
        <v>17.5761</v>
      </c>
      <c r="AL98" s="16">
        <v>-22.181999999999999</v>
      </c>
      <c r="AM98" s="16">
        <v>-15.2743</v>
      </c>
      <c r="AN98" s="16">
        <v>-27.490400000000001</v>
      </c>
      <c r="AO98" s="16">
        <v>16.598500000000001</v>
      </c>
      <c r="AP98" s="16">
        <v>23.801600000000001</v>
      </c>
      <c r="AQ98" s="16">
        <v>11.9297</v>
      </c>
      <c r="AR98" s="16" t="s">
        <v>189</v>
      </c>
      <c r="AS98" s="16">
        <v>19.787099999999999</v>
      </c>
      <c r="AT98" s="16">
        <v>-22.928899999999999</v>
      </c>
      <c r="AU98" s="16">
        <v>-14.1534</v>
      </c>
      <c r="AV98" s="16" t="s">
        <v>189</v>
      </c>
      <c r="AW98" s="16" t="s">
        <v>189</v>
      </c>
      <c r="AX98" s="16" t="s">
        <v>189</v>
      </c>
      <c r="AY98" s="16" t="s">
        <v>189</v>
      </c>
      <c r="AZ98" s="16">
        <v>-26.876200000000001</v>
      </c>
      <c r="BA98" s="16">
        <v>16.407</v>
      </c>
      <c r="BB98" s="16">
        <v>22.952100000000002</v>
      </c>
      <c r="BC98" s="16">
        <v>12.161300000000001</v>
      </c>
      <c r="BD98" s="16" t="s">
        <v>189</v>
      </c>
      <c r="BE98" s="16">
        <v>22.987200000000001</v>
      </c>
      <c r="BF98" s="16">
        <v>-24.7605</v>
      </c>
      <c r="BG98" s="16">
        <v>23.904199999999999</v>
      </c>
      <c r="BH98" s="16">
        <v>24.596</v>
      </c>
      <c r="BI98" s="16" t="s">
        <v>189</v>
      </c>
      <c r="BJ98" s="16" t="s">
        <v>189</v>
      </c>
      <c r="BK98" s="16">
        <v>14.101900000000001</v>
      </c>
      <c r="BL98" s="16" t="s">
        <v>189</v>
      </c>
      <c r="BM98" s="16">
        <v>13.172599999999999</v>
      </c>
      <c r="BN98" s="16">
        <v>21.2575</v>
      </c>
      <c r="BO98" s="16">
        <v>10.808299999999999</v>
      </c>
      <c r="BP98" s="16">
        <v>-26.584399999999999</v>
      </c>
      <c r="BQ98" s="16">
        <v>22.639199999999999</v>
      </c>
      <c r="BR98" s="16" t="s">
        <v>189</v>
      </c>
      <c r="BS98" s="16">
        <v>11.8954</v>
      </c>
    </row>
    <row r="99" spans="1:71">
      <c r="A99" t="s">
        <v>264</v>
      </c>
      <c r="B99" t="s">
        <v>67</v>
      </c>
      <c r="C99" t="s">
        <v>387</v>
      </c>
      <c r="D99" s="16">
        <v>24.876200000000001</v>
      </c>
      <c r="E99" s="16" t="s">
        <v>189</v>
      </c>
      <c r="F99" s="16">
        <v>-27.121600000000001</v>
      </c>
      <c r="G99" s="16">
        <v>21.002500000000001</v>
      </c>
      <c r="H99" s="16" t="s">
        <v>189</v>
      </c>
      <c r="I99" s="16">
        <v>22.956700000000001</v>
      </c>
      <c r="J99" s="16" t="s">
        <v>189</v>
      </c>
      <c r="K99" s="16">
        <v>24.674800000000001</v>
      </c>
      <c r="L99" s="16" t="s">
        <v>189</v>
      </c>
      <c r="M99" s="16">
        <v>-27.9908</v>
      </c>
      <c r="N99" s="16">
        <v>18.942599999999999</v>
      </c>
      <c r="O99" s="16">
        <v>-30.442</v>
      </c>
      <c r="P99" s="16">
        <v>20.974900000000002</v>
      </c>
      <c r="Q99" s="16">
        <v>26.464300000000001</v>
      </c>
      <c r="R99" s="16">
        <v>22.505299999999998</v>
      </c>
      <c r="S99" s="16">
        <v>27.4268</v>
      </c>
      <c r="T99" s="16">
        <v>-22.064699999999998</v>
      </c>
      <c r="U99" s="16">
        <v>25.067599999999999</v>
      </c>
      <c r="V99" s="16">
        <v>-23.950399999999998</v>
      </c>
      <c r="W99" s="16" t="s">
        <v>189</v>
      </c>
      <c r="X99" s="16" t="s">
        <v>189</v>
      </c>
      <c r="Y99" s="16">
        <v>25.538900000000002</v>
      </c>
      <c r="Z99" s="16" t="s">
        <v>189</v>
      </c>
      <c r="AA99" s="16">
        <v>25.538900000000002</v>
      </c>
      <c r="AB99" s="16" t="s">
        <v>189</v>
      </c>
      <c r="AC99" s="16">
        <v>28.950900000000001</v>
      </c>
      <c r="AD99" s="16" t="s">
        <v>189</v>
      </c>
      <c r="AE99" s="16">
        <v>25.094200000000001</v>
      </c>
      <c r="AF99" s="16">
        <v>-29.402699999999999</v>
      </c>
      <c r="AG99" s="16">
        <v>-26.080200000000001</v>
      </c>
      <c r="AH99" s="16" t="s">
        <v>189</v>
      </c>
      <c r="AI99" s="16">
        <v>-22.064699999999998</v>
      </c>
      <c r="AJ99" s="16" t="s">
        <v>189</v>
      </c>
      <c r="AK99" s="16">
        <v>-20.808</v>
      </c>
      <c r="AL99" s="16" t="s">
        <v>189</v>
      </c>
      <c r="AM99" s="16" t="s">
        <v>189</v>
      </c>
      <c r="AN99" s="16" t="s">
        <v>189</v>
      </c>
      <c r="AO99" s="16">
        <v>23.125599999999999</v>
      </c>
      <c r="AP99" s="16">
        <v>-26.722100000000001</v>
      </c>
      <c r="AQ99" s="16">
        <v>-22.561900000000001</v>
      </c>
      <c r="AR99" s="16" t="s">
        <v>189</v>
      </c>
      <c r="AS99" s="16">
        <v>-22.629300000000001</v>
      </c>
      <c r="AT99" s="16" t="s">
        <v>189</v>
      </c>
      <c r="AU99" s="16" t="s">
        <v>189</v>
      </c>
      <c r="AV99" s="16" t="s">
        <v>189</v>
      </c>
      <c r="AW99" s="16" t="s">
        <v>189</v>
      </c>
      <c r="AX99" s="16" t="s">
        <v>189</v>
      </c>
      <c r="AY99" s="16" t="s">
        <v>189</v>
      </c>
      <c r="AZ99" s="16" t="s">
        <v>189</v>
      </c>
      <c r="BA99" s="16">
        <v>23.66</v>
      </c>
      <c r="BB99" s="16">
        <v>26.889600000000002</v>
      </c>
      <c r="BC99" s="16">
        <v>23.434100000000001</v>
      </c>
      <c r="BD99" s="16" t="s">
        <v>189</v>
      </c>
      <c r="BE99" s="16">
        <v>-30.4604</v>
      </c>
      <c r="BF99" s="16" t="s">
        <v>189</v>
      </c>
      <c r="BG99" s="16">
        <v>-25.981400000000001</v>
      </c>
      <c r="BH99" s="16">
        <v>-31.123999999999999</v>
      </c>
      <c r="BI99" s="16" t="s">
        <v>189</v>
      </c>
      <c r="BJ99" s="16" t="s">
        <v>189</v>
      </c>
      <c r="BK99" s="16">
        <v>21.978200000000001</v>
      </c>
      <c r="BL99" s="16" t="s">
        <v>189</v>
      </c>
      <c r="BM99" s="16">
        <v>21.607099999999999</v>
      </c>
      <c r="BN99" s="16" t="s">
        <v>189</v>
      </c>
      <c r="BO99" s="16">
        <v>22.529900000000001</v>
      </c>
      <c r="BP99" s="16" t="s">
        <v>189</v>
      </c>
      <c r="BQ99" s="16">
        <v>-24.973099999999999</v>
      </c>
      <c r="BR99" s="16" t="s">
        <v>189</v>
      </c>
      <c r="BS99" s="16">
        <v>20.813400000000001</v>
      </c>
    </row>
    <row r="100" spans="1:71">
      <c r="A100" t="s">
        <v>264</v>
      </c>
      <c r="B100" t="s">
        <v>4</v>
      </c>
      <c r="C100" t="s">
        <v>388</v>
      </c>
      <c r="D100" s="16">
        <v>19.898900000000001</v>
      </c>
      <c r="E100" s="16">
        <v>31.0185</v>
      </c>
      <c r="F100" s="16">
        <v>22.068100000000001</v>
      </c>
      <c r="G100" s="16">
        <v>14.3957</v>
      </c>
      <c r="H100" s="16">
        <v>31.0185</v>
      </c>
      <c r="I100" s="16">
        <v>16.976299999999998</v>
      </c>
      <c r="J100" s="16" t="s">
        <v>189</v>
      </c>
      <c r="K100" s="16">
        <v>19.880600000000001</v>
      </c>
      <c r="L100" s="16">
        <v>27.642800000000001</v>
      </c>
      <c r="M100" s="16">
        <v>19.949100000000001</v>
      </c>
      <c r="N100" s="16">
        <v>14.8474</v>
      </c>
      <c r="O100" s="16">
        <v>24.800899999999999</v>
      </c>
      <c r="P100" s="16">
        <v>15.9649</v>
      </c>
      <c r="Q100" s="16">
        <v>22.192900000000002</v>
      </c>
      <c r="R100" s="16">
        <v>16.339500000000001</v>
      </c>
      <c r="S100" s="16">
        <v>21.107900000000001</v>
      </c>
      <c r="T100" s="16">
        <v>17.986899999999999</v>
      </c>
      <c r="U100" s="16">
        <v>19.3081</v>
      </c>
      <c r="V100" s="16">
        <v>22.5626</v>
      </c>
      <c r="W100" s="16">
        <v>-26.213699999999999</v>
      </c>
      <c r="X100" s="16" t="s">
        <v>189</v>
      </c>
      <c r="Y100" s="16">
        <v>19.889600000000002</v>
      </c>
      <c r="Z100" s="16">
        <v>-19.9681</v>
      </c>
      <c r="AA100" s="16">
        <v>19.889600000000002</v>
      </c>
      <c r="AB100" s="16">
        <v>-21.0442</v>
      </c>
      <c r="AC100" s="16">
        <v>21.1279</v>
      </c>
      <c r="AD100" s="16">
        <v>29.880199999999999</v>
      </c>
      <c r="AE100" s="16">
        <v>18.3795</v>
      </c>
      <c r="AF100" s="16">
        <v>21.547000000000001</v>
      </c>
      <c r="AG100" s="16">
        <v>20.513100000000001</v>
      </c>
      <c r="AH100" s="16" t="s">
        <v>189</v>
      </c>
      <c r="AI100" s="16">
        <v>18.126100000000001</v>
      </c>
      <c r="AJ100" s="16" t="s">
        <v>189</v>
      </c>
      <c r="AK100" s="16">
        <v>15.0076</v>
      </c>
      <c r="AL100" s="16">
        <v>23.037299999999998</v>
      </c>
      <c r="AM100" s="16">
        <v>8.7987000000000002</v>
      </c>
      <c r="AN100" s="16">
        <v>31.660900000000002</v>
      </c>
      <c r="AO100" s="16">
        <v>15.866899999999999</v>
      </c>
      <c r="AP100" s="16">
        <v>22.185400000000001</v>
      </c>
      <c r="AQ100" s="16">
        <v>14.8584</v>
      </c>
      <c r="AR100" s="16">
        <v>-27.1312</v>
      </c>
      <c r="AS100" s="16">
        <v>21.674499999999998</v>
      </c>
      <c r="AT100" s="16">
        <v>22.1602</v>
      </c>
      <c r="AU100" s="16">
        <v>23.271599999999999</v>
      </c>
      <c r="AV100" s="16" t="s">
        <v>189</v>
      </c>
      <c r="AW100" s="16">
        <v>-18.401299999999999</v>
      </c>
      <c r="AX100" s="16" t="s">
        <v>189</v>
      </c>
      <c r="AY100" s="16">
        <v>-18.977</v>
      </c>
      <c r="AZ100" s="16">
        <v>31.035499999999999</v>
      </c>
      <c r="BA100" s="16">
        <v>16.865300000000001</v>
      </c>
      <c r="BB100" s="16">
        <v>22.194199999999999</v>
      </c>
      <c r="BC100" s="16">
        <v>16.051500000000001</v>
      </c>
      <c r="BD100" s="16" t="s">
        <v>189</v>
      </c>
      <c r="BE100" s="16">
        <v>24.634899999999998</v>
      </c>
      <c r="BF100" s="16">
        <v>29.2163</v>
      </c>
      <c r="BG100" s="16">
        <v>21.2424</v>
      </c>
      <c r="BH100" s="16">
        <v>24.553999999999998</v>
      </c>
      <c r="BI100" s="16">
        <v>-27.295100000000001</v>
      </c>
      <c r="BJ100" s="16">
        <v>-17.588999999999999</v>
      </c>
      <c r="BK100" s="16">
        <v>15.8323</v>
      </c>
      <c r="BL100" s="16" t="s">
        <v>189</v>
      </c>
      <c r="BM100" s="16">
        <v>15.0261</v>
      </c>
      <c r="BN100" s="16">
        <v>17.7454</v>
      </c>
      <c r="BO100" s="16">
        <v>14.8498</v>
      </c>
      <c r="BP100" s="16">
        <v>28.416799999999999</v>
      </c>
      <c r="BQ100" s="16">
        <v>19.399000000000001</v>
      </c>
      <c r="BR100" s="16" t="s">
        <v>189</v>
      </c>
      <c r="BS100" s="16">
        <v>14.2577</v>
      </c>
    </row>
    <row r="101" spans="1:71">
      <c r="A101" t="s">
        <v>265</v>
      </c>
      <c r="B101" t="s">
        <v>0</v>
      </c>
      <c r="C101" t="s">
        <v>389</v>
      </c>
      <c r="D101" s="16">
        <v>12.6999</v>
      </c>
      <c r="E101" s="16">
        <v>-9.6235999999999997</v>
      </c>
      <c r="F101" s="16" t="s">
        <v>189</v>
      </c>
      <c r="G101" s="16">
        <v>-10.090400000000001</v>
      </c>
      <c r="H101" s="16">
        <v>-9.6235999999999997</v>
      </c>
      <c r="I101" s="16">
        <v>-14.423999999999999</v>
      </c>
      <c r="J101" s="16" t="s">
        <v>189</v>
      </c>
      <c r="K101" s="16">
        <v>13.769600000000001</v>
      </c>
      <c r="L101" s="16">
        <v>-8.6260999999999992</v>
      </c>
      <c r="M101" s="16">
        <v>-20.6023</v>
      </c>
      <c r="N101" s="16" t="s">
        <v>189</v>
      </c>
      <c r="O101" s="16">
        <v>11.768700000000001</v>
      </c>
      <c r="P101" s="16" t="s">
        <v>189</v>
      </c>
      <c r="Q101" s="16">
        <v>10.349399999999999</v>
      </c>
      <c r="R101" s="16" t="s">
        <v>189</v>
      </c>
      <c r="S101" s="16" t="s">
        <v>189</v>
      </c>
      <c r="T101" s="16">
        <v>13.3147</v>
      </c>
      <c r="U101" s="16">
        <v>13.8233</v>
      </c>
      <c r="V101" s="16" t="s">
        <v>189</v>
      </c>
      <c r="W101" s="16" t="s">
        <v>189</v>
      </c>
      <c r="X101" s="16" t="s">
        <v>189</v>
      </c>
      <c r="Y101" s="16">
        <v>12.6999</v>
      </c>
      <c r="Z101" s="16" t="s">
        <v>189</v>
      </c>
      <c r="AA101" s="16">
        <v>12.6999</v>
      </c>
      <c r="AB101" s="16" t="s">
        <v>189</v>
      </c>
      <c r="AC101" s="16" t="s">
        <v>189</v>
      </c>
      <c r="AD101" s="16" t="s">
        <v>189</v>
      </c>
      <c r="AE101" s="16" t="s">
        <v>189</v>
      </c>
      <c r="AF101" s="16" t="s">
        <v>189</v>
      </c>
      <c r="AG101" s="16" t="s">
        <v>189</v>
      </c>
      <c r="AH101" s="16" t="s">
        <v>189</v>
      </c>
      <c r="AI101" s="16">
        <v>13.3147</v>
      </c>
      <c r="AJ101" s="16" t="s">
        <v>189</v>
      </c>
      <c r="AK101" s="16">
        <v>-14.897399999999999</v>
      </c>
      <c r="AL101" s="16">
        <v>-10.743600000000001</v>
      </c>
      <c r="AM101" s="16" t="s">
        <v>189</v>
      </c>
      <c r="AN101" s="16" t="s">
        <v>189</v>
      </c>
      <c r="AO101" s="16">
        <v>-15.556900000000001</v>
      </c>
      <c r="AP101" s="16">
        <v>-11.053900000000001</v>
      </c>
      <c r="AQ101" s="16" t="s">
        <v>189</v>
      </c>
      <c r="AR101" s="16" t="s">
        <v>189</v>
      </c>
      <c r="AS101" s="16" t="s">
        <v>189</v>
      </c>
      <c r="AT101" s="16" t="s">
        <v>189</v>
      </c>
      <c r="AU101" s="16" t="s">
        <v>189</v>
      </c>
      <c r="AV101" s="16" t="s">
        <v>189</v>
      </c>
      <c r="AW101" s="16" t="s">
        <v>189</v>
      </c>
      <c r="AX101" s="16" t="s">
        <v>189</v>
      </c>
      <c r="AY101" s="16" t="s">
        <v>189</v>
      </c>
      <c r="AZ101" s="16">
        <v>-9.6235999999999997</v>
      </c>
      <c r="BA101" s="16">
        <v>-14.423999999999999</v>
      </c>
      <c r="BB101" s="16">
        <v>10.349399999999999</v>
      </c>
      <c r="BC101" s="16" t="s">
        <v>189</v>
      </c>
      <c r="BD101" s="16" t="s">
        <v>189</v>
      </c>
      <c r="BE101" s="16">
        <v>11.768700000000001</v>
      </c>
      <c r="BF101" s="16">
        <v>-9.6235999999999997</v>
      </c>
      <c r="BG101" s="16">
        <v>-13.305300000000001</v>
      </c>
      <c r="BH101" s="16">
        <v>10.434900000000001</v>
      </c>
      <c r="BI101" s="16" t="s">
        <v>189</v>
      </c>
      <c r="BJ101" s="16" t="s">
        <v>189</v>
      </c>
      <c r="BK101" s="16" t="s">
        <v>189</v>
      </c>
      <c r="BL101" s="16" t="s">
        <v>189</v>
      </c>
      <c r="BM101" s="16" t="s">
        <v>189</v>
      </c>
      <c r="BN101" s="16" t="s">
        <v>189</v>
      </c>
      <c r="BO101" s="16" t="s">
        <v>189</v>
      </c>
      <c r="BP101" s="16">
        <v>-9.5175000000000001</v>
      </c>
      <c r="BQ101" s="16">
        <v>-11.101699999999999</v>
      </c>
      <c r="BR101" s="16" t="s">
        <v>189</v>
      </c>
      <c r="BS101" s="16" t="s">
        <v>189</v>
      </c>
    </row>
    <row r="102" spans="1:71">
      <c r="A102" t="s">
        <v>265</v>
      </c>
      <c r="B102" t="s">
        <v>1</v>
      </c>
      <c r="C102" t="s">
        <v>390</v>
      </c>
      <c r="D102" s="16">
        <v>5.1492000000000004</v>
      </c>
      <c r="E102" s="16">
        <v>-10.4177</v>
      </c>
      <c r="F102" s="16">
        <v>7.5334000000000003</v>
      </c>
      <c r="G102" s="16">
        <v>2.3262</v>
      </c>
      <c r="H102" s="16">
        <v>-10.4177</v>
      </c>
      <c r="I102" s="16">
        <v>4.0763999999999996</v>
      </c>
      <c r="J102" s="16" t="s">
        <v>189</v>
      </c>
      <c r="K102" s="16">
        <v>5.0250000000000004</v>
      </c>
      <c r="L102" s="16">
        <v>7.6675000000000004</v>
      </c>
      <c r="M102" s="16">
        <v>4.9546000000000001</v>
      </c>
      <c r="N102" s="16">
        <v>-1.3176000000000001</v>
      </c>
      <c r="O102" s="16">
        <v>6.4801000000000002</v>
      </c>
      <c r="P102" s="16">
        <v>2.7481</v>
      </c>
      <c r="Q102" s="16">
        <v>6.4203999999999999</v>
      </c>
      <c r="R102" s="16">
        <v>3.0356000000000001</v>
      </c>
      <c r="S102" s="16">
        <v>3.3119000000000001</v>
      </c>
      <c r="T102" s="16">
        <v>7.3625999999999996</v>
      </c>
      <c r="U102" s="16">
        <v>7.7451999999999996</v>
      </c>
      <c r="V102" s="16">
        <v>2.1286999999999998</v>
      </c>
      <c r="W102" s="16" t="s">
        <v>189</v>
      </c>
      <c r="X102" s="16" t="s">
        <v>189</v>
      </c>
      <c r="Y102" s="16">
        <v>5.1668000000000003</v>
      </c>
      <c r="Z102" s="16" t="s">
        <v>189</v>
      </c>
      <c r="AA102" s="16">
        <v>5.1668000000000003</v>
      </c>
      <c r="AB102" s="16" t="s">
        <v>189</v>
      </c>
      <c r="AC102" s="16">
        <v>3.3203</v>
      </c>
      <c r="AD102" s="16" t="s">
        <v>189</v>
      </c>
      <c r="AE102" s="16">
        <v>2.1459000000000001</v>
      </c>
      <c r="AF102" s="16">
        <v>2.8134999999999999</v>
      </c>
      <c r="AG102" s="16">
        <v>-4.1044</v>
      </c>
      <c r="AH102" s="16" t="s">
        <v>189</v>
      </c>
      <c r="AI102" s="16">
        <v>7.3956999999999997</v>
      </c>
      <c r="AJ102" s="16" t="s">
        <v>189</v>
      </c>
      <c r="AK102" s="16">
        <v>6.5332999999999997</v>
      </c>
      <c r="AL102" s="16">
        <v>10.739599999999999</v>
      </c>
      <c r="AM102" s="16">
        <v>-1.7327999999999999</v>
      </c>
      <c r="AN102" s="16" t="s">
        <v>189</v>
      </c>
      <c r="AO102" s="16">
        <v>6.4619</v>
      </c>
      <c r="AP102" s="16">
        <v>9.6684000000000001</v>
      </c>
      <c r="AQ102" s="16">
        <v>-4.4709000000000003</v>
      </c>
      <c r="AR102" s="16" t="s">
        <v>189</v>
      </c>
      <c r="AS102" s="16">
        <v>1.391</v>
      </c>
      <c r="AT102" s="16">
        <v>2.5341</v>
      </c>
      <c r="AU102" s="16">
        <v>-1.5097</v>
      </c>
      <c r="AV102" s="16" t="s">
        <v>189</v>
      </c>
      <c r="AW102" s="16" t="s">
        <v>189</v>
      </c>
      <c r="AX102" s="16" t="s">
        <v>189</v>
      </c>
      <c r="AY102" s="16" t="s">
        <v>189</v>
      </c>
      <c r="AZ102" s="16">
        <v>-10.4177</v>
      </c>
      <c r="BA102" s="16">
        <v>4.0933000000000002</v>
      </c>
      <c r="BB102" s="16">
        <v>6.4203999999999999</v>
      </c>
      <c r="BC102" s="16">
        <v>3.0627</v>
      </c>
      <c r="BD102" s="16" t="s">
        <v>189</v>
      </c>
      <c r="BE102" s="16">
        <v>6.4801000000000002</v>
      </c>
      <c r="BF102" s="16">
        <v>-9.7863000000000007</v>
      </c>
      <c r="BG102" s="16">
        <v>5.391</v>
      </c>
      <c r="BH102" s="16">
        <v>7.6448999999999998</v>
      </c>
      <c r="BI102" s="16">
        <v>-3.3527</v>
      </c>
      <c r="BJ102" s="16" t="s">
        <v>189</v>
      </c>
      <c r="BK102" s="16">
        <v>2.7751000000000001</v>
      </c>
      <c r="BL102" s="16" t="s">
        <v>189</v>
      </c>
      <c r="BM102" s="16">
        <v>2.2631000000000001</v>
      </c>
      <c r="BN102" s="16">
        <v>-2.7067999999999999</v>
      </c>
      <c r="BO102" s="16">
        <v>-2.7654999999999998</v>
      </c>
      <c r="BP102" s="16">
        <v>-10.3559</v>
      </c>
      <c r="BQ102" s="16">
        <v>5.33</v>
      </c>
      <c r="BR102" s="16" t="s">
        <v>189</v>
      </c>
      <c r="BS102" s="16">
        <v>2.2808999999999999</v>
      </c>
    </row>
    <row r="103" spans="1:71">
      <c r="A103" t="s">
        <v>265</v>
      </c>
      <c r="B103" t="s">
        <v>2</v>
      </c>
      <c r="C103" t="s">
        <v>391</v>
      </c>
      <c r="D103" s="16">
        <v>15.336499999999999</v>
      </c>
      <c r="E103" s="16">
        <v>16.7575</v>
      </c>
      <c r="F103" s="16">
        <v>-19.604399999999998</v>
      </c>
      <c r="G103" s="16">
        <v>-9.8933999999999997</v>
      </c>
      <c r="H103" s="16">
        <v>16.7575</v>
      </c>
      <c r="I103" s="16">
        <v>14.2315</v>
      </c>
      <c r="J103" s="16">
        <v>-6.4058000000000002</v>
      </c>
      <c r="K103" s="16">
        <v>17.999199999999998</v>
      </c>
      <c r="L103" s="16">
        <v>14.5968</v>
      </c>
      <c r="M103" s="16">
        <v>-15.268599999999999</v>
      </c>
      <c r="N103" s="16" t="s">
        <v>189</v>
      </c>
      <c r="O103" s="16">
        <v>15.0998</v>
      </c>
      <c r="P103" s="16" t="s">
        <v>189</v>
      </c>
      <c r="Q103" s="16">
        <v>15.192</v>
      </c>
      <c r="R103" s="16" t="s">
        <v>189</v>
      </c>
      <c r="S103" s="16">
        <v>-16.642399999999999</v>
      </c>
      <c r="T103" s="16">
        <v>14.6273</v>
      </c>
      <c r="U103" s="16">
        <v>14.7575</v>
      </c>
      <c r="V103" s="16">
        <v>-16.434799999999999</v>
      </c>
      <c r="W103" s="16" t="s">
        <v>189</v>
      </c>
      <c r="X103" s="16" t="s">
        <v>189</v>
      </c>
      <c r="Y103" s="16">
        <v>15.3393</v>
      </c>
      <c r="Z103" s="16" t="s">
        <v>189</v>
      </c>
      <c r="AA103" s="16">
        <v>15.3393</v>
      </c>
      <c r="AB103" s="16" t="s">
        <v>189</v>
      </c>
      <c r="AC103" s="16">
        <v>-16.642399999999999</v>
      </c>
      <c r="AD103" s="16" t="s">
        <v>189</v>
      </c>
      <c r="AE103" s="16" t="s">
        <v>189</v>
      </c>
      <c r="AF103" s="16" t="s">
        <v>189</v>
      </c>
      <c r="AG103" s="16" t="s">
        <v>189</v>
      </c>
      <c r="AH103" s="16" t="s">
        <v>189</v>
      </c>
      <c r="AI103" s="16">
        <v>14.6332</v>
      </c>
      <c r="AJ103" s="16">
        <v>-15.5214</v>
      </c>
      <c r="AK103" s="16">
        <v>-13.798999999999999</v>
      </c>
      <c r="AL103" s="16">
        <v>15.438800000000001</v>
      </c>
      <c r="AM103" s="16" t="s">
        <v>189</v>
      </c>
      <c r="AN103" s="16">
        <v>-16.186299999999999</v>
      </c>
      <c r="AO103" s="16">
        <v>-13.661799999999999</v>
      </c>
      <c r="AP103" s="16">
        <v>14.8184</v>
      </c>
      <c r="AQ103" s="16" t="s">
        <v>189</v>
      </c>
      <c r="AR103" s="16" t="s">
        <v>189</v>
      </c>
      <c r="AS103" s="16" t="s">
        <v>189</v>
      </c>
      <c r="AT103" s="16" t="s">
        <v>189</v>
      </c>
      <c r="AU103" s="16" t="s">
        <v>189</v>
      </c>
      <c r="AV103" s="16" t="s">
        <v>189</v>
      </c>
      <c r="AW103" s="16" t="s">
        <v>189</v>
      </c>
      <c r="AX103" s="16" t="s">
        <v>189</v>
      </c>
      <c r="AY103" s="16" t="s">
        <v>189</v>
      </c>
      <c r="AZ103" s="16">
        <v>16.7575</v>
      </c>
      <c r="BA103" s="16">
        <v>14.231199999999999</v>
      </c>
      <c r="BB103" s="16">
        <v>15.1953</v>
      </c>
      <c r="BC103" s="16" t="s">
        <v>189</v>
      </c>
      <c r="BD103" s="16" t="s">
        <v>189</v>
      </c>
      <c r="BE103" s="16">
        <v>15.1037</v>
      </c>
      <c r="BF103" s="16">
        <v>-16.255600000000001</v>
      </c>
      <c r="BG103" s="16">
        <v>14.0236</v>
      </c>
      <c r="BH103" s="16">
        <v>15.551600000000001</v>
      </c>
      <c r="BI103" s="16" t="s">
        <v>189</v>
      </c>
      <c r="BJ103" s="16" t="s">
        <v>189</v>
      </c>
      <c r="BK103" s="16" t="s">
        <v>189</v>
      </c>
      <c r="BL103" s="16" t="s">
        <v>189</v>
      </c>
      <c r="BM103" s="16" t="s">
        <v>189</v>
      </c>
      <c r="BN103" s="16" t="s">
        <v>189</v>
      </c>
      <c r="BO103" s="16" t="s">
        <v>189</v>
      </c>
      <c r="BP103" s="16">
        <v>-15.85</v>
      </c>
      <c r="BQ103" s="16">
        <v>-14.2807</v>
      </c>
      <c r="BR103" s="16" t="s">
        <v>189</v>
      </c>
      <c r="BS103" s="16" t="s">
        <v>189</v>
      </c>
    </row>
    <row r="104" spans="1:71">
      <c r="A104" t="s">
        <v>265</v>
      </c>
      <c r="B104" t="s">
        <v>67</v>
      </c>
      <c r="C104" t="s">
        <v>392</v>
      </c>
      <c r="D104" s="16">
        <v>29.926100000000002</v>
      </c>
      <c r="E104" s="16" t="s">
        <v>189</v>
      </c>
      <c r="F104" s="16" t="s">
        <v>189</v>
      </c>
      <c r="G104" s="16">
        <v>-22.9819</v>
      </c>
      <c r="H104" s="16" t="s">
        <v>189</v>
      </c>
      <c r="I104" s="16">
        <v>-30.324000000000002</v>
      </c>
      <c r="J104" s="16" t="s">
        <v>189</v>
      </c>
      <c r="K104" s="16">
        <v>32.279400000000003</v>
      </c>
      <c r="L104" s="16">
        <v>-25.034400000000002</v>
      </c>
      <c r="M104" s="16" t="s">
        <v>189</v>
      </c>
      <c r="N104" s="16" t="s">
        <v>189</v>
      </c>
      <c r="O104" s="16">
        <v>-31.708500000000001</v>
      </c>
      <c r="P104" s="16" t="s">
        <v>189</v>
      </c>
      <c r="Q104" s="16">
        <v>-34.245699999999999</v>
      </c>
      <c r="R104" s="16" t="s">
        <v>189</v>
      </c>
      <c r="S104" s="16" t="s">
        <v>189</v>
      </c>
      <c r="T104" s="16">
        <v>-28.505800000000001</v>
      </c>
      <c r="U104" s="16">
        <v>-29.4251</v>
      </c>
      <c r="V104" s="16" t="s">
        <v>189</v>
      </c>
      <c r="W104" s="16" t="s">
        <v>189</v>
      </c>
      <c r="X104" s="16" t="s">
        <v>189</v>
      </c>
      <c r="Y104" s="16">
        <v>29.535799999999998</v>
      </c>
      <c r="Z104" s="16" t="s">
        <v>189</v>
      </c>
      <c r="AA104" s="16">
        <v>29.535799999999998</v>
      </c>
      <c r="AB104" s="16" t="s">
        <v>189</v>
      </c>
      <c r="AC104" s="16" t="s">
        <v>189</v>
      </c>
      <c r="AD104" s="16" t="s">
        <v>189</v>
      </c>
      <c r="AE104" s="16" t="s">
        <v>189</v>
      </c>
      <c r="AF104" s="16" t="s">
        <v>189</v>
      </c>
      <c r="AG104" s="16" t="s">
        <v>189</v>
      </c>
      <c r="AH104" s="16" t="s">
        <v>189</v>
      </c>
      <c r="AI104" s="16">
        <v>-27.893899999999999</v>
      </c>
      <c r="AJ104" s="16" t="s">
        <v>189</v>
      </c>
      <c r="AK104" s="16">
        <v>-29.254799999999999</v>
      </c>
      <c r="AL104" s="16">
        <v>-34.7973</v>
      </c>
      <c r="AM104" s="16" t="s">
        <v>189</v>
      </c>
      <c r="AN104" s="16" t="s">
        <v>189</v>
      </c>
      <c r="AO104" s="16">
        <v>-29.8522</v>
      </c>
      <c r="AP104" s="16">
        <v>-35.532699999999998</v>
      </c>
      <c r="AQ104" s="16" t="s">
        <v>189</v>
      </c>
      <c r="AR104" s="16" t="s">
        <v>189</v>
      </c>
      <c r="AS104" s="16" t="s">
        <v>189</v>
      </c>
      <c r="AT104" s="16" t="s">
        <v>189</v>
      </c>
      <c r="AU104" s="16" t="s">
        <v>189</v>
      </c>
      <c r="AV104" s="16" t="s">
        <v>189</v>
      </c>
      <c r="AW104" s="16" t="s">
        <v>189</v>
      </c>
      <c r="AX104" s="16" t="s">
        <v>189</v>
      </c>
      <c r="AY104" s="16" t="s">
        <v>189</v>
      </c>
      <c r="AZ104" s="16" t="s">
        <v>189</v>
      </c>
      <c r="BA104" s="16">
        <v>-29.781400000000001</v>
      </c>
      <c r="BB104" s="16">
        <v>-33.729199999999999</v>
      </c>
      <c r="BC104" s="16" t="s">
        <v>189</v>
      </c>
      <c r="BD104" s="16" t="s">
        <v>189</v>
      </c>
      <c r="BE104" s="16">
        <v>-31.2484</v>
      </c>
      <c r="BF104" s="16" t="s">
        <v>189</v>
      </c>
      <c r="BG104" s="16">
        <v>-32.903100000000002</v>
      </c>
      <c r="BH104" s="16">
        <v>-35.071800000000003</v>
      </c>
      <c r="BI104" s="16" t="s">
        <v>189</v>
      </c>
      <c r="BJ104" s="16" t="s">
        <v>189</v>
      </c>
      <c r="BK104" s="16" t="s">
        <v>189</v>
      </c>
      <c r="BL104" s="16" t="s">
        <v>189</v>
      </c>
      <c r="BM104" s="16" t="s">
        <v>189</v>
      </c>
      <c r="BN104" s="16" t="s">
        <v>189</v>
      </c>
      <c r="BO104" s="16" t="s">
        <v>189</v>
      </c>
      <c r="BP104" s="16" t="s">
        <v>189</v>
      </c>
      <c r="BQ104" s="16">
        <v>-36.773899999999998</v>
      </c>
      <c r="BR104" s="16" t="s">
        <v>189</v>
      </c>
      <c r="BS104" s="16" t="s">
        <v>189</v>
      </c>
    </row>
    <row r="105" spans="1:71">
      <c r="A105" t="s">
        <v>265</v>
      </c>
      <c r="B105" t="s">
        <v>4</v>
      </c>
      <c r="C105" t="s">
        <v>393</v>
      </c>
      <c r="D105" s="16">
        <v>-24.399699999999999</v>
      </c>
      <c r="E105" s="16" t="s">
        <v>189</v>
      </c>
      <c r="F105" s="16" t="s">
        <v>189</v>
      </c>
      <c r="G105" s="16" t="s">
        <v>189</v>
      </c>
      <c r="H105" s="16" t="s">
        <v>189</v>
      </c>
      <c r="I105" s="16">
        <v>-24.002199999999998</v>
      </c>
      <c r="J105" s="16" t="s">
        <v>189</v>
      </c>
      <c r="K105" s="16">
        <v>-28.1463</v>
      </c>
      <c r="L105" s="16">
        <v>-26.157599999999999</v>
      </c>
      <c r="M105" s="16" t="s">
        <v>189</v>
      </c>
      <c r="N105" s="16" t="s">
        <v>189</v>
      </c>
      <c r="O105" s="16">
        <v>-22.966999999999999</v>
      </c>
      <c r="P105" s="16" t="s">
        <v>189</v>
      </c>
      <c r="Q105" s="16">
        <v>-24.203900000000001</v>
      </c>
      <c r="R105" s="16" t="s">
        <v>189</v>
      </c>
      <c r="S105" s="16" t="s">
        <v>189</v>
      </c>
      <c r="T105" s="16" t="s">
        <v>189</v>
      </c>
      <c r="U105" s="16" t="s">
        <v>189</v>
      </c>
      <c r="V105" s="16" t="s">
        <v>189</v>
      </c>
      <c r="W105" s="16" t="s">
        <v>189</v>
      </c>
      <c r="X105" s="16" t="s">
        <v>189</v>
      </c>
      <c r="Y105" s="16">
        <v>-24.399699999999999</v>
      </c>
      <c r="Z105" s="16" t="s">
        <v>189</v>
      </c>
      <c r="AA105" s="16">
        <v>-24.399699999999999</v>
      </c>
      <c r="AB105" s="16" t="s">
        <v>189</v>
      </c>
      <c r="AC105" s="16" t="s">
        <v>189</v>
      </c>
      <c r="AD105" s="16" t="s">
        <v>189</v>
      </c>
      <c r="AE105" s="16" t="s">
        <v>189</v>
      </c>
      <c r="AF105" s="16" t="s">
        <v>189</v>
      </c>
      <c r="AG105" s="16" t="s">
        <v>189</v>
      </c>
      <c r="AH105" s="16" t="s">
        <v>189</v>
      </c>
      <c r="AI105" s="16" t="s">
        <v>189</v>
      </c>
      <c r="AJ105" s="16" t="s">
        <v>189</v>
      </c>
      <c r="AK105" s="16" t="s">
        <v>189</v>
      </c>
      <c r="AL105" s="16" t="s">
        <v>189</v>
      </c>
      <c r="AM105" s="16" t="s">
        <v>189</v>
      </c>
      <c r="AN105" s="16" t="s">
        <v>189</v>
      </c>
      <c r="AO105" s="16" t="s">
        <v>189</v>
      </c>
      <c r="AP105" s="16" t="s">
        <v>189</v>
      </c>
      <c r="AQ105" s="16" t="s">
        <v>189</v>
      </c>
      <c r="AR105" s="16" t="s">
        <v>189</v>
      </c>
      <c r="AS105" s="16" t="s">
        <v>189</v>
      </c>
      <c r="AT105" s="16" t="s">
        <v>189</v>
      </c>
      <c r="AU105" s="16" t="s">
        <v>189</v>
      </c>
      <c r="AV105" s="16" t="s">
        <v>189</v>
      </c>
      <c r="AW105" s="16" t="s">
        <v>189</v>
      </c>
      <c r="AX105" s="16" t="s">
        <v>189</v>
      </c>
      <c r="AY105" s="16" t="s">
        <v>189</v>
      </c>
      <c r="AZ105" s="16" t="s">
        <v>189</v>
      </c>
      <c r="BA105" s="16">
        <v>-24.002199999999998</v>
      </c>
      <c r="BB105" s="16">
        <v>-24.203900000000001</v>
      </c>
      <c r="BC105" s="16" t="s">
        <v>189</v>
      </c>
      <c r="BD105" s="16" t="s">
        <v>189</v>
      </c>
      <c r="BE105" s="16">
        <v>-22.966999999999999</v>
      </c>
      <c r="BF105" s="16" t="s">
        <v>189</v>
      </c>
      <c r="BG105" s="16" t="s">
        <v>189</v>
      </c>
      <c r="BH105" s="16">
        <v>-23.679099999999998</v>
      </c>
      <c r="BI105" s="16" t="s">
        <v>189</v>
      </c>
      <c r="BJ105" s="16" t="s">
        <v>189</v>
      </c>
      <c r="BK105" s="16" t="s">
        <v>189</v>
      </c>
      <c r="BL105" s="16" t="s">
        <v>189</v>
      </c>
      <c r="BM105" s="16" t="s">
        <v>189</v>
      </c>
      <c r="BN105" s="16" t="s">
        <v>189</v>
      </c>
      <c r="BO105" s="16" t="s">
        <v>189</v>
      </c>
      <c r="BP105" s="16" t="s">
        <v>189</v>
      </c>
      <c r="BQ105" s="16" t="s">
        <v>189</v>
      </c>
      <c r="BR105" s="16" t="s">
        <v>189</v>
      </c>
      <c r="BS105" s="16" t="s">
        <v>189</v>
      </c>
    </row>
    <row r="106" spans="1:71">
      <c r="A106" t="s">
        <v>266</v>
      </c>
      <c r="B106" t="s">
        <v>0</v>
      </c>
      <c r="C106" t="s">
        <v>394</v>
      </c>
      <c r="D106" s="16">
        <v>6.9584000000000001</v>
      </c>
      <c r="E106" s="16">
        <v>7.7386999999999997</v>
      </c>
      <c r="F106" s="16">
        <v>7.4367999999999999</v>
      </c>
      <c r="G106" s="16">
        <v>5.6279000000000003</v>
      </c>
      <c r="H106" s="16">
        <v>7.7386999999999997</v>
      </c>
      <c r="I106" s="16">
        <v>6.4634999999999998</v>
      </c>
      <c r="J106" s="16" t="s">
        <v>189</v>
      </c>
      <c r="K106" s="16">
        <v>7.2927999999999997</v>
      </c>
      <c r="L106" s="16">
        <v>7.5881999999999996</v>
      </c>
      <c r="M106" s="16">
        <v>6.7541000000000002</v>
      </c>
      <c r="N106" s="16">
        <v>-6.2359999999999998</v>
      </c>
      <c r="O106" s="16">
        <v>7.3414999999999999</v>
      </c>
      <c r="P106" s="16">
        <v>6.4207999999999998</v>
      </c>
      <c r="Q106" s="16">
        <v>7.0420999999999996</v>
      </c>
      <c r="R106" s="16">
        <v>6.7713999999999999</v>
      </c>
      <c r="S106" s="16">
        <v>7.6231999999999998</v>
      </c>
      <c r="T106" s="16">
        <v>6.5143000000000004</v>
      </c>
      <c r="U106" s="16">
        <v>5.0289000000000001</v>
      </c>
      <c r="V106" s="16">
        <v>7.9234</v>
      </c>
      <c r="W106" s="16">
        <v>-8.1594999999999995</v>
      </c>
      <c r="X106" s="16">
        <v>6.0468999999999999</v>
      </c>
      <c r="Y106" s="16">
        <v>6.9778000000000002</v>
      </c>
      <c r="Z106" s="16">
        <v>6.9661</v>
      </c>
      <c r="AA106" s="16">
        <v>6.9778000000000002</v>
      </c>
      <c r="AB106" s="16">
        <v>8.3727999999999998</v>
      </c>
      <c r="AC106" s="16" t="s">
        <v>189</v>
      </c>
      <c r="AD106" s="16">
        <v>-9.9687999999999999</v>
      </c>
      <c r="AE106" s="16">
        <v>-5.9516999999999998</v>
      </c>
      <c r="AF106" s="16">
        <v>-8.3547999999999991</v>
      </c>
      <c r="AG106" s="16">
        <v>-6.5153999999999996</v>
      </c>
      <c r="AH106" s="16">
        <v>5.4463999999999997</v>
      </c>
      <c r="AI106" s="16">
        <v>7.7009999999999996</v>
      </c>
      <c r="AJ106" s="16">
        <v>-6.1852</v>
      </c>
      <c r="AK106" s="16">
        <v>6.8261000000000003</v>
      </c>
      <c r="AL106" s="16">
        <v>6.2695999999999996</v>
      </c>
      <c r="AM106" s="16">
        <v>-6.9850000000000003</v>
      </c>
      <c r="AN106" s="16">
        <v>-4.4184000000000001</v>
      </c>
      <c r="AO106" s="16">
        <v>-5.5625</v>
      </c>
      <c r="AP106" s="16">
        <v>5.0406000000000004</v>
      </c>
      <c r="AQ106" s="16" t="s">
        <v>189</v>
      </c>
      <c r="AR106" s="16">
        <v>-9.6071000000000009</v>
      </c>
      <c r="AS106" s="16">
        <v>6.8407999999999998</v>
      </c>
      <c r="AT106" s="16">
        <v>8.19</v>
      </c>
      <c r="AU106" s="16">
        <v>-7.4147999999999996</v>
      </c>
      <c r="AV106" s="16">
        <v>6.8494999999999999</v>
      </c>
      <c r="AW106" s="16">
        <v>7.0029000000000003</v>
      </c>
      <c r="AX106" s="16">
        <v>7.4534000000000002</v>
      </c>
      <c r="AY106" s="16">
        <v>-6.0606</v>
      </c>
      <c r="AZ106" s="16" t="s">
        <v>189</v>
      </c>
      <c r="BA106" s="16">
        <v>5.8072999999999997</v>
      </c>
      <c r="BB106" s="16">
        <v>6.4451000000000001</v>
      </c>
      <c r="BC106" s="16">
        <v>-7.9894999999999996</v>
      </c>
      <c r="BD106" s="16">
        <v>7.5881999999999996</v>
      </c>
      <c r="BE106" s="16">
        <v>6.8890000000000002</v>
      </c>
      <c r="BF106" s="16">
        <v>7.9040999999999997</v>
      </c>
      <c r="BG106" s="16">
        <v>-6.5194999999999999</v>
      </c>
      <c r="BH106" s="16">
        <v>6.7514000000000003</v>
      </c>
      <c r="BI106" s="16" t="s">
        <v>189</v>
      </c>
      <c r="BJ106" s="16">
        <v>-6.0537999999999998</v>
      </c>
      <c r="BK106" s="16" t="s">
        <v>189</v>
      </c>
      <c r="BL106" s="16" t="s">
        <v>189</v>
      </c>
      <c r="BM106" s="16">
        <v>6.4353999999999996</v>
      </c>
      <c r="BN106" s="16" t="s">
        <v>189</v>
      </c>
      <c r="BO106" s="16">
        <v>5.6261000000000001</v>
      </c>
      <c r="BP106" s="16">
        <v>7.2343000000000002</v>
      </c>
      <c r="BQ106" s="16">
        <v>6.9367999999999999</v>
      </c>
      <c r="BR106" s="16" t="s">
        <v>189</v>
      </c>
      <c r="BS106" s="16">
        <v>6.0338000000000003</v>
      </c>
    </row>
    <row r="107" spans="1:71">
      <c r="A107" t="s">
        <v>266</v>
      </c>
      <c r="B107" t="s">
        <v>75</v>
      </c>
      <c r="C107" t="s">
        <v>395</v>
      </c>
      <c r="D107" s="16">
        <v>1.8587</v>
      </c>
      <c r="E107" s="16">
        <v>3.1594000000000002</v>
      </c>
      <c r="F107" s="16">
        <v>1.5143</v>
      </c>
      <c r="G107" s="16">
        <v>0.90669999999999995</v>
      </c>
      <c r="H107" s="16">
        <v>3.1594000000000002</v>
      </c>
      <c r="I107" s="16">
        <v>1.1856</v>
      </c>
      <c r="J107" s="16" t="s">
        <v>189</v>
      </c>
      <c r="K107" s="16">
        <v>1.9596</v>
      </c>
      <c r="L107" s="16">
        <v>2.7057000000000002</v>
      </c>
      <c r="M107" s="16">
        <v>1.1453</v>
      </c>
      <c r="N107" s="16">
        <v>2.0844999999999998</v>
      </c>
      <c r="O107" s="16">
        <v>2.2284000000000002</v>
      </c>
      <c r="P107" s="16">
        <v>1.5129999999999999</v>
      </c>
      <c r="Q107" s="16">
        <v>2.0019</v>
      </c>
      <c r="R107" s="16">
        <v>1.6689000000000001</v>
      </c>
      <c r="S107" s="16">
        <v>2.1023000000000001</v>
      </c>
      <c r="T107" s="16">
        <v>1.6262000000000001</v>
      </c>
      <c r="U107" s="16">
        <v>1.8867</v>
      </c>
      <c r="V107" s="16">
        <v>1.8426</v>
      </c>
      <c r="W107" s="16">
        <v>2.1286</v>
      </c>
      <c r="X107" s="16">
        <v>1.8631</v>
      </c>
      <c r="Y107" s="16">
        <v>1.5611999999999999</v>
      </c>
      <c r="Z107" s="16">
        <v>2.004</v>
      </c>
      <c r="AA107" s="16">
        <v>1.5611999999999999</v>
      </c>
      <c r="AB107" s="16">
        <v>1.6889000000000001</v>
      </c>
      <c r="AC107" s="16" t="s">
        <v>189</v>
      </c>
      <c r="AD107" s="16">
        <v>-2.7046000000000001</v>
      </c>
      <c r="AE107" s="16">
        <v>1.7538</v>
      </c>
      <c r="AF107" s="16">
        <v>1.8748</v>
      </c>
      <c r="AG107" s="16">
        <v>2.3212000000000002</v>
      </c>
      <c r="AH107" s="16">
        <v>2.3346</v>
      </c>
      <c r="AI107" s="16">
        <v>0.68640000000000001</v>
      </c>
      <c r="AJ107" s="16">
        <v>3.4548000000000001</v>
      </c>
      <c r="AK107" s="16">
        <v>0.68899999999999995</v>
      </c>
      <c r="AL107" s="16">
        <v>2.0503</v>
      </c>
      <c r="AM107" s="16">
        <v>1.0275000000000001</v>
      </c>
      <c r="AN107" s="16">
        <v>-3.6145999999999998</v>
      </c>
      <c r="AO107" s="16">
        <v>0.77769999999999995</v>
      </c>
      <c r="AP107" s="16">
        <v>2.3847999999999998</v>
      </c>
      <c r="AQ107" s="16">
        <v>-1.1373</v>
      </c>
      <c r="AR107" s="16">
        <v>2.9022000000000001</v>
      </c>
      <c r="AS107" s="16">
        <v>1.3355999999999999</v>
      </c>
      <c r="AT107" s="16">
        <v>1.8203</v>
      </c>
      <c r="AU107" s="16">
        <v>1.8602000000000001</v>
      </c>
      <c r="AV107" s="16">
        <v>3.5649999999999999</v>
      </c>
      <c r="AW107" s="16">
        <v>1.1372</v>
      </c>
      <c r="AX107" s="16">
        <v>2.4691999999999998</v>
      </c>
      <c r="AY107" s="16">
        <v>1.4972000000000001</v>
      </c>
      <c r="AZ107" s="16">
        <v>-2.0360999999999998</v>
      </c>
      <c r="BA107" s="16">
        <v>1.3035000000000001</v>
      </c>
      <c r="BB107" s="16">
        <v>-1.119</v>
      </c>
      <c r="BC107" s="16">
        <v>-2.129</v>
      </c>
      <c r="BD107" s="16">
        <v>2.6938</v>
      </c>
      <c r="BE107" s="16">
        <v>-1.5831999999999999</v>
      </c>
      <c r="BF107" s="16">
        <v>3.2239</v>
      </c>
      <c r="BG107" s="16">
        <v>-0.54869999999999997</v>
      </c>
      <c r="BH107" s="16">
        <v>2.1482000000000001</v>
      </c>
      <c r="BI107" s="16" t="s">
        <v>189</v>
      </c>
      <c r="BJ107" s="16">
        <v>1.5207999999999999</v>
      </c>
      <c r="BK107" s="16">
        <v>-1.5787</v>
      </c>
      <c r="BL107" s="16" t="s">
        <v>189</v>
      </c>
      <c r="BM107" s="16">
        <v>1.4017999999999999</v>
      </c>
      <c r="BN107" s="16">
        <v>-1.6495</v>
      </c>
      <c r="BO107" s="16">
        <v>1.4369000000000001</v>
      </c>
      <c r="BP107" s="16">
        <v>3.4079999999999999</v>
      </c>
      <c r="BQ107" s="16">
        <v>0.53620000000000001</v>
      </c>
      <c r="BR107" s="16" t="s">
        <v>189</v>
      </c>
      <c r="BS107" s="16">
        <v>1.6071</v>
      </c>
    </row>
    <row r="108" spans="1:71">
      <c r="A108" t="s">
        <v>266</v>
      </c>
      <c r="B108" t="s">
        <v>2</v>
      </c>
      <c r="C108" t="s">
        <v>396</v>
      </c>
      <c r="D108" s="16">
        <v>6.407</v>
      </c>
      <c r="E108" s="16">
        <v>-7.1219000000000001</v>
      </c>
      <c r="F108" s="16" t="s">
        <v>189</v>
      </c>
      <c r="G108" s="16" t="s">
        <v>189</v>
      </c>
      <c r="H108" s="16">
        <v>-7.1219000000000001</v>
      </c>
      <c r="I108" s="16">
        <v>-5.2694000000000001</v>
      </c>
      <c r="J108" s="16">
        <v>-2.3433000000000002</v>
      </c>
      <c r="K108" s="16">
        <v>-10.848599999999999</v>
      </c>
      <c r="L108" s="16">
        <v>-4.7218999999999998</v>
      </c>
      <c r="M108" s="16" t="s">
        <v>189</v>
      </c>
      <c r="N108" s="16" t="s">
        <v>189</v>
      </c>
      <c r="O108" s="16">
        <v>7.3048999999999999</v>
      </c>
      <c r="P108" s="16" t="s">
        <v>189</v>
      </c>
      <c r="Q108" s="16">
        <v>6.0560999999999998</v>
      </c>
      <c r="R108" s="16" t="s">
        <v>189</v>
      </c>
      <c r="S108" s="16" t="s">
        <v>189</v>
      </c>
      <c r="T108" s="16">
        <v>3.2542</v>
      </c>
      <c r="U108" s="16">
        <v>-5.9253999999999998</v>
      </c>
      <c r="V108" s="16">
        <v>-6.7648000000000001</v>
      </c>
      <c r="W108" s="16" t="s">
        <v>189</v>
      </c>
      <c r="X108" s="16" t="s">
        <v>189</v>
      </c>
      <c r="Y108" s="16">
        <v>-3.3622000000000001</v>
      </c>
      <c r="Z108" s="16">
        <v>-9.7378</v>
      </c>
      <c r="AA108" s="16">
        <v>-3.3622000000000001</v>
      </c>
      <c r="AB108" s="16" t="s">
        <v>189</v>
      </c>
      <c r="AC108" s="16" t="s">
        <v>189</v>
      </c>
      <c r="AD108" s="16" t="s">
        <v>189</v>
      </c>
      <c r="AE108" s="16" t="s">
        <v>189</v>
      </c>
      <c r="AF108" s="16" t="s">
        <v>189</v>
      </c>
      <c r="AG108" s="16" t="s">
        <v>189</v>
      </c>
      <c r="AH108" s="16" t="s">
        <v>189</v>
      </c>
      <c r="AI108" s="16">
        <v>-3.0703</v>
      </c>
      <c r="AJ108" s="16">
        <v>-2.8839999999999999</v>
      </c>
      <c r="AK108" s="16" t="s">
        <v>189</v>
      </c>
      <c r="AL108" s="16">
        <v>-2.5495999999999999</v>
      </c>
      <c r="AM108" s="16" t="s">
        <v>189</v>
      </c>
      <c r="AN108" s="16" t="s">
        <v>189</v>
      </c>
      <c r="AO108" s="16" t="s">
        <v>189</v>
      </c>
      <c r="AP108" s="16">
        <v>-4.657</v>
      </c>
      <c r="AQ108" s="16" t="s">
        <v>189</v>
      </c>
      <c r="AR108" s="16" t="s">
        <v>189</v>
      </c>
      <c r="AS108" s="16" t="s">
        <v>189</v>
      </c>
      <c r="AT108" s="16">
        <v>-7.2923999999999998</v>
      </c>
      <c r="AU108" s="16" t="s">
        <v>189</v>
      </c>
      <c r="AV108" s="16" t="s">
        <v>189</v>
      </c>
      <c r="AW108" s="16" t="s">
        <v>189</v>
      </c>
      <c r="AX108" s="16">
        <v>-10.273099999999999</v>
      </c>
      <c r="AY108" s="16" t="s">
        <v>189</v>
      </c>
      <c r="AZ108" s="16" t="s">
        <v>189</v>
      </c>
      <c r="BA108" s="16" t="s">
        <v>189</v>
      </c>
      <c r="BB108" s="16">
        <v>-2.2437</v>
      </c>
      <c r="BC108" s="16" t="s">
        <v>189</v>
      </c>
      <c r="BD108" s="16">
        <v>-12.2302</v>
      </c>
      <c r="BE108" s="16">
        <v>-3.4024999999999999</v>
      </c>
      <c r="BF108" s="16">
        <v>-7.3419999999999996</v>
      </c>
      <c r="BG108" s="16" t="s">
        <v>189</v>
      </c>
      <c r="BH108" s="16">
        <v>6.2595000000000001</v>
      </c>
      <c r="BI108" s="16" t="s">
        <v>189</v>
      </c>
      <c r="BJ108" s="16" t="s">
        <v>189</v>
      </c>
      <c r="BK108" s="16" t="s">
        <v>189</v>
      </c>
      <c r="BL108" s="16" t="s">
        <v>189</v>
      </c>
      <c r="BM108" s="16" t="s">
        <v>189</v>
      </c>
      <c r="BN108" s="16" t="s">
        <v>189</v>
      </c>
      <c r="BO108" s="16" t="s">
        <v>189</v>
      </c>
      <c r="BP108" s="16">
        <v>-7.5702999999999996</v>
      </c>
      <c r="BQ108" s="16" t="s">
        <v>189</v>
      </c>
      <c r="BR108" s="16" t="s">
        <v>189</v>
      </c>
      <c r="BS108" s="16" t="s">
        <v>189</v>
      </c>
    </row>
    <row r="109" spans="1:71">
      <c r="A109" t="s">
        <v>266</v>
      </c>
      <c r="B109" t="s">
        <v>67</v>
      </c>
      <c r="C109" t="s">
        <v>397</v>
      </c>
      <c r="D109" s="16">
        <v>28.733699999999999</v>
      </c>
      <c r="E109" s="16">
        <v>33.286999999999999</v>
      </c>
      <c r="F109" s="16">
        <v>-31.863600000000002</v>
      </c>
      <c r="G109" s="16">
        <v>-20.4819</v>
      </c>
      <c r="H109" s="16">
        <v>33.286999999999999</v>
      </c>
      <c r="I109" s="16">
        <v>24.946200000000001</v>
      </c>
      <c r="J109" s="16">
        <v>-24.784800000000001</v>
      </c>
      <c r="K109" s="16">
        <v>29.796199999999999</v>
      </c>
      <c r="L109" s="16">
        <v>27.613800000000001</v>
      </c>
      <c r="M109" s="16">
        <v>-36.976700000000001</v>
      </c>
      <c r="N109" s="16">
        <v>-22.793099999999999</v>
      </c>
      <c r="O109" s="16">
        <v>32.616199999999999</v>
      </c>
      <c r="P109" s="16">
        <v>23.264099999999999</v>
      </c>
      <c r="Q109" s="16">
        <v>32.317100000000003</v>
      </c>
      <c r="R109" s="16">
        <v>-21.051400000000001</v>
      </c>
      <c r="S109" s="16">
        <v>33.314999999999998</v>
      </c>
      <c r="T109" s="16">
        <v>22.074000000000002</v>
      </c>
      <c r="U109" s="16">
        <v>-14.327500000000001</v>
      </c>
      <c r="V109" s="16">
        <v>32.131399999999999</v>
      </c>
      <c r="W109" s="16">
        <v>-32.674900000000001</v>
      </c>
      <c r="X109" s="16">
        <v>-30.1281</v>
      </c>
      <c r="Y109" s="16">
        <v>-23.2988</v>
      </c>
      <c r="Z109" s="16">
        <v>31.5443</v>
      </c>
      <c r="AA109" s="16">
        <v>-23.2988</v>
      </c>
      <c r="AB109" s="16">
        <v>32.202399999999997</v>
      </c>
      <c r="AC109" s="16" t="s">
        <v>189</v>
      </c>
      <c r="AD109" s="16">
        <v>-40.130899999999997</v>
      </c>
      <c r="AE109" s="16">
        <v>-28.7347</v>
      </c>
      <c r="AF109" s="16">
        <v>-39.503799999999998</v>
      </c>
      <c r="AG109" s="16">
        <v>-23.678899999999999</v>
      </c>
      <c r="AH109" s="16">
        <v>-29.416399999999999</v>
      </c>
      <c r="AI109" s="16">
        <v>-16.562000000000001</v>
      </c>
      <c r="AJ109" s="16">
        <v>-25.610600000000002</v>
      </c>
      <c r="AK109" s="16">
        <v>-17.9756</v>
      </c>
      <c r="AL109" s="16">
        <v>-24.309699999999999</v>
      </c>
      <c r="AM109" s="16" t="s">
        <v>189</v>
      </c>
      <c r="AN109" s="16" t="s">
        <v>189</v>
      </c>
      <c r="AO109" s="16" t="s">
        <v>189</v>
      </c>
      <c r="AP109" s="16">
        <v>-14.855700000000001</v>
      </c>
      <c r="AQ109" s="16" t="s">
        <v>189</v>
      </c>
      <c r="AR109" s="16">
        <v>-35.994700000000002</v>
      </c>
      <c r="AS109" s="16">
        <v>28.909600000000001</v>
      </c>
      <c r="AT109" s="16">
        <v>36.976799999999997</v>
      </c>
      <c r="AU109" s="16">
        <v>-22.463100000000001</v>
      </c>
      <c r="AV109" s="16">
        <v>-34.594900000000003</v>
      </c>
      <c r="AW109" s="16">
        <v>-28.6265</v>
      </c>
      <c r="AX109" s="16">
        <v>37.721600000000002</v>
      </c>
      <c r="AY109" s="16">
        <v>-20.0807</v>
      </c>
      <c r="AZ109" s="16" t="s">
        <v>189</v>
      </c>
      <c r="BA109" s="16">
        <v>-18.503</v>
      </c>
      <c r="BB109" s="16">
        <v>-23.130099999999999</v>
      </c>
      <c r="BC109" s="16" t="s">
        <v>189</v>
      </c>
      <c r="BD109" s="16">
        <v>-36.504300000000001</v>
      </c>
      <c r="BE109" s="16">
        <v>-27.249199999999998</v>
      </c>
      <c r="BF109" s="16">
        <v>32.106099999999998</v>
      </c>
      <c r="BG109" s="16" t="s">
        <v>189</v>
      </c>
      <c r="BH109" s="16">
        <v>31.889700000000001</v>
      </c>
      <c r="BI109" s="16" t="s">
        <v>189</v>
      </c>
      <c r="BJ109" s="16">
        <v>-26.1022</v>
      </c>
      <c r="BK109" s="16" t="s">
        <v>189</v>
      </c>
      <c r="BL109" s="16" t="s">
        <v>189</v>
      </c>
      <c r="BM109" s="16">
        <v>-21.060199999999998</v>
      </c>
      <c r="BN109" s="16" t="s">
        <v>189</v>
      </c>
      <c r="BO109" s="16">
        <v>-18.258400000000002</v>
      </c>
      <c r="BP109" s="16">
        <v>31.782699999999998</v>
      </c>
      <c r="BQ109" s="16">
        <v>-33.122500000000002</v>
      </c>
      <c r="BR109" s="16" t="s">
        <v>189</v>
      </c>
      <c r="BS109" s="16">
        <v>-17.511700000000001</v>
      </c>
    </row>
    <row r="110" spans="1:71">
      <c r="A110" t="s">
        <v>267</v>
      </c>
      <c r="B110" t="s">
        <v>0</v>
      </c>
      <c r="C110" t="s">
        <v>398</v>
      </c>
      <c r="D110" s="16">
        <v>-13.0794</v>
      </c>
      <c r="E110" s="16" t="s">
        <v>189</v>
      </c>
      <c r="F110" s="16" t="s">
        <v>189</v>
      </c>
      <c r="G110" s="16" t="s">
        <v>189</v>
      </c>
      <c r="H110" s="16" t="s">
        <v>189</v>
      </c>
      <c r="I110" s="16">
        <v>-11.433199999999999</v>
      </c>
      <c r="J110" s="16" t="s">
        <v>189</v>
      </c>
      <c r="K110" s="16">
        <v>-13.4986</v>
      </c>
      <c r="L110" s="16" t="s">
        <v>189</v>
      </c>
      <c r="M110" s="16" t="s">
        <v>189</v>
      </c>
      <c r="N110" s="16" t="s">
        <v>189</v>
      </c>
      <c r="O110" s="16" t="s">
        <v>189</v>
      </c>
      <c r="P110" s="16" t="s">
        <v>189</v>
      </c>
      <c r="Q110" s="16">
        <v>-14.6</v>
      </c>
      <c r="R110" s="16" t="s">
        <v>189</v>
      </c>
      <c r="S110" s="16" t="s">
        <v>189</v>
      </c>
      <c r="T110" s="16" t="s">
        <v>189</v>
      </c>
      <c r="U110" s="16" t="s">
        <v>189</v>
      </c>
      <c r="V110" s="16">
        <v>-19.4346</v>
      </c>
      <c r="W110" s="16" t="s">
        <v>189</v>
      </c>
      <c r="X110" s="16" t="s">
        <v>189</v>
      </c>
      <c r="Y110" s="16">
        <v>-13.0794</v>
      </c>
      <c r="Z110" s="16" t="s">
        <v>189</v>
      </c>
      <c r="AA110" s="16">
        <v>-13.0794</v>
      </c>
      <c r="AB110" s="16" t="s">
        <v>189</v>
      </c>
      <c r="AC110" s="16" t="s">
        <v>189</v>
      </c>
      <c r="AD110" s="16" t="s">
        <v>189</v>
      </c>
      <c r="AE110" s="16" t="s">
        <v>189</v>
      </c>
      <c r="AF110" s="16" t="s">
        <v>189</v>
      </c>
      <c r="AG110" s="16" t="s">
        <v>189</v>
      </c>
      <c r="AH110" s="16" t="s">
        <v>189</v>
      </c>
      <c r="AI110" s="16" t="s">
        <v>189</v>
      </c>
      <c r="AJ110" s="16" t="s">
        <v>189</v>
      </c>
      <c r="AK110" s="16" t="s">
        <v>189</v>
      </c>
      <c r="AL110" s="16" t="s">
        <v>189</v>
      </c>
      <c r="AM110" s="16" t="s">
        <v>189</v>
      </c>
      <c r="AN110" s="16" t="s">
        <v>189</v>
      </c>
      <c r="AO110" s="16" t="s">
        <v>189</v>
      </c>
      <c r="AP110" s="16" t="s">
        <v>189</v>
      </c>
      <c r="AQ110" s="16" t="s">
        <v>189</v>
      </c>
      <c r="AR110" s="16" t="s">
        <v>189</v>
      </c>
      <c r="AS110" s="16" t="s">
        <v>189</v>
      </c>
      <c r="AT110" s="16" t="s">
        <v>189</v>
      </c>
      <c r="AU110" s="16" t="s">
        <v>189</v>
      </c>
      <c r="AV110" s="16" t="s">
        <v>189</v>
      </c>
      <c r="AW110" s="16" t="s">
        <v>189</v>
      </c>
      <c r="AX110" s="16" t="s">
        <v>189</v>
      </c>
      <c r="AY110" s="16" t="s">
        <v>189</v>
      </c>
      <c r="AZ110" s="16" t="s">
        <v>189</v>
      </c>
      <c r="BA110" s="16">
        <v>-11.433199999999999</v>
      </c>
      <c r="BB110" s="16">
        <v>-14.6</v>
      </c>
      <c r="BC110" s="16" t="s">
        <v>189</v>
      </c>
      <c r="BD110" s="16" t="s">
        <v>189</v>
      </c>
      <c r="BE110" s="16" t="s">
        <v>189</v>
      </c>
      <c r="BF110" s="16" t="s">
        <v>189</v>
      </c>
      <c r="BG110" s="16" t="s">
        <v>189</v>
      </c>
      <c r="BH110" s="16" t="s">
        <v>189</v>
      </c>
      <c r="BI110" s="16" t="s">
        <v>189</v>
      </c>
      <c r="BJ110" s="16" t="s">
        <v>189</v>
      </c>
      <c r="BK110" s="16" t="s">
        <v>189</v>
      </c>
      <c r="BL110" s="16" t="s">
        <v>189</v>
      </c>
      <c r="BM110" s="16" t="s">
        <v>189</v>
      </c>
      <c r="BN110" s="16" t="s">
        <v>189</v>
      </c>
      <c r="BO110" s="16" t="s">
        <v>189</v>
      </c>
      <c r="BP110" s="16" t="s">
        <v>189</v>
      </c>
      <c r="BQ110" s="16" t="s">
        <v>189</v>
      </c>
      <c r="BR110" s="16" t="s">
        <v>189</v>
      </c>
      <c r="BS110" s="16" t="s">
        <v>189</v>
      </c>
    </row>
    <row r="111" spans="1:71">
      <c r="A111" t="s">
        <v>267</v>
      </c>
      <c r="B111" t="s">
        <v>1</v>
      </c>
      <c r="C111" t="s">
        <v>399</v>
      </c>
      <c r="D111" s="16">
        <v>1.6372</v>
      </c>
      <c r="E111" s="16">
        <v>-0.66569999999999996</v>
      </c>
      <c r="F111" s="16">
        <v>3.7869999999999999</v>
      </c>
      <c r="G111" s="16">
        <v>0.98529999999999995</v>
      </c>
      <c r="H111" s="16">
        <v>-0.66569999999999996</v>
      </c>
      <c r="I111" s="16">
        <v>1.7885</v>
      </c>
      <c r="J111" s="16" t="s">
        <v>189</v>
      </c>
      <c r="K111" s="16">
        <v>1.6386000000000001</v>
      </c>
      <c r="L111" s="16">
        <v>-1E-4</v>
      </c>
      <c r="M111" s="16">
        <v>2.3054999999999999</v>
      </c>
      <c r="N111" s="16">
        <v>1.0570999999999999</v>
      </c>
      <c r="O111" s="16">
        <v>2.1623999999999999</v>
      </c>
      <c r="P111" s="16">
        <v>1.246</v>
      </c>
      <c r="Q111" s="16">
        <v>1.3916999999999999</v>
      </c>
      <c r="R111" s="16">
        <v>2.2204999999999999</v>
      </c>
      <c r="S111" s="16">
        <v>1.5206999999999999</v>
      </c>
      <c r="T111" s="16">
        <v>1.8025</v>
      </c>
      <c r="U111" s="16">
        <v>1.2329000000000001</v>
      </c>
      <c r="V111" s="16">
        <v>1.8348</v>
      </c>
      <c r="W111" s="16" t="s">
        <v>189</v>
      </c>
      <c r="X111" s="16" t="s">
        <v>189</v>
      </c>
      <c r="Y111" s="16">
        <v>1.639</v>
      </c>
      <c r="Z111" s="16" t="s">
        <v>189</v>
      </c>
      <c r="AA111" s="16">
        <v>1.639</v>
      </c>
      <c r="AB111" s="16" t="s">
        <v>189</v>
      </c>
      <c r="AC111" s="16">
        <v>1.5234000000000001</v>
      </c>
      <c r="AD111" s="16">
        <v>-1.4207000000000001</v>
      </c>
      <c r="AE111" s="16">
        <v>1.5491999999999999</v>
      </c>
      <c r="AF111" s="16">
        <v>1.7657</v>
      </c>
      <c r="AG111" s="16">
        <v>-0.91990000000000005</v>
      </c>
      <c r="AH111" s="16" t="s">
        <v>189</v>
      </c>
      <c r="AI111" s="16">
        <v>1.8025</v>
      </c>
      <c r="AJ111" s="16" t="s">
        <v>189</v>
      </c>
      <c r="AK111" s="16">
        <v>2.1705000000000001</v>
      </c>
      <c r="AL111" s="16">
        <v>0.86019999999999996</v>
      </c>
      <c r="AM111" s="16" t="s">
        <v>189</v>
      </c>
      <c r="AN111" s="16" t="s">
        <v>189</v>
      </c>
      <c r="AO111" s="16">
        <v>1.4188000000000001</v>
      </c>
      <c r="AP111" s="16">
        <v>-1.427</v>
      </c>
      <c r="AQ111" s="16" t="s">
        <v>189</v>
      </c>
      <c r="AR111" s="16">
        <v>-1.0738000000000001</v>
      </c>
      <c r="AS111" s="16">
        <v>1.9657</v>
      </c>
      <c r="AT111" s="16">
        <v>1.3566</v>
      </c>
      <c r="AU111" s="16">
        <v>-2.9487000000000001</v>
      </c>
      <c r="AV111" s="16" t="s">
        <v>189</v>
      </c>
      <c r="AW111" s="16" t="s">
        <v>189</v>
      </c>
      <c r="AX111" s="16" t="s">
        <v>189</v>
      </c>
      <c r="AY111" s="16" t="s">
        <v>189</v>
      </c>
      <c r="AZ111" s="16">
        <v>-0.67079999999999995</v>
      </c>
      <c r="BA111" s="16">
        <v>1.7887</v>
      </c>
      <c r="BB111" s="16">
        <v>1.3937999999999999</v>
      </c>
      <c r="BC111" s="16">
        <v>2.2204999999999999</v>
      </c>
      <c r="BD111" s="16" t="s">
        <v>189</v>
      </c>
      <c r="BE111" s="16">
        <v>2.1680999999999999</v>
      </c>
      <c r="BF111" s="16">
        <v>-0.38519999999999999</v>
      </c>
      <c r="BG111" s="16">
        <v>2.8275000000000001</v>
      </c>
      <c r="BH111" s="16">
        <v>1.1908000000000001</v>
      </c>
      <c r="BI111" s="16" t="s">
        <v>189</v>
      </c>
      <c r="BJ111" s="16" t="s">
        <v>189</v>
      </c>
      <c r="BK111" s="16">
        <v>1.2464</v>
      </c>
      <c r="BL111" s="16" t="s">
        <v>189</v>
      </c>
      <c r="BM111" s="16">
        <v>1.1900999999999999</v>
      </c>
      <c r="BN111" s="16">
        <v>1.6349</v>
      </c>
      <c r="BO111" s="16">
        <v>0.68710000000000004</v>
      </c>
      <c r="BP111" s="16">
        <v>-0.69699999999999995</v>
      </c>
      <c r="BQ111" s="16">
        <v>1.5564</v>
      </c>
      <c r="BR111" s="16" t="s">
        <v>189</v>
      </c>
      <c r="BS111" s="16">
        <v>2.2766000000000002</v>
      </c>
    </row>
    <row r="112" spans="1:71">
      <c r="A112" t="s">
        <v>267</v>
      </c>
      <c r="B112" t="s">
        <v>2</v>
      </c>
      <c r="C112" t="s">
        <v>400</v>
      </c>
      <c r="D112" s="16">
        <v>19.1357</v>
      </c>
      <c r="E112" s="16">
        <v>-32.055599999999998</v>
      </c>
      <c r="F112" s="16">
        <v>-18.442699999999999</v>
      </c>
      <c r="G112" s="16">
        <v>12.7872</v>
      </c>
      <c r="H112" s="16">
        <v>-32.055599999999998</v>
      </c>
      <c r="I112" s="16">
        <v>15.0222</v>
      </c>
      <c r="J112" s="16" t="s">
        <v>189</v>
      </c>
      <c r="K112" s="16">
        <v>20.238299999999999</v>
      </c>
      <c r="L112" s="16">
        <v>-23.6767</v>
      </c>
      <c r="M112" s="16">
        <v>17.8809</v>
      </c>
      <c r="N112" s="16">
        <v>-14.0364</v>
      </c>
      <c r="O112" s="16">
        <v>21.745999999999999</v>
      </c>
      <c r="P112" s="16">
        <v>14.9803</v>
      </c>
      <c r="Q112" s="16">
        <v>22.0365</v>
      </c>
      <c r="R112" s="16">
        <v>-6.2994000000000003</v>
      </c>
      <c r="S112" s="16">
        <v>11.489599999999999</v>
      </c>
      <c r="T112" s="16">
        <v>24.488600000000002</v>
      </c>
      <c r="U112" s="16">
        <v>22.626899999999999</v>
      </c>
      <c r="V112" s="16">
        <v>15.7279</v>
      </c>
      <c r="W112" s="16" t="s">
        <v>189</v>
      </c>
      <c r="X112" s="16" t="s">
        <v>189</v>
      </c>
      <c r="Y112" s="16">
        <v>19.146999999999998</v>
      </c>
      <c r="Z112" s="16" t="s">
        <v>189</v>
      </c>
      <c r="AA112" s="16">
        <v>19.146999999999998</v>
      </c>
      <c r="AB112" s="16" t="s">
        <v>189</v>
      </c>
      <c r="AC112" s="16">
        <v>11.489599999999999</v>
      </c>
      <c r="AD112" s="16" t="s">
        <v>189</v>
      </c>
      <c r="AE112" s="16">
        <v>-8.7666000000000004</v>
      </c>
      <c r="AF112" s="16">
        <v>-14.2415</v>
      </c>
      <c r="AG112" s="16" t="s">
        <v>189</v>
      </c>
      <c r="AH112" s="16" t="s">
        <v>189</v>
      </c>
      <c r="AI112" s="16">
        <v>24.5123</v>
      </c>
      <c r="AJ112" s="16" t="s">
        <v>189</v>
      </c>
      <c r="AK112" s="16">
        <v>-19.817299999999999</v>
      </c>
      <c r="AL112" s="16">
        <v>-26.6449</v>
      </c>
      <c r="AM112" s="16" t="s">
        <v>189</v>
      </c>
      <c r="AN112" s="16" t="s">
        <v>189</v>
      </c>
      <c r="AO112" s="16">
        <v>-16.551400000000001</v>
      </c>
      <c r="AP112" s="16">
        <v>-24.833600000000001</v>
      </c>
      <c r="AQ112" s="16" t="s">
        <v>189</v>
      </c>
      <c r="AR112" s="16" t="s">
        <v>189</v>
      </c>
      <c r="AS112" s="16">
        <v>13.625400000000001</v>
      </c>
      <c r="AT112" s="16">
        <v>18.753299999999999</v>
      </c>
      <c r="AU112" s="16" t="s">
        <v>189</v>
      </c>
      <c r="AV112" s="16" t="s">
        <v>189</v>
      </c>
      <c r="AW112" s="16" t="s">
        <v>189</v>
      </c>
      <c r="AX112" s="16" t="s">
        <v>189</v>
      </c>
      <c r="AY112" s="16" t="s">
        <v>189</v>
      </c>
      <c r="AZ112" s="16">
        <v>-32.126800000000003</v>
      </c>
      <c r="BA112" s="16">
        <v>15.023300000000001</v>
      </c>
      <c r="BB112" s="16">
        <v>22.052499999999998</v>
      </c>
      <c r="BC112" s="16">
        <v>-6.2994000000000003</v>
      </c>
      <c r="BD112" s="16" t="s">
        <v>189</v>
      </c>
      <c r="BE112" s="16">
        <v>21.767099999999999</v>
      </c>
      <c r="BF112" s="16">
        <v>-31.987200000000001</v>
      </c>
      <c r="BG112" s="16">
        <v>-15.377599999999999</v>
      </c>
      <c r="BH112" s="16">
        <v>23.337</v>
      </c>
      <c r="BI112" s="16" t="s">
        <v>189</v>
      </c>
      <c r="BJ112" s="16" t="s">
        <v>189</v>
      </c>
      <c r="BK112" s="16">
        <v>14.9803</v>
      </c>
      <c r="BL112" s="16" t="s">
        <v>189</v>
      </c>
      <c r="BM112" s="16">
        <v>14.654999999999999</v>
      </c>
      <c r="BN112" s="16">
        <v>-18.996099999999998</v>
      </c>
      <c r="BO112" s="16" t="s">
        <v>189</v>
      </c>
      <c r="BP112" s="16">
        <v>-32.8688</v>
      </c>
      <c r="BQ112" s="16">
        <v>17.633400000000002</v>
      </c>
      <c r="BR112" s="16" t="s">
        <v>189</v>
      </c>
      <c r="BS112" s="16">
        <v>-6.5075000000000003</v>
      </c>
    </row>
    <row r="113" spans="1:71">
      <c r="A113" t="s">
        <v>267</v>
      </c>
      <c r="B113" t="s">
        <v>4</v>
      </c>
      <c r="C113" t="s">
        <v>401</v>
      </c>
      <c r="D113" s="16">
        <v>-16.481100000000001</v>
      </c>
      <c r="E113" s="16" t="s">
        <v>189</v>
      </c>
      <c r="F113" s="16" t="s">
        <v>189</v>
      </c>
      <c r="G113" s="16" t="s">
        <v>189</v>
      </c>
      <c r="H113" s="16" t="s">
        <v>189</v>
      </c>
      <c r="I113" s="16" t="s">
        <v>189</v>
      </c>
      <c r="J113" s="16" t="s">
        <v>189</v>
      </c>
      <c r="K113" s="16">
        <v>-16.8049</v>
      </c>
      <c r="L113" s="16" t="s">
        <v>189</v>
      </c>
      <c r="M113" s="16" t="s">
        <v>189</v>
      </c>
      <c r="N113" s="16" t="s">
        <v>189</v>
      </c>
      <c r="O113" s="16" t="s">
        <v>189</v>
      </c>
      <c r="P113" s="16" t="s">
        <v>189</v>
      </c>
      <c r="Q113" s="16">
        <v>-19.2773</v>
      </c>
      <c r="R113" s="16" t="s">
        <v>189</v>
      </c>
      <c r="S113" s="16" t="s">
        <v>189</v>
      </c>
      <c r="T113" s="16" t="s">
        <v>189</v>
      </c>
      <c r="U113" s="16" t="s">
        <v>189</v>
      </c>
      <c r="V113" s="16" t="s">
        <v>189</v>
      </c>
      <c r="W113" s="16" t="s">
        <v>189</v>
      </c>
      <c r="X113" s="16" t="s">
        <v>189</v>
      </c>
      <c r="Y113" s="16">
        <v>-16.481100000000001</v>
      </c>
      <c r="Z113" s="16" t="s">
        <v>189</v>
      </c>
      <c r="AA113" s="16">
        <v>-16.481100000000001</v>
      </c>
      <c r="AB113" s="16" t="s">
        <v>189</v>
      </c>
      <c r="AC113" s="16" t="s">
        <v>189</v>
      </c>
      <c r="AD113" s="16" t="s">
        <v>189</v>
      </c>
      <c r="AE113" s="16" t="s">
        <v>189</v>
      </c>
      <c r="AF113" s="16" t="s">
        <v>189</v>
      </c>
      <c r="AG113" s="16" t="s">
        <v>189</v>
      </c>
      <c r="AH113" s="16" t="s">
        <v>189</v>
      </c>
      <c r="AI113" s="16" t="s">
        <v>189</v>
      </c>
      <c r="AJ113" s="16" t="s">
        <v>189</v>
      </c>
      <c r="AK113" s="16" t="s">
        <v>189</v>
      </c>
      <c r="AL113" s="16" t="s">
        <v>189</v>
      </c>
      <c r="AM113" s="16" t="s">
        <v>189</v>
      </c>
      <c r="AN113" s="16" t="s">
        <v>189</v>
      </c>
      <c r="AO113" s="16" t="s">
        <v>189</v>
      </c>
      <c r="AP113" s="16" t="s">
        <v>189</v>
      </c>
      <c r="AQ113" s="16" t="s">
        <v>189</v>
      </c>
      <c r="AR113" s="16" t="s">
        <v>189</v>
      </c>
      <c r="AS113" s="16" t="s">
        <v>189</v>
      </c>
      <c r="AT113" s="16" t="s">
        <v>189</v>
      </c>
      <c r="AU113" s="16" t="s">
        <v>189</v>
      </c>
      <c r="AV113" s="16" t="s">
        <v>189</v>
      </c>
      <c r="AW113" s="16" t="s">
        <v>189</v>
      </c>
      <c r="AX113" s="16" t="s">
        <v>189</v>
      </c>
      <c r="AY113" s="16" t="s">
        <v>189</v>
      </c>
      <c r="AZ113" s="16" t="s">
        <v>189</v>
      </c>
      <c r="BA113" s="16" t="s">
        <v>189</v>
      </c>
      <c r="BB113" s="16">
        <v>-19.2773</v>
      </c>
      <c r="BC113" s="16" t="s">
        <v>189</v>
      </c>
      <c r="BD113" s="16" t="s">
        <v>189</v>
      </c>
      <c r="BE113" s="16" t="s">
        <v>189</v>
      </c>
      <c r="BF113" s="16" t="s">
        <v>189</v>
      </c>
      <c r="BG113" s="16" t="s">
        <v>189</v>
      </c>
      <c r="BH113" s="16" t="s">
        <v>189</v>
      </c>
      <c r="BI113" s="16" t="s">
        <v>189</v>
      </c>
      <c r="BJ113" s="16" t="s">
        <v>189</v>
      </c>
      <c r="BK113" s="16" t="s">
        <v>189</v>
      </c>
      <c r="BL113" s="16" t="s">
        <v>189</v>
      </c>
      <c r="BM113" s="16" t="s">
        <v>189</v>
      </c>
      <c r="BN113" s="16" t="s">
        <v>189</v>
      </c>
      <c r="BO113" s="16" t="s">
        <v>189</v>
      </c>
      <c r="BP113" s="16" t="s">
        <v>189</v>
      </c>
      <c r="BQ113" s="16" t="s">
        <v>189</v>
      </c>
      <c r="BR113" s="16" t="s">
        <v>189</v>
      </c>
      <c r="BS113" s="16" t="s">
        <v>189</v>
      </c>
    </row>
    <row r="114" spans="1:71">
      <c r="A114" t="s">
        <v>268</v>
      </c>
      <c r="B114" t="s">
        <v>0</v>
      </c>
      <c r="C114" t="s">
        <v>402</v>
      </c>
      <c r="D114" s="16">
        <v>8.6066000000000003</v>
      </c>
      <c r="E114" s="16">
        <v>-9.6966000000000001</v>
      </c>
      <c r="F114" s="16">
        <v>-7.7359999999999998</v>
      </c>
      <c r="G114" s="16" t="s">
        <v>189</v>
      </c>
      <c r="H114" s="16">
        <v>-9.6966000000000001</v>
      </c>
      <c r="I114" s="16">
        <v>7.9032</v>
      </c>
      <c r="J114" s="16" t="s">
        <v>189</v>
      </c>
      <c r="K114" s="16">
        <v>8.5220000000000002</v>
      </c>
      <c r="L114" s="16" t="s">
        <v>189</v>
      </c>
      <c r="M114" s="16">
        <v>-10.7287</v>
      </c>
      <c r="N114" s="16">
        <v>-8.0840999999999994</v>
      </c>
      <c r="O114" s="16">
        <v>-7.3517000000000001</v>
      </c>
      <c r="P114" s="16">
        <v>9.7518999999999991</v>
      </c>
      <c r="Q114" s="16">
        <v>7.0388999999999999</v>
      </c>
      <c r="R114" s="16">
        <v>-11.8392</v>
      </c>
      <c r="S114" s="16">
        <v>-9.5405999999999995</v>
      </c>
      <c r="T114" s="16">
        <v>-7.5869</v>
      </c>
      <c r="U114" s="16" t="s">
        <v>189</v>
      </c>
      <c r="V114" s="16">
        <v>8.5124999999999993</v>
      </c>
      <c r="W114" s="16">
        <v>9.5626999999999995</v>
      </c>
      <c r="X114" s="16" t="s">
        <v>189</v>
      </c>
      <c r="Y114" s="16" t="s">
        <v>189</v>
      </c>
      <c r="Z114" s="16">
        <v>9.6463999999999999</v>
      </c>
      <c r="AA114" s="16" t="s">
        <v>189</v>
      </c>
      <c r="AB114" s="16">
        <v>-9.0893999999999995</v>
      </c>
      <c r="AC114" s="16" t="s">
        <v>189</v>
      </c>
      <c r="AD114" s="16" t="s">
        <v>189</v>
      </c>
      <c r="AE114" s="16">
        <v>-6.1303000000000001</v>
      </c>
      <c r="AF114" s="16">
        <v>-10.3908</v>
      </c>
      <c r="AG114" s="16" t="s">
        <v>189</v>
      </c>
      <c r="AH114" s="16">
        <v>-10.3512</v>
      </c>
      <c r="AI114" s="16" t="s">
        <v>189</v>
      </c>
      <c r="AJ114" s="16" t="s">
        <v>189</v>
      </c>
      <c r="AK114" s="16">
        <v>-9.5695999999999994</v>
      </c>
      <c r="AL114" s="16">
        <v>-3.3340999999999998</v>
      </c>
      <c r="AM114" s="16" t="s">
        <v>189</v>
      </c>
      <c r="AN114" s="16" t="s">
        <v>189</v>
      </c>
      <c r="AO114" s="16" t="s">
        <v>189</v>
      </c>
      <c r="AP114" s="16" t="s">
        <v>189</v>
      </c>
      <c r="AQ114" s="16" t="s">
        <v>189</v>
      </c>
      <c r="AR114" s="16">
        <v>-11.2461</v>
      </c>
      <c r="AS114" s="16">
        <v>-6.8658000000000001</v>
      </c>
      <c r="AT114" s="16">
        <v>7.3918999999999997</v>
      </c>
      <c r="AU114" s="16">
        <v>-10.754200000000001</v>
      </c>
      <c r="AV114" s="16">
        <v>-10.7197</v>
      </c>
      <c r="AW114" s="16">
        <v>-9.0673999999999992</v>
      </c>
      <c r="AX114" s="16">
        <v>-8.1732999999999993</v>
      </c>
      <c r="AY114" s="16">
        <v>-12.2591</v>
      </c>
      <c r="AZ114" s="16" t="s">
        <v>189</v>
      </c>
      <c r="BA114" s="16" t="s">
        <v>189</v>
      </c>
      <c r="BB114" s="16" t="s">
        <v>189</v>
      </c>
      <c r="BC114" s="16" t="s">
        <v>189</v>
      </c>
      <c r="BD114" s="16">
        <v>-9.0752000000000006</v>
      </c>
      <c r="BE114" s="16" t="s">
        <v>189</v>
      </c>
      <c r="BF114" s="16">
        <v>-8.6439000000000004</v>
      </c>
      <c r="BG114" s="16" t="s">
        <v>189</v>
      </c>
      <c r="BH114" s="16">
        <v>-7.3384</v>
      </c>
      <c r="BI114" s="16" t="s">
        <v>189</v>
      </c>
      <c r="BJ114" s="16">
        <v>-10.1046</v>
      </c>
      <c r="BK114" s="16" t="s">
        <v>189</v>
      </c>
      <c r="BL114" s="16" t="s">
        <v>189</v>
      </c>
      <c r="BM114" s="16">
        <v>-9.0949000000000009</v>
      </c>
      <c r="BN114" s="16" t="s">
        <v>189</v>
      </c>
      <c r="BO114" s="16">
        <v>-12.431699999999999</v>
      </c>
      <c r="BP114" s="16">
        <v>-9.9383999999999997</v>
      </c>
      <c r="BQ114" s="16">
        <v>-3.4249999999999998</v>
      </c>
      <c r="BR114" s="16" t="s">
        <v>189</v>
      </c>
      <c r="BS114" s="16">
        <v>-12.4542</v>
      </c>
    </row>
    <row r="115" spans="1:71">
      <c r="A115" t="s">
        <v>268</v>
      </c>
      <c r="B115" t="s">
        <v>75</v>
      </c>
      <c r="C115" t="s">
        <v>403</v>
      </c>
      <c r="D115" s="16">
        <v>2.9615</v>
      </c>
      <c r="E115" s="16">
        <v>4.5232999999999999</v>
      </c>
      <c r="F115" s="16">
        <v>1.2637</v>
      </c>
      <c r="G115" s="16">
        <v>2.3868999999999998</v>
      </c>
      <c r="H115" s="16">
        <v>4.5232999999999999</v>
      </c>
      <c r="I115" s="16">
        <v>1.8126</v>
      </c>
      <c r="J115" s="16" t="s">
        <v>189</v>
      </c>
      <c r="K115" s="16">
        <v>3.0112000000000001</v>
      </c>
      <c r="L115" s="16">
        <v>4.2229000000000001</v>
      </c>
      <c r="M115" s="16">
        <v>3.282</v>
      </c>
      <c r="N115" s="16">
        <v>1.8640000000000001</v>
      </c>
      <c r="O115" s="16">
        <v>4.125</v>
      </c>
      <c r="P115" s="16">
        <v>2.0064000000000002</v>
      </c>
      <c r="Q115" s="16">
        <v>3.4983</v>
      </c>
      <c r="R115" s="16">
        <v>1.7653000000000001</v>
      </c>
      <c r="S115" s="16">
        <v>2.8445999999999998</v>
      </c>
      <c r="T115" s="16">
        <v>3.0903</v>
      </c>
      <c r="U115" s="16">
        <v>4.0658000000000003</v>
      </c>
      <c r="V115" s="16">
        <v>2.7</v>
      </c>
      <c r="W115" s="16">
        <v>2.7050000000000001</v>
      </c>
      <c r="X115" s="16">
        <v>5.7488000000000001</v>
      </c>
      <c r="Y115" s="16">
        <v>2.4039999999999999</v>
      </c>
      <c r="Z115" s="16">
        <v>3.0569000000000002</v>
      </c>
      <c r="AA115" s="16">
        <v>2.4039999999999999</v>
      </c>
      <c r="AB115" s="16">
        <v>2.8485</v>
      </c>
      <c r="AC115" s="16" t="s">
        <v>189</v>
      </c>
      <c r="AD115" s="16">
        <v>4.1675000000000004</v>
      </c>
      <c r="AE115" s="16">
        <v>1.8498000000000001</v>
      </c>
      <c r="AF115" s="16">
        <v>3.5259999999999998</v>
      </c>
      <c r="AG115" s="16">
        <v>1.3101</v>
      </c>
      <c r="AH115" s="16">
        <v>3.37</v>
      </c>
      <c r="AI115" s="16">
        <v>2.3315000000000001</v>
      </c>
      <c r="AJ115" s="16">
        <v>4.9419000000000004</v>
      </c>
      <c r="AK115" s="16">
        <v>1.7548999999999999</v>
      </c>
      <c r="AL115" s="16">
        <v>3.4674</v>
      </c>
      <c r="AM115" s="16">
        <v>2.2404999999999999</v>
      </c>
      <c r="AN115" s="16">
        <v>-4.9267000000000003</v>
      </c>
      <c r="AO115" s="16">
        <v>-3.1291000000000002</v>
      </c>
      <c r="AP115" s="16">
        <v>4.4574999999999996</v>
      </c>
      <c r="AQ115" s="16">
        <v>-3.0821000000000001</v>
      </c>
      <c r="AR115" s="16">
        <v>4.3855000000000004</v>
      </c>
      <c r="AS115" s="16">
        <v>1.5637000000000001</v>
      </c>
      <c r="AT115" s="16">
        <v>3.2717999999999998</v>
      </c>
      <c r="AU115" s="16">
        <v>1.4447000000000001</v>
      </c>
      <c r="AV115" s="16">
        <v>4.7946</v>
      </c>
      <c r="AW115" s="16">
        <v>1.8694</v>
      </c>
      <c r="AX115" s="16">
        <v>3.5996999999999999</v>
      </c>
      <c r="AY115" s="16">
        <v>1.9448000000000001</v>
      </c>
      <c r="AZ115" s="16">
        <v>-3.2639999999999998</v>
      </c>
      <c r="BA115" s="16">
        <v>-1.3187</v>
      </c>
      <c r="BB115" s="16">
        <v>3.0059999999999998</v>
      </c>
      <c r="BC115" s="16" t="s">
        <v>189</v>
      </c>
      <c r="BD115" s="16">
        <v>4.4625000000000004</v>
      </c>
      <c r="BE115" s="16">
        <v>3.1097000000000001</v>
      </c>
      <c r="BF115" s="16">
        <v>4.3326000000000002</v>
      </c>
      <c r="BG115" s="16">
        <v>-3.2805</v>
      </c>
      <c r="BH115" s="16">
        <v>4.3413000000000004</v>
      </c>
      <c r="BI115" s="16" t="s">
        <v>189</v>
      </c>
      <c r="BJ115" s="16">
        <v>2.1272000000000002</v>
      </c>
      <c r="BK115" s="16" t="s">
        <v>189</v>
      </c>
      <c r="BL115" s="16">
        <v>5.5909000000000004</v>
      </c>
      <c r="BM115" s="16">
        <v>1.4831000000000001</v>
      </c>
      <c r="BN115" s="16">
        <v>2.2376</v>
      </c>
      <c r="BO115" s="16">
        <v>1.7624</v>
      </c>
      <c r="BP115" s="16">
        <v>4.7842000000000002</v>
      </c>
      <c r="BQ115" s="16">
        <v>1.8754999999999999</v>
      </c>
      <c r="BR115" s="16">
        <v>-2.3071999999999999</v>
      </c>
      <c r="BS115" s="16">
        <v>1.7175</v>
      </c>
    </row>
    <row r="116" spans="1:71">
      <c r="A116" t="s">
        <v>268</v>
      </c>
      <c r="B116" t="s">
        <v>2</v>
      </c>
      <c r="C116" t="s">
        <v>404</v>
      </c>
      <c r="D116" s="16">
        <v>5.8636999999999997</v>
      </c>
      <c r="E116" s="16">
        <v>4.6181999999999999</v>
      </c>
      <c r="F116" s="16" t="s">
        <v>189</v>
      </c>
      <c r="G116" s="16" t="s">
        <v>189</v>
      </c>
      <c r="H116" s="16">
        <v>4.6181999999999999</v>
      </c>
      <c r="I116" s="16" t="s">
        <v>189</v>
      </c>
      <c r="J116" s="16">
        <v>-1.6667000000000001</v>
      </c>
      <c r="K116" s="16">
        <v>7.4814999999999996</v>
      </c>
      <c r="L116" s="16">
        <v>5.0157999999999996</v>
      </c>
      <c r="M116" s="16">
        <v>-3.8391999999999999</v>
      </c>
      <c r="N116" s="16" t="s">
        <v>189</v>
      </c>
      <c r="O116" s="16">
        <v>5.3305999999999996</v>
      </c>
      <c r="P116" s="16" t="s">
        <v>189</v>
      </c>
      <c r="Q116" s="16">
        <v>4.327</v>
      </c>
      <c r="R116" s="16" t="s">
        <v>189</v>
      </c>
      <c r="S116" s="16">
        <v>-5.8543000000000003</v>
      </c>
      <c r="T116" s="16">
        <v>5.9158999999999997</v>
      </c>
      <c r="U116" s="16" t="s">
        <v>189</v>
      </c>
      <c r="V116" s="16">
        <v>7.1563999999999997</v>
      </c>
      <c r="W116" s="16">
        <v>6.7857000000000003</v>
      </c>
      <c r="X116" s="16" t="s">
        <v>189</v>
      </c>
      <c r="Y116" s="16">
        <v>-6.0815000000000001</v>
      </c>
      <c r="Z116" s="16">
        <v>5.7587999999999999</v>
      </c>
      <c r="AA116" s="16">
        <v>-6.0815000000000001</v>
      </c>
      <c r="AB116" s="16">
        <v>-5.3655999999999997</v>
      </c>
      <c r="AC116" s="16" t="s">
        <v>189</v>
      </c>
      <c r="AD116" s="16">
        <v>-4.3567</v>
      </c>
      <c r="AE116" s="16" t="s">
        <v>189</v>
      </c>
      <c r="AF116" s="16">
        <v>-4.7285000000000004</v>
      </c>
      <c r="AG116" s="16" t="s">
        <v>189</v>
      </c>
      <c r="AH116" s="16">
        <v>-6.5585000000000004</v>
      </c>
      <c r="AI116" s="16">
        <v>-5.5263</v>
      </c>
      <c r="AJ116" s="16">
        <v>-4.87</v>
      </c>
      <c r="AK116" s="16" t="s">
        <v>189</v>
      </c>
      <c r="AL116" s="16">
        <v>-4.0065999999999997</v>
      </c>
      <c r="AM116" s="16" t="s">
        <v>189</v>
      </c>
      <c r="AN116" s="16" t="s">
        <v>189</v>
      </c>
      <c r="AO116" s="16" t="s">
        <v>189</v>
      </c>
      <c r="AP116" s="16" t="s">
        <v>189</v>
      </c>
      <c r="AQ116" s="16" t="s">
        <v>189</v>
      </c>
      <c r="AR116" s="16">
        <v>5.6921999999999997</v>
      </c>
      <c r="AS116" s="16" t="s">
        <v>189</v>
      </c>
      <c r="AT116" s="16">
        <v>5.2</v>
      </c>
      <c r="AU116" s="16" t="s">
        <v>189</v>
      </c>
      <c r="AV116" s="16">
        <v>4.7733999999999996</v>
      </c>
      <c r="AW116" s="16" t="s">
        <v>189</v>
      </c>
      <c r="AX116" s="16">
        <v>4.2333999999999996</v>
      </c>
      <c r="AY116" s="16" t="s">
        <v>189</v>
      </c>
      <c r="AZ116" s="16">
        <v>-4.38</v>
      </c>
      <c r="BA116" s="16" t="s">
        <v>189</v>
      </c>
      <c r="BB116" s="16">
        <v>-4.4541000000000004</v>
      </c>
      <c r="BC116" s="16" t="s">
        <v>189</v>
      </c>
      <c r="BD116" s="16">
        <v>-4.3517000000000001</v>
      </c>
      <c r="BE116" s="16">
        <v>-6.8205</v>
      </c>
      <c r="BF116" s="16">
        <v>4.6646000000000001</v>
      </c>
      <c r="BG116" s="16" t="s">
        <v>189</v>
      </c>
      <c r="BH116" s="16">
        <v>4.5865999999999998</v>
      </c>
      <c r="BI116" s="16" t="s">
        <v>189</v>
      </c>
      <c r="BJ116" s="16" t="s">
        <v>189</v>
      </c>
      <c r="BK116" s="16" t="s">
        <v>189</v>
      </c>
      <c r="BL116" s="16" t="s">
        <v>189</v>
      </c>
      <c r="BM116" s="16" t="s">
        <v>189</v>
      </c>
      <c r="BN116" s="16" t="s">
        <v>189</v>
      </c>
      <c r="BO116" s="16" t="s">
        <v>189</v>
      </c>
      <c r="BP116" s="16">
        <v>4.7218999999999998</v>
      </c>
      <c r="BQ116" s="16" t="s">
        <v>189</v>
      </c>
      <c r="BR116" s="16" t="s">
        <v>189</v>
      </c>
      <c r="BS116" s="16" t="s">
        <v>189</v>
      </c>
    </row>
    <row r="117" spans="1:71">
      <c r="A117" t="s">
        <v>268</v>
      </c>
      <c r="B117" t="s">
        <v>4</v>
      </c>
      <c r="C117" t="s">
        <v>405</v>
      </c>
      <c r="D117" s="16">
        <v>23.8248</v>
      </c>
      <c r="E117" s="16">
        <v>24.478200000000001</v>
      </c>
      <c r="F117" s="16" t="s">
        <v>189</v>
      </c>
      <c r="G117" s="16">
        <v>-17.561499999999999</v>
      </c>
      <c r="H117" s="16">
        <v>24.478200000000001</v>
      </c>
      <c r="I117" s="16">
        <v>23.014099999999999</v>
      </c>
      <c r="J117" s="16" t="s">
        <v>189</v>
      </c>
      <c r="K117" s="16">
        <v>24.022600000000001</v>
      </c>
      <c r="L117" s="16">
        <v>-24.125299999999999</v>
      </c>
      <c r="M117" s="16">
        <v>-24.0976</v>
      </c>
      <c r="N117" s="16">
        <v>-22.663799999999998</v>
      </c>
      <c r="O117" s="16">
        <v>22.427800000000001</v>
      </c>
      <c r="P117" s="16">
        <v>24.8368</v>
      </c>
      <c r="Q117" s="16">
        <v>26.004100000000001</v>
      </c>
      <c r="R117" s="16" t="s">
        <v>189</v>
      </c>
      <c r="S117" s="16">
        <v>21.369599999999998</v>
      </c>
      <c r="T117" s="16">
        <v>-26.521000000000001</v>
      </c>
      <c r="U117" s="16" t="s">
        <v>189</v>
      </c>
      <c r="V117" s="16">
        <v>22.893699999999999</v>
      </c>
      <c r="W117" s="16">
        <v>24.7987</v>
      </c>
      <c r="X117" s="16" t="s">
        <v>189</v>
      </c>
      <c r="Y117" s="16" t="s">
        <v>189</v>
      </c>
      <c r="Z117" s="16">
        <v>23.093699999999998</v>
      </c>
      <c r="AA117" s="16" t="s">
        <v>189</v>
      </c>
      <c r="AB117" s="16">
        <v>21.201000000000001</v>
      </c>
      <c r="AC117" s="16" t="s">
        <v>189</v>
      </c>
      <c r="AD117" s="16">
        <v>-20.343699999999998</v>
      </c>
      <c r="AE117" s="16">
        <v>-22.6601</v>
      </c>
      <c r="AF117" s="16">
        <v>-20.7621</v>
      </c>
      <c r="AG117" s="16" t="s">
        <v>189</v>
      </c>
      <c r="AH117" s="16">
        <v>-25.660399999999999</v>
      </c>
      <c r="AI117" s="16" t="s">
        <v>189</v>
      </c>
      <c r="AJ117" s="16" t="s">
        <v>189</v>
      </c>
      <c r="AK117" s="16">
        <v>-23.328099999999999</v>
      </c>
      <c r="AL117" s="16">
        <v>-31.727799999999998</v>
      </c>
      <c r="AM117" s="16" t="s">
        <v>189</v>
      </c>
      <c r="AN117" s="16" t="s">
        <v>189</v>
      </c>
      <c r="AO117" s="16" t="s">
        <v>189</v>
      </c>
      <c r="AP117" s="16" t="s">
        <v>189</v>
      </c>
      <c r="AQ117" s="16" t="s">
        <v>189</v>
      </c>
      <c r="AR117" s="16">
        <v>-25.369399999999999</v>
      </c>
      <c r="AS117" s="16">
        <v>-19.941600000000001</v>
      </c>
      <c r="AT117" s="16">
        <v>24.473400000000002</v>
      </c>
      <c r="AU117" s="16" t="s">
        <v>189</v>
      </c>
      <c r="AV117" s="16">
        <v>-22.582100000000001</v>
      </c>
      <c r="AW117" s="16">
        <v>-23.584499999999998</v>
      </c>
      <c r="AX117" s="16">
        <v>24.968800000000002</v>
      </c>
      <c r="AY117" s="16" t="s">
        <v>189</v>
      </c>
      <c r="AZ117" s="16" t="s">
        <v>189</v>
      </c>
      <c r="BA117" s="16" t="s">
        <v>189</v>
      </c>
      <c r="BB117" s="16" t="s">
        <v>189</v>
      </c>
      <c r="BC117" s="16" t="s">
        <v>189</v>
      </c>
      <c r="BD117" s="16">
        <v>-20.016500000000001</v>
      </c>
      <c r="BE117" s="16" t="s">
        <v>189</v>
      </c>
      <c r="BF117" s="16">
        <v>-23.478400000000001</v>
      </c>
      <c r="BG117" s="16" t="s">
        <v>189</v>
      </c>
      <c r="BH117" s="16">
        <v>-22.893599999999999</v>
      </c>
      <c r="BI117" s="16" t="s">
        <v>189</v>
      </c>
      <c r="BJ117" s="16">
        <v>25.795100000000001</v>
      </c>
      <c r="BK117" s="16" t="s">
        <v>189</v>
      </c>
      <c r="BL117" s="16" t="s">
        <v>189</v>
      </c>
      <c r="BM117" s="16">
        <v>-24.120899999999999</v>
      </c>
      <c r="BN117" s="16">
        <v>-31.440799999999999</v>
      </c>
      <c r="BO117" s="16" t="s">
        <v>189</v>
      </c>
      <c r="BP117" s="16">
        <v>24.1934</v>
      </c>
      <c r="BQ117" s="16">
        <v>-29.177399999999999</v>
      </c>
      <c r="BR117" s="16" t="s">
        <v>189</v>
      </c>
      <c r="BS117" s="16" t="s">
        <v>189</v>
      </c>
    </row>
    <row r="118" spans="1:71">
      <c r="A118" t="s">
        <v>269</v>
      </c>
      <c r="B118" t="s">
        <v>0</v>
      </c>
      <c r="C118" t="s">
        <v>406</v>
      </c>
      <c r="D118" s="16">
        <v>4.8396999999999997</v>
      </c>
      <c r="E118" s="16">
        <v>-7.7407000000000004</v>
      </c>
      <c r="F118" s="16">
        <v>-6.2595999999999998</v>
      </c>
      <c r="G118" s="16">
        <v>-1.7847</v>
      </c>
      <c r="H118" s="16">
        <v>-7.7407000000000004</v>
      </c>
      <c r="I118" s="16">
        <v>3.8485999999999998</v>
      </c>
      <c r="J118" s="16" t="s">
        <v>189</v>
      </c>
      <c r="K118" s="16">
        <v>4.8552</v>
      </c>
      <c r="L118" s="16">
        <v>-6.2511999999999999</v>
      </c>
      <c r="M118" s="16">
        <v>-4.2168000000000001</v>
      </c>
      <c r="N118" s="16" t="s">
        <v>189</v>
      </c>
      <c r="O118" s="16">
        <v>3.9079999999999999</v>
      </c>
      <c r="P118" s="16">
        <v>-6.3003</v>
      </c>
      <c r="Q118" s="16">
        <v>5.2625999999999999</v>
      </c>
      <c r="R118" s="16">
        <v>-3.9018000000000002</v>
      </c>
      <c r="S118" s="16">
        <v>3.5489999999999999</v>
      </c>
      <c r="T118" s="16" t="s">
        <v>189</v>
      </c>
      <c r="U118" s="16" t="s">
        <v>189</v>
      </c>
      <c r="V118" s="16">
        <v>3.3492999999999999</v>
      </c>
      <c r="W118" s="16">
        <v>-3.4645999999999999</v>
      </c>
      <c r="X118" s="16">
        <v>-3.7686999999999999</v>
      </c>
      <c r="Y118" s="16">
        <v>-6.9481999999999999</v>
      </c>
      <c r="Z118" s="16">
        <v>3.5634999999999999</v>
      </c>
      <c r="AA118" s="16">
        <v>-6.9481999999999999</v>
      </c>
      <c r="AB118" s="16">
        <v>3.0825999999999998</v>
      </c>
      <c r="AC118" s="16">
        <v>-4.8463000000000003</v>
      </c>
      <c r="AD118" s="16" t="s">
        <v>189</v>
      </c>
      <c r="AE118" s="16">
        <v>3.1299000000000001</v>
      </c>
      <c r="AF118" s="16">
        <v>2.6977000000000002</v>
      </c>
      <c r="AG118" s="16">
        <v>-5.2267999999999999</v>
      </c>
      <c r="AH118" s="16" t="s">
        <v>189</v>
      </c>
      <c r="AI118" s="16" t="s">
        <v>189</v>
      </c>
      <c r="AJ118" s="16" t="s">
        <v>189</v>
      </c>
      <c r="AK118" s="16" t="s">
        <v>189</v>
      </c>
      <c r="AL118" s="16" t="s">
        <v>189</v>
      </c>
      <c r="AM118" s="16" t="s">
        <v>189</v>
      </c>
      <c r="AN118" s="16" t="s">
        <v>189</v>
      </c>
      <c r="AO118" s="16" t="s">
        <v>189</v>
      </c>
      <c r="AP118" s="16" t="s">
        <v>189</v>
      </c>
      <c r="AQ118" s="16" t="s">
        <v>189</v>
      </c>
      <c r="AR118" s="16">
        <v>-4.1425999999999998</v>
      </c>
      <c r="AS118" s="16">
        <v>3.0676000000000001</v>
      </c>
      <c r="AT118" s="16">
        <v>2.7202999999999999</v>
      </c>
      <c r="AU118" s="16">
        <v>-4.6706000000000003</v>
      </c>
      <c r="AV118" s="16" t="s">
        <v>189</v>
      </c>
      <c r="AW118" s="16">
        <v>3.9975999999999998</v>
      </c>
      <c r="AX118" s="16">
        <v>-2.7208999999999999</v>
      </c>
      <c r="AY118" s="16">
        <v>-4.8573000000000004</v>
      </c>
      <c r="AZ118" s="16" t="s">
        <v>189</v>
      </c>
      <c r="BA118" s="16" t="s">
        <v>189</v>
      </c>
      <c r="BB118" s="16">
        <v>-8.3293999999999997</v>
      </c>
      <c r="BC118" s="16" t="s">
        <v>189</v>
      </c>
      <c r="BD118" s="16">
        <v>-0.40710000000000002</v>
      </c>
      <c r="BE118" s="16">
        <v>-6.3791000000000002</v>
      </c>
      <c r="BF118" s="16">
        <v>-6.8403</v>
      </c>
      <c r="BG118" s="16">
        <v>-1.8671</v>
      </c>
      <c r="BH118" s="16">
        <v>-4.4215</v>
      </c>
      <c r="BI118" s="16" t="s">
        <v>189</v>
      </c>
      <c r="BJ118" s="16">
        <v>-5.6841999999999997</v>
      </c>
      <c r="BK118" s="16" t="s">
        <v>189</v>
      </c>
      <c r="BL118" s="16" t="s">
        <v>189</v>
      </c>
      <c r="BM118" s="16">
        <v>-5.6710000000000003</v>
      </c>
      <c r="BN118" s="16" t="s">
        <v>189</v>
      </c>
      <c r="BO118" s="16" t="s">
        <v>189</v>
      </c>
      <c r="BP118" s="16">
        <v>-7.8055000000000003</v>
      </c>
      <c r="BQ118" s="16">
        <v>-3.7214</v>
      </c>
      <c r="BR118" s="16" t="s">
        <v>189</v>
      </c>
      <c r="BS118" s="16">
        <v>-4.0415999999999999</v>
      </c>
    </row>
    <row r="119" spans="1:71">
      <c r="A119" t="s">
        <v>269</v>
      </c>
      <c r="B119" t="s">
        <v>75</v>
      </c>
      <c r="C119" t="s">
        <v>407</v>
      </c>
      <c r="D119" s="16">
        <v>-0.3009</v>
      </c>
      <c r="E119" s="16" t="s">
        <v>189</v>
      </c>
      <c r="F119" s="16" t="s">
        <v>189</v>
      </c>
      <c r="G119" s="16" t="s">
        <v>189</v>
      </c>
      <c r="H119" s="16" t="s">
        <v>189</v>
      </c>
      <c r="I119" s="16" t="s">
        <v>189</v>
      </c>
      <c r="J119" s="16" t="s">
        <v>189</v>
      </c>
      <c r="K119" s="16">
        <v>-0.3009</v>
      </c>
      <c r="L119" s="16" t="s">
        <v>189</v>
      </c>
      <c r="M119" s="16" t="s">
        <v>189</v>
      </c>
      <c r="N119" s="16" t="s">
        <v>189</v>
      </c>
      <c r="O119" s="16" t="s">
        <v>189</v>
      </c>
      <c r="P119" s="16" t="s">
        <v>189</v>
      </c>
      <c r="Q119" s="16" t="s">
        <v>189</v>
      </c>
      <c r="R119" s="16" t="s">
        <v>189</v>
      </c>
      <c r="S119" s="16">
        <v>-0.40260000000000001</v>
      </c>
      <c r="T119" s="16" t="s">
        <v>189</v>
      </c>
      <c r="U119" s="16" t="s">
        <v>189</v>
      </c>
      <c r="V119" s="16">
        <v>-0.37059999999999998</v>
      </c>
      <c r="W119" s="16" t="s">
        <v>189</v>
      </c>
      <c r="X119" s="16" t="s">
        <v>189</v>
      </c>
      <c r="Y119" s="16" t="s">
        <v>189</v>
      </c>
      <c r="Z119" s="16" t="s">
        <v>189</v>
      </c>
      <c r="AA119" s="16" t="s">
        <v>189</v>
      </c>
      <c r="AB119" s="16" t="s">
        <v>189</v>
      </c>
      <c r="AC119" s="16" t="s">
        <v>189</v>
      </c>
      <c r="AD119" s="16" t="s">
        <v>189</v>
      </c>
      <c r="AE119" s="16" t="s">
        <v>189</v>
      </c>
      <c r="AF119" s="16" t="s">
        <v>189</v>
      </c>
      <c r="AG119" s="16" t="s">
        <v>189</v>
      </c>
      <c r="AH119" s="16" t="s">
        <v>189</v>
      </c>
      <c r="AI119" s="16" t="s">
        <v>189</v>
      </c>
      <c r="AJ119" s="16" t="s">
        <v>189</v>
      </c>
      <c r="AK119" s="16" t="s">
        <v>189</v>
      </c>
      <c r="AL119" s="16" t="s">
        <v>189</v>
      </c>
      <c r="AM119" s="16" t="s">
        <v>189</v>
      </c>
      <c r="AN119" s="16" t="s">
        <v>189</v>
      </c>
      <c r="AO119" s="16" t="s">
        <v>189</v>
      </c>
      <c r="AP119" s="16" t="s">
        <v>189</v>
      </c>
      <c r="AQ119" s="16" t="s">
        <v>189</v>
      </c>
      <c r="AR119" s="16" t="s">
        <v>189</v>
      </c>
      <c r="AS119" s="16" t="s">
        <v>189</v>
      </c>
      <c r="AT119" s="16" t="s">
        <v>189</v>
      </c>
      <c r="AU119" s="16" t="s">
        <v>189</v>
      </c>
      <c r="AV119" s="16" t="s">
        <v>189</v>
      </c>
      <c r="AW119" s="16" t="s">
        <v>189</v>
      </c>
      <c r="AX119" s="16" t="s">
        <v>189</v>
      </c>
      <c r="AY119" s="16" t="s">
        <v>189</v>
      </c>
      <c r="AZ119" s="16" t="s">
        <v>189</v>
      </c>
      <c r="BA119" s="16" t="s">
        <v>189</v>
      </c>
      <c r="BB119" s="16" t="s">
        <v>189</v>
      </c>
      <c r="BC119" s="16" t="s">
        <v>189</v>
      </c>
      <c r="BD119" s="16" t="s">
        <v>189</v>
      </c>
      <c r="BE119" s="16" t="s">
        <v>189</v>
      </c>
      <c r="BF119" s="16" t="s">
        <v>189</v>
      </c>
      <c r="BG119" s="16" t="s">
        <v>189</v>
      </c>
      <c r="BH119" s="16" t="s">
        <v>189</v>
      </c>
      <c r="BI119" s="16" t="s">
        <v>189</v>
      </c>
      <c r="BJ119" s="16" t="s">
        <v>189</v>
      </c>
      <c r="BK119" s="16" t="s">
        <v>189</v>
      </c>
      <c r="BL119" s="16" t="s">
        <v>189</v>
      </c>
      <c r="BM119" s="16" t="s">
        <v>189</v>
      </c>
      <c r="BN119" s="16" t="s">
        <v>189</v>
      </c>
      <c r="BO119" s="16" t="s">
        <v>189</v>
      </c>
      <c r="BP119" s="16" t="s">
        <v>189</v>
      </c>
      <c r="BQ119" s="16" t="s">
        <v>189</v>
      </c>
      <c r="BR119" s="16" t="s">
        <v>189</v>
      </c>
      <c r="BS119" s="16" t="s">
        <v>189</v>
      </c>
    </row>
    <row r="120" spans="1:71">
      <c r="A120" t="s">
        <v>269</v>
      </c>
      <c r="B120" t="s">
        <v>2</v>
      </c>
      <c r="C120" t="s">
        <v>408</v>
      </c>
      <c r="D120" s="16">
        <v>7.0248999999999997</v>
      </c>
      <c r="E120" s="16">
        <v>11.290100000000001</v>
      </c>
      <c r="F120" s="16">
        <v>1.6418999999999999</v>
      </c>
      <c r="G120" s="16">
        <v>-5.9508000000000001</v>
      </c>
      <c r="H120" s="16">
        <v>11.290100000000001</v>
      </c>
      <c r="I120" s="16">
        <v>3.76</v>
      </c>
      <c r="J120" s="16" t="s">
        <v>189</v>
      </c>
      <c r="K120" s="16">
        <v>6.8403999999999998</v>
      </c>
      <c r="L120" s="16">
        <v>7.4329999999999998</v>
      </c>
      <c r="M120" s="16">
        <v>5.9512999999999998</v>
      </c>
      <c r="N120" s="16" t="s">
        <v>189</v>
      </c>
      <c r="O120" s="16">
        <v>7.1021999999999998</v>
      </c>
      <c r="P120" s="16">
        <v>-6.6310000000000002</v>
      </c>
      <c r="Q120" s="16">
        <v>6.7377000000000002</v>
      </c>
      <c r="R120" s="16">
        <v>-8.1981999999999999</v>
      </c>
      <c r="S120" s="16">
        <v>8.0495999999999999</v>
      </c>
      <c r="T120" s="16">
        <v>5.7537000000000003</v>
      </c>
      <c r="U120" s="16">
        <v>-5.7141000000000002</v>
      </c>
      <c r="V120" s="16">
        <v>7.6414</v>
      </c>
      <c r="W120" s="16">
        <v>-3.2092999999999998</v>
      </c>
      <c r="X120" s="16">
        <v>-5.0574000000000003</v>
      </c>
      <c r="Y120" s="16">
        <v>8.4669000000000008</v>
      </c>
      <c r="Z120" s="16">
        <v>4.2512999999999996</v>
      </c>
      <c r="AA120" s="16">
        <v>8.4669000000000008</v>
      </c>
      <c r="AB120" s="16">
        <v>4.8239999999999998</v>
      </c>
      <c r="AC120" s="16">
        <v>10.9147</v>
      </c>
      <c r="AD120" s="16">
        <v>12.0017</v>
      </c>
      <c r="AE120" s="16">
        <v>4.6487999999999996</v>
      </c>
      <c r="AF120" s="16">
        <v>8.76</v>
      </c>
      <c r="AG120" s="16">
        <v>-5.4173</v>
      </c>
      <c r="AH120" s="16" t="s">
        <v>189</v>
      </c>
      <c r="AI120" s="16">
        <v>-6.5113000000000003</v>
      </c>
      <c r="AJ120" s="16">
        <v>-10.2843</v>
      </c>
      <c r="AK120" s="16">
        <v>-2.8241000000000001</v>
      </c>
      <c r="AL120" s="16">
        <v>-4.1627000000000001</v>
      </c>
      <c r="AM120" s="16" t="s">
        <v>189</v>
      </c>
      <c r="AN120" s="16" t="s">
        <v>189</v>
      </c>
      <c r="AO120" s="16" t="s">
        <v>189</v>
      </c>
      <c r="AP120" s="16" t="s">
        <v>189</v>
      </c>
      <c r="AQ120" s="16" t="s">
        <v>189</v>
      </c>
      <c r="AR120" s="16">
        <v>11.4094</v>
      </c>
      <c r="AS120" s="16">
        <v>4.7122999999999999</v>
      </c>
      <c r="AT120" s="16">
        <v>7.9165999999999999</v>
      </c>
      <c r="AU120" s="16">
        <v>-6.8204000000000002</v>
      </c>
      <c r="AV120" s="16" t="s">
        <v>189</v>
      </c>
      <c r="AW120" s="16">
        <v>4.1079999999999997</v>
      </c>
      <c r="AX120" s="16">
        <v>-4.8792999999999997</v>
      </c>
      <c r="AY120" s="16">
        <v>-3.258</v>
      </c>
      <c r="AZ120" s="16">
        <v>12.458500000000001</v>
      </c>
      <c r="BA120" s="16">
        <v>-3.4249999999999998</v>
      </c>
      <c r="BB120" s="16">
        <v>7.4188999999999998</v>
      </c>
      <c r="BC120" s="16" t="s">
        <v>189</v>
      </c>
      <c r="BD120" s="16">
        <v>-3.5726</v>
      </c>
      <c r="BE120" s="16">
        <v>8.2055000000000007</v>
      </c>
      <c r="BF120" s="16">
        <v>11.335800000000001</v>
      </c>
      <c r="BG120" s="16">
        <v>2.5291999999999999</v>
      </c>
      <c r="BH120" s="16">
        <v>6.3533999999999997</v>
      </c>
      <c r="BI120" s="16" t="s">
        <v>189</v>
      </c>
      <c r="BJ120" s="16">
        <v>-5.3075000000000001</v>
      </c>
      <c r="BK120" s="16" t="s">
        <v>189</v>
      </c>
      <c r="BL120" s="16" t="s">
        <v>189</v>
      </c>
      <c r="BM120" s="16">
        <v>-6.7023000000000001</v>
      </c>
      <c r="BN120" s="16" t="s">
        <v>189</v>
      </c>
      <c r="BO120" s="16" t="s">
        <v>189</v>
      </c>
      <c r="BP120" s="16">
        <v>9.4862000000000002</v>
      </c>
      <c r="BQ120" s="16">
        <v>3.5649000000000002</v>
      </c>
      <c r="BR120" s="16" t="s">
        <v>189</v>
      </c>
      <c r="BS120" s="16">
        <v>-4.0830000000000002</v>
      </c>
    </row>
    <row r="121" spans="1:71">
      <c r="A121" t="s">
        <v>269</v>
      </c>
      <c r="B121" t="s">
        <v>67</v>
      </c>
      <c r="C121" t="s">
        <v>409</v>
      </c>
      <c r="D121" s="16">
        <v>-8.1249000000000002</v>
      </c>
      <c r="E121" s="16" t="s">
        <v>189</v>
      </c>
      <c r="F121" s="16" t="s">
        <v>189</v>
      </c>
      <c r="G121" s="16" t="s">
        <v>189</v>
      </c>
      <c r="H121" s="16" t="s">
        <v>189</v>
      </c>
      <c r="I121" s="16">
        <v>-5.7652999999999999</v>
      </c>
      <c r="J121" s="16" t="s">
        <v>189</v>
      </c>
      <c r="K121" s="16">
        <v>-8.1536000000000008</v>
      </c>
      <c r="L121" s="16">
        <v>-6.8874000000000004</v>
      </c>
      <c r="M121" s="16" t="s">
        <v>189</v>
      </c>
      <c r="N121" s="16" t="s">
        <v>189</v>
      </c>
      <c r="O121" s="16">
        <v>-7.5518000000000001</v>
      </c>
      <c r="P121" s="16" t="s">
        <v>189</v>
      </c>
      <c r="Q121" s="16">
        <v>-9.5721000000000007</v>
      </c>
      <c r="R121" s="16" t="s">
        <v>189</v>
      </c>
      <c r="S121" s="16">
        <v>-11.6762</v>
      </c>
      <c r="T121" s="16" t="s">
        <v>189</v>
      </c>
      <c r="U121" s="16" t="s">
        <v>189</v>
      </c>
      <c r="V121" s="16">
        <v>-10.7746</v>
      </c>
      <c r="W121" s="16" t="s">
        <v>189</v>
      </c>
      <c r="X121" s="16" t="s">
        <v>189</v>
      </c>
      <c r="Y121" s="16" t="s">
        <v>189</v>
      </c>
      <c r="Z121" s="16" t="s">
        <v>189</v>
      </c>
      <c r="AA121" s="16" t="s">
        <v>189</v>
      </c>
      <c r="AB121" s="16" t="s">
        <v>189</v>
      </c>
      <c r="AC121" s="16" t="s">
        <v>189</v>
      </c>
      <c r="AD121" s="16" t="s">
        <v>189</v>
      </c>
      <c r="AE121" s="16" t="s">
        <v>189</v>
      </c>
      <c r="AF121" s="16" t="s">
        <v>189</v>
      </c>
      <c r="AG121" s="16" t="s">
        <v>189</v>
      </c>
      <c r="AH121" s="16" t="s">
        <v>189</v>
      </c>
      <c r="AI121" s="16" t="s">
        <v>189</v>
      </c>
      <c r="AJ121" s="16" t="s">
        <v>189</v>
      </c>
      <c r="AK121" s="16" t="s">
        <v>189</v>
      </c>
      <c r="AL121" s="16" t="s">
        <v>189</v>
      </c>
      <c r="AM121" s="16" t="s">
        <v>189</v>
      </c>
      <c r="AN121" s="16" t="s">
        <v>189</v>
      </c>
      <c r="AO121" s="16" t="s">
        <v>189</v>
      </c>
      <c r="AP121" s="16" t="s">
        <v>189</v>
      </c>
      <c r="AQ121" s="16" t="s">
        <v>189</v>
      </c>
      <c r="AR121" s="16" t="s">
        <v>189</v>
      </c>
      <c r="AS121" s="16" t="s">
        <v>189</v>
      </c>
      <c r="AT121" s="16">
        <v>-12.922599999999999</v>
      </c>
      <c r="AU121" s="16" t="s">
        <v>189</v>
      </c>
      <c r="AV121" s="16" t="s">
        <v>189</v>
      </c>
      <c r="AW121" s="16" t="s">
        <v>189</v>
      </c>
      <c r="AX121" s="16" t="s">
        <v>189</v>
      </c>
      <c r="AY121" s="16" t="s">
        <v>189</v>
      </c>
      <c r="AZ121" s="16" t="s">
        <v>189</v>
      </c>
      <c r="BA121" s="16" t="s">
        <v>189</v>
      </c>
      <c r="BB121" s="16" t="s">
        <v>189</v>
      </c>
      <c r="BC121" s="16" t="s">
        <v>189</v>
      </c>
      <c r="BD121" s="16" t="s">
        <v>189</v>
      </c>
      <c r="BE121" s="16" t="s">
        <v>189</v>
      </c>
      <c r="BF121" s="16" t="s">
        <v>189</v>
      </c>
      <c r="BG121" s="16" t="s">
        <v>189</v>
      </c>
      <c r="BH121" s="16">
        <v>-8.4453999999999994</v>
      </c>
      <c r="BI121" s="16" t="s">
        <v>189</v>
      </c>
      <c r="BJ121" s="16" t="s">
        <v>189</v>
      </c>
      <c r="BK121" s="16" t="s">
        <v>189</v>
      </c>
      <c r="BL121" s="16" t="s">
        <v>189</v>
      </c>
      <c r="BM121" s="16" t="s">
        <v>189</v>
      </c>
      <c r="BN121" s="16" t="s">
        <v>189</v>
      </c>
      <c r="BO121" s="16" t="s">
        <v>189</v>
      </c>
      <c r="BP121" s="16" t="s">
        <v>189</v>
      </c>
      <c r="BQ121" s="16" t="s">
        <v>189</v>
      </c>
      <c r="BR121" s="16" t="s">
        <v>189</v>
      </c>
      <c r="BS121" s="16" t="s">
        <v>189</v>
      </c>
    </row>
    <row r="122" spans="1:71">
      <c r="A122" t="s">
        <v>269</v>
      </c>
      <c r="B122" t="s">
        <v>4</v>
      </c>
      <c r="C122" t="s">
        <v>410</v>
      </c>
      <c r="D122" s="16">
        <v>12.0688</v>
      </c>
      <c r="E122" s="16">
        <v>-18.020399999999999</v>
      </c>
      <c r="F122" s="16">
        <v>-12.042400000000001</v>
      </c>
      <c r="G122" s="16" t="s">
        <v>189</v>
      </c>
      <c r="H122" s="16">
        <v>-18.020399999999999</v>
      </c>
      <c r="I122" s="16">
        <v>-8.4802999999999997</v>
      </c>
      <c r="J122" s="16" t="s">
        <v>189</v>
      </c>
      <c r="K122" s="16">
        <v>11.7447</v>
      </c>
      <c r="L122" s="16">
        <v>-15.707100000000001</v>
      </c>
      <c r="M122" s="16" t="s">
        <v>189</v>
      </c>
      <c r="N122" s="16" t="s">
        <v>189</v>
      </c>
      <c r="O122" s="16">
        <v>14.8925</v>
      </c>
      <c r="P122" s="16" t="s">
        <v>189</v>
      </c>
      <c r="Q122" s="16">
        <v>14.2308</v>
      </c>
      <c r="R122" s="16" t="s">
        <v>189</v>
      </c>
      <c r="S122" s="16">
        <v>13.010300000000001</v>
      </c>
      <c r="T122" s="16" t="s">
        <v>189</v>
      </c>
      <c r="U122" s="16" t="s">
        <v>189</v>
      </c>
      <c r="V122" s="16">
        <v>11.751200000000001</v>
      </c>
      <c r="W122" s="16" t="s">
        <v>189</v>
      </c>
      <c r="X122" s="16" t="s">
        <v>189</v>
      </c>
      <c r="Y122" s="16">
        <v>-15.167299999999999</v>
      </c>
      <c r="Z122" s="16">
        <v>-8.6122999999999994</v>
      </c>
      <c r="AA122" s="16">
        <v>-15.167299999999999</v>
      </c>
      <c r="AB122" s="16">
        <v>-10.0646</v>
      </c>
      <c r="AC122" s="16">
        <v>-18.200600000000001</v>
      </c>
      <c r="AD122" s="16">
        <v>-23.694400000000002</v>
      </c>
      <c r="AE122" s="16">
        <v>-7.2195</v>
      </c>
      <c r="AF122" s="16">
        <v>15.8751</v>
      </c>
      <c r="AG122" s="16" t="s">
        <v>189</v>
      </c>
      <c r="AH122" s="16" t="s">
        <v>189</v>
      </c>
      <c r="AI122" s="16" t="s">
        <v>189</v>
      </c>
      <c r="AJ122" s="16" t="s">
        <v>189</v>
      </c>
      <c r="AK122" s="16" t="s">
        <v>189</v>
      </c>
      <c r="AL122" s="16" t="s">
        <v>189</v>
      </c>
      <c r="AM122" s="16" t="s">
        <v>189</v>
      </c>
      <c r="AN122" s="16" t="s">
        <v>189</v>
      </c>
      <c r="AO122" s="16" t="s">
        <v>189</v>
      </c>
      <c r="AP122" s="16" t="s">
        <v>189</v>
      </c>
      <c r="AQ122" s="16" t="s">
        <v>189</v>
      </c>
      <c r="AR122" s="16">
        <v>-20.3063</v>
      </c>
      <c r="AS122" s="16">
        <v>-6.5971000000000002</v>
      </c>
      <c r="AT122" s="16">
        <v>14.1541</v>
      </c>
      <c r="AU122" s="16" t="s">
        <v>189</v>
      </c>
      <c r="AV122" s="16" t="s">
        <v>189</v>
      </c>
      <c r="AW122" s="16">
        <v>-5.1390000000000002</v>
      </c>
      <c r="AX122" s="16" t="s">
        <v>189</v>
      </c>
      <c r="AY122" s="16" t="s">
        <v>189</v>
      </c>
      <c r="AZ122" s="16">
        <v>-16.9207</v>
      </c>
      <c r="BA122" s="16" t="s">
        <v>189</v>
      </c>
      <c r="BB122" s="16">
        <v>-15.6493</v>
      </c>
      <c r="BC122" s="16" t="s">
        <v>189</v>
      </c>
      <c r="BD122" s="16" t="s">
        <v>189</v>
      </c>
      <c r="BE122" s="16">
        <v>-15.2928</v>
      </c>
      <c r="BF122" s="16">
        <v>-17.827500000000001</v>
      </c>
      <c r="BG122" s="16">
        <v>-12.1044</v>
      </c>
      <c r="BH122" s="16">
        <v>16.181999999999999</v>
      </c>
      <c r="BI122" s="16" t="s">
        <v>189</v>
      </c>
      <c r="BJ122" s="16" t="s">
        <v>189</v>
      </c>
      <c r="BK122" s="16" t="s">
        <v>189</v>
      </c>
      <c r="BL122" s="16" t="s">
        <v>189</v>
      </c>
      <c r="BM122" s="16" t="s">
        <v>189</v>
      </c>
      <c r="BN122" s="16" t="s">
        <v>189</v>
      </c>
      <c r="BO122" s="16" t="s">
        <v>189</v>
      </c>
      <c r="BP122" s="16">
        <v>-17.9009</v>
      </c>
      <c r="BQ122" s="16">
        <v>-11.223800000000001</v>
      </c>
      <c r="BR122" s="16" t="s">
        <v>189</v>
      </c>
      <c r="BS122" s="16" t="s">
        <v>189</v>
      </c>
    </row>
    <row r="123" spans="1:71">
      <c r="A123" t="s">
        <v>270</v>
      </c>
      <c r="B123" t="s">
        <v>0</v>
      </c>
      <c r="C123" t="s">
        <v>411</v>
      </c>
      <c r="D123" s="16">
        <v>7.9042000000000003</v>
      </c>
      <c r="E123" s="16">
        <v>-9.8864000000000001</v>
      </c>
      <c r="F123" s="16">
        <v>-8.8790999999999993</v>
      </c>
      <c r="G123" s="16">
        <v>-5.7050000000000001</v>
      </c>
      <c r="H123" s="16">
        <v>-9.8864000000000001</v>
      </c>
      <c r="I123" s="16">
        <v>7.0240999999999998</v>
      </c>
      <c r="J123" s="16" t="s">
        <v>189</v>
      </c>
      <c r="K123" s="16">
        <v>7.9871999999999996</v>
      </c>
      <c r="L123" s="16" t="s">
        <v>189</v>
      </c>
      <c r="M123" s="16">
        <v>-5.7679999999999998</v>
      </c>
      <c r="N123" s="16">
        <v>-9.4515999999999991</v>
      </c>
      <c r="O123" s="16">
        <v>-8.4077999999999999</v>
      </c>
      <c r="P123" s="16">
        <v>7.8456000000000001</v>
      </c>
      <c r="Q123" s="16">
        <v>9.0565999999999995</v>
      </c>
      <c r="R123" s="16" t="s">
        <v>189</v>
      </c>
      <c r="S123" s="16" t="s">
        <v>189</v>
      </c>
      <c r="T123" s="16">
        <v>7.3948</v>
      </c>
      <c r="U123" s="16">
        <v>7.9295</v>
      </c>
      <c r="V123" s="16">
        <v>-8.1547999999999998</v>
      </c>
      <c r="W123" s="16">
        <v>8.5812000000000008</v>
      </c>
      <c r="X123" s="16" t="s">
        <v>189</v>
      </c>
      <c r="Y123" s="16">
        <v>-7.3609</v>
      </c>
      <c r="Z123" s="16">
        <v>8.1051000000000002</v>
      </c>
      <c r="AA123" s="16">
        <v>-7.3609</v>
      </c>
      <c r="AB123" s="16" t="s">
        <v>189</v>
      </c>
      <c r="AC123" s="16" t="s">
        <v>189</v>
      </c>
      <c r="AD123" s="16" t="s">
        <v>189</v>
      </c>
      <c r="AE123" s="16" t="s">
        <v>189</v>
      </c>
      <c r="AF123" s="16" t="s">
        <v>189</v>
      </c>
      <c r="AG123" s="16" t="s">
        <v>189</v>
      </c>
      <c r="AH123" s="16">
        <v>7.2458999999999998</v>
      </c>
      <c r="AI123" s="16">
        <v>-7.7073</v>
      </c>
      <c r="AJ123" s="16">
        <v>-12.171900000000001</v>
      </c>
      <c r="AK123" s="16">
        <v>5.5288000000000004</v>
      </c>
      <c r="AL123" s="16">
        <v>8.9074000000000009</v>
      </c>
      <c r="AM123" s="16" t="s">
        <v>189</v>
      </c>
      <c r="AN123" s="16" t="s">
        <v>189</v>
      </c>
      <c r="AO123" s="16">
        <v>-6.7477</v>
      </c>
      <c r="AP123" s="16">
        <v>9.1595999999999993</v>
      </c>
      <c r="AQ123" s="16" t="s">
        <v>189</v>
      </c>
      <c r="AR123" s="16" t="s">
        <v>189</v>
      </c>
      <c r="AS123" s="16" t="s">
        <v>189</v>
      </c>
      <c r="AT123" s="16">
        <v>-9.5452999999999992</v>
      </c>
      <c r="AU123" s="16" t="s">
        <v>189</v>
      </c>
      <c r="AV123" s="16">
        <v>-6.7290000000000001</v>
      </c>
      <c r="AW123" s="16">
        <v>8.7288999999999994</v>
      </c>
      <c r="AX123" s="16">
        <v>9.1254000000000008</v>
      </c>
      <c r="AY123" s="16" t="s">
        <v>189</v>
      </c>
      <c r="AZ123" s="16" t="s">
        <v>189</v>
      </c>
      <c r="BA123" s="16" t="s">
        <v>189</v>
      </c>
      <c r="BB123" s="16">
        <v>-8.8226999999999993</v>
      </c>
      <c r="BC123" s="16" t="s">
        <v>189</v>
      </c>
      <c r="BD123" s="16" t="s">
        <v>189</v>
      </c>
      <c r="BE123" s="16" t="s">
        <v>189</v>
      </c>
      <c r="BF123" s="16">
        <v>-11.694000000000001</v>
      </c>
      <c r="BG123" s="16" t="s">
        <v>189</v>
      </c>
      <c r="BH123" s="16">
        <v>-8.4893999999999998</v>
      </c>
      <c r="BI123" s="16" t="s">
        <v>189</v>
      </c>
      <c r="BJ123" s="16">
        <v>9.0459999999999994</v>
      </c>
      <c r="BK123" s="16" t="s">
        <v>189</v>
      </c>
      <c r="BL123" s="16" t="s">
        <v>189</v>
      </c>
      <c r="BM123" s="16">
        <v>8.3879000000000001</v>
      </c>
      <c r="BN123" s="16">
        <v>-9.6824999999999992</v>
      </c>
      <c r="BO123" s="16" t="s">
        <v>189</v>
      </c>
      <c r="BP123" s="16">
        <v>-10.263</v>
      </c>
      <c r="BQ123" s="16">
        <v>8.2769999999999992</v>
      </c>
      <c r="BR123" s="16" t="s">
        <v>189</v>
      </c>
      <c r="BS123" s="16" t="s">
        <v>189</v>
      </c>
    </row>
    <row r="124" spans="1:71">
      <c r="A124" t="s">
        <v>270</v>
      </c>
      <c r="B124" t="s">
        <v>75</v>
      </c>
      <c r="C124" t="s">
        <v>412</v>
      </c>
      <c r="D124" s="16">
        <v>6.6250999999999998</v>
      </c>
      <c r="E124" s="16">
        <v>-7.2662000000000004</v>
      </c>
      <c r="F124" s="16">
        <v>-7.2775999999999996</v>
      </c>
      <c r="G124" s="16">
        <v>-5.8354999999999997</v>
      </c>
      <c r="H124" s="16">
        <v>-7.2662000000000004</v>
      </c>
      <c r="I124" s="16">
        <v>6.3631000000000002</v>
      </c>
      <c r="J124" s="16" t="s">
        <v>189</v>
      </c>
      <c r="K124" s="16">
        <v>6.7988</v>
      </c>
      <c r="L124" s="16">
        <v>-6.5659000000000001</v>
      </c>
      <c r="M124" s="16">
        <v>-5.4802999999999997</v>
      </c>
      <c r="N124" s="16">
        <v>7.3528000000000002</v>
      </c>
      <c r="O124" s="16">
        <v>-6.5983999999999998</v>
      </c>
      <c r="P124" s="16">
        <v>6.6577999999999999</v>
      </c>
      <c r="Q124" s="16">
        <v>6.3872999999999998</v>
      </c>
      <c r="R124" s="16">
        <v>-7.2248000000000001</v>
      </c>
      <c r="S124" s="16">
        <v>-7.8529</v>
      </c>
      <c r="T124" s="16">
        <v>5.7233000000000001</v>
      </c>
      <c r="U124" s="16">
        <v>8.5943000000000005</v>
      </c>
      <c r="V124" s="16">
        <v>5.3841000000000001</v>
      </c>
      <c r="W124" s="16">
        <v>7.2393000000000001</v>
      </c>
      <c r="X124" s="16" t="s">
        <v>189</v>
      </c>
      <c r="Y124" s="16">
        <v>-3.4188999999999998</v>
      </c>
      <c r="Z124" s="16">
        <v>7.5511999999999997</v>
      </c>
      <c r="AA124" s="16">
        <v>-3.4188999999999998</v>
      </c>
      <c r="AB124" s="16">
        <v>-8.4397000000000002</v>
      </c>
      <c r="AC124" s="16" t="s">
        <v>189</v>
      </c>
      <c r="AD124" s="16" t="s">
        <v>189</v>
      </c>
      <c r="AE124" s="16">
        <v>-8.5225000000000009</v>
      </c>
      <c r="AF124" s="16">
        <v>-6.3726000000000003</v>
      </c>
      <c r="AG124" s="16" t="s">
        <v>189</v>
      </c>
      <c r="AH124" s="16">
        <v>6.6757999999999997</v>
      </c>
      <c r="AI124" s="16">
        <v>-3.7027999999999999</v>
      </c>
      <c r="AJ124" s="16">
        <v>-7.3808999999999996</v>
      </c>
      <c r="AK124" s="16">
        <v>-4.8346999999999998</v>
      </c>
      <c r="AL124" s="16">
        <v>6.1262999999999996</v>
      </c>
      <c r="AM124" s="16" t="s">
        <v>189</v>
      </c>
      <c r="AN124" s="16" t="s">
        <v>189</v>
      </c>
      <c r="AO124" s="16">
        <v>-7.7312000000000003</v>
      </c>
      <c r="AP124" s="16">
        <v>-7.4222000000000001</v>
      </c>
      <c r="AQ124" s="16" t="s">
        <v>189</v>
      </c>
      <c r="AR124" s="16">
        <v>-4.7622</v>
      </c>
      <c r="AS124" s="16">
        <v>-5.6158000000000001</v>
      </c>
      <c r="AT124" s="16">
        <v>-5.6482000000000001</v>
      </c>
      <c r="AU124" s="16" t="s">
        <v>189</v>
      </c>
      <c r="AV124" s="16">
        <v>-8.7060999999999993</v>
      </c>
      <c r="AW124" s="16">
        <v>7.0590999999999999</v>
      </c>
      <c r="AX124" s="16">
        <v>7.1510999999999996</v>
      </c>
      <c r="AY124" s="16">
        <v>-8.2786000000000008</v>
      </c>
      <c r="AZ124" s="16" t="s">
        <v>189</v>
      </c>
      <c r="BA124" s="16" t="s">
        <v>189</v>
      </c>
      <c r="BB124" s="16">
        <v>-4.1951999999999998</v>
      </c>
      <c r="BC124" s="16" t="s">
        <v>189</v>
      </c>
      <c r="BD124" s="16" t="s">
        <v>189</v>
      </c>
      <c r="BE124" s="16" t="s">
        <v>189</v>
      </c>
      <c r="BF124" s="16">
        <v>-6.1544999999999996</v>
      </c>
      <c r="BG124" s="16" t="s">
        <v>189</v>
      </c>
      <c r="BH124" s="16">
        <v>-6.6848000000000001</v>
      </c>
      <c r="BI124" s="16" t="s">
        <v>189</v>
      </c>
      <c r="BJ124" s="16">
        <v>7.5195999999999996</v>
      </c>
      <c r="BK124" s="16" t="s">
        <v>189</v>
      </c>
      <c r="BL124" s="16" t="s">
        <v>189</v>
      </c>
      <c r="BM124" s="16">
        <v>6.0792999999999999</v>
      </c>
      <c r="BN124" s="16">
        <v>-6.1104000000000003</v>
      </c>
      <c r="BO124" s="16">
        <v>-7.383</v>
      </c>
      <c r="BP124" s="16">
        <v>-7.6468999999999996</v>
      </c>
      <c r="BQ124" s="16">
        <v>-5.3631000000000002</v>
      </c>
      <c r="BR124" s="16" t="s">
        <v>189</v>
      </c>
      <c r="BS124" s="16">
        <v>-7.7096</v>
      </c>
    </row>
    <row r="125" spans="1:71">
      <c r="A125" t="s">
        <v>270</v>
      </c>
      <c r="B125" t="s">
        <v>64</v>
      </c>
      <c r="C125" t="s">
        <v>413</v>
      </c>
      <c r="D125" s="16">
        <v>2.2913000000000001</v>
      </c>
      <c r="E125" s="16" t="s">
        <v>189</v>
      </c>
      <c r="F125" s="16" t="s">
        <v>189</v>
      </c>
      <c r="G125" s="16">
        <v>-1.0902000000000001</v>
      </c>
      <c r="H125" s="16" t="s">
        <v>189</v>
      </c>
      <c r="I125" s="16">
        <v>-2.8315999999999999</v>
      </c>
      <c r="J125" s="16" t="s">
        <v>189</v>
      </c>
      <c r="K125" s="16">
        <v>2.5177</v>
      </c>
      <c r="L125" s="16" t="s">
        <v>189</v>
      </c>
      <c r="M125" s="16" t="s">
        <v>189</v>
      </c>
      <c r="N125" s="16">
        <v>-1E-4</v>
      </c>
      <c r="O125" s="16" t="s">
        <v>189</v>
      </c>
      <c r="P125" s="16">
        <v>-1.8103</v>
      </c>
      <c r="Q125" s="16">
        <v>-3.22</v>
      </c>
      <c r="R125" s="16" t="s">
        <v>189</v>
      </c>
      <c r="S125" s="16" t="s">
        <v>189</v>
      </c>
      <c r="T125" s="16">
        <v>-2.1796000000000002</v>
      </c>
      <c r="U125" s="16">
        <v>-2.4885000000000002</v>
      </c>
      <c r="V125" s="16" t="s">
        <v>189</v>
      </c>
      <c r="W125" s="16">
        <v>-3.4323000000000001</v>
      </c>
      <c r="X125" s="16" t="s">
        <v>189</v>
      </c>
      <c r="Y125" s="16" t="s">
        <v>189</v>
      </c>
      <c r="Z125" s="16">
        <v>-3.2111999999999998</v>
      </c>
      <c r="AA125" s="16" t="s">
        <v>189</v>
      </c>
      <c r="AB125" s="16" t="s">
        <v>189</v>
      </c>
      <c r="AC125" s="16" t="s">
        <v>189</v>
      </c>
      <c r="AD125" s="16" t="s">
        <v>189</v>
      </c>
      <c r="AE125" s="16" t="s">
        <v>189</v>
      </c>
      <c r="AF125" s="16" t="s">
        <v>189</v>
      </c>
      <c r="AG125" s="16" t="s">
        <v>189</v>
      </c>
      <c r="AH125" s="16">
        <v>-3.3734000000000002</v>
      </c>
      <c r="AI125" s="16" t="s">
        <v>189</v>
      </c>
      <c r="AJ125" s="16" t="s">
        <v>189</v>
      </c>
      <c r="AK125" s="16">
        <v>-2.5912000000000002</v>
      </c>
      <c r="AL125" s="16">
        <v>-2.9788000000000001</v>
      </c>
      <c r="AM125" s="16" t="s">
        <v>189</v>
      </c>
      <c r="AN125" s="16" t="s">
        <v>189</v>
      </c>
      <c r="AO125" s="16">
        <v>-2.9039999999999999</v>
      </c>
      <c r="AP125" s="16">
        <v>-3.5091000000000001</v>
      </c>
      <c r="AQ125" s="16" t="s">
        <v>189</v>
      </c>
      <c r="AR125" s="16" t="s">
        <v>189</v>
      </c>
      <c r="AS125" s="16" t="s">
        <v>189</v>
      </c>
      <c r="AT125" s="16" t="s">
        <v>189</v>
      </c>
      <c r="AU125" s="16" t="s">
        <v>189</v>
      </c>
      <c r="AV125" s="16" t="s">
        <v>189</v>
      </c>
      <c r="AW125" s="16">
        <v>-3.5926999999999998</v>
      </c>
      <c r="AX125" s="16" t="s">
        <v>189</v>
      </c>
      <c r="AY125" s="16" t="s">
        <v>189</v>
      </c>
      <c r="AZ125" s="16" t="s">
        <v>189</v>
      </c>
      <c r="BA125" s="16" t="s">
        <v>189</v>
      </c>
      <c r="BB125" s="16" t="s">
        <v>189</v>
      </c>
      <c r="BC125" s="16" t="s">
        <v>189</v>
      </c>
      <c r="BD125" s="16" t="s">
        <v>189</v>
      </c>
      <c r="BE125" s="16" t="s">
        <v>189</v>
      </c>
      <c r="BF125" s="16" t="s">
        <v>189</v>
      </c>
      <c r="BG125" s="16" t="s">
        <v>189</v>
      </c>
      <c r="BH125" s="16" t="s">
        <v>189</v>
      </c>
      <c r="BI125" s="16" t="s">
        <v>189</v>
      </c>
      <c r="BJ125" s="16">
        <v>-2.1591999999999998</v>
      </c>
      <c r="BK125" s="16" t="s">
        <v>189</v>
      </c>
      <c r="BL125" s="16" t="s">
        <v>189</v>
      </c>
      <c r="BM125" s="16">
        <v>-2.0406</v>
      </c>
      <c r="BN125" s="16" t="s">
        <v>189</v>
      </c>
      <c r="BO125" s="16" t="s">
        <v>189</v>
      </c>
      <c r="BP125" s="16" t="s">
        <v>189</v>
      </c>
      <c r="BQ125" s="16" t="s">
        <v>189</v>
      </c>
      <c r="BR125" s="16" t="s">
        <v>189</v>
      </c>
      <c r="BS125" s="16" t="s">
        <v>189</v>
      </c>
    </row>
    <row r="126" spans="1:71">
      <c r="A126" t="s">
        <v>271</v>
      </c>
      <c r="B126" t="s">
        <v>0</v>
      </c>
      <c r="C126" t="s">
        <v>414</v>
      </c>
      <c r="D126" s="16">
        <v>8.875</v>
      </c>
      <c r="E126" s="16">
        <v>-5.9546000000000001</v>
      </c>
      <c r="F126" s="16" t="s">
        <v>189</v>
      </c>
      <c r="G126" s="16">
        <v>-8.7319999999999993</v>
      </c>
      <c r="H126" s="16">
        <v>-5.9546000000000001</v>
      </c>
      <c r="I126" s="16">
        <v>10.520099999999999</v>
      </c>
      <c r="J126" s="16" t="s">
        <v>189</v>
      </c>
      <c r="K126" s="16">
        <v>9.4598999999999993</v>
      </c>
      <c r="L126" s="16">
        <v>8.5298999999999996</v>
      </c>
      <c r="M126" s="16">
        <v>-9.8335000000000008</v>
      </c>
      <c r="N126" s="16" t="s">
        <v>189</v>
      </c>
      <c r="O126" s="16">
        <v>8.6466999999999992</v>
      </c>
      <c r="P126" s="16" t="s">
        <v>189</v>
      </c>
      <c r="Q126" s="16" t="s">
        <v>189</v>
      </c>
      <c r="R126" s="16">
        <v>8.875</v>
      </c>
      <c r="S126" s="16">
        <v>-8.6494999999999997</v>
      </c>
      <c r="T126" s="16">
        <v>8.9573999999999998</v>
      </c>
      <c r="U126" s="16">
        <v>9.0577000000000005</v>
      </c>
      <c r="V126" s="16">
        <v>-8.6097000000000001</v>
      </c>
      <c r="W126" s="16" t="s">
        <v>189</v>
      </c>
      <c r="X126" s="16" t="s">
        <v>189</v>
      </c>
      <c r="Y126" s="16">
        <v>8.875</v>
      </c>
      <c r="Z126" s="16" t="s">
        <v>189</v>
      </c>
      <c r="AA126" s="16">
        <v>8.875</v>
      </c>
      <c r="AB126" s="16" t="s">
        <v>189</v>
      </c>
      <c r="AC126" s="16">
        <v>-8.6494999999999997</v>
      </c>
      <c r="AD126" s="16" t="s">
        <v>189</v>
      </c>
      <c r="AE126" s="16" t="s">
        <v>189</v>
      </c>
      <c r="AF126" s="16" t="s">
        <v>189</v>
      </c>
      <c r="AG126" s="16">
        <v>-8.6494999999999997</v>
      </c>
      <c r="AH126" s="16" t="s">
        <v>189</v>
      </c>
      <c r="AI126" s="16">
        <v>8.9573999999999998</v>
      </c>
      <c r="AJ126" s="16" t="s">
        <v>189</v>
      </c>
      <c r="AK126" s="16">
        <v>-11.8598</v>
      </c>
      <c r="AL126" s="16" t="s">
        <v>189</v>
      </c>
      <c r="AM126" s="16">
        <v>8.9573999999999998</v>
      </c>
      <c r="AN126" s="16" t="s">
        <v>189</v>
      </c>
      <c r="AO126" s="16">
        <v>-10.9719</v>
      </c>
      <c r="AP126" s="16" t="s">
        <v>189</v>
      </c>
      <c r="AQ126" s="16">
        <v>9.0577000000000005</v>
      </c>
      <c r="AR126" s="16" t="s">
        <v>189</v>
      </c>
      <c r="AS126" s="16" t="s">
        <v>189</v>
      </c>
      <c r="AT126" s="16" t="s">
        <v>189</v>
      </c>
      <c r="AU126" s="16">
        <v>-8.6097000000000001</v>
      </c>
      <c r="AV126" s="16" t="s">
        <v>189</v>
      </c>
      <c r="AW126" s="16" t="s">
        <v>189</v>
      </c>
      <c r="AX126" s="16" t="s">
        <v>189</v>
      </c>
      <c r="AY126" s="16" t="s">
        <v>189</v>
      </c>
      <c r="AZ126" s="16">
        <v>-5.9546000000000001</v>
      </c>
      <c r="BA126" s="16">
        <v>10.520099999999999</v>
      </c>
      <c r="BB126" s="16" t="s">
        <v>189</v>
      </c>
      <c r="BC126" s="16">
        <v>8.875</v>
      </c>
      <c r="BD126" s="16" t="s">
        <v>189</v>
      </c>
      <c r="BE126" s="16">
        <v>8.6466999999999992</v>
      </c>
      <c r="BF126" s="16">
        <v>-5.9546000000000001</v>
      </c>
      <c r="BG126" s="16">
        <v>-10.335800000000001</v>
      </c>
      <c r="BH126" s="16" t="s">
        <v>189</v>
      </c>
      <c r="BI126" s="16">
        <v>8.6466999999999992</v>
      </c>
      <c r="BJ126" s="16" t="s">
        <v>189</v>
      </c>
      <c r="BK126" s="16" t="s">
        <v>189</v>
      </c>
      <c r="BL126" s="16" t="s">
        <v>189</v>
      </c>
      <c r="BM126" s="16" t="s">
        <v>189</v>
      </c>
      <c r="BN126" s="16" t="s">
        <v>189</v>
      </c>
      <c r="BO126" s="16" t="s">
        <v>189</v>
      </c>
      <c r="BP126" s="16" t="s">
        <v>189</v>
      </c>
      <c r="BQ126" s="16" t="s">
        <v>189</v>
      </c>
      <c r="BR126" s="16">
        <v>-5.9546000000000001</v>
      </c>
      <c r="BS126" s="16">
        <v>10.520099999999999</v>
      </c>
    </row>
    <row r="127" spans="1:71">
      <c r="A127" t="s">
        <v>271</v>
      </c>
      <c r="B127" t="s">
        <v>1</v>
      </c>
      <c r="C127" t="s">
        <v>415</v>
      </c>
      <c r="D127" s="16">
        <v>2.4340999999999999</v>
      </c>
      <c r="E127" s="16">
        <v>-7.5388000000000002</v>
      </c>
      <c r="F127" s="16">
        <v>-1.9523999999999999</v>
      </c>
      <c r="G127" s="16">
        <v>0.94640000000000002</v>
      </c>
      <c r="H127" s="16">
        <v>-7.5388000000000002</v>
      </c>
      <c r="I127" s="16">
        <v>1.2329000000000001</v>
      </c>
      <c r="J127" s="16" t="s">
        <v>189</v>
      </c>
      <c r="K127" s="16">
        <v>2.4413999999999998</v>
      </c>
      <c r="L127" s="16">
        <v>4.3605</v>
      </c>
      <c r="M127" s="16">
        <v>1.2829999999999999</v>
      </c>
      <c r="N127" s="16" t="s">
        <v>189</v>
      </c>
      <c r="O127" s="16">
        <v>2.7759999999999998</v>
      </c>
      <c r="P127" s="16">
        <v>-0.82879999999999998</v>
      </c>
      <c r="Q127" s="16" t="s">
        <v>189</v>
      </c>
      <c r="R127" s="16">
        <v>2.4340999999999999</v>
      </c>
      <c r="S127" s="16">
        <v>1.9164000000000001</v>
      </c>
      <c r="T127" s="16">
        <v>3.0661999999999998</v>
      </c>
      <c r="U127" s="16">
        <v>3.2526999999999999</v>
      </c>
      <c r="V127" s="16">
        <v>1.9039999999999999</v>
      </c>
      <c r="W127" s="16" t="s">
        <v>189</v>
      </c>
      <c r="X127" s="16" t="s">
        <v>189</v>
      </c>
      <c r="Y127" s="16">
        <v>2.4470999999999998</v>
      </c>
      <c r="Z127" s="16" t="s">
        <v>189</v>
      </c>
      <c r="AA127" s="16">
        <v>2.4470999999999998</v>
      </c>
      <c r="AB127" s="16" t="s">
        <v>189</v>
      </c>
      <c r="AC127" s="16">
        <v>1.9267000000000001</v>
      </c>
      <c r="AD127" s="16" t="s">
        <v>189</v>
      </c>
      <c r="AE127" s="16">
        <v>1.1328</v>
      </c>
      <c r="AF127" s="16" t="s">
        <v>189</v>
      </c>
      <c r="AG127" s="16">
        <v>1.9164000000000001</v>
      </c>
      <c r="AH127" s="16" t="s">
        <v>189</v>
      </c>
      <c r="AI127" s="16">
        <v>3.0836999999999999</v>
      </c>
      <c r="AJ127" s="16" t="s">
        <v>189</v>
      </c>
      <c r="AK127" s="16">
        <v>1.3440000000000001</v>
      </c>
      <c r="AL127" s="16" t="s">
        <v>189</v>
      </c>
      <c r="AM127" s="16">
        <v>3.0661999999999998</v>
      </c>
      <c r="AN127" s="16" t="s">
        <v>189</v>
      </c>
      <c r="AO127" s="16">
        <v>1.5563</v>
      </c>
      <c r="AP127" s="16" t="s">
        <v>189</v>
      </c>
      <c r="AQ127" s="16">
        <v>3.2526999999999999</v>
      </c>
      <c r="AR127" s="16" t="s">
        <v>189</v>
      </c>
      <c r="AS127" s="16">
        <v>1.0149999999999999</v>
      </c>
      <c r="AT127" s="16" t="s">
        <v>189</v>
      </c>
      <c r="AU127" s="16">
        <v>1.9039999999999999</v>
      </c>
      <c r="AV127" s="16" t="s">
        <v>189</v>
      </c>
      <c r="AW127" s="16" t="s">
        <v>189</v>
      </c>
      <c r="AX127" s="16" t="s">
        <v>189</v>
      </c>
      <c r="AY127" s="16" t="s">
        <v>189</v>
      </c>
      <c r="AZ127" s="16">
        <v>-7.5689000000000002</v>
      </c>
      <c r="BA127" s="16">
        <v>1.2399</v>
      </c>
      <c r="BB127" s="16" t="s">
        <v>189</v>
      </c>
      <c r="BC127" s="16">
        <v>2.4470999999999998</v>
      </c>
      <c r="BD127" s="16" t="s">
        <v>189</v>
      </c>
      <c r="BE127" s="16">
        <v>2.7930000000000001</v>
      </c>
      <c r="BF127" s="16">
        <v>-7.5871000000000004</v>
      </c>
      <c r="BG127" s="16">
        <v>1.3413999999999999</v>
      </c>
      <c r="BH127" s="16" t="s">
        <v>189</v>
      </c>
      <c r="BI127" s="16">
        <v>2.7759999999999998</v>
      </c>
      <c r="BJ127" s="16" t="s">
        <v>189</v>
      </c>
      <c r="BK127" s="16">
        <v>-0.82869999999999999</v>
      </c>
      <c r="BL127" s="16" t="s">
        <v>189</v>
      </c>
      <c r="BM127" s="16">
        <v>-0.83589999999999998</v>
      </c>
      <c r="BN127" s="16" t="s">
        <v>189</v>
      </c>
      <c r="BO127" s="16">
        <v>-0.82879999999999998</v>
      </c>
      <c r="BP127" s="16" t="s">
        <v>189</v>
      </c>
      <c r="BQ127" s="16" t="s">
        <v>189</v>
      </c>
      <c r="BR127" s="16">
        <v>-7.5388000000000002</v>
      </c>
      <c r="BS127" s="16">
        <v>1.2329000000000001</v>
      </c>
    </row>
    <row r="128" spans="1:71">
      <c r="A128" t="s">
        <v>271</v>
      </c>
      <c r="B128" t="s">
        <v>2</v>
      </c>
      <c r="C128" t="s">
        <v>416</v>
      </c>
      <c r="D128" s="16">
        <v>8.8165999999999993</v>
      </c>
      <c r="E128" s="16">
        <v>9.3931000000000004</v>
      </c>
      <c r="F128" s="16">
        <v>-12.3934</v>
      </c>
      <c r="G128" s="16">
        <v>-4.5232999999999999</v>
      </c>
      <c r="H128" s="16">
        <v>9.3931000000000004</v>
      </c>
      <c r="I128" s="16">
        <v>8.3793000000000006</v>
      </c>
      <c r="J128" s="16">
        <v>3.8618999999999999</v>
      </c>
      <c r="K128" s="16">
        <v>10.516400000000001</v>
      </c>
      <c r="L128" s="16">
        <v>9.2253000000000007</v>
      </c>
      <c r="M128" s="16">
        <v>-7.5369000000000002</v>
      </c>
      <c r="N128" s="16" t="s">
        <v>189</v>
      </c>
      <c r="O128" s="16">
        <v>8.8895999999999997</v>
      </c>
      <c r="P128" s="16" t="s">
        <v>189</v>
      </c>
      <c r="Q128" s="16" t="s">
        <v>189</v>
      </c>
      <c r="R128" s="16">
        <v>8.8165999999999993</v>
      </c>
      <c r="S128" s="16">
        <v>-9.2045999999999992</v>
      </c>
      <c r="T128" s="16">
        <v>8.6618999999999993</v>
      </c>
      <c r="U128" s="16">
        <v>8.0749999999999993</v>
      </c>
      <c r="V128" s="16">
        <v>-10.4825</v>
      </c>
      <c r="W128" s="16" t="s">
        <v>189</v>
      </c>
      <c r="X128" s="16" t="s">
        <v>189</v>
      </c>
      <c r="Y128" s="16">
        <v>8.7392000000000003</v>
      </c>
      <c r="Z128" s="16" t="s">
        <v>189</v>
      </c>
      <c r="AA128" s="16">
        <v>8.7392000000000003</v>
      </c>
      <c r="AB128" s="16" t="s">
        <v>189</v>
      </c>
      <c r="AC128" s="16">
        <v>-8.8605</v>
      </c>
      <c r="AD128" s="16">
        <v>-8.6160999999999994</v>
      </c>
      <c r="AE128" s="16" t="s">
        <v>189</v>
      </c>
      <c r="AF128" s="16" t="s">
        <v>189</v>
      </c>
      <c r="AG128" s="16">
        <v>-9.2045999999999992</v>
      </c>
      <c r="AH128" s="16" t="s">
        <v>189</v>
      </c>
      <c r="AI128" s="16">
        <v>8.6807999999999996</v>
      </c>
      <c r="AJ128" s="16">
        <v>9.6864000000000008</v>
      </c>
      <c r="AK128" s="16">
        <v>7.6395999999999997</v>
      </c>
      <c r="AL128" s="16" t="s">
        <v>189</v>
      </c>
      <c r="AM128" s="16">
        <v>8.6618999999999993</v>
      </c>
      <c r="AN128" s="16">
        <v>8.0207999999999995</v>
      </c>
      <c r="AO128" s="16">
        <v>8.2714999999999996</v>
      </c>
      <c r="AP128" s="16" t="s">
        <v>189</v>
      </c>
      <c r="AQ128" s="16">
        <v>8.0749999999999993</v>
      </c>
      <c r="AR128" s="16" t="s">
        <v>189</v>
      </c>
      <c r="AS128" s="16" t="s">
        <v>189</v>
      </c>
      <c r="AT128" s="16" t="s">
        <v>189</v>
      </c>
      <c r="AU128" s="16">
        <v>-10.4825</v>
      </c>
      <c r="AV128" s="16" t="s">
        <v>189</v>
      </c>
      <c r="AW128" s="16" t="s">
        <v>189</v>
      </c>
      <c r="AX128" s="16" t="s">
        <v>189</v>
      </c>
      <c r="AY128" s="16" t="s">
        <v>189</v>
      </c>
      <c r="AZ128" s="16">
        <v>9.4243000000000006</v>
      </c>
      <c r="BA128" s="16">
        <v>8.1860999999999997</v>
      </c>
      <c r="BB128" s="16" t="s">
        <v>189</v>
      </c>
      <c r="BC128" s="16">
        <v>8.7392000000000003</v>
      </c>
      <c r="BD128" s="16" t="s">
        <v>189</v>
      </c>
      <c r="BE128" s="16">
        <v>8.8048000000000002</v>
      </c>
      <c r="BF128" s="16">
        <v>9.3931000000000004</v>
      </c>
      <c r="BG128" s="16">
        <v>8.4949999999999992</v>
      </c>
      <c r="BH128" s="16" t="s">
        <v>189</v>
      </c>
      <c r="BI128" s="16">
        <v>8.8895999999999997</v>
      </c>
      <c r="BJ128" s="16" t="s">
        <v>189</v>
      </c>
      <c r="BK128" s="16" t="s">
        <v>189</v>
      </c>
      <c r="BL128" s="16" t="s">
        <v>189</v>
      </c>
      <c r="BM128" s="16" t="s">
        <v>189</v>
      </c>
      <c r="BN128" s="16" t="s">
        <v>189</v>
      </c>
      <c r="BO128" s="16" t="s">
        <v>189</v>
      </c>
      <c r="BP128" s="16" t="s">
        <v>189</v>
      </c>
      <c r="BQ128" s="16" t="s">
        <v>189</v>
      </c>
      <c r="BR128" s="16">
        <v>9.3931000000000004</v>
      </c>
      <c r="BS128" s="16">
        <v>8.3793000000000006</v>
      </c>
    </row>
    <row r="129" spans="1:71">
      <c r="A129" t="s">
        <v>271</v>
      </c>
      <c r="B129" t="s">
        <v>67</v>
      </c>
      <c r="C129" t="s">
        <v>417</v>
      </c>
      <c r="D129" s="16">
        <v>-18.792400000000001</v>
      </c>
      <c r="E129" s="16" t="s">
        <v>189</v>
      </c>
      <c r="F129" s="16" t="s">
        <v>189</v>
      </c>
      <c r="G129" s="16">
        <v>-19.328700000000001</v>
      </c>
      <c r="H129" s="16" t="s">
        <v>189</v>
      </c>
      <c r="I129" s="16">
        <v>-21.271599999999999</v>
      </c>
      <c r="J129" s="16" t="s">
        <v>189</v>
      </c>
      <c r="K129" s="16">
        <v>-20.223600000000001</v>
      </c>
      <c r="L129" s="16">
        <v>-17.950099999999999</v>
      </c>
      <c r="M129" s="16" t="s">
        <v>189</v>
      </c>
      <c r="N129" s="16" t="s">
        <v>189</v>
      </c>
      <c r="O129" s="16">
        <v>-15.9445</v>
      </c>
      <c r="P129" s="16" t="s">
        <v>189</v>
      </c>
      <c r="Q129" s="16" t="s">
        <v>189</v>
      </c>
      <c r="R129" s="16">
        <v>-18.792400000000001</v>
      </c>
      <c r="S129" s="16" t="s">
        <v>189</v>
      </c>
      <c r="T129" s="16">
        <v>-17.655999999999999</v>
      </c>
      <c r="U129" s="16">
        <v>-18.024100000000001</v>
      </c>
      <c r="V129" s="16" t="s">
        <v>189</v>
      </c>
      <c r="W129" s="16" t="s">
        <v>189</v>
      </c>
      <c r="X129" s="16" t="s">
        <v>189</v>
      </c>
      <c r="Y129" s="16">
        <v>-18.374400000000001</v>
      </c>
      <c r="Z129" s="16" t="s">
        <v>189</v>
      </c>
      <c r="AA129" s="16">
        <v>-18.374400000000001</v>
      </c>
      <c r="AB129" s="16" t="s">
        <v>189</v>
      </c>
      <c r="AC129" s="16" t="s">
        <v>189</v>
      </c>
      <c r="AD129" s="16" t="s">
        <v>189</v>
      </c>
      <c r="AE129" s="16" t="s">
        <v>189</v>
      </c>
      <c r="AF129" s="16" t="s">
        <v>189</v>
      </c>
      <c r="AG129" s="16" t="s">
        <v>189</v>
      </c>
      <c r="AH129" s="16" t="s">
        <v>189</v>
      </c>
      <c r="AI129" s="16">
        <v>-17.655999999999999</v>
      </c>
      <c r="AJ129" s="16" t="s">
        <v>189</v>
      </c>
      <c r="AK129" s="16">
        <v>-17.700099999999999</v>
      </c>
      <c r="AL129" s="16" t="s">
        <v>189</v>
      </c>
      <c r="AM129" s="16">
        <v>-17.655999999999999</v>
      </c>
      <c r="AN129" s="16" t="s">
        <v>189</v>
      </c>
      <c r="AO129" s="16">
        <v>-18.612200000000001</v>
      </c>
      <c r="AP129" s="16" t="s">
        <v>189</v>
      </c>
      <c r="AQ129" s="16">
        <v>-18.024100000000001</v>
      </c>
      <c r="AR129" s="16" t="s">
        <v>189</v>
      </c>
      <c r="AS129" s="16" t="s">
        <v>189</v>
      </c>
      <c r="AT129" s="16" t="s">
        <v>189</v>
      </c>
      <c r="AU129" s="16" t="s">
        <v>189</v>
      </c>
      <c r="AV129" s="16" t="s">
        <v>189</v>
      </c>
      <c r="AW129" s="16" t="s">
        <v>189</v>
      </c>
      <c r="AX129" s="16" t="s">
        <v>189</v>
      </c>
      <c r="AY129" s="16" t="s">
        <v>189</v>
      </c>
      <c r="AZ129" s="16" t="s">
        <v>189</v>
      </c>
      <c r="BA129" s="16">
        <v>-20.713999999999999</v>
      </c>
      <c r="BB129" s="16" t="s">
        <v>189</v>
      </c>
      <c r="BC129" s="16">
        <v>-18.374400000000001</v>
      </c>
      <c r="BD129" s="16" t="s">
        <v>189</v>
      </c>
      <c r="BE129" s="16">
        <v>-15.4816</v>
      </c>
      <c r="BF129" s="16" t="s">
        <v>189</v>
      </c>
      <c r="BG129" s="16">
        <v>-17.487500000000001</v>
      </c>
      <c r="BH129" s="16" t="s">
        <v>189</v>
      </c>
      <c r="BI129" s="16">
        <v>-15.9445</v>
      </c>
      <c r="BJ129" s="16" t="s">
        <v>189</v>
      </c>
      <c r="BK129" s="16" t="s">
        <v>189</v>
      </c>
      <c r="BL129" s="16" t="s">
        <v>189</v>
      </c>
      <c r="BM129" s="16" t="s">
        <v>189</v>
      </c>
      <c r="BN129" s="16" t="s">
        <v>189</v>
      </c>
      <c r="BO129" s="16" t="s">
        <v>189</v>
      </c>
      <c r="BP129" s="16" t="s">
        <v>189</v>
      </c>
      <c r="BQ129" s="16" t="s">
        <v>189</v>
      </c>
      <c r="BR129" s="16" t="s">
        <v>189</v>
      </c>
      <c r="BS129" s="16">
        <v>-21.271599999999999</v>
      </c>
    </row>
    <row r="130" spans="1:71">
      <c r="A130" t="s">
        <v>271</v>
      </c>
      <c r="B130" t="s">
        <v>4</v>
      </c>
      <c r="C130" t="s">
        <v>418</v>
      </c>
      <c r="D130" s="16">
        <v>22.942399999999999</v>
      </c>
      <c r="E130" s="16">
        <v>26.9482</v>
      </c>
      <c r="F130" s="16">
        <v>23.597300000000001</v>
      </c>
      <c r="G130" s="16">
        <v>16.8629</v>
      </c>
      <c r="H130" s="16">
        <v>26.9482</v>
      </c>
      <c r="I130" s="16">
        <v>19.855499999999999</v>
      </c>
      <c r="J130" s="16">
        <v>-7.3962000000000003</v>
      </c>
      <c r="K130" s="16">
        <v>24.4392</v>
      </c>
      <c r="L130" s="16">
        <v>25.145499999999998</v>
      </c>
      <c r="M130" s="16">
        <v>21.075399999999998</v>
      </c>
      <c r="N130" s="16" t="s">
        <v>189</v>
      </c>
      <c r="O130" s="16">
        <v>24.306000000000001</v>
      </c>
      <c r="P130" s="16">
        <v>-14.0914</v>
      </c>
      <c r="Q130" s="16" t="s">
        <v>189</v>
      </c>
      <c r="R130" s="16">
        <v>22.942399999999999</v>
      </c>
      <c r="S130" s="16">
        <v>24.067299999999999</v>
      </c>
      <c r="T130" s="16">
        <v>21.164300000000001</v>
      </c>
      <c r="U130" s="16">
        <v>20.753299999999999</v>
      </c>
      <c r="V130" s="16">
        <v>24.222999999999999</v>
      </c>
      <c r="W130" s="16" t="s">
        <v>189</v>
      </c>
      <c r="X130" s="16" t="s">
        <v>189</v>
      </c>
      <c r="Y130" s="16">
        <v>22.6127</v>
      </c>
      <c r="Z130" s="16" t="s">
        <v>189</v>
      </c>
      <c r="AA130" s="16">
        <v>22.6127</v>
      </c>
      <c r="AB130" s="16" t="s">
        <v>189</v>
      </c>
      <c r="AC130" s="16">
        <v>23.509699999999999</v>
      </c>
      <c r="AD130" s="16">
        <v>30.536000000000001</v>
      </c>
      <c r="AE130" s="16">
        <v>19.689299999999999</v>
      </c>
      <c r="AF130" s="16" t="s">
        <v>189</v>
      </c>
      <c r="AG130" s="16">
        <v>24.067299999999999</v>
      </c>
      <c r="AH130" s="16" t="s">
        <v>189</v>
      </c>
      <c r="AI130" s="16">
        <v>21.2133</v>
      </c>
      <c r="AJ130" s="16">
        <v>22.202300000000001</v>
      </c>
      <c r="AK130" s="16">
        <v>20.158300000000001</v>
      </c>
      <c r="AL130" s="16" t="s">
        <v>189</v>
      </c>
      <c r="AM130" s="16">
        <v>21.164300000000001</v>
      </c>
      <c r="AN130" s="16">
        <v>22.724599999999999</v>
      </c>
      <c r="AO130" s="16">
        <v>19.105699999999999</v>
      </c>
      <c r="AP130" s="16" t="s">
        <v>189</v>
      </c>
      <c r="AQ130" s="16">
        <v>20.753299999999999</v>
      </c>
      <c r="AR130" s="16">
        <v>29.742100000000001</v>
      </c>
      <c r="AS130" s="16">
        <v>20.251000000000001</v>
      </c>
      <c r="AT130" s="16" t="s">
        <v>189</v>
      </c>
      <c r="AU130" s="16">
        <v>24.222999999999999</v>
      </c>
      <c r="AV130" s="16" t="s">
        <v>189</v>
      </c>
      <c r="AW130" s="16" t="s">
        <v>189</v>
      </c>
      <c r="AX130" s="16" t="s">
        <v>189</v>
      </c>
      <c r="AY130" s="16" t="s">
        <v>189</v>
      </c>
      <c r="AZ130" s="16">
        <v>26.948799999999999</v>
      </c>
      <c r="BA130" s="16">
        <v>19.258700000000001</v>
      </c>
      <c r="BB130" s="16" t="s">
        <v>189</v>
      </c>
      <c r="BC130" s="16">
        <v>22.6127</v>
      </c>
      <c r="BD130" s="16" t="s">
        <v>189</v>
      </c>
      <c r="BE130" s="16">
        <v>23.961500000000001</v>
      </c>
      <c r="BF130" s="16">
        <v>27.041899999999998</v>
      </c>
      <c r="BG130" s="16">
        <v>21.6387</v>
      </c>
      <c r="BH130" s="16" t="s">
        <v>189</v>
      </c>
      <c r="BI130" s="16">
        <v>24.306000000000001</v>
      </c>
      <c r="BJ130" s="16" t="s">
        <v>189</v>
      </c>
      <c r="BK130" s="16">
        <v>-13.8057</v>
      </c>
      <c r="BL130" s="16" t="s">
        <v>189</v>
      </c>
      <c r="BM130" s="16">
        <v>-13.6968</v>
      </c>
      <c r="BN130" s="16" t="s">
        <v>189</v>
      </c>
      <c r="BO130" s="16">
        <v>-14.0914</v>
      </c>
      <c r="BP130" s="16" t="s">
        <v>189</v>
      </c>
      <c r="BQ130" s="16" t="s">
        <v>189</v>
      </c>
      <c r="BR130" s="16">
        <v>26.9482</v>
      </c>
      <c r="BS130" s="16">
        <v>19.855499999999999</v>
      </c>
    </row>
    <row r="131" spans="1:71">
      <c r="A131" t="s">
        <v>272</v>
      </c>
      <c r="B131" t="s">
        <v>0</v>
      </c>
      <c r="C131" t="s">
        <v>419</v>
      </c>
      <c r="D131" s="16">
        <v>7.2499000000000002</v>
      </c>
      <c r="E131" s="16">
        <v>9.2558000000000007</v>
      </c>
      <c r="F131" s="16">
        <v>9.7062000000000008</v>
      </c>
      <c r="G131" s="16">
        <v>5.0709999999999997</v>
      </c>
      <c r="H131" s="16">
        <v>9.2558000000000007</v>
      </c>
      <c r="I131" s="16">
        <v>6.5618999999999996</v>
      </c>
      <c r="J131" s="16" t="s">
        <v>189</v>
      </c>
      <c r="K131" s="16">
        <v>7.2435999999999998</v>
      </c>
      <c r="L131" s="16">
        <v>6.9939999999999998</v>
      </c>
      <c r="M131" s="16">
        <v>7.9100999999999999</v>
      </c>
      <c r="N131" s="16">
        <v>6.7173999999999996</v>
      </c>
      <c r="O131" s="16">
        <v>7.3091999999999997</v>
      </c>
      <c r="P131" s="16">
        <v>7.1837</v>
      </c>
      <c r="Q131" s="16">
        <v>7.4036999999999997</v>
      </c>
      <c r="R131" s="16">
        <v>7.0349000000000004</v>
      </c>
      <c r="S131" s="16">
        <v>9.0983999999999998</v>
      </c>
      <c r="T131" s="16">
        <v>4.5735999999999999</v>
      </c>
      <c r="U131" s="16">
        <v>5.6862000000000004</v>
      </c>
      <c r="V131" s="16">
        <v>9.4962999999999997</v>
      </c>
      <c r="W131" s="16">
        <v>7.9654999999999996</v>
      </c>
      <c r="X131" s="16" t="s">
        <v>189</v>
      </c>
      <c r="Y131" s="16">
        <v>4.8090000000000002</v>
      </c>
      <c r="Z131" s="16">
        <v>7.9409000000000001</v>
      </c>
      <c r="AA131" s="16">
        <v>4.8090000000000002</v>
      </c>
      <c r="AB131" s="16">
        <v>9.4080999999999992</v>
      </c>
      <c r="AC131" s="16">
        <v>5.6646999999999998</v>
      </c>
      <c r="AD131" s="16">
        <v>10.008699999999999</v>
      </c>
      <c r="AE131" s="16">
        <v>8.7097999999999995</v>
      </c>
      <c r="AF131" s="16">
        <v>8.4717000000000002</v>
      </c>
      <c r="AG131" s="16">
        <v>9.9140999999999995</v>
      </c>
      <c r="AH131" s="16">
        <v>4.5712999999999999</v>
      </c>
      <c r="AI131" s="16">
        <v>4.5640999999999998</v>
      </c>
      <c r="AJ131" s="16">
        <v>7.3011999999999997</v>
      </c>
      <c r="AK131" s="16">
        <v>3.9626999999999999</v>
      </c>
      <c r="AL131" s="16">
        <v>5.8277000000000001</v>
      </c>
      <c r="AM131" s="16">
        <v>2.9424000000000001</v>
      </c>
      <c r="AN131" s="16">
        <v>8.9901999999999997</v>
      </c>
      <c r="AO131" s="16">
        <v>4.8380000000000001</v>
      </c>
      <c r="AP131" s="16">
        <v>6.7572999999999999</v>
      </c>
      <c r="AQ131" s="16">
        <v>4.3624000000000001</v>
      </c>
      <c r="AR131" s="16">
        <v>9.4722000000000008</v>
      </c>
      <c r="AS131" s="16">
        <v>9.5448000000000004</v>
      </c>
      <c r="AT131" s="16">
        <v>8.2677999999999994</v>
      </c>
      <c r="AU131" s="16">
        <v>11.2263</v>
      </c>
      <c r="AV131" s="16">
        <v>9.6041000000000007</v>
      </c>
      <c r="AW131" s="16">
        <v>7.3550000000000004</v>
      </c>
      <c r="AX131" s="16">
        <v>8.1176999999999992</v>
      </c>
      <c r="AY131" s="16">
        <v>7.7298</v>
      </c>
      <c r="AZ131" s="16">
        <v>7.9295</v>
      </c>
      <c r="BA131" s="16">
        <v>3.8285</v>
      </c>
      <c r="BB131" s="16">
        <v>5.4172000000000002</v>
      </c>
      <c r="BC131" s="16">
        <v>3.4171</v>
      </c>
      <c r="BD131" s="16">
        <v>8.2603000000000009</v>
      </c>
      <c r="BE131" s="16">
        <v>5.3011999999999997</v>
      </c>
      <c r="BF131" s="16">
        <v>8.6255000000000006</v>
      </c>
      <c r="BG131" s="16">
        <v>6.3247999999999998</v>
      </c>
      <c r="BH131" s="16">
        <v>7.0519999999999996</v>
      </c>
      <c r="BI131" s="16">
        <v>8.4939</v>
      </c>
      <c r="BJ131" s="16">
        <v>7.6414999999999997</v>
      </c>
      <c r="BK131" s="16">
        <v>2.7473000000000001</v>
      </c>
      <c r="BL131" s="16" t="s">
        <v>189</v>
      </c>
      <c r="BM131" s="16">
        <v>6.7546999999999997</v>
      </c>
      <c r="BN131" s="16">
        <v>8.8749000000000002</v>
      </c>
      <c r="BO131" s="16">
        <v>6.6109</v>
      </c>
      <c r="BP131" s="16">
        <v>8.1308000000000007</v>
      </c>
      <c r="BQ131" s="16">
        <v>6.9004000000000003</v>
      </c>
      <c r="BR131" s="16">
        <v>-19.5244</v>
      </c>
      <c r="BS131" s="16">
        <v>6.2640000000000002</v>
      </c>
    </row>
    <row r="132" spans="1:71">
      <c r="A132" t="s">
        <v>272</v>
      </c>
      <c r="B132" t="s">
        <v>1</v>
      </c>
      <c r="C132" t="s">
        <v>420</v>
      </c>
      <c r="D132" s="16">
        <v>1.6022000000000001</v>
      </c>
      <c r="E132" s="16" t="s">
        <v>189</v>
      </c>
      <c r="F132" s="16" t="s">
        <v>189</v>
      </c>
      <c r="G132" s="16">
        <v>1.0793999999999999</v>
      </c>
      <c r="H132" s="16" t="s">
        <v>189</v>
      </c>
      <c r="I132" s="16">
        <v>1.1525000000000001</v>
      </c>
      <c r="J132" s="16" t="s">
        <v>189</v>
      </c>
      <c r="K132" s="16">
        <v>1.6022000000000001</v>
      </c>
      <c r="L132" s="16" t="s">
        <v>189</v>
      </c>
      <c r="M132" s="16">
        <v>-1.7118</v>
      </c>
      <c r="N132" s="16">
        <v>-0.59840000000000004</v>
      </c>
      <c r="O132" s="16">
        <v>-2.0285000000000002</v>
      </c>
      <c r="P132" s="16">
        <v>1.2372000000000001</v>
      </c>
      <c r="Q132" s="16">
        <v>-2.3228</v>
      </c>
      <c r="R132" s="16">
        <v>1.0095000000000001</v>
      </c>
      <c r="S132" s="16">
        <v>1.3129</v>
      </c>
      <c r="T132" s="16">
        <v>-1.8884000000000001</v>
      </c>
      <c r="U132" s="16">
        <v>2.3527999999999998</v>
      </c>
      <c r="V132" s="16">
        <v>-1E-4</v>
      </c>
      <c r="W132" s="16">
        <v>1.3315999999999999</v>
      </c>
      <c r="X132" s="16" t="s">
        <v>189</v>
      </c>
      <c r="Y132" s="16">
        <v>-2.3180999999999998</v>
      </c>
      <c r="Z132" s="16">
        <v>1.3203</v>
      </c>
      <c r="AA132" s="16">
        <v>-2.3180999999999998</v>
      </c>
      <c r="AB132" s="16">
        <v>-1.4274</v>
      </c>
      <c r="AC132" s="16" t="s">
        <v>189</v>
      </c>
      <c r="AD132" s="16" t="s">
        <v>189</v>
      </c>
      <c r="AE132" s="16">
        <v>-1.1088</v>
      </c>
      <c r="AF132" s="16" t="s">
        <v>189</v>
      </c>
      <c r="AG132" s="16">
        <v>-0.80220000000000002</v>
      </c>
      <c r="AH132" s="16" t="s">
        <v>189</v>
      </c>
      <c r="AI132" s="16" t="s">
        <v>189</v>
      </c>
      <c r="AJ132" s="16" t="s">
        <v>189</v>
      </c>
      <c r="AK132" s="16">
        <v>-1.2152000000000001</v>
      </c>
      <c r="AL132" s="16" t="s">
        <v>189</v>
      </c>
      <c r="AM132" s="16">
        <v>-1.2035</v>
      </c>
      <c r="AN132" s="16" t="s">
        <v>189</v>
      </c>
      <c r="AO132" s="16">
        <v>1.6580999999999999</v>
      </c>
      <c r="AP132" s="16">
        <v>-3.4478</v>
      </c>
      <c r="AQ132" s="16">
        <v>-1.4711000000000001</v>
      </c>
      <c r="AR132" s="16" t="s">
        <v>189</v>
      </c>
      <c r="AS132" s="16">
        <v>-1E-4</v>
      </c>
      <c r="AT132" s="16" t="s">
        <v>189</v>
      </c>
      <c r="AU132" s="16" t="s">
        <v>189</v>
      </c>
      <c r="AV132" s="16" t="s">
        <v>189</v>
      </c>
      <c r="AW132" s="16">
        <v>0.70989999999999998</v>
      </c>
      <c r="AX132" s="16">
        <v>-2.1316000000000002</v>
      </c>
      <c r="AY132" s="16">
        <v>-0.72370000000000001</v>
      </c>
      <c r="AZ132" s="16" t="s">
        <v>189</v>
      </c>
      <c r="BA132" s="16" t="s">
        <v>189</v>
      </c>
      <c r="BB132" s="16" t="s">
        <v>189</v>
      </c>
      <c r="BC132" s="16" t="s">
        <v>189</v>
      </c>
      <c r="BD132" s="16">
        <v>-1.9786999999999999</v>
      </c>
      <c r="BE132" s="16" t="s">
        <v>189</v>
      </c>
      <c r="BF132" s="16" t="s">
        <v>189</v>
      </c>
      <c r="BG132" s="16">
        <v>-0.94279999999999997</v>
      </c>
      <c r="BH132" s="16">
        <v>-2.5188999999999999</v>
      </c>
      <c r="BI132" s="16" t="s">
        <v>189</v>
      </c>
      <c r="BJ132" s="16">
        <v>-0.92510000000000003</v>
      </c>
      <c r="BK132" s="16" t="s">
        <v>189</v>
      </c>
      <c r="BL132" s="16" t="s">
        <v>189</v>
      </c>
      <c r="BM132" s="16">
        <v>1.2753000000000001</v>
      </c>
      <c r="BN132" s="16" t="s">
        <v>189</v>
      </c>
      <c r="BO132" s="16">
        <v>-1.1114999999999999</v>
      </c>
      <c r="BP132" s="16" t="s">
        <v>189</v>
      </c>
      <c r="BQ132" s="16">
        <v>-1.5432999999999999</v>
      </c>
      <c r="BR132" s="16" t="s">
        <v>189</v>
      </c>
      <c r="BS132" s="16">
        <v>0.91020000000000001</v>
      </c>
    </row>
    <row r="133" spans="1:71">
      <c r="A133" t="s">
        <v>272</v>
      </c>
      <c r="B133" t="s">
        <v>75</v>
      </c>
      <c r="C133" t="s">
        <v>421</v>
      </c>
      <c r="D133" s="16">
        <v>1.5521</v>
      </c>
      <c r="E133" s="16" t="s">
        <v>189</v>
      </c>
      <c r="F133" s="16" t="s">
        <v>189</v>
      </c>
      <c r="G133" s="16">
        <v>1.5652999999999999</v>
      </c>
      <c r="H133" s="16" t="s">
        <v>189</v>
      </c>
      <c r="I133" s="16">
        <v>1.2248000000000001</v>
      </c>
      <c r="J133" s="16" t="s">
        <v>189</v>
      </c>
      <c r="K133" s="16">
        <v>1.5557000000000001</v>
      </c>
      <c r="L133" s="16" t="s">
        <v>189</v>
      </c>
      <c r="M133" s="16">
        <v>-1.319</v>
      </c>
      <c r="N133" s="16">
        <v>-1.0405</v>
      </c>
      <c r="O133" s="16">
        <v>-2.1126</v>
      </c>
      <c r="P133" s="16">
        <v>1.2571000000000001</v>
      </c>
      <c r="Q133" s="16">
        <v>-2.2820999999999998</v>
      </c>
      <c r="R133" s="16">
        <v>1.0961000000000001</v>
      </c>
      <c r="S133" s="16">
        <v>1.8549</v>
      </c>
      <c r="T133" s="16" t="s">
        <v>189</v>
      </c>
      <c r="U133" s="16">
        <v>-1.0519000000000001</v>
      </c>
      <c r="V133" s="16">
        <v>-2.0752000000000002</v>
      </c>
      <c r="W133" s="16">
        <v>1.7831999999999999</v>
      </c>
      <c r="X133" s="16" t="s">
        <v>189</v>
      </c>
      <c r="Y133" s="16" t="s">
        <v>189</v>
      </c>
      <c r="Z133" s="16">
        <v>1.7794000000000001</v>
      </c>
      <c r="AA133" s="16" t="s">
        <v>189</v>
      </c>
      <c r="AB133" s="16">
        <v>1.9504999999999999</v>
      </c>
      <c r="AC133" s="16" t="s">
        <v>189</v>
      </c>
      <c r="AD133" s="16" t="s">
        <v>189</v>
      </c>
      <c r="AE133" s="16">
        <v>1.3933</v>
      </c>
      <c r="AF133" s="16">
        <v>-3.0059999999999998</v>
      </c>
      <c r="AG133" s="16">
        <v>-1.1363000000000001</v>
      </c>
      <c r="AH133" s="16" t="s">
        <v>189</v>
      </c>
      <c r="AI133" s="16" t="s">
        <v>189</v>
      </c>
      <c r="AJ133" s="16" t="s">
        <v>189</v>
      </c>
      <c r="AK133" s="16" t="s">
        <v>189</v>
      </c>
      <c r="AL133" s="16" t="s">
        <v>189</v>
      </c>
      <c r="AM133" s="16" t="s">
        <v>189</v>
      </c>
      <c r="AN133" s="16" t="s">
        <v>189</v>
      </c>
      <c r="AO133" s="16">
        <v>-0.38690000000000002</v>
      </c>
      <c r="AP133" s="16" t="s">
        <v>189</v>
      </c>
      <c r="AQ133" s="16" t="s">
        <v>189</v>
      </c>
      <c r="AR133" s="16" t="s">
        <v>189</v>
      </c>
      <c r="AS133" s="16">
        <v>-2.1781000000000001</v>
      </c>
      <c r="AT133" s="16" t="s">
        <v>189</v>
      </c>
      <c r="AU133" s="16">
        <v>-1.7223999999999999</v>
      </c>
      <c r="AV133" s="16" t="s">
        <v>189</v>
      </c>
      <c r="AW133" s="16">
        <v>1.4000999999999999</v>
      </c>
      <c r="AX133" s="16">
        <v>-2.6812999999999998</v>
      </c>
      <c r="AY133" s="16">
        <v>-1.2507999999999999</v>
      </c>
      <c r="AZ133" s="16" t="s">
        <v>189</v>
      </c>
      <c r="BA133" s="16" t="s">
        <v>189</v>
      </c>
      <c r="BB133" s="16" t="s">
        <v>189</v>
      </c>
      <c r="BC133" s="16" t="s">
        <v>189</v>
      </c>
      <c r="BD133" s="16" t="s">
        <v>189</v>
      </c>
      <c r="BE133" s="16" t="s">
        <v>189</v>
      </c>
      <c r="BF133" s="16" t="s">
        <v>189</v>
      </c>
      <c r="BG133" s="16" t="s">
        <v>189</v>
      </c>
      <c r="BH133" s="16" t="s">
        <v>189</v>
      </c>
      <c r="BI133" s="16" t="s">
        <v>189</v>
      </c>
      <c r="BJ133" s="16">
        <v>1.3303</v>
      </c>
      <c r="BK133" s="16" t="s">
        <v>189</v>
      </c>
      <c r="BL133" s="16" t="s">
        <v>189</v>
      </c>
      <c r="BM133" s="16">
        <v>1.3349</v>
      </c>
      <c r="BN133" s="16" t="s">
        <v>189</v>
      </c>
      <c r="BO133" s="16">
        <v>-1.0187999999999999</v>
      </c>
      <c r="BP133" s="16" t="s">
        <v>189</v>
      </c>
      <c r="BQ133" s="16" t="s">
        <v>189</v>
      </c>
      <c r="BR133" s="16" t="s">
        <v>189</v>
      </c>
      <c r="BS133" s="16">
        <v>-1.1946000000000001</v>
      </c>
    </row>
    <row r="134" spans="1:71">
      <c r="A134" t="s">
        <v>272</v>
      </c>
      <c r="B134" t="s">
        <v>2</v>
      </c>
      <c r="C134" t="s">
        <v>422</v>
      </c>
      <c r="D134" s="16">
        <v>-6.7157</v>
      </c>
      <c r="E134" s="16" t="s">
        <v>189</v>
      </c>
      <c r="F134" s="16" t="s">
        <v>189</v>
      </c>
      <c r="G134" s="16">
        <v>-5.6830999999999996</v>
      </c>
      <c r="H134" s="16" t="s">
        <v>189</v>
      </c>
      <c r="I134" s="16">
        <v>-7.6938000000000004</v>
      </c>
      <c r="J134" s="16" t="s">
        <v>189</v>
      </c>
      <c r="K134" s="16">
        <v>-6.7732000000000001</v>
      </c>
      <c r="L134" s="16" t="s">
        <v>189</v>
      </c>
      <c r="M134" s="16" t="s">
        <v>189</v>
      </c>
      <c r="N134" s="16" t="s">
        <v>189</v>
      </c>
      <c r="O134" s="16">
        <v>-5.9675000000000002</v>
      </c>
      <c r="P134" s="16" t="s">
        <v>189</v>
      </c>
      <c r="Q134" s="16" t="s">
        <v>189</v>
      </c>
      <c r="R134" s="16">
        <v>-6.3315999999999999</v>
      </c>
      <c r="S134" s="16" t="s">
        <v>189</v>
      </c>
      <c r="T134" s="16">
        <v>-5.9550000000000001</v>
      </c>
      <c r="U134" s="16">
        <v>-6.3990999999999998</v>
      </c>
      <c r="V134" s="16" t="s">
        <v>189</v>
      </c>
      <c r="W134" s="16">
        <v>-7.8288000000000002</v>
      </c>
      <c r="X134" s="16" t="s">
        <v>189</v>
      </c>
      <c r="Y134" s="16" t="s">
        <v>189</v>
      </c>
      <c r="Z134" s="16">
        <v>-7.7774999999999999</v>
      </c>
      <c r="AA134" s="16" t="s">
        <v>189</v>
      </c>
      <c r="AB134" s="16" t="s">
        <v>189</v>
      </c>
      <c r="AC134" s="16" t="s">
        <v>189</v>
      </c>
      <c r="AD134" s="16" t="s">
        <v>189</v>
      </c>
      <c r="AE134" s="16" t="s">
        <v>189</v>
      </c>
      <c r="AF134" s="16" t="s">
        <v>189</v>
      </c>
      <c r="AG134" s="16" t="s">
        <v>189</v>
      </c>
      <c r="AH134" s="16" t="s">
        <v>189</v>
      </c>
      <c r="AI134" s="16" t="s">
        <v>189</v>
      </c>
      <c r="AJ134" s="16" t="s">
        <v>189</v>
      </c>
      <c r="AK134" s="16">
        <v>-6.1638000000000002</v>
      </c>
      <c r="AL134" s="16" t="s">
        <v>189</v>
      </c>
      <c r="AM134" s="16" t="s">
        <v>189</v>
      </c>
      <c r="AN134" s="16" t="s">
        <v>189</v>
      </c>
      <c r="AO134" s="16">
        <v>-6.8823999999999996</v>
      </c>
      <c r="AP134" s="16" t="s">
        <v>189</v>
      </c>
      <c r="AQ134" s="16" t="s">
        <v>189</v>
      </c>
      <c r="AR134" s="16" t="s">
        <v>189</v>
      </c>
      <c r="AS134" s="16" t="s">
        <v>189</v>
      </c>
      <c r="AT134" s="16" t="s">
        <v>189</v>
      </c>
      <c r="AU134" s="16" t="s">
        <v>189</v>
      </c>
      <c r="AV134" s="16" t="s">
        <v>189</v>
      </c>
      <c r="AW134" s="16" t="s">
        <v>189</v>
      </c>
      <c r="AX134" s="16" t="s">
        <v>189</v>
      </c>
      <c r="AY134" s="16" t="s">
        <v>189</v>
      </c>
      <c r="AZ134" s="16" t="s">
        <v>189</v>
      </c>
      <c r="BA134" s="16" t="s">
        <v>189</v>
      </c>
      <c r="BB134" s="16" t="s">
        <v>189</v>
      </c>
      <c r="BC134" s="16" t="s">
        <v>189</v>
      </c>
      <c r="BD134" s="16" t="s">
        <v>189</v>
      </c>
      <c r="BE134" s="16" t="s">
        <v>189</v>
      </c>
      <c r="BF134" s="16" t="s">
        <v>189</v>
      </c>
      <c r="BG134" s="16" t="s">
        <v>189</v>
      </c>
      <c r="BH134" s="16" t="s">
        <v>189</v>
      </c>
      <c r="BI134" s="16" t="s">
        <v>189</v>
      </c>
      <c r="BJ134" s="16" t="s">
        <v>189</v>
      </c>
      <c r="BK134" s="16" t="s">
        <v>189</v>
      </c>
      <c r="BL134" s="16" t="s">
        <v>189</v>
      </c>
      <c r="BM134" s="16" t="s">
        <v>189</v>
      </c>
      <c r="BN134" s="16" t="s">
        <v>189</v>
      </c>
      <c r="BO134" s="16" t="s">
        <v>189</v>
      </c>
      <c r="BP134" s="16" t="s">
        <v>189</v>
      </c>
      <c r="BQ134" s="16" t="s">
        <v>189</v>
      </c>
      <c r="BR134" s="16" t="s">
        <v>189</v>
      </c>
      <c r="BS134" s="16">
        <v>-6.3315999999999999</v>
      </c>
    </row>
    <row r="135" spans="1:71">
      <c r="A135" t="s">
        <v>272</v>
      </c>
      <c r="B135" t="s">
        <v>67</v>
      </c>
      <c r="C135" t="s">
        <v>423</v>
      </c>
      <c r="D135" s="16">
        <v>26.702999999999999</v>
      </c>
      <c r="E135" s="16" t="s">
        <v>189</v>
      </c>
      <c r="F135" s="16" t="s">
        <v>189</v>
      </c>
      <c r="G135" s="16">
        <v>22.776499999999999</v>
      </c>
      <c r="H135" s="16" t="s">
        <v>189</v>
      </c>
      <c r="I135" s="16">
        <v>23.9389</v>
      </c>
      <c r="J135" s="16" t="s">
        <v>189</v>
      </c>
      <c r="K135" s="16">
        <v>26.882300000000001</v>
      </c>
      <c r="L135" s="16">
        <v>-30.104900000000001</v>
      </c>
      <c r="M135" s="16">
        <v>-28.0305</v>
      </c>
      <c r="N135" s="16">
        <v>-19.290600000000001</v>
      </c>
      <c r="O135" s="16">
        <v>30.791499999999999</v>
      </c>
      <c r="P135" s="16">
        <v>21.258099999999999</v>
      </c>
      <c r="Q135" s="16">
        <v>29.002300000000002</v>
      </c>
      <c r="R135" s="16">
        <v>23.656099999999999</v>
      </c>
      <c r="S135" s="16">
        <v>-26.680199999999999</v>
      </c>
      <c r="T135" s="16">
        <v>26.738199999999999</v>
      </c>
      <c r="U135" s="16">
        <v>28.480399999999999</v>
      </c>
      <c r="V135" s="16">
        <v>-19.928599999999999</v>
      </c>
      <c r="W135" s="16">
        <v>29.0808</v>
      </c>
      <c r="X135" s="16" t="s">
        <v>189</v>
      </c>
      <c r="Y135" s="16">
        <v>24.639700000000001</v>
      </c>
      <c r="Z135" s="16">
        <v>28.843</v>
      </c>
      <c r="AA135" s="16">
        <v>24.639700000000001</v>
      </c>
      <c r="AB135" s="16">
        <v>-22.454799999999999</v>
      </c>
      <c r="AC135" s="16" t="s">
        <v>189</v>
      </c>
      <c r="AD135" s="16" t="s">
        <v>189</v>
      </c>
      <c r="AE135" s="16">
        <v>-19.989100000000001</v>
      </c>
      <c r="AF135" s="16" t="s">
        <v>189</v>
      </c>
      <c r="AG135" s="16" t="s">
        <v>189</v>
      </c>
      <c r="AH135" s="16">
        <v>-35.996600000000001</v>
      </c>
      <c r="AI135" s="16">
        <v>22.070699999999999</v>
      </c>
      <c r="AJ135" s="16" t="s">
        <v>189</v>
      </c>
      <c r="AK135" s="16">
        <v>25.3462</v>
      </c>
      <c r="AL135" s="16">
        <v>-28.3</v>
      </c>
      <c r="AM135" s="16">
        <v>-24.835899999999999</v>
      </c>
      <c r="AN135" s="16" t="s">
        <v>189</v>
      </c>
      <c r="AO135" s="16">
        <v>25.786799999999999</v>
      </c>
      <c r="AP135" s="16">
        <v>-30.6875</v>
      </c>
      <c r="AQ135" s="16">
        <v>-25.497299999999999</v>
      </c>
      <c r="AR135" s="16" t="s">
        <v>189</v>
      </c>
      <c r="AS135" s="16" t="s">
        <v>189</v>
      </c>
      <c r="AT135" s="16" t="s">
        <v>189</v>
      </c>
      <c r="AU135" s="16" t="s">
        <v>189</v>
      </c>
      <c r="AV135" s="16" t="s">
        <v>189</v>
      </c>
      <c r="AW135" s="16">
        <v>-25.304300000000001</v>
      </c>
      <c r="AX135" s="16" t="s">
        <v>189</v>
      </c>
      <c r="AY135" s="16">
        <v>-26.165600000000001</v>
      </c>
      <c r="AZ135" s="16" t="s">
        <v>189</v>
      </c>
      <c r="BA135" s="16">
        <v>-22.514399999999998</v>
      </c>
      <c r="BB135" s="16">
        <v>-26.860499999999998</v>
      </c>
      <c r="BC135" s="16" t="s">
        <v>189</v>
      </c>
      <c r="BD135" s="16" t="s">
        <v>189</v>
      </c>
      <c r="BE135" s="16">
        <v>-27.392299999999999</v>
      </c>
      <c r="BF135" s="16" t="s">
        <v>189</v>
      </c>
      <c r="BG135" s="16">
        <v>-26.926100000000002</v>
      </c>
      <c r="BH135" s="16">
        <v>29.64</v>
      </c>
      <c r="BI135" s="16" t="s">
        <v>189</v>
      </c>
      <c r="BJ135" s="16">
        <v>-23.111999999999998</v>
      </c>
      <c r="BK135" s="16" t="s">
        <v>189</v>
      </c>
      <c r="BL135" s="16" t="s">
        <v>189</v>
      </c>
      <c r="BM135" s="16">
        <v>21.384699999999999</v>
      </c>
      <c r="BN135" s="16" t="s">
        <v>189</v>
      </c>
      <c r="BO135" s="16">
        <v>-20.470500000000001</v>
      </c>
      <c r="BP135" s="16" t="s">
        <v>189</v>
      </c>
      <c r="BQ135" s="16">
        <v>-25.860800000000001</v>
      </c>
      <c r="BR135" s="16" t="s">
        <v>189</v>
      </c>
      <c r="BS135" s="16">
        <v>22.084599999999998</v>
      </c>
    </row>
    <row r="136" spans="1:71">
      <c r="A136" t="s">
        <v>272</v>
      </c>
      <c r="B136" t="s">
        <v>4</v>
      </c>
      <c r="C136" t="s">
        <v>424</v>
      </c>
      <c r="D136" s="16">
        <v>12.828799999999999</v>
      </c>
      <c r="E136" s="16">
        <v>-12.7264</v>
      </c>
      <c r="F136" s="16">
        <v>-16.2043</v>
      </c>
      <c r="G136" s="16">
        <v>12.041499999999999</v>
      </c>
      <c r="H136" s="16">
        <v>-12.7264</v>
      </c>
      <c r="I136" s="16">
        <v>12.9696</v>
      </c>
      <c r="J136" s="16" t="s">
        <v>189</v>
      </c>
      <c r="K136" s="16">
        <v>12.9491</v>
      </c>
      <c r="L136" s="16">
        <v>-12.542999999999999</v>
      </c>
      <c r="M136" s="16">
        <v>12.7837</v>
      </c>
      <c r="N136" s="16">
        <v>-13.209300000000001</v>
      </c>
      <c r="O136" s="16">
        <v>11.909700000000001</v>
      </c>
      <c r="P136" s="16">
        <v>13.701000000000001</v>
      </c>
      <c r="Q136" s="16">
        <v>11.7819</v>
      </c>
      <c r="R136" s="16">
        <v>13.959300000000001</v>
      </c>
      <c r="S136" s="16">
        <v>14.947900000000001</v>
      </c>
      <c r="T136" s="16">
        <v>10.419600000000001</v>
      </c>
      <c r="U136" s="16">
        <v>12.1874</v>
      </c>
      <c r="V136" s="16">
        <v>13.801</v>
      </c>
      <c r="W136" s="16">
        <v>13.056800000000001</v>
      </c>
      <c r="X136" s="16" t="s">
        <v>189</v>
      </c>
      <c r="Y136" s="16">
        <v>-12.261699999999999</v>
      </c>
      <c r="Z136" s="16">
        <v>13.056100000000001</v>
      </c>
      <c r="AA136" s="16">
        <v>-12.261699999999999</v>
      </c>
      <c r="AB136" s="16">
        <v>14.929500000000001</v>
      </c>
      <c r="AC136" s="16" t="s">
        <v>189</v>
      </c>
      <c r="AD136" s="16" t="s">
        <v>189</v>
      </c>
      <c r="AE136" s="16">
        <v>15.5036</v>
      </c>
      <c r="AF136" s="16">
        <v>-12.6799</v>
      </c>
      <c r="AG136" s="16">
        <v>-17.2988</v>
      </c>
      <c r="AH136" s="16">
        <v>-9.7210999999999999</v>
      </c>
      <c r="AI136" s="16" t="s">
        <v>189</v>
      </c>
      <c r="AJ136" s="16" t="s">
        <v>189</v>
      </c>
      <c r="AK136" s="16">
        <v>-10.345499999999999</v>
      </c>
      <c r="AL136" s="16">
        <v>-10.936</v>
      </c>
      <c r="AM136" s="16" t="s">
        <v>189</v>
      </c>
      <c r="AN136" s="16" t="s">
        <v>189</v>
      </c>
      <c r="AO136" s="16">
        <v>11.3718</v>
      </c>
      <c r="AP136" s="16">
        <v>-12.9824</v>
      </c>
      <c r="AQ136" s="16">
        <v>-11.234500000000001</v>
      </c>
      <c r="AR136" s="16" t="s">
        <v>189</v>
      </c>
      <c r="AS136" s="16">
        <v>-15.5909</v>
      </c>
      <c r="AT136" s="16">
        <v>-9.8202999999999996</v>
      </c>
      <c r="AU136" s="16">
        <v>-17.802</v>
      </c>
      <c r="AV136" s="16" t="s">
        <v>189</v>
      </c>
      <c r="AW136" s="16">
        <v>12.715</v>
      </c>
      <c r="AX136" s="16">
        <v>-11.049300000000001</v>
      </c>
      <c r="AY136" s="16">
        <v>14.836399999999999</v>
      </c>
      <c r="AZ136" s="16" t="s">
        <v>189</v>
      </c>
      <c r="BA136" s="16" t="s">
        <v>189</v>
      </c>
      <c r="BB136" s="16" t="s">
        <v>189</v>
      </c>
      <c r="BC136" s="16" t="s">
        <v>189</v>
      </c>
      <c r="BD136" s="16">
        <v>-12.204800000000001</v>
      </c>
      <c r="BE136" s="16" t="s">
        <v>189</v>
      </c>
      <c r="BF136" s="16">
        <v>-11.956300000000001</v>
      </c>
      <c r="BG136" s="16">
        <v>-12.0556</v>
      </c>
      <c r="BH136" s="16">
        <v>11.4306</v>
      </c>
      <c r="BI136" s="16" t="s">
        <v>189</v>
      </c>
      <c r="BJ136" s="16">
        <v>13.585800000000001</v>
      </c>
      <c r="BK136" s="16" t="s">
        <v>189</v>
      </c>
      <c r="BL136" s="16" t="s">
        <v>189</v>
      </c>
      <c r="BM136" s="16">
        <v>13.5236</v>
      </c>
      <c r="BN136" s="16" t="s">
        <v>189</v>
      </c>
      <c r="BO136" s="16">
        <v>14.031599999999999</v>
      </c>
      <c r="BP136" s="16" t="s">
        <v>189</v>
      </c>
      <c r="BQ136" s="16">
        <v>-11.5799</v>
      </c>
      <c r="BR136" s="16" t="s">
        <v>189</v>
      </c>
      <c r="BS136" s="16">
        <v>14.048500000000001</v>
      </c>
    </row>
    <row r="137" spans="1:71">
      <c r="A137" t="s">
        <v>273</v>
      </c>
      <c r="B137" t="s">
        <v>0</v>
      </c>
      <c r="C137" t="s">
        <v>425</v>
      </c>
      <c r="D137" s="16">
        <v>4.8301999999999996</v>
      </c>
      <c r="E137" s="16">
        <v>6.8037999999999998</v>
      </c>
      <c r="F137" s="16">
        <v>4.1642999999999999</v>
      </c>
      <c r="G137" s="16">
        <v>2.8218999999999999</v>
      </c>
      <c r="H137" s="16">
        <v>6.8037999999999998</v>
      </c>
      <c r="I137" s="16">
        <v>3.4411999999999998</v>
      </c>
      <c r="J137" s="16">
        <v>-2.7789000000000001</v>
      </c>
      <c r="K137" s="16">
        <v>5.1957000000000004</v>
      </c>
      <c r="L137" s="16">
        <v>5.0838000000000001</v>
      </c>
      <c r="M137" s="16">
        <v>5.4753999999999996</v>
      </c>
      <c r="N137" s="16">
        <v>3.5948000000000002</v>
      </c>
      <c r="O137" s="16">
        <v>5.3620999999999999</v>
      </c>
      <c r="P137" s="16">
        <v>4.2114000000000003</v>
      </c>
      <c r="Q137" s="16">
        <v>5.4535999999999998</v>
      </c>
      <c r="R137" s="16">
        <v>2.6549</v>
      </c>
      <c r="S137" s="16">
        <v>6.19</v>
      </c>
      <c r="T137" s="16">
        <v>4.2706999999999997</v>
      </c>
      <c r="U137" s="16">
        <v>4.1775000000000002</v>
      </c>
      <c r="V137" s="16">
        <v>5.702</v>
      </c>
      <c r="W137" s="16">
        <v>5.274</v>
      </c>
      <c r="X137" s="16">
        <v>-3.9638</v>
      </c>
      <c r="Y137" s="16">
        <v>4.4870000000000001</v>
      </c>
      <c r="Z137" s="16">
        <v>5.0198999999999998</v>
      </c>
      <c r="AA137" s="16">
        <v>4.4870000000000001</v>
      </c>
      <c r="AB137" s="16">
        <v>-6.7060000000000004</v>
      </c>
      <c r="AC137" s="16" t="s">
        <v>189</v>
      </c>
      <c r="AD137" s="16" t="s">
        <v>189</v>
      </c>
      <c r="AE137" s="16">
        <v>-2.6998000000000002</v>
      </c>
      <c r="AF137" s="16">
        <v>-7.1501000000000001</v>
      </c>
      <c r="AG137" s="16" t="s">
        <v>189</v>
      </c>
      <c r="AH137" s="16">
        <v>3.9152</v>
      </c>
      <c r="AI137" s="16">
        <v>4.7398999999999996</v>
      </c>
      <c r="AJ137" s="16">
        <v>5.1327999999999996</v>
      </c>
      <c r="AK137" s="16">
        <v>3.6248999999999998</v>
      </c>
      <c r="AL137" s="16">
        <v>4.8628999999999998</v>
      </c>
      <c r="AM137" s="16">
        <v>2.1490999999999998</v>
      </c>
      <c r="AN137" s="16">
        <v>5.7392000000000003</v>
      </c>
      <c r="AO137" s="16">
        <v>3.0409000000000002</v>
      </c>
      <c r="AP137" s="16">
        <v>4.4401999999999999</v>
      </c>
      <c r="AQ137" s="16">
        <v>-3.1326999999999998</v>
      </c>
      <c r="AR137" s="16">
        <v>-8.4077999999999999</v>
      </c>
      <c r="AS137" s="16">
        <v>3.9177</v>
      </c>
      <c r="AT137" s="16">
        <v>6.9240000000000004</v>
      </c>
      <c r="AU137" s="16" t="s">
        <v>189</v>
      </c>
      <c r="AV137" s="16">
        <v>8.2487999999999992</v>
      </c>
      <c r="AW137" s="16">
        <v>3.1324999999999998</v>
      </c>
      <c r="AX137" s="16">
        <v>6.1718999999999999</v>
      </c>
      <c r="AY137" s="16">
        <v>-1.7373000000000001</v>
      </c>
      <c r="AZ137" s="16">
        <v>-4.8882000000000003</v>
      </c>
      <c r="BA137" s="16">
        <v>-4.1032999999999999</v>
      </c>
      <c r="BB137" s="16">
        <v>4.3324999999999996</v>
      </c>
      <c r="BC137" s="16" t="s">
        <v>189</v>
      </c>
      <c r="BD137" s="16">
        <v>7.0735999999999999</v>
      </c>
      <c r="BE137" s="16">
        <v>3.8304999999999998</v>
      </c>
      <c r="BF137" s="16">
        <v>6.3181000000000003</v>
      </c>
      <c r="BG137" s="16">
        <v>-3.1333000000000002</v>
      </c>
      <c r="BH137" s="16">
        <v>5.8167999999999997</v>
      </c>
      <c r="BI137" s="16" t="s">
        <v>189</v>
      </c>
      <c r="BJ137" s="16">
        <v>3.714</v>
      </c>
      <c r="BK137" s="16" t="s">
        <v>189</v>
      </c>
      <c r="BL137" s="16" t="s">
        <v>189</v>
      </c>
      <c r="BM137" s="16">
        <v>3.5310000000000001</v>
      </c>
      <c r="BN137" s="16">
        <v>4.8156999999999996</v>
      </c>
      <c r="BO137" s="16">
        <v>3.1861000000000002</v>
      </c>
      <c r="BP137" s="16">
        <v>6.6848000000000001</v>
      </c>
      <c r="BQ137" s="16">
        <v>4.2427000000000001</v>
      </c>
      <c r="BR137" s="16" t="s">
        <v>189</v>
      </c>
      <c r="BS137" s="16">
        <v>1.73</v>
      </c>
    </row>
    <row r="138" spans="1:71">
      <c r="A138" t="s">
        <v>273</v>
      </c>
      <c r="B138" t="s">
        <v>75</v>
      </c>
      <c r="C138" t="s">
        <v>426</v>
      </c>
      <c r="D138" s="16">
        <v>1.4015</v>
      </c>
      <c r="E138" s="16">
        <v>2.6503000000000001</v>
      </c>
      <c r="F138" s="16">
        <v>0.60709999999999997</v>
      </c>
      <c r="G138" s="16">
        <v>1.1082000000000001</v>
      </c>
      <c r="H138" s="16">
        <v>2.6503000000000001</v>
      </c>
      <c r="I138" s="16">
        <v>0.9173</v>
      </c>
      <c r="J138" s="16" t="s">
        <v>189</v>
      </c>
      <c r="K138" s="16">
        <v>1.1865000000000001</v>
      </c>
      <c r="L138" s="16" t="s">
        <v>189</v>
      </c>
      <c r="M138" s="16">
        <v>0.45800000000000002</v>
      </c>
      <c r="N138" s="16">
        <v>1.7587999999999999</v>
      </c>
      <c r="O138" s="16">
        <v>1.1952</v>
      </c>
      <c r="P138" s="16">
        <v>1.4769000000000001</v>
      </c>
      <c r="Q138" s="16">
        <v>1.6371</v>
      </c>
      <c r="R138" s="16">
        <v>0.99509999999999998</v>
      </c>
      <c r="S138" s="16">
        <v>1.5273000000000001</v>
      </c>
      <c r="T138" s="16">
        <v>1.3363</v>
      </c>
      <c r="U138" s="16">
        <v>0.95579999999999998</v>
      </c>
      <c r="V138" s="16">
        <v>1.7733000000000001</v>
      </c>
      <c r="W138" s="16">
        <v>0.95730000000000004</v>
      </c>
      <c r="X138" s="16" t="s">
        <v>189</v>
      </c>
      <c r="Y138" s="16">
        <v>-3.7669999999999999</v>
      </c>
      <c r="Z138" s="16">
        <v>0.90839999999999999</v>
      </c>
      <c r="AA138" s="16">
        <v>-3.7669999999999999</v>
      </c>
      <c r="AB138" s="16">
        <v>1.2932999999999999</v>
      </c>
      <c r="AC138" s="16" t="s">
        <v>189</v>
      </c>
      <c r="AD138" s="16" t="s">
        <v>189</v>
      </c>
      <c r="AE138" s="16">
        <v>-2.0729000000000002</v>
      </c>
      <c r="AF138" s="16">
        <v>-1.0174000000000001</v>
      </c>
      <c r="AG138" s="16" t="s">
        <v>189</v>
      </c>
      <c r="AH138" s="16">
        <v>0.61990000000000001</v>
      </c>
      <c r="AI138" s="16">
        <v>-3.4293</v>
      </c>
      <c r="AJ138" s="16">
        <v>-4.2816000000000001</v>
      </c>
      <c r="AK138" s="16">
        <v>0.2361</v>
      </c>
      <c r="AL138" s="16">
        <v>2.0764999999999998</v>
      </c>
      <c r="AM138" s="16">
        <v>0.18659999999999999</v>
      </c>
      <c r="AN138" s="16">
        <v>-2.9121999999999999</v>
      </c>
      <c r="AO138" s="16">
        <v>0.18890000000000001</v>
      </c>
      <c r="AP138" s="16">
        <v>1.5285</v>
      </c>
      <c r="AQ138" s="16">
        <v>-1E-4</v>
      </c>
      <c r="AR138" s="16" t="s">
        <v>189</v>
      </c>
      <c r="AS138" s="16">
        <v>1.5424</v>
      </c>
      <c r="AT138" s="16">
        <v>1.7225999999999999</v>
      </c>
      <c r="AU138" s="16">
        <v>-1.9166000000000001</v>
      </c>
      <c r="AV138" s="16">
        <v>-1.1992</v>
      </c>
      <c r="AW138" s="16">
        <v>0.79490000000000005</v>
      </c>
      <c r="AX138" s="16">
        <v>0.78869999999999996</v>
      </c>
      <c r="AY138" s="16">
        <v>1.1298999999999999</v>
      </c>
      <c r="AZ138" s="16" t="s">
        <v>189</v>
      </c>
      <c r="BA138" s="16" t="s">
        <v>189</v>
      </c>
      <c r="BB138" s="16">
        <v>-5.0909000000000004</v>
      </c>
      <c r="BC138" s="16" t="s">
        <v>189</v>
      </c>
      <c r="BD138" s="16">
        <v>-1.0809</v>
      </c>
      <c r="BE138" s="16" t="s">
        <v>189</v>
      </c>
      <c r="BF138" s="16">
        <v>-1.8016000000000001</v>
      </c>
      <c r="BG138" s="16" t="s">
        <v>189</v>
      </c>
      <c r="BH138" s="16">
        <v>1.2984</v>
      </c>
      <c r="BI138" s="16" t="s">
        <v>189</v>
      </c>
      <c r="BJ138" s="16">
        <v>0.82599999999999996</v>
      </c>
      <c r="BK138" s="16" t="s">
        <v>189</v>
      </c>
      <c r="BL138" s="16" t="s">
        <v>189</v>
      </c>
      <c r="BM138" s="16">
        <v>1.0724</v>
      </c>
      <c r="BN138" s="16">
        <v>1.8774999999999999</v>
      </c>
      <c r="BO138" s="16">
        <v>1.0670999999999999</v>
      </c>
      <c r="BP138" s="16">
        <v>-3.0053999999999998</v>
      </c>
      <c r="BQ138" s="16">
        <v>0.80420000000000003</v>
      </c>
      <c r="BR138" s="16" t="s">
        <v>189</v>
      </c>
      <c r="BS138" s="16">
        <v>1.0793999999999999</v>
      </c>
    </row>
    <row r="139" spans="1:71">
      <c r="A139" t="s">
        <v>273</v>
      </c>
      <c r="B139" t="s">
        <v>2</v>
      </c>
      <c r="C139" t="s">
        <v>427</v>
      </c>
      <c r="D139" s="16">
        <v>3.8081999999999998</v>
      </c>
      <c r="E139" s="16">
        <v>4.5618999999999996</v>
      </c>
      <c r="F139" s="16" t="s">
        <v>189</v>
      </c>
      <c r="G139" s="16">
        <v>-1.4220999999999999</v>
      </c>
      <c r="H139" s="16">
        <v>4.5618999999999996</v>
      </c>
      <c r="I139" s="16">
        <v>-2.0026000000000002</v>
      </c>
      <c r="J139" s="16">
        <v>2.9199000000000002</v>
      </c>
      <c r="K139" s="16">
        <v>5.1483999999999996</v>
      </c>
      <c r="L139" s="16">
        <v>4.3002000000000002</v>
      </c>
      <c r="M139" s="16">
        <v>-2.21</v>
      </c>
      <c r="N139" s="16" t="s">
        <v>189</v>
      </c>
      <c r="O139" s="16">
        <v>4.0056000000000003</v>
      </c>
      <c r="P139" s="16" t="s">
        <v>189</v>
      </c>
      <c r="Q139" s="16">
        <v>4.0221999999999998</v>
      </c>
      <c r="R139" s="16" t="s">
        <v>189</v>
      </c>
      <c r="S139" s="16" t="s">
        <v>189</v>
      </c>
      <c r="T139" s="16">
        <v>3.3788</v>
      </c>
      <c r="U139" s="16">
        <v>3.6305000000000001</v>
      </c>
      <c r="V139" s="16" t="s">
        <v>189</v>
      </c>
      <c r="W139" s="16">
        <v>-5.7682000000000002</v>
      </c>
      <c r="X139" s="16" t="s">
        <v>189</v>
      </c>
      <c r="Y139" s="16">
        <v>3.0337000000000001</v>
      </c>
      <c r="Z139" s="16">
        <v>-5.5955000000000004</v>
      </c>
      <c r="AA139" s="16">
        <v>3.0337000000000001</v>
      </c>
      <c r="AB139" s="16" t="s">
        <v>189</v>
      </c>
      <c r="AC139" s="16" t="s">
        <v>189</v>
      </c>
      <c r="AD139" s="16" t="s">
        <v>189</v>
      </c>
      <c r="AE139" s="16" t="s">
        <v>189</v>
      </c>
      <c r="AF139" s="16" t="s">
        <v>189</v>
      </c>
      <c r="AG139" s="16" t="s">
        <v>189</v>
      </c>
      <c r="AH139" s="16">
        <v>-4.1193999999999997</v>
      </c>
      <c r="AI139" s="16">
        <v>3.0870000000000002</v>
      </c>
      <c r="AJ139" s="16">
        <v>4.1662999999999997</v>
      </c>
      <c r="AK139" s="16">
        <v>-1.5386</v>
      </c>
      <c r="AL139" s="16">
        <v>3.5264000000000002</v>
      </c>
      <c r="AM139" s="16" t="s">
        <v>189</v>
      </c>
      <c r="AN139" s="16">
        <v>4.6470000000000002</v>
      </c>
      <c r="AO139" s="16">
        <v>-1.2524</v>
      </c>
      <c r="AP139" s="16">
        <v>3.9333999999999998</v>
      </c>
      <c r="AQ139" s="16" t="s">
        <v>189</v>
      </c>
      <c r="AR139" s="16" t="s">
        <v>189</v>
      </c>
      <c r="AS139" s="16" t="s">
        <v>189</v>
      </c>
      <c r="AT139" s="16" t="s">
        <v>189</v>
      </c>
      <c r="AU139" s="16" t="s">
        <v>189</v>
      </c>
      <c r="AV139" s="16">
        <v>-7.1574</v>
      </c>
      <c r="AW139" s="16" t="s">
        <v>189</v>
      </c>
      <c r="AX139" s="16">
        <v>-5.8293999999999997</v>
      </c>
      <c r="AY139" s="16" t="s">
        <v>189</v>
      </c>
      <c r="AZ139" s="16">
        <v>3.5198999999999998</v>
      </c>
      <c r="BA139" s="16">
        <v>-1.718</v>
      </c>
      <c r="BB139" s="16">
        <v>3.3359999999999999</v>
      </c>
      <c r="BC139" s="16" t="s">
        <v>189</v>
      </c>
      <c r="BD139" s="16">
        <v>-6.1768999999999998</v>
      </c>
      <c r="BE139" s="16">
        <v>3.2423999999999999</v>
      </c>
      <c r="BF139" s="16">
        <v>4.6418999999999997</v>
      </c>
      <c r="BG139" s="16">
        <v>-1.6597999999999999</v>
      </c>
      <c r="BH139" s="16">
        <v>4.0715000000000003</v>
      </c>
      <c r="BI139" s="16" t="s">
        <v>189</v>
      </c>
      <c r="BJ139" s="16" t="s">
        <v>189</v>
      </c>
      <c r="BK139" s="16" t="s">
        <v>189</v>
      </c>
      <c r="BL139" s="16" t="s">
        <v>189</v>
      </c>
      <c r="BM139" s="16" t="s">
        <v>189</v>
      </c>
      <c r="BN139" s="16" t="s">
        <v>189</v>
      </c>
      <c r="BO139" s="16" t="s">
        <v>189</v>
      </c>
      <c r="BP139" s="16">
        <v>4.5838999999999999</v>
      </c>
      <c r="BQ139" s="16">
        <v>-2.2225000000000001</v>
      </c>
      <c r="BR139" s="16" t="s">
        <v>189</v>
      </c>
      <c r="BS139" s="16" t="s">
        <v>189</v>
      </c>
    </row>
    <row r="140" spans="1:71">
      <c r="A140" t="s">
        <v>274</v>
      </c>
      <c r="B140" t="s">
        <v>0</v>
      </c>
      <c r="C140" t="s">
        <v>428</v>
      </c>
      <c r="D140" s="16">
        <v>4.3471000000000002</v>
      </c>
      <c r="E140" s="16">
        <v>4.8973000000000004</v>
      </c>
      <c r="F140" s="16">
        <v>4.2000999999999999</v>
      </c>
      <c r="G140" s="16">
        <v>3.9727999999999999</v>
      </c>
      <c r="H140" s="16">
        <v>4.8973000000000004</v>
      </c>
      <c r="I140" s="16">
        <v>4.0636999999999999</v>
      </c>
      <c r="J140" s="16" t="s">
        <v>189</v>
      </c>
      <c r="K140" s="16">
        <v>4.3769999999999998</v>
      </c>
      <c r="L140" s="16">
        <v>4.9619999999999997</v>
      </c>
      <c r="M140" s="16">
        <v>3.0853000000000002</v>
      </c>
      <c r="N140" s="16">
        <v>-7.5743</v>
      </c>
      <c r="O140" s="16">
        <v>4.2049000000000003</v>
      </c>
      <c r="P140" s="16">
        <v>4.5812999999999997</v>
      </c>
      <c r="Q140" s="16">
        <v>3.9693999999999998</v>
      </c>
      <c r="R140" s="16">
        <v>4.4904999999999999</v>
      </c>
      <c r="S140" s="16">
        <v>5.7792000000000003</v>
      </c>
      <c r="T140" s="16">
        <v>2.9777</v>
      </c>
      <c r="U140" s="16">
        <v>5.4273999999999996</v>
      </c>
      <c r="V140" s="16">
        <v>4.1856</v>
      </c>
      <c r="W140" s="16">
        <v>5.6763000000000003</v>
      </c>
      <c r="X140" s="16" t="s">
        <v>189</v>
      </c>
      <c r="Y140" s="16">
        <v>3.7698</v>
      </c>
      <c r="Z140" s="16">
        <v>4.8239000000000001</v>
      </c>
      <c r="AA140" s="16">
        <v>3.7698</v>
      </c>
      <c r="AB140" s="16">
        <v>6.2164000000000001</v>
      </c>
      <c r="AC140" s="16">
        <v>-4.2906000000000004</v>
      </c>
      <c r="AD140" s="16">
        <v>-4.6859999999999999</v>
      </c>
      <c r="AE140" s="16">
        <v>6.4020999999999999</v>
      </c>
      <c r="AF140" s="16">
        <v>-3.5236999999999998</v>
      </c>
      <c r="AG140" s="16">
        <v>6.444</v>
      </c>
      <c r="AH140" s="16">
        <v>-1.9388000000000001</v>
      </c>
      <c r="AI140" s="16">
        <v>3.5282</v>
      </c>
      <c r="AJ140" s="16">
        <v>-5.1326999999999998</v>
      </c>
      <c r="AK140" s="16">
        <v>1.8956</v>
      </c>
      <c r="AL140" s="16">
        <v>-4.1364999999999998</v>
      </c>
      <c r="AM140" s="16">
        <v>2.4676</v>
      </c>
      <c r="AN140" s="16" t="s">
        <v>189</v>
      </c>
      <c r="AO140" s="16">
        <v>-3.4929000000000001</v>
      </c>
      <c r="AP140" s="16" t="s">
        <v>189</v>
      </c>
      <c r="AQ140" s="16">
        <v>-5.3010999999999999</v>
      </c>
      <c r="AR140" s="16">
        <v>4.2473999999999998</v>
      </c>
      <c r="AS140" s="16">
        <v>4.1513999999999998</v>
      </c>
      <c r="AT140" s="16">
        <v>-3.6993999999999998</v>
      </c>
      <c r="AU140" s="16">
        <v>4.3853</v>
      </c>
      <c r="AV140" s="16">
        <v>-3.1488999999999998</v>
      </c>
      <c r="AW140" s="16">
        <v>5.4513999999999996</v>
      </c>
      <c r="AX140" s="16" t="s">
        <v>189</v>
      </c>
      <c r="AY140" s="16">
        <v>5.165</v>
      </c>
      <c r="AZ140" s="16">
        <v>6.2792000000000003</v>
      </c>
      <c r="BA140" s="16">
        <v>1.9115</v>
      </c>
      <c r="BB140" s="16">
        <v>-4.4602000000000004</v>
      </c>
      <c r="BC140" s="16">
        <v>3.3216999999999999</v>
      </c>
      <c r="BD140" s="16">
        <v>3.9963000000000002</v>
      </c>
      <c r="BE140" s="16">
        <v>4.3174000000000001</v>
      </c>
      <c r="BF140" s="16">
        <v>4.8235999999999999</v>
      </c>
      <c r="BG140" s="16">
        <v>3.5844</v>
      </c>
      <c r="BH140" s="16">
        <v>3.9058999999999999</v>
      </c>
      <c r="BI140" s="16">
        <v>4.4584999999999999</v>
      </c>
      <c r="BJ140" s="16">
        <v>5.4805999999999999</v>
      </c>
      <c r="BK140" s="16" t="s">
        <v>189</v>
      </c>
      <c r="BL140" s="16" t="s">
        <v>189</v>
      </c>
      <c r="BM140" s="16">
        <v>4.4842000000000004</v>
      </c>
      <c r="BN140" s="16" t="s">
        <v>189</v>
      </c>
      <c r="BO140" s="16">
        <v>4.5244999999999997</v>
      </c>
      <c r="BP140" s="16">
        <v>-4.133</v>
      </c>
      <c r="BQ140" s="16" t="s">
        <v>189</v>
      </c>
      <c r="BR140" s="16">
        <v>-6.1036999999999999</v>
      </c>
      <c r="BS140" s="16">
        <v>4.1128</v>
      </c>
    </row>
    <row r="141" spans="1:71">
      <c r="A141" t="s">
        <v>274</v>
      </c>
      <c r="B141" t="s">
        <v>75</v>
      </c>
      <c r="C141" t="s">
        <v>429</v>
      </c>
      <c r="D141" s="16">
        <v>0.88090000000000002</v>
      </c>
      <c r="E141" s="16">
        <v>1.1196999999999999</v>
      </c>
      <c r="F141" s="16">
        <v>0.98829999999999996</v>
      </c>
      <c r="G141" s="16">
        <v>0.57830000000000004</v>
      </c>
      <c r="H141" s="16">
        <v>1.1196999999999999</v>
      </c>
      <c r="I141" s="16">
        <v>0.76600000000000001</v>
      </c>
      <c r="J141" s="16" t="s">
        <v>189</v>
      </c>
      <c r="K141" s="16">
        <v>0.84540000000000004</v>
      </c>
      <c r="L141" s="16">
        <v>0.92820000000000003</v>
      </c>
      <c r="M141" s="16">
        <v>0.76339999999999997</v>
      </c>
      <c r="N141" s="16">
        <v>1.1367</v>
      </c>
      <c r="O141" s="16">
        <v>0.65769999999999995</v>
      </c>
      <c r="P141" s="16">
        <v>1.2185999999999999</v>
      </c>
      <c r="Q141" s="16">
        <v>0.95879999999999999</v>
      </c>
      <c r="R141" s="16">
        <v>0.86339999999999995</v>
      </c>
      <c r="S141" s="16">
        <v>1.087</v>
      </c>
      <c r="T141" s="16">
        <v>0.61860000000000004</v>
      </c>
      <c r="U141" s="16">
        <v>1.0463</v>
      </c>
      <c r="V141" s="16">
        <v>0.85489999999999999</v>
      </c>
      <c r="W141" s="16">
        <v>0.78559999999999997</v>
      </c>
      <c r="X141" s="16" t="s">
        <v>189</v>
      </c>
      <c r="Y141" s="16">
        <v>0.94520000000000004</v>
      </c>
      <c r="Z141" s="16">
        <v>0.84750000000000003</v>
      </c>
      <c r="AA141" s="16">
        <v>0.94520000000000004</v>
      </c>
      <c r="AB141" s="16">
        <v>0.96409999999999996</v>
      </c>
      <c r="AC141" s="16">
        <v>-1.6746000000000001</v>
      </c>
      <c r="AD141" s="16">
        <v>1.2821</v>
      </c>
      <c r="AE141" s="16">
        <v>1.0314000000000001</v>
      </c>
      <c r="AF141" s="16">
        <v>-1.4545999999999999</v>
      </c>
      <c r="AG141" s="16">
        <v>1.0610999999999999</v>
      </c>
      <c r="AH141" s="16">
        <v>0.54610000000000003</v>
      </c>
      <c r="AI141" s="16">
        <v>0.66410000000000002</v>
      </c>
      <c r="AJ141" s="16">
        <v>0.94499999999999995</v>
      </c>
      <c r="AK141" s="16">
        <v>0.4158</v>
      </c>
      <c r="AL141" s="16">
        <v>-0.7036</v>
      </c>
      <c r="AM141" s="16">
        <v>0.56459999999999999</v>
      </c>
      <c r="AN141" s="16">
        <v>-2.0857000000000001</v>
      </c>
      <c r="AO141" s="16">
        <v>0.53010000000000002</v>
      </c>
      <c r="AP141" s="16">
        <v>-2.4359000000000002</v>
      </c>
      <c r="AQ141" s="16">
        <v>0.48709999999999998</v>
      </c>
      <c r="AR141" s="16">
        <v>0.97950000000000004</v>
      </c>
      <c r="AS141" s="16">
        <v>0.80859999999999999</v>
      </c>
      <c r="AT141" s="16">
        <v>0.68259999999999998</v>
      </c>
      <c r="AU141" s="16">
        <v>0.92279999999999995</v>
      </c>
      <c r="AV141" s="16">
        <v>0.67379999999999995</v>
      </c>
      <c r="AW141" s="16">
        <v>0.95299999999999996</v>
      </c>
      <c r="AX141" s="16">
        <v>-0.39539999999999997</v>
      </c>
      <c r="AY141" s="16">
        <v>0.95540000000000003</v>
      </c>
      <c r="AZ141" s="16">
        <v>1.6162000000000001</v>
      </c>
      <c r="BA141" s="16">
        <v>0.35089999999999999</v>
      </c>
      <c r="BB141" s="16">
        <v>-1.383</v>
      </c>
      <c r="BC141" s="16">
        <v>0.65159999999999996</v>
      </c>
      <c r="BD141" s="16">
        <v>0.33169999999999999</v>
      </c>
      <c r="BE141" s="16">
        <v>0.9204</v>
      </c>
      <c r="BF141" s="16">
        <v>1.1517999999999999</v>
      </c>
      <c r="BG141" s="16">
        <v>5.7500000000000002E-2</v>
      </c>
      <c r="BH141" s="16">
        <v>0.98799999999999999</v>
      </c>
      <c r="BI141" s="16">
        <v>0.4254</v>
      </c>
      <c r="BJ141" s="16">
        <v>1.2358</v>
      </c>
      <c r="BK141" s="16" t="s">
        <v>189</v>
      </c>
      <c r="BL141" s="16" t="s">
        <v>189</v>
      </c>
      <c r="BM141" s="16">
        <v>1.2719</v>
      </c>
      <c r="BN141" s="16" t="s">
        <v>189</v>
      </c>
      <c r="BO141" s="16">
        <v>1.2415</v>
      </c>
      <c r="BP141" s="16">
        <v>1.3333999999999999</v>
      </c>
      <c r="BQ141" s="16" t="s">
        <v>189</v>
      </c>
      <c r="BR141" s="16">
        <v>0.90490000000000004</v>
      </c>
      <c r="BS141" s="16">
        <v>0.85289999999999999</v>
      </c>
    </row>
    <row r="142" spans="1:71">
      <c r="A142" t="s">
        <v>274</v>
      </c>
      <c r="B142" t="s">
        <v>2</v>
      </c>
      <c r="C142" t="s">
        <v>430</v>
      </c>
      <c r="D142" s="16">
        <v>6.6336000000000004</v>
      </c>
      <c r="E142" s="16">
        <v>6.9810999999999996</v>
      </c>
      <c r="F142" s="16">
        <v>9.6242000000000001</v>
      </c>
      <c r="G142" s="16">
        <v>3.3433999999999999</v>
      </c>
      <c r="H142" s="16">
        <v>6.9810999999999996</v>
      </c>
      <c r="I142" s="16">
        <v>6.3513000000000002</v>
      </c>
      <c r="J142" s="16" t="s">
        <v>189</v>
      </c>
      <c r="K142" s="16">
        <v>6.8883000000000001</v>
      </c>
      <c r="L142" s="16">
        <v>8.6684999999999999</v>
      </c>
      <c r="M142" s="16">
        <v>2.2382</v>
      </c>
      <c r="N142" s="16" t="s">
        <v>189</v>
      </c>
      <c r="O142" s="16">
        <v>6.5228000000000002</v>
      </c>
      <c r="P142" s="16">
        <v>-7.0891000000000002</v>
      </c>
      <c r="Q142" s="16">
        <v>8.4757999999999996</v>
      </c>
      <c r="R142" s="16">
        <v>4.9625000000000004</v>
      </c>
      <c r="S142" s="16">
        <v>6.4840999999999998</v>
      </c>
      <c r="T142" s="16">
        <v>6.6863000000000001</v>
      </c>
      <c r="U142" s="16">
        <v>6.5189000000000004</v>
      </c>
      <c r="V142" s="16">
        <v>6.6753</v>
      </c>
      <c r="W142" s="16">
        <v>8.3096999999999994</v>
      </c>
      <c r="X142" s="16" t="s">
        <v>189</v>
      </c>
      <c r="Y142" s="16">
        <v>6.28</v>
      </c>
      <c r="Z142" s="16">
        <v>7.2931999999999997</v>
      </c>
      <c r="AA142" s="16">
        <v>6.28</v>
      </c>
      <c r="AB142" s="16">
        <v>7.8727999999999998</v>
      </c>
      <c r="AC142" s="16">
        <v>-3.7719</v>
      </c>
      <c r="AD142" s="16">
        <v>-5.6944999999999997</v>
      </c>
      <c r="AE142" s="16">
        <v>-7.8338000000000001</v>
      </c>
      <c r="AF142" s="16">
        <v>-6.2039</v>
      </c>
      <c r="AG142" s="16">
        <v>-6.8250000000000002</v>
      </c>
      <c r="AH142" s="16" t="s">
        <v>189</v>
      </c>
      <c r="AI142" s="16">
        <v>6.8621999999999996</v>
      </c>
      <c r="AJ142" s="16">
        <v>8.0059000000000005</v>
      </c>
      <c r="AK142" s="16">
        <v>5.7439999999999998</v>
      </c>
      <c r="AL142" s="16">
        <v>9.7760999999999996</v>
      </c>
      <c r="AM142" s="16">
        <v>3.7808999999999999</v>
      </c>
      <c r="AN142" s="16">
        <v>-9.8423999999999996</v>
      </c>
      <c r="AO142" s="16">
        <v>-5.0038999999999998</v>
      </c>
      <c r="AP142" s="16">
        <v>-10.970499999999999</v>
      </c>
      <c r="AQ142" s="16">
        <v>-2.1634000000000002</v>
      </c>
      <c r="AR142" s="16">
        <v>6.4774000000000003</v>
      </c>
      <c r="AS142" s="16">
        <v>7.0163000000000002</v>
      </c>
      <c r="AT142" s="16">
        <v>7.6509999999999998</v>
      </c>
      <c r="AU142" s="16">
        <v>5.8360000000000003</v>
      </c>
      <c r="AV142" s="16">
        <v>-5.8056999999999999</v>
      </c>
      <c r="AW142" s="16">
        <v>-8.4695</v>
      </c>
      <c r="AX142" s="16" t="s">
        <v>189</v>
      </c>
      <c r="AY142" s="16">
        <v>7.2668999999999997</v>
      </c>
      <c r="AZ142" s="16">
        <v>7.4466000000000001</v>
      </c>
      <c r="BA142" s="16">
        <v>5.1105999999999998</v>
      </c>
      <c r="BB142" s="16">
        <v>8.8081999999999994</v>
      </c>
      <c r="BC142" s="16">
        <v>3.2536</v>
      </c>
      <c r="BD142" s="16">
        <v>-5.4115000000000002</v>
      </c>
      <c r="BE142" s="16">
        <v>6.8674999999999997</v>
      </c>
      <c r="BF142" s="16">
        <v>7.2945000000000002</v>
      </c>
      <c r="BG142" s="16">
        <v>5.5194999999999999</v>
      </c>
      <c r="BH142" s="16">
        <v>8.5327000000000002</v>
      </c>
      <c r="BI142" s="16">
        <v>3.7151999999999998</v>
      </c>
      <c r="BJ142" s="16">
        <v>-10.210000000000001</v>
      </c>
      <c r="BK142" s="16" t="s">
        <v>189</v>
      </c>
      <c r="BL142" s="16" t="s">
        <v>189</v>
      </c>
      <c r="BM142" s="16">
        <v>-7.8545999999999996</v>
      </c>
      <c r="BN142" s="16" t="s">
        <v>189</v>
      </c>
      <c r="BO142" s="16">
        <v>-7.1997</v>
      </c>
      <c r="BP142" s="16">
        <v>7.4139999999999997</v>
      </c>
      <c r="BQ142" s="16" t="s">
        <v>189</v>
      </c>
      <c r="BR142" s="16">
        <v>-5.8308</v>
      </c>
      <c r="BS142" s="16">
        <v>4.7763</v>
      </c>
    </row>
    <row r="143" spans="1:71">
      <c r="A143" t="s">
        <v>274</v>
      </c>
      <c r="B143" t="s">
        <v>4</v>
      </c>
      <c r="C143" t="s">
        <v>431</v>
      </c>
      <c r="D143" s="16">
        <v>9.5487000000000002</v>
      </c>
      <c r="E143" s="16">
        <v>12.7369</v>
      </c>
      <c r="F143" s="16">
        <v>-11.541600000000001</v>
      </c>
      <c r="G143" s="16">
        <v>6.2567000000000004</v>
      </c>
      <c r="H143" s="16">
        <v>12.7369</v>
      </c>
      <c r="I143" s="16">
        <v>8.2119999999999997</v>
      </c>
      <c r="J143" s="16" t="s">
        <v>189</v>
      </c>
      <c r="K143" s="16">
        <v>9.4060000000000006</v>
      </c>
      <c r="L143" s="16">
        <v>12.2066</v>
      </c>
      <c r="M143" s="16">
        <v>8.6430000000000007</v>
      </c>
      <c r="N143" s="16" t="s">
        <v>189</v>
      </c>
      <c r="O143" s="16">
        <v>10.072800000000001</v>
      </c>
      <c r="P143" s="16">
        <v>-8.3549000000000007</v>
      </c>
      <c r="Q143" s="16">
        <v>12.3736</v>
      </c>
      <c r="R143" s="16">
        <v>8.2538</v>
      </c>
      <c r="S143" s="16">
        <v>9.4404000000000003</v>
      </c>
      <c r="T143" s="16">
        <v>9.5787999999999993</v>
      </c>
      <c r="U143" s="16">
        <v>9.9573999999999998</v>
      </c>
      <c r="V143" s="16">
        <v>9.4385999999999992</v>
      </c>
      <c r="W143" s="16">
        <v>7.2073</v>
      </c>
      <c r="X143" s="16" t="s">
        <v>189</v>
      </c>
      <c r="Y143" s="16">
        <v>10.8344</v>
      </c>
      <c r="Z143" s="16">
        <v>7.9680999999999997</v>
      </c>
      <c r="AA143" s="16">
        <v>10.8344</v>
      </c>
      <c r="AB143" s="16">
        <v>9.5162999999999993</v>
      </c>
      <c r="AC143" s="16" t="s">
        <v>189</v>
      </c>
      <c r="AD143" s="16">
        <v>-14.4725</v>
      </c>
      <c r="AE143" s="16">
        <v>7.4363000000000001</v>
      </c>
      <c r="AF143" s="16" t="s">
        <v>189</v>
      </c>
      <c r="AG143" s="16">
        <v>8.3483999999999998</v>
      </c>
      <c r="AH143" s="16" t="s">
        <v>189</v>
      </c>
      <c r="AI143" s="16">
        <v>11.2509</v>
      </c>
      <c r="AJ143" s="16">
        <v>-11.2234</v>
      </c>
      <c r="AK143" s="16">
        <v>8.8481000000000005</v>
      </c>
      <c r="AL143" s="16">
        <v>-12.2827</v>
      </c>
      <c r="AM143" s="16">
        <v>8.0458999999999996</v>
      </c>
      <c r="AN143" s="16" t="s">
        <v>189</v>
      </c>
      <c r="AO143" s="16">
        <v>-9.2546999999999997</v>
      </c>
      <c r="AP143" s="16">
        <v>-14.630599999999999</v>
      </c>
      <c r="AQ143" s="16">
        <v>-6.0571999999999999</v>
      </c>
      <c r="AR143" s="16">
        <v>-12.919</v>
      </c>
      <c r="AS143" s="16">
        <v>7.9629000000000003</v>
      </c>
      <c r="AT143" s="16">
        <v>-11.437900000000001</v>
      </c>
      <c r="AU143" s="16">
        <v>8.5902999999999992</v>
      </c>
      <c r="AV143" s="16" t="s">
        <v>189</v>
      </c>
      <c r="AW143" s="16">
        <v>6.4912999999999998</v>
      </c>
      <c r="AX143" s="16" t="s">
        <v>189</v>
      </c>
      <c r="AY143" s="16">
        <v>6.9893999999999998</v>
      </c>
      <c r="AZ143" s="16">
        <v>-12.3726</v>
      </c>
      <c r="BA143" s="16">
        <v>9.9313000000000002</v>
      </c>
      <c r="BB143" s="16">
        <v>-12.781599999999999</v>
      </c>
      <c r="BC143" s="16">
        <v>9.5183999999999997</v>
      </c>
      <c r="BD143" s="16">
        <v>-8.5007999999999999</v>
      </c>
      <c r="BE143" s="16">
        <v>10.9756</v>
      </c>
      <c r="BF143" s="16">
        <v>12.8728</v>
      </c>
      <c r="BG143" s="16">
        <v>8.1514000000000006</v>
      </c>
      <c r="BH143" s="16">
        <v>12.627800000000001</v>
      </c>
      <c r="BI143" s="16">
        <v>8.0856999999999992</v>
      </c>
      <c r="BJ143" s="16">
        <v>-7.7450000000000001</v>
      </c>
      <c r="BK143" s="16" t="s">
        <v>189</v>
      </c>
      <c r="BL143" s="16" t="s">
        <v>189</v>
      </c>
      <c r="BM143" s="16">
        <v>-8.2514000000000003</v>
      </c>
      <c r="BN143" s="16" t="s">
        <v>189</v>
      </c>
      <c r="BO143" s="16">
        <v>-8.5524000000000004</v>
      </c>
      <c r="BP143" s="16">
        <v>-13.2463</v>
      </c>
      <c r="BQ143" s="16" t="s">
        <v>189</v>
      </c>
      <c r="BR143" s="16" t="s">
        <v>189</v>
      </c>
      <c r="BS143" s="16">
        <v>7.7908999999999997</v>
      </c>
    </row>
    <row r="144" spans="1:71">
      <c r="A144" t="s">
        <v>275</v>
      </c>
      <c r="B144" t="s">
        <v>0</v>
      </c>
      <c r="C144" t="s">
        <v>432</v>
      </c>
      <c r="D144" s="16">
        <v>2.3056000000000001</v>
      </c>
      <c r="E144" s="16">
        <v>1.3677999999999999</v>
      </c>
      <c r="F144" s="16">
        <v>2.8752</v>
      </c>
      <c r="G144" s="16">
        <v>2.7824</v>
      </c>
      <c r="H144" s="16">
        <v>1.3677999999999999</v>
      </c>
      <c r="I144" s="16">
        <v>2.8378999999999999</v>
      </c>
      <c r="J144" s="16" t="s">
        <v>189</v>
      </c>
      <c r="K144" s="16">
        <v>2.3132000000000001</v>
      </c>
      <c r="L144" s="16">
        <v>1.3663000000000001</v>
      </c>
      <c r="M144" s="16">
        <v>0.87809999999999999</v>
      </c>
      <c r="N144" s="16">
        <v>3.7814000000000001</v>
      </c>
      <c r="O144" s="16">
        <v>1.4462999999999999</v>
      </c>
      <c r="P144" s="16">
        <v>2.8675999999999999</v>
      </c>
      <c r="Q144" s="16">
        <v>2.4712000000000001</v>
      </c>
      <c r="R144" s="16" t="s">
        <v>189</v>
      </c>
      <c r="S144" s="16">
        <v>2.2425000000000002</v>
      </c>
      <c r="T144" s="16">
        <v>2.3264</v>
      </c>
      <c r="U144" s="16">
        <v>1.1860999999999999</v>
      </c>
      <c r="V144" s="16">
        <v>3.1395</v>
      </c>
      <c r="W144" s="16">
        <v>2.6511</v>
      </c>
      <c r="X144" s="16" t="s">
        <v>189</v>
      </c>
      <c r="Y144" s="16">
        <v>1.1119000000000001</v>
      </c>
      <c r="Z144" s="16">
        <v>2.5426000000000002</v>
      </c>
      <c r="AA144" s="16">
        <v>1.1119000000000001</v>
      </c>
      <c r="AB144" s="16">
        <v>2.2892999999999999</v>
      </c>
      <c r="AC144" s="16" t="s">
        <v>189</v>
      </c>
      <c r="AD144" s="16" t="s">
        <v>189</v>
      </c>
      <c r="AE144" s="16">
        <v>3.0165000000000002</v>
      </c>
      <c r="AF144" s="16">
        <v>2.431</v>
      </c>
      <c r="AG144" s="16" t="s">
        <v>189</v>
      </c>
      <c r="AH144" s="16">
        <v>2.6739000000000002</v>
      </c>
      <c r="AI144" s="16">
        <v>1.1660999999999999</v>
      </c>
      <c r="AJ144" s="16">
        <v>1.6361000000000001</v>
      </c>
      <c r="AK144" s="16">
        <v>2.7458</v>
      </c>
      <c r="AL144" s="16">
        <v>2.4792000000000001</v>
      </c>
      <c r="AM144" s="16" t="s">
        <v>189</v>
      </c>
      <c r="AN144" s="16">
        <v>1.3225</v>
      </c>
      <c r="AO144" s="16">
        <v>1.1173999999999999</v>
      </c>
      <c r="AP144" s="16">
        <v>1.2675000000000001</v>
      </c>
      <c r="AQ144" s="16" t="s">
        <v>189</v>
      </c>
      <c r="AR144" s="16">
        <v>1.4255</v>
      </c>
      <c r="AS144" s="16">
        <v>4.0907</v>
      </c>
      <c r="AT144" s="16">
        <v>3.3740999999999999</v>
      </c>
      <c r="AU144" s="16" t="s">
        <v>189</v>
      </c>
      <c r="AV144" s="16">
        <v>1.5967</v>
      </c>
      <c r="AW144" s="16">
        <v>3.0949</v>
      </c>
      <c r="AX144" s="16">
        <v>2.7267999999999999</v>
      </c>
      <c r="AY144" s="16" t="s">
        <v>189</v>
      </c>
      <c r="AZ144" s="16" t="s">
        <v>189</v>
      </c>
      <c r="BA144" s="16">
        <v>-1.6164000000000001</v>
      </c>
      <c r="BB144" s="16">
        <v>1.1825000000000001</v>
      </c>
      <c r="BC144" s="16" t="s">
        <v>189</v>
      </c>
      <c r="BD144" s="16">
        <v>1.6512</v>
      </c>
      <c r="BE144" s="16">
        <v>-0.86040000000000005</v>
      </c>
      <c r="BF144" s="16">
        <v>1.7504999999999999</v>
      </c>
      <c r="BG144" s="16">
        <v>-0.78669999999999995</v>
      </c>
      <c r="BH144" s="16">
        <v>1.4525999999999999</v>
      </c>
      <c r="BI144" s="16" t="s">
        <v>189</v>
      </c>
      <c r="BJ144" s="16">
        <v>2.9922</v>
      </c>
      <c r="BK144" s="16" t="s">
        <v>189</v>
      </c>
      <c r="BL144" s="16">
        <v>-1E-4</v>
      </c>
      <c r="BM144" s="16">
        <v>3.3380999999999998</v>
      </c>
      <c r="BN144" s="16">
        <v>3.2259000000000002</v>
      </c>
      <c r="BO144" s="16" t="s">
        <v>189</v>
      </c>
      <c r="BP144" s="16">
        <v>1.3736999999999999</v>
      </c>
      <c r="BQ144" s="16">
        <v>3.1688999999999998</v>
      </c>
      <c r="BR144" s="16" t="s">
        <v>189</v>
      </c>
      <c r="BS144" s="16" t="s">
        <v>189</v>
      </c>
    </row>
    <row r="145" spans="1:71">
      <c r="A145" t="s">
        <v>275</v>
      </c>
      <c r="B145" t="s">
        <v>75</v>
      </c>
      <c r="C145" t="s">
        <v>433</v>
      </c>
      <c r="D145" s="16">
        <v>0.64039999999999997</v>
      </c>
      <c r="E145" s="16">
        <v>-1E-4</v>
      </c>
      <c r="F145" s="16">
        <v>-2.7132999999999998</v>
      </c>
      <c r="G145" s="16">
        <v>0</v>
      </c>
      <c r="H145" s="16">
        <v>-1E-4</v>
      </c>
      <c r="I145" s="16">
        <v>0.89049999999999996</v>
      </c>
      <c r="J145" s="16" t="s">
        <v>189</v>
      </c>
      <c r="K145" s="16">
        <v>0.64359999999999995</v>
      </c>
      <c r="L145" s="16" t="s">
        <v>189</v>
      </c>
      <c r="M145" s="16">
        <v>-1.8057000000000001</v>
      </c>
      <c r="N145" s="16">
        <v>0.23980000000000001</v>
      </c>
      <c r="O145" s="16" t="s">
        <v>189</v>
      </c>
      <c r="P145" s="16">
        <v>0.1938</v>
      </c>
      <c r="Q145" s="16">
        <v>0.73960000000000004</v>
      </c>
      <c r="R145" s="16" t="s">
        <v>189</v>
      </c>
      <c r="S145" s="16">
        <v>-0.38929999999999998</v>
      </c>
      <c r="T145" s="16">
        <v>0.81850000000000001</v>
      </c>
      <c r="U145" s="16">
        <v>-1E-4</v>
      </c>
      <c r="V145" s="16">
        <v>0.83279999999999998</v>
      </c>
      <c r="W145" s="16">
        <v>0.74780000000000002</v>
      </c>
      <c r="X145" s="16" t="s">
        <v>189</v>
      </c>
      <c r="Y145" s="16" t="s">
        <v>189</v>
      </c>
      <c r="Z145" s="16">
        <v>0.72740000000000005</v>
      </c>
      <c r="AA145" s="16" t="s">
        <v>189</v>
      </c>
      <c r="AB145" s="16">
        <v>-0.40500000000000003</v>
      </c>
      <c r="AC145" s="16" t="s">
        <v>189</v>
      </c>
      <c r="AD145" s="16" t="s">
        <v>189</v>
      </c>
      <c r="AE145" s="16">
        <v>-0.51060000000000005</v>
      </c>
      <c r="AF145" s="16">
        <v>-0.44159999999999999</v>
      </c>
      <c r="AG145" s="16" t="s">
        <v>189</v>
      </c>
      <c r="AH145" s="16">
        <v>0.99070000000000003</v>
      </c>
      <c r="AI145" s="16" t="s">
        <v>189</v>
      </c>
      <c r="AJ145" s="16" t="s">
        <v>189</v>
      </c>
      <c r="AK145" s="16">
        <v>1.1453</v>
      </c>
      <c r="AL145" s="16">
        <v>0.97660000000000002</v>
      </c>
      <c r="AM145" s="16" t="s">
        <v>189</v>
      </c>
      <c r="AN145" s="16" t="s">
        <v>189</v>
      </c>
      <c r="AO145" s="16">
        <v>-1E-4</v>
      </c>
      <c r="AP145" s="16">
        <v>-1E-4</v>
      </c>
      <c r="AQ145" s="16" t="s">
        <v>189</v>
      </c>
      <c r="AR145" s="16" t="s">
        <v>189</v>
      </c>
      <c r="AS145" s="16">
        <v>1.2224999999999999</v>
      </c>
      <c r="AT145" s="16">
        <v>0.92849999999999999</v>
      </c>
      <c r="AU145" s="16" t="s">
        <v>189</v>
      </c>
      <c r="AV145" s="16" t="s">
        <v>189</v>
      </c>
      <c r="AW145" s="16">
        <v>1.0346</v>
      </c>
      <c r="AX145" s="16">
        <v>0.81740000000000002</v>
      </c>
      <c r="AY145" s="16" t="s">
        <v>189</v>
      </c>
      <c r="AZ145" s="16" t="s">
        <v>189</v>
      </c>
      <c r="BA145" s="16" t="s">
        <v>189</v>
      </c>
      <c r="BB145" s="16" t="s">
        <v>189</v>
      </c>
      <c r="BC145" s="16" t="s">
        <v>189</v>
      </c>
      <c r="BD145" s="16" t="s">
        <v>189</v>
      </c>
      <c r="BE145" s="16" t="s">
        <v>189</v>
      </c>
      <c r="BF145" s="16" t="s">
        <v>189</v>
      </c>
      <c r="BG145" s="16" t="s">
        <v>189</v>
      </c>
      <c r="BH145" s="16" t="s">
        <v>189</v>
      </c>
      <c r="BI145" s="16" t="s">
        <v>189</v>
      </c>
      <c r="BJ145" s="16">
        <v>0.2135</v>
      </c>
      <c r="BK145" s="16" t="s">
        <v>189</v>
      </c>
      <c r="BL145" s="16" t="s">
        <v>189</v>
      </c>
      <c r="BM145" s="16">
        <v>0.22470000000000001</v>
      </c>
      <c r="BN145" s="16">
        <v>0.23419999999999999</v>
      </c>
      <c r="BO145" s="16" t="s">
        <v>189</v>
      </c>
      <c r="BP145" s="16">
        <v>-1E-4</v>
      </c>
      <c r="BQ145" s="16">
        <v>1.0949</v>
      </c>
      <c r="BR145" s="16" t="s">
        <v>189</v>
      </c>
      <c r="BS145" s="16" t="s">
        <v>189</v>
      </c>
    </row>
    <row r="146" spans="1:71">
      <c r="A146" t="s">
        <v>276</v>
      </c>
      <c r="B146" t="s">
        <v>0</v>
      </c>
      <c r="C146" t="s">
        <v>434</v>
      </c>
      <c r="D146" s="16">
        <v>8.3820999999999994</v>
      </c>
      <c r="E146" s="16">
        <v>-5.2110000000000003</v>
      </c>
      <c r="F146" s="16">
        <v>-9.9534000000000002</v>
      </c>
      <c r="G146" s="16">
        <v>9.1829000000000001</v>
      </c>
      <c r="H146" s="16">
        <v>-5.2110000000000003</v>
      </c>
      <c r="I146" s="16">
        <v>9.4069000000000003</v>
      </c>
      <c r="J146" s="16" t="s">
        <v>189</v>
      </c>
      <c r="K146" s="16">
        <v>8.3855000000000004</v>
      </c>
      <c r="L146" s="16" t="s">
        <v>189</v>
      </c>
      <c r="M146" s="16">
        <v>-9.3498999999999999</v>
      </c>
      <c r="N146" s="16">
        <v>7.9650999999999996</v>
      </c>
      <c r="O146" s="16">
        <v>-8.8004999999999995</v>
      </c>
      <c r="P146" s="16">
        <v>8.1609999999999996</v>
      </c>
      <c r="Q146" s="16">
        <v>8.3477999999999994</v>
      </c>
      <c r="R146" s="16">
        <v>8.4</v>
      </c>
      <c r="S146" s="16">
        <v>6.9138000000000002</v>
      </c>
      <c r="T146" s="16">
        <v>10.489000000000001</v>
      </c>
      <c r="U146" s="16">
        <v>12.549300000000001</v>
      </c>
      <c r="V146" s="16">
        <v>6.4467999999999996</v>
      </c>
      <c r="W146" s="16">
        <v>8.7157</v>
      </c>
      <c r="X146" s="16" t="s">
        <v>189</v>
      </c>
      <c r="Y146" s="16">
        <v>-7.6615000000000002</v>
      </c>
      <c r="Z146" s="16">
        <v>8.6590000000000007</v>
      </c>
      <c r="AA146" s="16">
        <v>-7.6615000000000002</v>
      </c>
      <c r="AB146" s="16">
        <v>6.2708000000000004</v>
      </c>
      <c r="AC146" s="16" t="s">
        <v>189</v>
      </c>
      <c r="AD146" s="16" t="s">
        <v>189</v>
      </c>
      <c r="AE146" s="16">
        <v>7.9435000000000002</v>
      </c>
      <c r="AF146" s="16">
        <v>-5.4187000000000003</v>
      </c>
      <c r="AG146" s="16">
        <v>-7.8345000000000002</v>
      </c>
      <c r="AH146" s="16" t="s">
        <v>189</v>
      </c>
      <c r="AI146" s="16">
        <v>-6.5528000000000004</v>
      </c>
      <c r="AJ146" s="16" t="s">
        <v>189</v>
      </c>
      <c r="AK146" s="16">
        <v>-11.704599999999999</v>
      </c>
      <c r="AL146" s="16" t="s">
        <v>189</v>
      </c>
      <c r="AM146" s="16">
        <v>-9.5602</v>
      </c>
      <c r="AN146" s="16" t="s">
        <v>189</v>
      </c>
      <c r="AO146" s="16">
        <v>-13.085000000000001</v>
      </c>
      <c r="AP146" s="16">
        <v>-15.1081</v>
      </c>
      <c r="AQ146" s="16">
        <v>-9.5213999999999999</v>
      </c>
      <c r="AR146" s="16" t="s">
        <v>189</v>
      </c>
      <c r="AS146" s="16">
        <v>-7.774</v>
      </c>
      <c r="AT146" s="16">
        <v>-3.8022</v>
      </c>
      <c r="AU146" s="16">
        <v>-8.0921000000000003</v>
      </c>
      <c r="AV146" s="16" t="s">
        <v>189</v>
      </c>
      <c r="AW146" s="16">
        <v>9.8428000000000004</v>
      </c>
      <c r="AX146" s="16">
        <v>-8.7702000000000009</v>
      </c>
      <c r="AY146" s="16">
        <v>-8.5763999999999996</v>
      </c>
      <c r="AZ146" s="16" t="s">
        <v>189</v>
      </c>
      <c r="BA146" s="16">
        <v>-8.0556999999999999</v>
      </c>
      <c r="BB146" s="16" t="s">
        <v>189</v>
      </c>
      <c r="BC146" s="16" t="s">
        <v>189</v>
      </c>
      <c r="BD146" s="16" t="s">
        <v>189</v>
      </c>
      <c r="BE146" s="16" t="s">
        <v>189</v>
      </c>
      <c r="BF146" s="16" t="s">
        <v>189</v>
      </c>
      <c r="BG146" s="16" t="s">
        <v>189</v>
      </c>
      <c r="BH146" s="16">
        <v>-9.5747999999999998</v>
      </c>
      <c r="BI146" s="16" t="s">
        <v>189</v>
      </c>
      <c r="BJ146" s="16">
        <v>8.6182999999999996</v>
      </c>
      <c r="BK146" s="16" t="s">
        <v>189</v>
      </c>
      <c r="BL146" s="16" t="s">
        <v>189</v>
      </c>
      <c r="BM146" s="16">
        <v>7.9551999999999996</v>
      </c>
      <c r="BN146" s="16">
        <v>-6.3342000000000001</v>
      </c>
      <c r="BO146" s="16">
        <v>8.7088000000000001</v>
      </c>
      <c r="BP146" s="16" t="s">
        <v>189</v>
      </c>
      <c r="BQ146" s="16">
        <v>-11.6699</v>
      </c>
      <c r="BR146" s="16" t="s">
        <v>189</v>
      </c>
      <c r="BS146" s="16">
        <v>8.1940000000000008</v>
      </c>
    </row>
    <row r="147" spans="1:71">
      <c r="A147" t="s">
        <v>276</v>
      </c>
      <c r="B147" t="s">
        <v>1</v>
      </c>
      <c r="C147" t="s">
        <v>435</v>
      </c>
      <c r="D147" s="16">
        <v>1.8402000000000001</v>
      </c>
      <c r="E147" s="16" t="s">
        <v>189</v>
      </c>
      <c r="F147" s="16" t="s">
        <v>189</v>
      </c>
      <c r="G147" s="16">
        <v>0.79869999999999997</v>
      </c>
      <c r="H147" s="16" t="s">
        <v>189</v>
      </c>
      <c r="I147" s="16">
        <v>1.3882000000000001</v>
      </c>
      <c r="J147" s="16" t="s">
        <v>189</v>
      </c>
      <c r="K147" s="16">
        <v>1.8402000000000001</v>
      </c>
      <c r="L147" s="16" t="s">
        <v>189</v>
      </c>
      <c r="M147" s="16">
        <v>-0.31740000000000002</v>
      </c>
      <c r="N147" s="16">
        <v>1.7144999999999999</v>
      </c>
      <c r="O147" s="16" t="s">
        <v>189</v>
      </c>
      <c r="P147" s="16">
        <v>1.4315</v>
      </c>
      <c r="Q147" s="16">
        <v>-2.3298999999999999</v>
      </c>
      <c r="R147" s="16">
        <v>1.6148</v>
      </c>
      <c r="S147" s="16">
        <v>0.76</v>
      </c>
      <c r="T147" s="16">
        <v>-3.2532000000000001</v>
      </c>
      <c r="U147" s="16">
        <v>-2.4912999999999998</v>
      </c>
      <c r="V147" s="16">
        <v>-1.4781</v>
      </c>
      <c r="W147" s="16">
        <v>1.3818999999999999</v>
      </c>
      <c r="X147" s="16" t="s">
        <v>189</v>
      </c>
      <c r="Y147" s="16">
        <v>-3.415</v>
      </c>
      <c r="Z147" s="16">
        <v>1.1782999999999999</v>
      </c>
      <c r="AA147" s="16">
        <v>-3.415</v>
      </c>
      <c r="AB147" s="16">
        <v>-0.82730000000000004</v>
      </c>
      <c r="AC147" s="16" t="s">
        <v>189</v>
      </c>
      <c r="AD147" s="16" t="s">
        <v>189</v>
      </c>
      <c r="AE147" s="16">
        <v>-0.89790000000000003</v>
      </c>
      <c r="AF147" s="16" t="s">
        <v>189</v>
      </c>
      <c r="AG147" s="16">
        <v>-1.1141000000000001</v>
      </c>
      <c r="AH147" s="16" t="s">
        <v>189</v>
      </c>
      <c r="AI147" s="16">
        <v>-4.0811000000000002</v>
      </c>
      <c r="AJ147" s="16" t="s">
        <v>189</v>
      </c>
      <c r="AK147" s="16">
        <v>-2.0171999999999999</v>
      </c>
      <c r="AL147" s="16" t="s">
        <v>189</v>
      </c>
      <c r="AM147" s="16">
        <v>-2.2597</v>
      </c>
      <c r="AN147" s="16" t="s">
        <v>189</v>
      </c>
      <c r="AO147" s="16">
        <v>-2.6496</v>
      </c>
      <c r="AP147" s="16" t="s">
        <v>189</v>
      </c>
      <c r="AQ147" s="16">
        <v>-3.0032000000000001</v>
      </c>
      <c r="AR147" s="16" t="s">
        <v>189</v>
      </c>
      <c r="AS147" s="16">
        <v>-0.73060000000000003</v>
      </c>
      <c r="AT147" s="16" t="s">
        <v>189</v>
      </c>
      <c r="AU147" s="16">
        <v>-0.81730000000000003</v>
      </c>
      <c r="AV147" s="16" t="s">
        <v>189</v>
      </c>
      <c r="AW147" s="16">
        <v>1.3438000000000001</v>
      </c>
      <c r="AX147" s="16" t="s">
        <v>189</v>
      </c>
      <c r="AY147" s="16">
        <v>-1.5681</v>
      </c>
      <c r="AZ147" s="16" t="s">
        <v>189</v>
      </c>
      <c r="BA147" s="16">
        <v>-1.5341</v>
      </c>
      <c r="BB147" s="16" t="s">
        <v>189</v>
      </c>
      <c r="BC147" s="16" t="s">
        <v>189</v>
      </c>
      <c r="BD147" s="16" t="s">
        <v>189</v>
      </c>
      <c r="BE147" s="16" t="s">
        <v>189</v>
      </c>
      <c r="BF147" s="16" t="s">
        <v>189</v>
      </c>
      <c r="BG147" s="16" t="s">
        <v>189</v>
      </c>
      <c r="BH147" s="16" t="s">
        <v>189</v>
      </c>
      <c r="BI147" s="16" t="s">
        <v>189</v>
      </c>
      <c r="BJ147" s="16">
        <v>1.3452</v>
      </c>
      <c r="BK147" s="16" t="s">
        <v>189</v>
      </c>
      <c r="BL147" s="16" t="s">
        <v>189</v>
      </c>
      <c r="BM147" s="16">
        <v>1.5523</v>
      </c>
      <c r="BN147" s="16" t="s">
        <v>189</v>
      </c>
      <c r="BO147" s="16">
        <v>1.8082</v>
      </c>
      <c r="BP147" s="16" t="s">
        <v>189</v>
      </c>
      <c r="BQ147" s="16" t="s">
        <v>189</v>
      </c>
      <c r="BR147" s="16" t="s">
        <v>189</v>
      </c>
      <c r="BS147" s="16">
        <v>1.7999000000000001</v>
      </c>
    </row>
    <row r="148" spans="1:71">
      <c r="A148" t="s">
        <v>276</v>
      </c>
      <c r="B148" t="s">
        <v>75</v>
      </c>
      <c r="C148" t="s">
        <v>436</v>
      </c>
      <c r="D148" s="16">
        <v>3.2440000000000002</v>
      </c>
      <c r="E148" s="16">
        <v>-6.9890999999999996</v>
      </c>
      <c r="F148" s="16">
        <v>4.0724999999999998</v>
      </c>
      <c r="G148" s="16">
        <v>1.1061000000000001</v>
      </c>
      <c r="H148" s="16">
        <v>-6.9890999999999996</v>
      </c>
      <c r="I148" s="16">
        <v>2.2997000000000001</v>
      </c>
      <c r="J148" s="16" t="s">
        <v>189</v>
      </c>
      <c r="K148" s="16">
        <v>3.2477999999999998</v>
      </c>
      <c r="L148" s="16" t="s">
        <v>189</v>
      </c>
      <c r="M148" s="16">
        <v>4.2786</v>
      </c>
      <c r="N148" s="16">
        <v>1.5911999999999999</v>
      </c>
      <c r="O148" s="16">
        <v>6.0462999999999996</v>
      </c>
      <c r="P148" s="16">
        <v>2.1501999999999999</v>
      </c>
      <c r="Q148" s="16">
        <v>4.1994999999999996</v>
      </c>
      <c r="R148" s="16">
        <v>2.4493</v>
      </c>
      <c r="S148" s="16">
        <v>3.7713999999999999</v>
      </c>
      <c r="T148" s="16">
        <v>2.0543</v>
      </c>
      <c r="U148" s="16">
        <v>3.1657000000000002</v>
      </c>
      <c r="V148" s="16">
        <v>3.3142</v>
      </c>
      <c r="W148" s="16">
        <v>2.5857999999999999</v>
      </c>
      <c r="X148" s="16" t="s">
        <v>189</v>
      </c>
      <c r="Y148" s="16">
        <v>1.6898</v>
      </c>
      <c r="Z148" s="16">
        <v>3.8077000000000001</v>
      </c>
      <c r="AA148" s="16">
        <v>1.6898</v>
      </c>
      <c r="AB148" s="16">
        <v>4.3619000000000003</v>
      </c>
      <c r="AC148" s="16" t="s">
        <v>189</v>
      </c>
      <c r="AD148" s="16">
        <v>-9.3876000000000008</v>
      </c>
      <c r="AE148" s="16">
        <v>2.4460999999999999</v>
      </c>
      <c r="AF148" s="16">
        <v>4.9478999999999997</v>
      </c>
      <c r="AG148" s="16">
        <v>2.7629000000000001</v>
      </c>
      <c r="AH148" s="16">
        <v>-1.3021</v>
      </c>
      <c r="AI148" s="16">
        <v>-2.6013999999999999</v>
      </c>
      <c r="AJ148" s="16" t="s">
        <v>189</v>
      </c>
      <c r="AK148" s="16">
        <v>-2.0146999999999999</v>
      </c>
      <c r="AL148" s="16">
        <v>-2.5019999999999998</v>
      </c>
      <c r="AM148" s="16">
        <v>-1.6545000000000001</v>
      </c>
      <c r="AN148" s="16" t="s">
        <v>189</v>
      </c>
      <c r="AO148" s="16">
        <v>0.96040000000000003</v>
      </c>
      <c r="AP148" s="16">
        <v>-6.3609999999999998</v>
      </c>
      <c r="AQ148" s="16">
        <v>-0.71450000000000002</v>
      </c>
      <c r="AR148" s="16" t="s">
        <v>189</v>
      </c>
      <c r="AS148" s="16">
        <v>2.9051999999999998</v>
      </c>
      <c r="AT148" s="16">
        <v>-3.3226</v>
      </c>
      <c r="AU148" s="16">
        <v>3.202</v>
      </c>
      <c r="AV148" s="16">
        <v>-8.7081</v>
      </c>
      <c r="AW148" s="16">
        <v>2.6038000000000001</v>
      </c>
      <c r="AX148" s="16">
        <v>4.8425000000000002</v>
      </c>
      <c r="AY148" s="16">
        <v>2.9348999999999998</v>
      </c>
      <c r="AZ148" s="16" t="s">
        <v>189</v>
      </c>
      <c r="BA148" s="16">
        <v>-1.4288000000000001</v>
      </c>
      <c r="BB148" s="16">
        <v>-2.6046</v>
      </c>
      <c r="BC148" s="16" t="s">
        <v>189</v>
      </c>
      <c r="BD148" s="16">
        <v>-7.6787999999999998</v>
      </c>
      <c r="BE148" s="16" t="s">
        <v>189</v>
      </c>
      <c r="BF148" s="16">
        <v>-8.7036999999999995</v>
      </c>
      <c r="BG148" s="16" t="s">
        <v>189</v>
      </c>
      <c r="BH148" s="16">
        <v>-4.8261000000000003</v>
      </c>
      <c r="BI148" s="16" t="s">
        <v>189</v>
      </c>
      <c r="BJ148" s="16">
        <v>2.6040000000000001</v>
      </c>
      <c r="BK148" s="16">
        <v>-0.59209999999999996</v>
      </c>
      <c r="BL148" s="16" t="s">
        <v>189</v>
      </c>
      <c r="BM148" s="16">
        <v>2.2707000000000002</v>
      </c>
      <c r="BN148" s="16">
        <v>-3.4801000000000002</v>
      </c>
      <c r="BO148" s="16">
        <v>1.5825</v>
      </c>
      <c r="BP148" s="16">
        <v>-5.5937000000000001</v>
      </c>
      <c r="BQ148" s="16">
        <v>3.2730999999999999</v>
      </c>
      <c r="BR148" s="16" t="s">
        <v>189</v>
      </c>
      <c r="BS148" s="16">
        <v>1.7347999999999999</v>
      </c>
    </row>
    <row r="149" spans="1:71">
      <c r="A149" t="s">
        <v>276</v>
      </c>
      <c r="B149" t="s">
        <v>2</v>
      </c>
      <c r="C149" t="s">
        <v>437</v>
      </c>
      <c r="D149" s="16">
        <v>11.869899999999999</v>
      </c>
      <c r="E149" s="16">
        <v>15.5251</v>
      </c>
      <c r="F149" s="16">
        <v>13.714600000000001</v>
      </c>
      <c r="G149" s="16">
        <v>8.5833999999999993</v>
      </c>
      <c r="H149" s="16">
        <v>15.5251</v>
      </c>
      <c r="I149" s="16">
        <v>10.6981</v>
      </c>
      <c r="J149" s="16" t="s">
        <v>189</v>
      </c>
      <c r="K149" s="16">
        <v>11.878299999999999</v>
      </c>
      <c r="L149" s="16">
        <v>12.0101</v>
      </c>
      <c r="M149" s="16">
        <v>9.7600999999999996</v>
      </c>
      <c r="N149" s="16">
        <v>14.186</v>
      </c>
      <c r="O149" s="16">
        <v>11.445</v>
      </c>
      <c r="P149" s="16">
        <v>12.247400000000001</v>
      </c>
      <c r="Q149" s="16">
        <v>11.333299999999999</v>
      </c>
      <c r="R149" s="16">
        <v>12.5068</v>
      </c>
      <c r="S149" s="16">
        <v>11.388299999999999</v>
      </c>
      <c r="T149" s="16">
        <v>12.1721</v>
      </c>
      <c r="U149" s="16">
        <v>13.9514</v>
      </c>
      <c r="V149" s="16">
        <v>9.7359000000000009</v>
      </c>
      <c r="W149" s="16">
        <v>11.2135</v>
      </c>
      <c r="X149" s="16">
        <v>-16.329899999999999</v>
      </c>
      <c r="Y149" s="16">
        <v>11.1859</v>
      </c>
      <c r="Z149" s="16">
        <v>12.507</v>
      </c>
      <c r="AA149" s="16">
        <v>11.1859</v>
      </c>
      <c r="AB149" s="16">
        <v>11.816599999999999</v>
      </c>
      <c r="AC149" s="16">
        <v>-9.3130000000000006</v>
      </c>
      <c r="AD149" s="16">
        <v>-12.39</v>
      </c>
      <c r="AE149" s="16">
        <v>10.961</v>
      </c>
      <c r="AF149" s="16">
        <v>8.9652999999999992</v>
      </c>
      <c r="AG149" s="16">
        <v>14.02</v>
      </c>
      <c r="AH149" s="16">
        <v>13.472</v>
      </c>
      <c r="AI149" s="16">
        <v>11.480700000000001</v>
      </c>
      <c r="AJ149" s="16">
        <v>18.254899999999999</v>
      </c>
      <c r="AK149" s="16">
        <v>10.576000000000001</v>
      </c>
      <c r="AL149" s="16">
        <v>12.6303</v>
      </c>
      <c r="AM149" s="16">
        <v>11.5152</v>
      </c>
      <c r="AN149" s="16">
        <v>19.826799999999999</v>
      </c>
      <c r="AO149" s="16">
        <v>12.737399999999999</v>
      </c>
      <c r="AP149" s="16">
        <v>12.3781</v>
      </c>
      <c r="AQ149" s="16">
        <v>15.9328</v>
      </c>
      <c r="AR149" s="16">
        <v>-13.0167</v>
      </c>
      <c r="AS149" s="16">
        <v>8.2841000000000005</v>
      </c>
      <c r="AT149" s="16">
        <v>10.3146</v>
      </c>
      <c r="AU149" s="16">
        <v>9.0146999999999995</v>
      </c>
      <c r="AV149" s="16">
        <v>-15.0649</v>
      </c>
      <c r="AW149" s="16">
        <v>11.6104</v>
      </c>
      <c r="AX149" s="16">
        <v>11.409700000000001</v>
      </c>
      <c r="AY149" s="16">
        <v>13.584099999999999</v>
      </c>
      <c r="AZ149" s="16">
        <v>16.211600000000001</v>
      </c>
      <c r="BA149" s="16">
        <v>9.7799999999999994</v>
      </c>
      <c r="BB149" s="16">
        <v>11.3063</v>
      </c>
      <c r="BC149" s="16">
        <v>10.9445</v>
      </c>
      <c r="BD149" s="16">
        <v>11.6943</v>
      </c>
      <c r="BE149" s="16">
        <v>11.3184</v>
      </c>
      <c r="BF149" s="16">
        <v>16.769200000000001</v>
      </c>
      <c r="BG149" s="16">
        <v>7.5370999999999997</v>
      </c>
      <c r="BH149" s="16">
        <v>11.720800000000001</v>
      </c>
      <c r="BI149" s="16">
        <v>-9.4525000000000006</v>
      </c>
      <c r="BJ149" s="16">
        <v>12.975</v>
      </c>
      <c r="BK149" s="16">
        <v>10.97</v>
      </c>
      <c r="BL149" s="16" t="s">
        <v>189</v>
      </c>
      <c r="BM149" s="16">
        <v>12.451499999999999</v>
      </c>
      <c r="BN149" s="16">
        <v>10.1752</v>
      </c>
      <c r="BO149" s="16">
        <v>13.0059</v>
      </c>
      <c r="BP149" s="16">
        <v>16.925799999999999</v>
      </c>
      <c r="BQ149" s="16">
        <v>8.0756999999999994</v>
      </c>
      <c r="BR149" s="16" t="s">
        <v>189</v>
      </c>
      <c r="BS149" s="16">
        <v>12.957800000000001</v>
      </c>
    </row>
    <row r="150" spans="1:71">
      <c r="A150" t="s">
        <v>276</v>
      </c>
      <c r="B150" t="s">
        <v>4</v>
      </c>
      <c r="C150" t="s">
        <v>438</v>
      </c>
      <c r="D150" s="16">
        <v>13.358599999999999</v>
      </c>
      <c r="E150" s="16">
        <v>17.353000000000002</v>
      </c>
      <c r="F150" s="16">
        <v>15.8812</v>
      </c>
      <c r="G150" s="16">
        <v>10.093999999999999</v>
      </c>
      <c r="H150" s="16">
        <v>17.353000000000002</v>
      </c>
      <c r="I150" s="16">
        <v>12.235200000000001</v>
      </c>
      <c r="J150" s="16" t="s">
        <v>189</v>
      </c>
      <c r="K150" s="16">
        <v>13.377599999999999</v>
      </c>
      <c r="L150" s="16">
        <v>18.357500000000002</v>
      </c>
      <c r="M150" s="16">
        <v>12.9221</v>
      </c>
      <c r="N150" s="16">
        <v>11.414899999999999</v>
      </c>
      <c r="O150" s="16">
        <v>15.8537</v>
      </c>
      <c r="P150" s="16">
        <v>11.536199999999999</v>
      </c>
      <c r="Q150" s="16">
        <v>16.6432</v>
      </c>
      <c r="R150" s="16">
        <v>10.0898</v>
      </c>
      <c r="S150" s="16">
        <v>14.5349</v>
      </c>
      <c r="T150" s="16">
        <v>12.4415</v>
      </c>
      <c r="U150" s="16">
        <v>12.339700000000001</v>
      </c>
      <c r="V150" s="16">
        <v>14.2202</v>
      </c>
      <c r="W150" s="16">
        <v>13.609500000000001</v>
      </c>
      <c r="X150" s="16">
        <v>-7.1832000000000003</v>
      </c>
      <c r="Y150" s="16">
        <v>15.093299999999999</v>
      </c>
      <c r="Z150" s="16">
        <v>12.174200000000001</v>
      </c>
      <c r="AA150" s="16">
        <v>15.093299999999999</v>
      </c>
      <c r="AB150" s="16">
        <v>13.6854</v>
      </c>
      <c r="AC150" s="16" t="s">
        <v>189</v>
      </c>
      <c r="AD150" s="16">
        <v>-17.939900000000002</v>
      </c>
      <c r="AE150" s="16">
        <v>13.538600000000001</v>
      </c>
      <c r="AF150" s="16">
        <v>14.7378</v>
      </c>
      <c r="AG150" s="16">
        <v>14.3376</v>
      </c>
      <c r="AH150" s="16">
        <v>9.4411000000000005</v>
      </c>
      <c r="AI150" s="16">
        <v>14.2735</v>
      </c>
      <c r="AJ150" s="16">
        <v>-16.8874</v>
      </c>
      <c r="AK150" s="16">
        <v>11.2346</v>
      </c>
      <c r="AL150" s="16">
        <v>17.9697</v>
      </c>
      <c r="AM150" s="16">
        <v>6.4443999999999999</v>
      </c>
      <c r="AN150" s="16">
        <v>-14.3574</v>
      </c>
      <c r="AO150" s="16">
        <v>11.855600000000001</v>
      </c>
      <c r="AP150" s="16">
        <v>17.0166</v>
      </c>
      <c r="AQ150" s="16">
        <v>7.6637000000000004</v>
      </c>
      <c r="AR150" s="16">
        <v>-19.3233</v>
      </c>
      <c r="AS150" s="16">
        <v>12.6472</v>
      </c>
      <c r="AT150" s="16">
        <v>16.1721</v>
      </c>
      <c r="AU150" s="16">
        <v>12.2333</v>
      </c>
      <c r="AV150" s="16">
        <v>-19.431699999999999</v>
      </c>
      <c r="AW150" s="16">
        <v>9.8247</v>
      </c>
      <c r="AX150" s="16">
        <v>15.263299999999999</v>
      </c>
      <c r="AY150" s="16">
        <v>9.8353999999999999</v>
      </c>
      <c r="AZ150" s="16" t="s">
        <v>189</v>
      </c>
      <c r="BA150" s="16">
        <v>15.4526</v>
      </c>
      <c r="BB150" s="16">
        <v>18.139600000000002</v>
      </c>
      <c r="BC150" s="16">
        <v>-10.533799999999999</v>
      </c>
      <c r="BD150" s="16">
        <v>-13.9354</v>
      </c>
      <c r="BE150" s="16">
        <v>17.294499999999999</v>
      </c>
      <c r="BF150" s="16">
        <v>-17.850300000000001</v>
      </c>
      <c r="BG150" s="16">
        <v>14.2644</v>
      </c>
      <c r="BH150" s="16">
        <v>16.8123</v>
      </c>
      <c r="BI150" s="16" t="s">
        <v>189</v>
      </c>
      <c r="BJ150" s="16">
        <v>11.421099999999999</v>
      </c>
      <c r="BK150" s="16">
        <v>-11.785500000000001</v>
      </c>
      <c r="BL150" s="16" t="s">
        <v>189</v>
      </c>
      <c r="BM150" s="16">
        <v>11.330399999999999</v>
      </c>
      <c r="BN150" s="16">
        <v>-16.4693</v>
      </c>
      <c r="BO150" s="16">
        <v>9.9864999999999995</v>
      </c>
      <c r="BP150" s="16">
        <v>18.5901</v>
      </c>
      <c r="BQ150" s="16">
        <v>15.586399999999999</v>
      </c>
      <c r="BR150" s="16" t="s">
        <v>189</v>
      </c>
      <c r="BS150" s="16">
        <v>10.0266</v>
      </c>
    </row>
    <row r="151" spans="1:71">
      <c r="A151" t="s">
        <v>277</v>
      </c>
      <c r="B151" t="s">
        <v>0</v>
      </c>
      <c r="C151" t="s">
        <v>439</v>
      </c>
      <c r="D151" s="16">
        <v>4.1712999999999996</v>
      </c>
      <c r="E151" s="16">
        <v>8.9398</v>
      </c>
      <c r="F151" s="16">
        <v>4.2305999999999999</v>
      </c>
      <c r="G151" s="16">
        <v>1.2596000000000001</v>
      </c>
      <c r="H151" s="16">
        <v>8.9398</v>
      </c>
      <c r="I151" s="16">
        <v>2.3761000000000001</v>
      </c>
      <c r="J151" s="16" t="s">
        <v>189</v>
      </c>
      <c r="K151" s="16">
        <v>4.4261999999999997</v>
      </c>
      <c r="L151" s="16">
        <v>7.3552</v>
      </c>
      <c r="M151" s="16">
        <v>3.2606999999999999</v>
      </c>
      <c r="N151" s="16">
        <v>1.4156</v>
      </c>
      <c r="O151" s="16">
        <v>5.4683000000000002</v>
      </c>
      <c r="P151" s="16">
        <v>2.4676999999999998</v>
      </c>
      <c r="Q151" s="16">
        <v>4.4587000000000003</v>
      </c>
      <c r="R151" s="16">
        <v>3.1941999999999999</v>
      </c>
      <c r="S151" s="16">
        <v>4.3558000000000003</v>
      </c>
      <c r="T151" s="16">
        <v>4.0420999999999996</v>
      </c>
      <c r="U151" s="16">
        <v>4.3509000000000002</v>
      </c>
      <c r="V151" s="16">
        <v>3.8037000000000001</v>
      </c>
      <c r="W151" s="16">
        <v>3.1374</v>
      </c>
      <c r="X151" s="16">
        <v>3.8908999999999998</v>
      </c>
      <c r="Y151" s="16">
        <v>5.4767999999999999</v>
      </c>
      <c r="Z151" s="16">
        <v>3.4742999999999999</v>
      </c>
      <c r="AA151" s="16">
        <v>5.4767999999999999</v>
      </c>
      <c r="AB151" s="16">
        <v>3.9394</v>
      </c>
      <c r="AC151" s="16" t="s">
        <v>189</v>
      </c>
      <c r="AD151" s="16">
        <v>-9.5397999999999996</v>
      </c>
      <c r="AE151" s="16">
        <v>1.796</v>
      </c>
      <c r="AF151" s="16">
        <v>5.2061000000000002</v>
      </c>
      <c r="AG151" s="16">
        <v>-1.3375999999999999</v>
      </c>
      <c r="AH151" s="16">
        <v>3.0032999999999999</v>
      </c>
      <c r="AI151" s="16">
        <v>5.2713000000000001</v>
      </c>
      <c r="AJ151" s="16">
        <v>-8.2675000000000001</v>
      </c>
      <c r="AK151" s="16">
        <v>2.7168000000000001</v>
      </c>
      <c r="AL151" s="16">
        <v>3.9914000000000001</v>
      </c>
      <c r="AM151" s="16">
        <v>-4.1978999999999997</v>
      </c>
      <c r="AN151" s="16">
        <v>-10.3284</v>
      </c>
      <c r="AO151" s="16">
        <v>2.5145</v>
      </c>
      <c r="AP151" s="16">
        <v>4.4112999999999998</v>
      </c>
      <c r="AQ151" s="16">
        <v>-4.1092000000000004</v>
      </c>
      <c r="AR151" s="16">
        <v>-6.6814</v>
      </c>
      <c r="AS151" s="16">
        <v>2.0851000000000002</v>
      </c>
      <c r="AT151" s="16">
        <v>4.5740999999999996</v>
      </c>
      <c r="AU151" s="16" t="s">
        <v>189</v>
      </c>
      <c r="AV151" s="16">
        <v>-9.8519000000000005</v>
      </c>
      <c r="AW151" s="16">
        <v>1.4135</v>
      </c>
      <c r="AX151" s="16">
        <v>3.8222</v>
      </c>
      <c r="AY151" s="16">
        <v>2.4942000000000002</v>
      </c>
      <c r="AZ151" s="16">
        <v>-7.5132000000000003</v>
      </c>
      <c r="BA151" s="16">
        <v>4.4467999999999996</v>
      </c>
      <c r="BB151" s="16">
        <v>5.5770999999999997</v>
      </c>
      <c r="BC151" s="16" t="s">
        <v>189</v>
      </c>
      <c r="BD151" s="16">
        <v>5.9573</v>
      </c>
      <c r="BE151" s="16">
        <v>4.9534000000000002</v>
      </c>
      <c r="BF151" s="16">
        <v>8.4254999999999995</v>
      </c>
      <c r="BG151" s="16">
        <v>3.0181</v>
      </c>
      <c r="BH151" s="16">
        <v>5.5757000000000003</v>
      </c>
      <c r="BI151" s="16" t="s">
        <v>189</v>
      </c>
      <c r="BJ151" s="16">
        <v>1.5696000000000001</v>
      </c>
      <c r="BK151" s="16" t="s">
        <v>189</v>
      </c>
      <c r="BL151" s="16" t="s">
        <v>189</v>
      </c>
      <c r="BM151" s="16">
        <v>1.9156</v>
      </c>
      <c r="BN151" s="16">
        <v>2.1821999999999999</v>
      </c>
      <c r="BO151" s="16">
        <v>2.839</v>
      </c>
      <c r="BP151" s="16">
        <v>8.6196999999999999</v>
      </c>
      <c r="BQ151" s="16">
        <v>2.3654999999999999</v>
      </c>
      <c r="BR151" s="16" t="s">
        <v>189</v>
      </c>
      <c r="BS151" s="16">
        <v>2.3675999999999999</v>
      </c>
    </row>
    <row r="152" spans="1:71">
      <c r="A152" t="s">
        <v>277</v>
      </c>
      <c r="B152" t="s">
        <v>1</v>
      </c>
      <c r="C152" t="s">
        <v>440</v>
      </c>
      <c r="D152" s="16">
        <v>-3.6575000000000002</v>
      </c>
      <c r="E152" s="16" t="s">
        <v>189</v>
      </c>
      <c r="F152" s="16" t="s">
        <v>189</v>
      </c>
      <c r="G152" s="16" t="s">
        <v>189</v>
      </c>
      <c r="H152" s="16" t="s">
        <v>189</v>
      </c>
      <c r="I152" s="16">
        <v>-2.8237000000000001</v>
      </c>
      <c r="J152" s="16" t="s">
        <v>189</v>
      </c>
      <c r="K152" s="16">
        <v>-3.1463999999999999</v>
      </c>
      <c r="L152" s="16" t="s">
        <v>189</v>
      </c>
      <c r="M152" s="16" t="s">
        <v>189</v>
      </c>
      <c r="N152" s="16" t="s">
        <v>189</v>
      </c>
      <c r="O152" s="16">
        <v>-4.7506000000000004</v>
      </c>
      <c r="P152" s="16" t="s">
        <v>189</v>
      </c>
      <c r="Q152" s="16">
        <v>-4.5206999999999997</v>
      </c>
      <c r="R152" s="16" t="s">
        <v>189</v>
      </c>
      <c r="S152" s="16" t="s">
        <v>189</v>
      </c>
      <c r="T152" s="16">
        <v>-4.1509999999999998</v>
      </c>
      <c r="U152" s="16">
        <v>-4.2564000000000002</v>
      </c>
      <c r="V152" s="16" t="s">
        <v>189</v>
      </c>
      <c r="W152" s="16" t="s">
        <v>189</v>
      </c>
      <c r="X152" s="16" t="s">
        <v>189</v>
      </c>
      <c r="Y152" s="16">
        <v>-3.4174000000000002</v>
      </c>
      <c r="Z152" s="16" t="s">
        <v>189</v>
      </c>
      <c r="AA152" s="16">
        <v>-3.4174000000000002</v>
      </c>
      <c r="AB152" s="16" t="s">
        <v>189</v>
      </c>
      <c r="AC152" s="16" t="s">
        <v>189</v>
      </c>
      <c r="AD152" s="16" t="s">
        <v>189</v>
      </c>
      <c r="AE152" s="16" t="s">
        <v>189</v>
      </c>
      <c r="AF152" s="16" t="s">
        <v>189</v>
      </c>
      <c r="AG152" s="16" t="s">
        <v>189</v>
      </c>
      <c r="AH152" s="16" t="s">
        <v>189</v>
      </c>
      <c r="AI152" s="16" t="s">
        <v>189</v>
      </c>
      <c r="AJ152" s="16" t="s">
        <v>189</v>
      </c>
      <c r="AK152" s="16">
        <v>-2.915</v>
      </c>
      <c r="AL152" s="16" t="s">
        <v>189</v>
      </c>
      <c r="AM152" s="16" t="s">
        <v>189</v>
      </c>
      <c r="AN152" s="16" t="s">
        <v>189</v>
      </c>
      <c r="AO152" s="16">
        <v>-3.3611</v>
      </c>
      <c r="AP152" s="16">
        <v>-5.1094999999999997</v>
      </c>
      <c r="AQ152" s="16" t="s">
        <v>189</v>
      </c>
      <c r="AR152" s="16" t="s">
        <v>189</v>
      </c>
      <c r="AS152" s="16" t="s">
        <v>189</v>
      </c>
      <c r="AT152" s="16" t="s">
        <v>189</v>
      </c>
      <c r="AU152" s="16" t="s">
        <v>189</v>
      </c>
      <c r="AV152" s="16" t="s">
        <v>189</v>
      </c>
      <c r="AW152" s="16" t="s">
        <v>189</v>
      </c>
      <c r="AX152" s="16" t="s">
        <v>189</v>
      </c>
      <c r="AY152" s="16" t="s">
        <v>189</v>
      </c>
      <c r="AZ152" s="16" t="s">
        <v>189</v>
      </c>
      <c r="BA152" s="16" t="s">
        <v>189</v>
      </c>
      <c r="BB152" s="16" t="s">
        <v>189</v>
      </c>
      <c r="BC152" s="16" t="s">
        <v>189</v>
      </c>
      <c r="BD152" s="16" t="s">
        <v>189</v>
      </c>
      <c r="BE152" s="16" t="s">
        <v>189</v>
      </c>
      <c r="BF152" s="16" t="s">
        <v>189</v>
      </c>
      <c r="BG152" s="16" t="s">
        <v>189</v>
      </c>
      <c r="BH152" s="16" t="s">
        <v>189</v>
      </c>
      <c r="BI152" s="16" t="s">
        <v>189</v>
      </c>
      <c r="BJ152" s="16" t="s">
        <v>189</v>
      </c>
      <c r="BK152" s="16" t="s">
        <v>189</v>
      </c>
      <c r="BL152" s="16" t="s">
        <v>189</v>
      </c>
      <c r="BM152" s="16" t="s">
        <v>189</v>
      </c>
      <c r="BN152" s="16" t="s">
        <v>189</v>
      </c>
      <c r="BO152" s="16" t="s">
        <v>189</v>
      </c>
      <c r="BP152" s="16" t="s">
        <v>189</v>
      </c>
      <c r="BQ152" s="16" t="s">
        <v>189</v>
      </c>
      <c r="BR152" s="16" t="s">
        <v>189</v>
      </c>
      <c r="BS152" s="16" t="s">
        <v>189</v>
      </c>
    </row>
    <row r="153" spans="1:71">
      <c r="A153" t="s">
        <v>277</v>
      </c>
      <c r="B153" t="s">
        <v>75</v>
      </c>
      <c r="C153" t="s">
        <v>441</v>
      </c>
      <c r="D153" s="16">
        <v>8.7865000000000002</v>
      </c>
      <c r="E153" s="16">
        <v>13.37</v>
      </c>
      <c r="F153" s="16">
        <v>-8.0829000000000004</v>
      </c>
      <c r="G153" s="16">
        <v>-4.2042999999999999</v>
      </c>
      <c r="H153" s="16">
        <v>13.37</v>
      </c>
      <c r="I153" s="16">
        <v>5.9806999999999997</v>
      </c>
      <c r="J153" s="16" t="s">
        <v>189</v>
      </c>
      <c r="K153" s="16">
        <v>9.2119999999999997</v>
      </c>
      <c r="L153" s="16">
        <v>9.4977</v>
      </c>
      <c r="M153" s="16">
        <v>-9.3116000000000003</v>
      </c>
      <c r="N153" s="16">
        <v>-6.3490000000000002</v>
      </c>
      <c r="O153" s="16">
        <v>9.8994</v>
      </c>
      <c r="P153" s="16">
        <v>6.6797000000000004</v>
      </c>
      <c r="Q153" s="16">
        <v>9.5922000000000001</v>
      </c>
      <c r="R153" s="16">
        <v>-4.5815000000000001</v>
      </c>
      <c r="S153" s="16">
        <v>-10.3851</v>
      </c>
      <c r="T153" s="16">
        <v>8.1329999999999991</v>
      </c>
      <c r="U153" s="16">
        <v>9.8011999999999997</v>
      </c>
      <c r="V153" s="16">
        <v>-5.6464999999999996</v>
      </c>
      <c r="W153" s="16">
        <v>-5.8493000000000004</v>
      </c>
      <c r="X153" s="16">
        <v>-9.5231999999999992</v>
      </c>
      <c r="Y153" s="16">
        <v>10.024800000000001</v>
      </c>
      <c r="Z153" s="16">
        <v>7.7046000000000001</v>
      </c>
      <c r="AA153" s="16">
        <v>10.024800000000001</v>
      </c>
      <c r="AB153" s="16">
        <v>-7.9774000000000003</v>
      </c>
      <c r="AC153" s="16" t="s">
        <v>189</v>
      </c>
      <c r="AD153" s="16" t="s">
        <v>189</v>
      </c>
      <c r="AE153" s="16">
        <v>-5.7714999999999996</v>
      </c>
      <c r="AF153" s="16">
        <v>-11.3637</v>
      </c>
      <c r="AG153" s="16" t="s">
        <v>189</v>
      </c>
      <c r="AH153" s="16">
        <v>-7.5304000000000002</v>
      </c>
      <c r="AI153" s="16">
        <v>8.6395999999999997</v>
      </c>
      <c r="AJ153" s="16">
        <v>-11.985900000000001</v>
      </c>
      <c r="AK153" s="16">
        <v>6.0545</v>
      </c>
      <c r="AL153" s="16">
        <v>8.9001000000000001</v>
      </c>
      <c r="AM153" s="16" t="s">
        <v>189</v>
      </c>
      <c r="AN153" s="16">
        <v>-14.7217</v>
      </c>
      <c r="AO153" s="16">
        <v>6.7636000000000003</v>
      </c>
      <c r="AP153" s="16">
        <v>11.059699999999999</v>
      </c>
      <c r="AQ153" s="16" t="s">
        <v>189</v>
      </c>
      <c r="AR153" s="16" t="s">
        <v>189</v>
      </c>
      <c r="AS153" s="16">
        <v>-3.5594000000000001</v>
      </c>
      <c r="AT153" s="16">
        <v>-5.3658999999999999</v>
      </c>
      <c r="AU153" s="16" t="s">
        <v>189</v>
      </c>
      <c r="AV153" s="16">
        <v>-13.3201</v>
      </c>
      <c r="AW153" s="16">
        <v>4.9188999999999998</v>
      </c>
      <c r="AX153" s="16">
        <v>8.7715999999999994</v>
      </c>
      <c r="AY153" s="16" t="s">
        <v>189</v>
      </c>
      <c r="AZ153" s="16">
        <v>-13.417299999999999</v>
      </c>
      <c r="BA153" s="16">
        <v>-7.5119999999999996</v>
      </c>
      <c r="BB153" s="16">
        <v>10.484</v>
      </c>
      <c r="BC153" s="16" t="s">
        <v>189</v>
      </c>
      <c r="BD153" s="16">
        <v>-10.9015</v>
      </c>
      <c r="BE153" s="16">
        <v>-9.0526</v>
      </c>
      <c r="BF153" s="16">
        <v>13.330500000000001</v>
      </c>
      <c r="BG153" s="16">
        <v>-5.9135999999999997</v>
      </c>
      <c r="BH153" s="16">
        <v>10.411300000000001</v>
      </c>
      <c r="BI153" s="16" t="s">
        <v>189</v>
      </c>
      <c r="BJ153" s="16">
        <v>-3.6454</v>
      </c>
      <c r="BK153" s="16" t="s">
        <v>189</v>
      </c>
      <c r="BL153" s="16" t="s">
        <v>189</v>
      </c>
      <c r="BM153" s="16">
        <v>-6.0656999999999996</v>
      </c>
      <c r="BN153" s="16">
        <v>-7.3887</v>
      </c>
      <c r="BO153" s="16" t="s">
        <v>189</v>
      </c>
      <c r="BP153" s="16">
        <v>13.861599999999999</v>
      </c>
      <c r="BQ153" s="16">
        <v>6.4318999999999997</v>
      </c>
      <c r="BR153" s="16" t="s">
        <v>189</v>
      </c>
      <c r="BS153" s="16" t="s">
        <v>189</v>
      </c>
    </row>
    <row r="154" spans="1:71">
      <c r="A154" t="s">
        <v>277</v>
      </c>
      <c r="B154" t="s">
        <v>2</v>
      </c>
      <c r="C154" t="s">
        <v>442</v>
      </c>
      <c r="D154" s="16">
        <v>5.5288000000000004</v>
      </c>
      <c r="E154" s="16" t="s">
        <v>189</v>
      </c>
      <c r="F154" s="16" t="s">
        <v>189</v>
      </c>
      <c r="G154" s="16" t="s">
        <v>189</v>
      </c>
      <c r="H154" s="16" t="s">
        <v>189</v>
      </c>
      <c r="I154" s="16">
        <v>-4.3714000000000004</v>
      </c>
      <c r="J154" s="16" t="s">
        <v>189</v>
      </c>
      <c r="K154" s="16">
        <v>-4.8906999999999998</v>
      </c>
      <c r="L154" s="16" t="s">
        <v>189</v>
      </c>
      <c r="M154" s="16" t="s">
        <v>189</v>
      </c>
      <c r="N154" s="16" t="s">
        <v>189</v>
      </c>
      <c r="O154" s="16">
        <v>-5.4146999999999998</v>
      </c>
      <c r="P154" s="16" t="s">
        <v>189</v>
      </c>
      <c r="Q154" s="16">
        <v>-6.2705000000000002</v>
      </c>
      <c r="R154" s="16" t="s">
        <v>189</v>
      </c>
      <c r="S154" s="16" t="s">
        <v>189</v>
      </c>
      <c r="T154" s="16">
        <v>-3.2921</v>
      </c>
      <c r="U154" s="16">
        <v>-3.0169000000000001</v>
      </c>
      <c r="V154" s="16" t="s">
        <v>189</v>
      </c>
      <c r="W154" s="16" t="s">
        <v>189</v>
      </c>
      <c r="X154" s="16" t="s">
        <v>189</v>
      </c>
      <c r="Y154" s="16">
        <v>-3.4055</v>
      </c>
      <c r="Z154" s="16">
        <v>-8.6887000000000008</v>
      </c>
      <c r="AA154" s="16">
        <v>-3.4055</v>
      </c>
      <c r="AB154" s="16" t="s">
        <v>189</v>
      </c>
      <c r="AC154" s="16" t="s">
        <v>189</v>
      </c>
      <c r="AD154" s="16" t="s">
        <v>189</v>
      </c>
      <c r="AE154" s="16" t="s">
        <v>189</v>
      </c>
      <c r="AF154" s="16" t="s">
        <v>189</v>
      </c>
      <c r="AG154" s="16" t="s">
        <v>189</v>
      </c>
      <c r="AH154" s="16" t="s">
        <v>189</v>
      </c>
      <c r="AI154" s="16" t="s">
        <v>189</v>
      </c>
      <c r="AJ154" s="16" t="s">
        <v>189</v>
      </c>
      <c r="AK154" s="16">
        <v>-3.4011999999999998</v>
      </c>
      <c r="AL154" s="16">
        <v>-4.0073999999999996</v>
      </c>
      <c r="AM154" s="16" t="s">
        <v>189</v>
      </c>
      <c r="AN154" s="16" t="s">
        <v>189</v>
      </c>
      <c r="AO154" s="16">
        <v>-3.0794999999999999</v>
      </c>
      <c r="AP154" s="16">
        <v>-3.6680999999999999</v>
      </c>
      <c r="AQ154" s="16" t="s">
        <v>189</v>
      </c>
      <c r="AR154" s="16" t="s">
        <v>189</v>
      </c>
      <c r="AS154" s="16" t="s">
        <v>189</v>
      </c>
      <c r="AT154" s="16" t="s">
        <v>189</v>
      </c>
      <c r="AU154" s="16" t="s">
        <v>189</v>
      </c>
      <c r="AV154" s="16" t="s">
        <v>189</v>
      </c>
      <c r="AW154" s="16" t="s">
        <v>189</v>
      </c>
      <c r="AX154" s="16" t="s">
        <v>189</v>
      </c>
      <c r="AY154" s="16" t="s">
        <v>189</v>
      </c>
      <c r="AZ154" s="16" t="s">
        <v>189</v>
      </c>
      <c r="BA154" s="16" t="s">
        <v>189</v>
      </c>
      <c r="BB154" s="16" t="s">
        <v>189</v>
      </c>
      <c r="BC154" s="16" t="s">
        <v>189</v>
      </c>
      <c r="BD154" s="16" t="s">
        <v>189</v>
      </c>
      <c r="BE154" s="16" t="s">
        <v>189</v>
      </c>
      <c r="BF154" s="16" t="s">
        <v>189</v>
      </c>
      <c r="BG154" s="16" t="s">
        <v>189</v>
      </c>
      <c r="BH154" s="16">
        <v>-5.9321000000000002</v>
      </c>
      <c r="BI154" s="16" t="s">
        <v>189</v>
      </c>
      <c r="BJ154" s="16" t="s">
        <v>189</v>
      </c>
      <c r="BK154" s="16" t="s">
        <v>189</v>
      </c>
      <c r="BL154" s="16" t="s">
        <v>189</v>
      </c>
      <c r="BM154" s="16" t="s">
        <v>189</v>
      </c>
      <c r="BN154" s="16" t="s">
        <v>189</v>
      </c>
      <c r="BO154" s="16" t="s">
        <v>189</v>
      </c>
      <c r="BP154" s="16" t="s">
        <v>189</v>
      </c>
      <c r="BQ154" s="16">
        <v>-4.8697999999999997</v>
      </c>
      <c r="BR154" s="16" t="s">
        <v>189</v>
      </c>
      <c r="BS154" s="16" t="s">
        <v>189</v>
      </c>
    </row>
    <row r="155" spans="1:71">
      <c r="A155" t="s">
        <v>277</v>
      </c>
      <c r="B155" t="s">
        <v>67</v>
      </c>
      <c r="C155" t="s">
        <v>443</v>
      </c>
      <c r="D155" s="16">
        <v>30.642099999999999</v>
      </c>
      <c r="E155" s="16">
        <v>-34.449599999999997</v>
      </c>
      <c r="F155" s="16">
        <v>-29.729299999999999</v>
      </c>
      <c r="G155" s="16">
        <v>-29.090800000000002</v>
      </c>
      <c r="H155" s="16">
        <v>-34.449599999999997</v>
      </c>
      <c r="I155" s="16">
        <v>29.2347</v>
      </c>
      <c r="J155" s="16" t="s">
        <v>189</v>
      </c>
      <c r="K155" s="16">
        <v>32.054900000000004</v>
      </c>
      <c r="L155" s="16">
        <v>-32.807899999999997</v>
      </c>
      <c r="M155" s="16">
        <v>-23.804300000000001</v>
      </c>
      <c r="N155" s="16" t="s">
        <v>189</v>
      </c>
      <c r="O155" s="16">
        <v>29.1858</v>
      </c>
      <c r="P155" s="16">
        <v>-34.770200000000003</v>
      </c>
      <c r="Q155" s="16">
        <v>31.059899999999999</v>
      </c>
      <c r="R155" s="16" t="s">
        <v>189</v>
      </c>
      <c r="S155" s="16">
        <v>-32.810899999999997</v>
      </c>
      <c r="T155" s="16">
        <v>29.743300000000001</v>
      </c>
      <c r="U155" s="16">
        <v>30.217300000000002</v>
      </c>
      <c r="V155" s="16">
        <v>-32.121699999999997</v>
      </c>
      <c r="W155" s="16" t="s">
        <v>189</v>
      </c>
      <c r="X155" s="16">
        <v>-22.244900000000001</v>
      </c>
      <c r="Y155" s="16">
        <v>31.776199999999999</v>
      </c>
      <c r="Z155" s="16">
        <v>-28.475899999999999</v>
      </c>
      <c r="AA155" s="16">
        <v>31.776199999999999</v>
      </c>
      <c r="AB155" s="16" t="s">
        <v>189</v>
      </c>
      <c r="AC155" s="16" t="s">
        <v>189</v>
      </c>
      <c r="AD155" s="16" t="s">
        <v>189</v>
      </c>
      <c r="AE155" s="16" t="s">
        <v>189</v>
      </c>
      <c r="AF155" s="16" t="s">
        <v>189</v>
      </c>
      <c r="AG155" s="16" t="s">
        <v>189</v>
      </c>
      <c r="AH155" s="16" t="s">
        <v>189</v>
      </c>
      <c r="AI155" s="16">
        <v>30.685199999999998</v>
      </c>
      <c r="AJ155" s="16" t="s">
        <v>189</v>
      </c>
      <c r="AK155" s="16">
        <v>29.1676</v>
      </c>
      <c r="AL155" s="16">
        <v>30.635400000000001</v>
      </c>
      <c r="AM155" s="16" t="s">
        <v>189</v>
      </c>
      <c r="AN155" s="16" t="s">
        <v>189</v>
      </c>
      <c r="AO155" s="16">
        <v>28.5001</v>
      </c>
      <c r="AP155" s="16">
        <v>31.156500000000001</v>
      </c>
      <c r="AQ155" s="16" t="s">
        <v>189</v>
      </c>
      <c r="AR155" s="16" t="s">
        <v>189</v>
      </c>
      <c r="AS155" s="16" t="s">
        <v>189</v>
      </c>
      <c r="AT155" s="16" t="s">
        <v>189</v>
      </c>
      <c r="AU155" s="16" t="s">
        <v>189</v>
      </c>
      <c r="AV155" s="16" t="s">
        <v>189</v>
      </c>
      <c r="AW155" s="16">
        <v>-25.679500000000001</v>
      </c>
      <c r="AX155" s="16">
        <v>-27.0108</v>
      </c>
      <c r="AY155" s="16" t="s">
        <v>189</v>
      </c>
      <c r="AZ155" s="16" t="s">
        <v>189</v>
      </c>
      <c r="BA155" s="16">
        <v>-31.251300000000001</v>
      </c>
      <c r="BB155" s="16">
        <v>32.936999999999998</v>
      </c>
      <c r="BC155" s="16" t="s">
        <v>189</v>
      </c>
      <c r="BD155" s="16" t="s">
        <v>189</v>
      </c>
      <c r="BE155" s="16">
        <v>30.8109</v>
      </c>
      <c r="BF155" s="16">
        <v>-34.2044</v>
      </c>
      <c r="BG155" s="16">
        <v>-26.414200000000001</v>
      </c>
      <c r="BH155" s="16">
        <v>30.911799999999999</v>
      </c>
      <c r="BI155" s="16" t="s">
        <v>189</v>
      </c>
      <c r="BJ155" s="16" t="s">
        <v>189</v>
      </c>
      <c r="BK155" s="16" t="s">
        <v>189</v>
      </c>
      <c r="BL155" s="16" t="s">
        <v>189</v>
      </c>
      <c r="BM155" s="16">
        <v>-34.466700000000003</v>
      </c>
      <c r="BN155" s="16" t="s">
        <v>189</v>
      </c>
      <c r="BO155" s="16" t="s">
        <v>189</v>
      </c>
      <c r="BP155" s="16">
        <v>-35.579000000000001</v>
      </c>
      <c r="BQ155" s="16">
        <v>28.882999999999999</v>
      </c>
      <c r="BR155" s="16" t="s">
        <v>189</v>
      </c>
      <c r="BS155" s="16" t="s">
        <v>189</v>
      </c>
    </row>
    <row r="156" spans="1:71">
      <c r="A156" t="s">
        <v>277</v>
      </c>
      <c r="B156" t="s">
        <v>4</v>
      </c>
      <c r="C156" t="s">
        <v>444</v>
      </c>
      <c r="D156" s="16">
        <v>-15.571899999999999</v>
      </c>
      <c r="E156" s="16" t="s">
        <v>189</v>
      </c>
      <c r="F156" s="16" t="s">
        <v>189</v>
      </c>
      <c r="G156" s="16" t="s">
        <v>189</v>
      </c>
      <c r="H156" s="16" t="s">
        <v>189</v>
      </c>
      <c r="I156" s="16" t="s">
        <v>189</v>
      </c>
      <c r="J156" s="16" t="s">
        <v>189</v>
      </c>
      <c r="K156" s="16">
        <v>-14.6126</v>
      </c>
      <c r="L156" s="16" t="s">
        <v>189</v>
      </c>
      <c r="M156" s="16" t="s">
        <v>189</v>
      </c>
      <c r="N156" s="16" t="s">
        <v>189</v>
      </c>
      <c r="O156" s="16" t="s">
        <v>189</v>
      </c>
      <c r="P156" s="16" t="s">
        <v>189</v>
      </c>
      <c r="Q156" s="16">
        <v>-16.8841</v>
      </c>
      <c r="R156" s="16" t="s">
        <v>189</v>
      </c>
      <c r="S156" s="16" t="s">
        <v>189</v>
      </c>
      <c r="T156" s="16" t="s">
        <v>189</v>
      </c>
      <c r="U156" s="16" t="s">
        <v>189</v>
      </c>
      <c r="V156" s="16" t="s">
        <v>189</v>
      </c>
      <c r="W156" s="16" t="s">
        <v>189</v>
      </c>
      <c r="X156" s="16" t="s">
        <v>189</v>
      </c>
      <c r="Y156" s="16" t="s">
        <v>189</v>
      </c>
      <c r="Z156" s="16" t="s">
        <v>189</v>
      </c>
      <c r="AA156" s="16" t="s">
        <v>189</v>
      </c>
      <c r="AB156" s="16" t="s">
        <v>189</v>
      </c>
      <c r="AC156" s="16" t="s">
        <v>189</v>
      </c>
      <c r="AD156" s="16" t="s">
        <v>189</v>
      </c>
      <c r="AE156" s="16" t="s">
        <v>189</v>
      </c>
      <c r="AF156" s="16" t="s">
        <v>189</v>
      </c>
      <c r="AG156" s="16" t="s">
        <v>189</v>
      </c>
      <c r="AH156" s="16" t="s">
        <v>189</v>
      </c>
      <c r="AI156" s="16" t="s">
        <v>189</v>
      </c>
      <c r="AJ156" s="16" t="s">
        <v>189</v>
      </c>
      <c r="AK156" s="16" t="s">
        <v>189</v>
      </c>
      <c r="AL156" s="16" t="s">
        <v>189</v>
      </c>
      <c r="AM156" s="16" t="s">
        <v>189</v>
      </c>
      <c r="AN156" s="16" t="s">
        <v>189</v>
      </c>
      <c r="AO156" s="16" t="s">
        <v>189</v>
      </c>
      <c r="AP156" s="16" t="s">
        <v>189</v>
      </c>
      <c r="AQ156" s="16" t="s">
        <v>189</v>
      </c>
      <c r="AR156" s="16" t="s">
        <v>189</v>
      </c>
      <c r="AS156" s="16" t="s">
        <v>189</v>
      </c>
      <c r="AT156" s="16" t="s">
        <v>189</v>
      </c>
      <c r="AU156" s="16" t="s">
        <v>189</v>
      </c>
      <c r="AV156" s="16" t="s">
        <v>189</v>
      </c>
      <c r="AW156" s="16" t="s">
        <v>189</v>
      </c>
      <c r="AX156" s="16" t="s">
        <v>189</v>
      </c>
      <c r="AY156" s="16" t="s">
        <v>189</v>
      </c>
      <c r="AZ156" s="16" t="s">
        <v>189</v>
      </c>
      <c r="BA156" s="16" t="s">
        <v>189</v>
      </c>
      <c r="BB156" s="16" t="s">
        <v>189</v>
      </c>
      <c r="BC156" s="16" t="s">
        <v>189</v>
      </c>
      <c r="BD156" s="16" t="s">
        <v>189</v>
      </c>
      <c r="BE156" s="16" t="s">
        <v>189</v>
      </c>
      <c r="BF156" s="16" t="s">
        <v>189</v>
      </c>
      <c r="BG156" s="16" t="s">
        <v>189</v>
      </c>
      <c r="BH156" s="16" t="s">
        <v>189</v>
      </c>
      <c r="BI156" s="16" t="s">
        <v>189</v>
      </c>
      <c r="BJ156" s="16" t="s">
        <v>189</v>
      </c>
      <c r="BK156" s="16" t="s">
        <v>189</v>
      </c>
      <c r="BL156" s="16" t="s">
        <v>189</v>
      </c>
      <c r="BM156" s="16" t="s">
        <v>189</v>
      </c>
      <c r="BN156" s="16" t="s">
        <v>189</v>
      </c>
      <c r="BO156" s="16" t="s">
        <v>189</v>
      </c>
      <c r="BP156" s="16" t="s">
        <v>189</v>
      </c>
      <c r="BQ156" s="16" t="s">
        <v>189</v>
      </c>
      <c r="BR156" s="16" t="s">
        <v>189</v>
      </c>
      <c r="BS156" s="16" t="s">
        <v>189</v>
      </c>
    </row>
    <row r="157" spans="1:71">
      <c r="A157" t="s">
        <v>278</v>
      </c>
      <c r="B157" t="s">
        <v>0</v>
      </c>
      <c r="C157" t="s">
        <v>445</v>
      </c>
      <c r="D157" s="16">
        <v>3.7241</v>
      </c>
      <c r="E157" s="16">
        <v>4.1093000000000002</v>
      </c>
      <c r="F157" s="16">
        <v>4.9215999999999998</v>
      </c>
      <c r="G157" s="16">
        <v>2.6036999999999999</v>
      </c>
      <c r="H157" s="16">
        <v>4.1093000000000002</v>
      </c>
      <c r="I157" s="16">
        <v>3.5083000000000002</v>
      </c>
      <c r="J157" s="16">
        <v>2.0872999999999999</v>
      </c>
      <c r="K157" s="16">
        <v>4.0350999999999999</v>
      </c>
      <c r="L157" s="16">
        <v>3.5958000000000001</v>
      </c>
      <c r="M157" s="16">
        <v>3.7441</v>
      </c>
      <c r="N157" s="16">
        <v>4.3243</v>
      </c>
      <c r="O157" s="16">
        <v>3.4693999999999998</v>
      </c>
      <c r="P157" s="16">
        <v>4.6035000000000004</v>
      </c>
      <c r="Q157" s="16">
        <v>3.5741000000000001</v>
      </c>
      <c r="R157" s="16">
        <v>3.9628999999999999</v>
      </c>
      <c r="S157" s="16">
        <v>4.0079000000000002</v>
      </c>
      <c r="T157" s="16">
        <v>3.2940999999999998</v>
      </c>
      <c r="U157" s="16">
        <v>3.7113999999999998</v>
      </c>
      <c r="V157" s="16">
        <v>3.7677</v>
      </c>
      <c r="W157" s="16">
        <v>3.1065</v>
      </c>
      <c r="X157" s="16">
        <v>4.0517000000000003</v>
      </c>
      <c r="Y157" s="16">
        <v>3.7814000000000001</v>
      </c>
      <c r="Z157" s="16">
        <v>3.5345</v>
      </c>
      <c r="AA157" s="16">
        <v>3.7814000000000001</v>
      </c>
      <c r="AB157" s="16">
        <v>3.7345000000000002</v>
      </c>
      <c r="AC157" s="16">
        <v>4.1577999999999999</v>
      </c>
      <c r="AD157" s="16">
        <v>5.0218999999999996</v>
      </c>
      <c r="AE157" s="16">
        <v>3.4041999999999999</v>
      </c>
      <c r="AF157" s="16">
        <v>3.9771999999999998</v>
      </c>
      <c r="AG157" s="16">
        <v>4.0396000000000001</v>
      </c>
      <c r="AH157" s="16" t="s">
        <v>189</v>
      </c>
      <c r="AI157" s="16">
        <v>3.3866000000000001</v>
      </c>
      <c r="AJ157" s="16">
        <v>2.6072000000000002</v>
      </c>
      <c r="AK157" s="16">
        <v>3.6417999999999999</v>
      </c>
      <c r="AL157" s="16">
        <v>3.0948000000000002</v>
      </c>
      <c r="AM157" s="16">
        <v>3.7709000000000001</v>
      </c>
      <c r="AN157" s="16">
        <v>3.6309999999999998</v>
      </c>
      <c r="AO157" s="16">
        <v>3.7602000000000002</v>
      </c>
      <c r="AP157" s="16">
        <v>3.5634999999999999</v>
      </c>
      <c r="AQ157" s="16">
        <v>3.9744000000000002</v>
      </c>
      <c r="AR157" s="16">
        <v>5.9412000000000003</v>
      </c>
      <c r="AS157" s="16">
        <v>2.5455999999999999</v>
      </c>
      <c r="AT157" s="16">
        <v>3.5688</v>
      </c>
      <c r="AU157" s="16">
        <v>3.9339</v>
      </c>
      <c r="AV157" s="16">
        <v>-7.2171000000000003</v>
      </c>
      <c r="AW157" s="16">
        <v>2.5438000000000001</v>
      </c>
      <c r="AX157" s="16">
        <v>3.4523999999999999</v>
      </c>
      <c r="AY157" s="16">
        <v>3.5706000000000002</v>
      </c>
      <c r="AZ157" s="16">
        <v>3.6259000000000001</v>
      </c>
      <c r="BA157" s="16">
        <v>3.8913000000000002</v>
      </c>
      <c r="BB157" s="16">
        <v>3.5939000000000001</v>
      </c>
      <c r="BC157" s="16">
        <v>4.1680999999999999</v>
      </c>
      <c r="BD157" s="16">
        <v>3.9232999999999998</v>
      </c>
      <c r="BE157" s="16">
        <v>3.3906999999999998</v>
      </c>
      <c r="BF157" s="16">
        <v>3.8650000000000002</v>
      </c>
      <c r="BG157" s="16">
        <v>3.1316999999999999</v>
      </c>
      <c r="BH157" s="16">
        <v>3.5728</v>
      </c>
      <c r="BI157" s="16">
        <v>3.1438999999999999</v>
      </c>
      <c r="BJ157" s="16">
        <v>3.1375999999999999</v>
      </c>
      <c r="BK157" s="16">
        <v>6.117</v>
      </c>
      <c r="BL157" s="16" t="s">
        <v>189</v>
      </c>
      <c r="BM157" s="16">
        <v>4.2584</v>
      </c>
      <c r="BN157" s="16">
        <v>-3.5747</v>
      </c>
      <c r="BO157" s="16">
        <v>4.82</v>
      </c>
      <c r="BP157" s="16">
        <v>3.6229</v>
      </c>
      <c r="BQ157" s="16">
        <v>3.5093000000000001</v>
      </c>
      <c r="BR157" s="16">
        <v>6.8783000000000003</v>
      </c>
      <c r="BS157" s="16">
        <v>3.4969000000000001</v>
      </c>
    </row>
    <row r="158" spans="1:71">
      <c r="A158" t="s">
        <v>278</v>
      </c>
      <c r="B158" t="s">
        <v>1</v>
      </c>
      <c r="C158" t="s">
        <v>446</v>
      </c>
      <c r="D158" s="16">
        <v>1.1278999999999999</v>
      </c>
      <c r="E158" s="16" t="s">
        <v>189</v>
      </c>
      <c r="F158" s="16" t="s">
        <v>189</v>
      </c>
      <c r="G158" s="16">
        <v>-0.34160000000000001</v>
      </c>
      <c r="H158" s="16" t="s">
        <v>189</v>
      </c>
      <c r="I158" s="16">
        <v>-1.3720000000000001</v>
      </c>
      <c r="J158" s="16" t="s">
        <v>189</v>
      </c>
      <c r="K158" s="16">
        <v>1.2060999999999999</v>
      </c>
      <c r="L158" s="16" t="s">
        <v>189</v>
      </c>
      <c r="M158" s="16">
        <v>-0.37830000000000003</v>
      </c>
      <c r="N158" s="16" t="s">
        <v>189</v>
      </c>
      <c r="O158" s="16">
        <v>-1.5383</v>
      </c>
      <c r="P158" s="16" t="s">
        <v>189</v>
      </c>
      <c r="Q158" s="16">
        <v>-1.8332999999999999</v>
      </c>
      <c r="R158" s="16">
        <v>-0.4027</v>
      </c>
      <c r="S158" s="16" t="s">
        <v>189</v>
      </c>
      <c r="T158" s="16">
        <v>-1.6798999999999999</v>
      </c>
      <c r="U158" s="16">
        <v>-1.2402</v>
      </c>
      <c r="V158" s="16" t="s">
        <v>189</v>
      </c>
      <c r="W158" s="16" t="s">
        <v>189</v>
      </c>
      <c r="X158" s="16" t="s">
        <v>189</v>
      </c>
      <c r="Y158" s="16">
        <v>1.2904</v>
      </c>
      <c r="Z158" s="16" t="s">
        <v>189</v>
      </c>
      <c r="AA158" s="16">
        <v>1.2904</v>
      </c>
      <c r="AB158" s="16" t="s">
        <v>189</v>
      </c>
      <c r="AC158" s="16" t="s">
        <v>189</v>
      </c>
      <c r="AD158" s="16" t="s">
        <v>189</v>
      </c>
      <c r="AE158" s="16" t="s">
        <v>189</v>
      </c>
      <c r="AF158" s="16" t="s">
        <v>189</v>
      </c>
      <c r="AG158" s="16" t="s">
        <v>189</v>
      </c>
      <c r="AH158" s="16" t="s">
        <v>189</v>
      </c>
      <c r="AI158" s="16">
        <v>-1.8024</v>
      </c>
      <c r="AJ158" s="16" t="s">
        <v>189</v>
      </c>
      <c r="AK158" s="16">
        <v>-1.9915</v>
      </c>
      <c r="AL158" s="16" t="s">
        <v>189</v>
      </c>
      <c r="AM158" s="16" t="s">
        <v>189</v>
      </c>
      <c r="AN158" s="16" t="s">
        <v>189</v>
      </c>
      <c r="AO158" s="16">
        <v>-1.5088999999999999</v>
      </c>
      <c r="AP158" s="16" t="s">
        <v>189</v>
      </c>
      <c r="AQ158" s="16">
        <v>-0.45200000000000001</v>
      </c>
      <c r="AR158" s="16" t="s">
        <v>189</v>
      </c>
      <c r="AS158" s="16" t="s">
        <v>189</v>
      </c>
      <c r="AT158" s="16" t="s">
        <v>189</v>
      </c>
      <c r="AU158" s="16" t="s">
        <v>189</v>
      </c>
      <c r="AV158" s="16" t="s">
        <v>189</v>
      </c>
      <c r="AW158" s="16" t="s">
        <v>189</v>
      </c>
      <c r="AX158" s="16" t="s">
        <v>189</v>
      </c>
      <c r="AY158" s="16" t="s">
        <v>189</v>
      </c>
      <c r="AZ158" s="16" t="s">
        <v>189</v>
      </c>
      <c r="BA158" s="16">
        <v>-1.5828</v>
      </c>
      <c r="BB158" s="16" t="s">
        <v>189</v>
      </c>
      <c r="BC158" s="16">
        <v>-0.46810000000000002</v>
      </c>
      <c r="BD158" s="16" t="s">
        <v>189</v>
      </c>
      <c r="BE158" s="16">
        <v>-1.6319999999999999</v>
      </c>
      <c r="BF158" s="16" t="s">
        <v>189</v>
      </c>
      <c r="BG158" s="16">
        <v>-2.0306000000000002</v>
      </c>
      <c r="BH158" s="16" t="s">
        <v>189</v>
      </c>
      <c r="BI158" s="16" t="s">
        <v>189</v>
      </c>
      <c r="BJ158" s="16" t="s">
        <v>189</v>
      </c>
      <c r="BK158" s="16" t="s">
        <v>189</v>
      </c>
      <c r="BL158" s="16" t="s">
        <v>189</v>
      </c>
      <c r="BM158" s="16" t="s">
        <v>189</v>
      </c>
      <c r="BN158" s="16" t="s">
        <v>189</v>
      </c>
      <c r="BO158" s="16" t="s">
        <v>189</v>
      </c>
      <c r="BP158" s="16" t="s">
        <v>189</v>
      </c>
      <c r="BQ158" s="16" t="s">
        <v>189</v>
      </c>
      <c r="BR158" s="16" t="s">
        <v>189</v>
      </c>
      <c r="BS158" s="16">
        <v>-0.45979999999999999</v>
      </c>
    </row>
    <row r="159" spans="1:71">
      <c r="A159" t="s">
        <v>278</v>
      </c>
      <c r="B159" t="s">
        <v>75</v>
      </c>
      <c r="C159" t="s">
        <v>447</v>
      </c>
      <c r="D159" s="16">
        <v>1.4773000000000001</v>
      </c>
      <c r="E159" s="16">
        <v>2.7366000000000001</v>
      </c>
      <c r="F159" s="16">
        <v>0.77829999999999999</v>
      </c>
      <c r="G159" s="16">
        <v>0.72250000000000003</v>
      </c>
      <c r="H159" s="16">
        <v>2.7366000000000001</v>
      </c>
      <c r="I159" s="16">
        <v>0.74329999999999996</v>
      </c>
      <c r="J159" s="16">
        <v>2.1501000000000001</v>
      </c>
      <c r="K159" s="16">
        <v>1.3902000000000001</v>
      </c>
      <c r="L159" s="16">
        <v>2.0499999999999998</v>
      </c>
      <c r="M159" s="16">
        <v>1.0042</v>
      </c>
      <c r="N159" s="16">
        <v>0.87460000000000004</v>
      </c>
      <c r="O159" s="16">
        <v>1.776</v>
      </c>
      <c r="P159" s="16">
        <v>0.70030000000000003</v>
      </c>
      <c r="Q159" s="16">
        <v>1.5994999999999999</v>
      </c>
      <c r="R159" s="16">
        <v>1.3134999999999999</v>
      </c>
      <c r="S159" s="16">
        <v>1.5343</v>
      </c>
      <c r="T159" s="16">
        <v>1.3604000000000001</v>
      </c>
      <c r="U159" s="16">
        <v>1.581</v>
      </c>
      <c r="V159" s="16">
        <v>1.2173</v>
      </c>
      <c r="W159" s="16">
        <v>0.97870000000000001</v>
      </c>
      <c r="X159" s="16">
        <v>1.4101999999999999</v>
      </c>
      <c r="Y159" s="16">
        <v>1.5958000000000001</v>
      </c>
      <c r="Z159" s="16">
        <v>1.1528</v>
      </c>
      <c r="AA159" s="16">
        <v>1.5958000000000001</v>
      </c>
      <c r="AB159" s="16">
        <v>1.2162999999999999</v>
      </c>
      <c r="AC159" s="16">
        <v>1.7249000000000001</v>
      </c>
      <c r="AD159" s="16">
        <v>3.0051000000000001</v>
      </c>
      <c r="AE159" s="16">
        <v>0.6855</v>
      </c>
      <c r="AF159" s="16">
        <v>1.9553</v>
      </c>
      <c r="AG159" s="16">
        <v>1.1161000000000001</v>
      </c>
      <c r="AH159" s="16" t="s">
        <v>189</v>
      </c>
      <c r="AI159" s="16">
        <v>1.4212</v>
      </c>
      <c r="AJ159" s="16">
        <v>2.1882000000000001</v>
      </c>
      <c r="AK159" s="16">
        <v>0.86729999999999996</v>
      </c>
      <c r="AL159" s="16">
        <v>1.0663</v>
      </c>
      <c r="AM159" s="16">
        <v>1.9841</v>
      </c>
      <c r="AN159" s="16">
        <v>2.9662000000000002</v>
      </c>
      <c r="AO159" s="16">
        <v>0.73019999999999996</v>
      </c>
      <c r="AP159" s="16">
        <v>1.6314</v>
      </c>
      <c r="AQ159" s="16">
        <v>1.4904999999999999</v>
      </c>
      <c r="AR159" s="16">
        <v>2.1017999999999999</v>
      </c>
      <c r="AS159" s="16">
        <v>0.77280000000000004</v>
      </c>
      <c r="AT159" s="16">
        <v>1.4752000000000001</v>
      </c>
      <c r="AU159" s="16">
        <v>1.0127999999999999</v>
      </c>
      <c r="AV159" s="16">
        <v>2.1678000000000002</v>
      </c>
      <c r="AW159" s="16">
        <v>0.85870000000000002</v>
      </c>
      <c r="AX159" s="16">
        <v>1.5367</v>
      </c>
      <c r="AY159" s="16">
        <v>0.95940000000000003</v>
      </c>
      <c r="AZ159" s="16">
        <v>2.8498999999999999</v>
      </c>
      <c r="BA159" s="16">
        <v>0.68730000000000002</v>
      </c>
      <c r="BB159" s="16">
        <v>1.6113</v>
      </c>
      <c r="BC159" s="16">
        <v>1.5569</v>
      </c>
      <c r="BD159" s="16">
        <v>1.885</v>
      </c>
      <c r="BE159" s="16">
        <v>1.7557</v>
      </c>
      <c r="BF159" s="16">
        <v>2.8016000000000001</v>
      </c>
      <c r="BG159" s="16">
        <v>0.75849999999999995</v>
      </c>
      <c r="BH159" s="16">
        <v>1.6855</v>
      </c>
      <c r="BI159" s="16">
        <v>2.0007999999999999</v>
      </c>
      <c r="BJ159" s="16">
        <v>0.62160000000000004</v>
      </c>
      <c r="BK159" s="16">
        <v>0.79869999999999997</v>
      </c>
      <c r="BL159" s="16" t="s">
        <v>189</v>
      </c>
      <c r="BM159" s="16">
        <v>0.71309999999999996</v>
      </c>
      <c r="BN159" s="16">
        <v>-0.10589999999999999</v>
      </c>
      <c r="BO159" s="16">
        <v>0.77449999999999997</v>
      </c>
      <c r="BP159" s="16">
        <v>2.4729999999999999</v>
      </c>
      <c r="BQ159" s="16">
        <v>0.60819999999999996</v>
      </c>
      <c r="BR159" s="16">
        <v>3.7549999999999999</v>
      </c>
      <c r="BS159" s="16">
        <v>0.82899999999999996</v>
      </c>
    </row>
    <row r="160" spans="1:71">
      <c r="A160" t="s">
        <v>278</v>
      </c>
      <c r="B160" t="s">
        <v>2</v>
      </c>
      <c r="C160" t="s">
        <v>448</v>
      </c>
      <c r="D160" s="16">
        <v>7.8611000000000004</v>
      </c>
      <c r="E160" s="16">
        <v>10.568099999999999</v>
      </c>
      <c r="F160" s="16">
        <v>5.5399000000000003</v>
      </c>
      <c r="G160" s="16">
        <v>4.9737</v>
      </c>
      <c r="H160" s="16">
        <v>10.568099999999999</v>
      </c>
      <c r="I160" s="16">
        <v>5.1886000000000001</v>
      </c>
      <c r="J160" s="16">
        <v>7.8108000000000004</v>
      </c>
      <c r="K160" s="16">
        <v>7.9103000000000003</v>
      </c>
      <c r="L160" s="16">
        <v>8.4655000000000005</v>
      </c>
      <c r="M160" s="16">
        <v>5.9611000000000001</v>
      </c>
      <c r="N160" s="16">
        <v>6.4583000000000004</v>
      </c>
      <c r="O160" s="16">
        <v>8.0302000000000007</v>
      </c>
      <c r="P160" s="16">
        <v>6.5521000000000003</v>
      </c>
      <c r="Q160" s="16">
        <v>8.2966999999999995</v>
      </c>
      <c r="R160" s="16">
        <v>6.3228999999999997</v>
      </c>
      <c r="S160" s="16">
        <v>9.5114999999999998</v>
      </c>
      <c r="T160" s="16">
        <v>6.7031999999999998</v>
      </c>
      <c r="U160" s="16">
        <v>7.5385</v>
      </c>
      <c r="V160" s="16">
        <v>10.1473</v>
      </c>
      <c r="W160" s="16">
        <v>6.2480000000000002</v>
      </c>
      <c r="X160" s="16">
        <v>8.0816999999999997</v>
      </c>
      <c r="Y160" s="16">
        <v>7.9385000000000003</v>
      </c>
      <c r="Z160" s="16">
        <v>7.0972999999999997</v>
      </c>
      <c r="AA160" s="16">
        <v>7.9385000000000003</v>
      </c>
      <c r="AB160" s="16">
        <v>8.3409999999999993</v>
      </c>
      <c r="AC160" s="16">
        <v>9.7368000000000006</v>
      </c>
      <c r="AD160" s="16">
        <v>11.0928</v>
      </c>
      <c r="AE160" s="16">
        <v>7.7317999999999998</v>
      </c>
      <c r="AF160" s="16">
        <v>9.6923999999999992</v>
      </c>
      <c r="AG160" s="16">
        <v>8.9715000000000007</v>
      </c>
      <c r="AH160" s="16" t="s">
        <v>189</v>
      </c>
      <c r="AI160" s="16">
        <v>6.8426999999999998</v>
      </c>
      <c r="AJ160" s="16">
        <v>10.168799999999999</v>
      </c>
      <c r="AK160" s="16">
        <v>3.5964999999999998</v>
      </c>
      <c r="AL160" s="16">
        <v>7.4090999999999996</v>
      </c>
      <c r="AM160" s="16">
        <v>3.6312000000000002</v>
      </c>
      <c r="AN160" s="16">
        <v>10.3804</v>
      </c>
      <c r="AO160" s="16">
        <v>4.8205</v>
      </c>
      <c r="AP160" s="16">
        <v>8.0198999999999998</v>
      </c>
      <c r="AQ160" s="16">
        <v>5.7454000000000001</v>
      </c>
      <c r="AR160" s="16">
        <v>11.761200000000001</v>
      </c>
      <c r="AS160" s="16">
        <v>8.1933000000000007</v>
      </c>
      <c r="AT160" s="16">
        <v>10.4291</v>
      </c>
      <c r="AU160" s="16">
        <v>9.5551999999999992</v>
      </c>
      <c r="AV160" s="16">
        <v>-12.478899999999999</v>
      </c>
      <c r="AW160" s="16">
        <v>4.3193000000000001</v>
      </c>
      <c r="AX160" s="16">
        <v>9.4595000000000002</v>
      </c>
      <c r="AY160" s="16">
        <v>4.6623999999999999</v>
      </c>
      <c r="AZ160" s="16">
        <v>10.446199999999999</v>
      </c>
      <c r="BA160" s="16">
        <v>5.3028000000000004</v>
      </c>
      <c r="BB160" s="16">
        <v>8.2256</v>
      </c>
      <c r="BC160" s="16">
        <v>6.7553000000000001</v>
      </c>
      <c r="BD160" s="16">
        <v>8.5629000000000008</v>
      </c>
      <c r="BE160" s="16">
        <v>7.9950999999999999</v>
      </c>
      <c r="BF160" s="16">
        <v>10.611700000000001</v>
      </c>
      <c r="BG160" s="16">
        <v>4.7759</v>
      </c>
      <c r="BH160" s="16">
        <v>8.3902000000000001</v>
      </c>
      <c r="BI160" s="16">
        <v>5.8418000000000001</v>
      </c>
      <c r="BJ160" s="16">
        <v>-4.6993999999999998</v>
      </c>
      <c r="BK160" s="16">
        <v>7.3517000000000001</v>
      </c>
      <c r="BL160" s="16" t="s">
        <v>189</v>
      </c>
      <c r="BM160" s="16">
        <v>6.6436000000000002</v>
      </c>
      <c r="BN160" s="16" t="s">
        <v>189</v>
      </c>
      <c r="BO160" s="16">
        <v>6.9089</v>
      </c>
      <c r="BP160" s="16">
        <v>10.815</v>
      </c>
      <c r="BQ160" s="16">
        <v>4.5195999999999996</v>
      </c>
      <c r="BR160" s="16">
        <v>-6.2359999999999998</v>
      </c>
      <c r="BS160" s="16">
        <v>6.2971000000000004</v>
      </c>
    </row>
    <row r="161" spans="1:71">
      <c r="A161" t="s">
        <v>278</v>
      </c>
      <c r="B161" t="s">
        <v>67</v>
      </c>
      <c r="C161" t="s">
        <v>449</v>
      </c>
      <c r="D161" s="16">
        <v>22.8308</v>
      </c>
      <c r="E161" s="16">
        <v>29.485700000000001</v>
      </c>
      <c r="F161" s="16">
        <v>27.9816</v>
      </c>
      <c r="G161" s="16">
        <v>16.3886</v>
      </c>
      <c r="H161" s="16">
        <v>29.485700000000001</v>
      </c>
      <c r="I161" s="16">
        <v>19.7546</v>
      </c>
      <c r="J161" s="16">
        <v>23.138000000000002</v>
      </c>
      <c r="K161" s="16">
        <v>22.747299999999999</v>
      </c>
      <c r="L161" s="16">
        <v>24.761099999999999</v>
      </c>
      <c r="M161" s="16">
        <v>19.740200000000002</v>
      </c>
      <c r="N161" s="16">
        <v>23.376899999999999</v>
      </c>
      <c r="O161" s="16">
        <v>23.181699999999999</v>
      </c>
      <c r="P161" s="16">
        <v>22.033200000000001</v>
      </c>
      <c r="Q161" s="16">
        <v>23.457000000000001</v>
      </c>
      <c r="R161" s="16">
        <v>21.950700000000001</v>
      </c>
      <c r="S161" s="16">
        <v>24.744399999999999</v>
      </c>
      <c r="T161" s="16">
        <v>18.8369</v>
      </c>
      <c r="U161" s="16">
        <v>20.8613</v>
      </c>
      <c r="V161" s="16">
        <v>26.56</v>
      </c>
      <c r="W161" s="16">
        <v>25.648399999999999</v>
      </c>
      <c r="X161" s="16">
        <v>26.785599999999999</v>
      </c>
      <c r="Y161" s="16">
        <v>21.4909</v>
      </c>
      <c r="Z161" s="16">
        <v>26.1435</v>
      </c>
      <c r="AA161" s="16">
        <v>21.4909</v>
      </c>
      <c r="AB161" s="16">
        <v>26.650200000000002</v>
      </c>
      <c r="AC161" s="16">
        <v>23.447399999999998</v>
      </c>
      <c r="AD161" s="16">
        <v>31.099599999999999</v>
      </c>
      <c r="AE161" s="16">
        <v>21.3477</v>
      </c>
      <c r="AF161" s="16">
        <v>25.735099999999999</v>
      </c>
      <c r="AG161" s="16">
        <v>23.5975</v>
      </c>
      <c r="AH161" s="16" t="s">
        <v>189</v>
      </c>
      <c r="AI161" s="16">
        <v>18.962199999999999</v>
      </c>
      <c r="AJ161" s="16">
        <v>24.956700000000001</v>
      </c>
      <c r="AK161" s="16">
        <v>16.908100000000001</v>
      </c>
      <c r="AL161" s="16">
        <v>19.763200000000001</v>
      </c>
      <c r="AM161" s="16">
        <v>16.750800000000002</v>
      </c>
      <c r="AN161" s="16">
        <v>25.480899999999998</v>
      </c>
      <c r="AO161" s="16">
        <v>18.841699999999999</v>
      </c>
      <c r="AP161" s="16">
        <v>21.060099999999998</v>
      </c>
      <c r="AQ161" s="16">
        <v>20.504899999999999</v>
      </c>
      <c r="AR161" s="16">
        <v>36.278700000000001</v>
      </c>
      <c r="AS161" s="16">
        <v>21.6111</v>
      </c>
      <c r="AT161" s="16">
        <v>29.404499999999999</v>
      </c>
      <c r="AU161" s="16">
        <v>23.871200000000002</v>
      </c>
      <c r="AV161" s="16">
        <v>35.833199999999998</v>
      </c>
      <c r="AW161" s="16">
        <v>23.516300000000001</v>
      </c>
      <c r="AX161" s="16">
        <v>28.169799999999999</v>
      </c>
      <c r="AY161" s="16">
        <v>25.114899999999999</v>
      </c>
      <c r="AZ161" s="16">
        <v>27.9358</v>
      </c>
      <c r="BA161" s="16">
        <v>17.878499999999999</v>
      </c>
      <c r="BB161" s="16">
        <v>22.5154</v>
      </c>
      <c r="BC161" s="16">
        <v>19.189599999999999</v>
      </c>
      <c r="BD161" s="16">
        <v>27.690100000000001</v>
      </c>
      <c r="BE161" s="16">
        <v>22.3323</v>
      </c>
      <c r="BF161" s="16">
        <v>29.317599999999999</v>
      </c>
      <c r="BG161" s="16">
        <v>18.2971</v>
      </c>
      <c r="BH161" s="16">
        <v>23.488600000000002</v>
      </c>
      <c r="BI161" s="16">
        <v>22.0625</v>
      </c>
      <c r="BJ161" s="16">
        <v>25.1677</v>
      </c>
      <c r="BK161" s="16">
        <v>17.4726</v>
      </c>
      <c r="BL161" s="16" t="s">
        <v>189</v>
      </c>
      <c r="BM161" s="16">
        <v>21.6477</v>
      </c>
      <c r="BN161" s="16">
        <v>-23.042200000000001</v>
      </c>
      <c r="BO161" s="16">
        <v>21.913599999999999</v>
      </c>
      <c r="BP161" s="16">
        <v>28.2103</v>
      </c>
      <c r="BQ161" s="16">
        <v>19.173200000000001</v>
      </c>
      <c r="BR161" s="16">
        <v>-38.991799999999998</v>
      </c>
      <c r="BS161" s="16">
        <v>20.251100000000001</v>
      </c>
    </row>
    <row r="162" spans="1:71">
      <c r="A162" t="s">
        <v>278</v>
      </c>
      <c r="B162" t="s">
        <v>4</v>
      </c>
      <c r="C162" t="s">
        <v>450</v>
      </c>
      <c r="D162" s="16">
        <v>19.415700000000001</v>
      </c>
      <c r="E162" s="16">
        <v>27.0184</v>
      </c>
      <c r="F162" s="16">
        <v>17.743099999999998</v>
      </c>
      <c r="G162" s="16">
        <v>11.31</v>
      </c>
      <c r="H162" s="16">
        <v>27.0184</v>
      </c>
      <c r="I162" s="16">
        <v>13.6807</v>
      </c>
      <c r="J162" s="16">
        <v>27.726400000000002</v>
      </c>
      <c r="K162" s="16">
        <v>16.682400000000001</v>
      </c>
      <c r="L162" s="16">
        <v>22.904399999999999</v>
      </c>
      <c r="M162" s="16">
        <v>14.671900000000001</v>
      </c>
      <c r="N162" s="16">
        <v>14.9886</v>
      </c>
      <c r="O162" s="16">
        <v>21.235600000000002</v>
      </c>
      <c r="P162" s="16">
        <v>13.8332</v>
      </c>
      <c r="Q162" s="16">
        <v>21.909800000000001</v>
      </c>
      <c r="R162" s="16">
        <v>14.4331</v>
      </c>
      <c r="S162" s="16">
        <v>20.560300000000002</v>
      </c>
      <c r="T162" s="16">
        <v>17.332000000000001</v>
      </c>
      <c r="U162" s="16">
        <v>18.578099999999999</v>
      </c>
      <c r="V162" s="16">
        <v>21.826699999999999</v>
      </c>
      <c r="W162" s="16">
        <v>19.3794</v>
      </c>
      <c r="X162" s="16">
        <v>21.457999999999998</v>
      </c>
      <c r="Y162" s="16">
        <v>19.108699999999999</v>
      </c>
      <c r="Z162" s="16">
        <v>20.212499999999999</v>
      </c>
      <c r="AA162" s="16">
        <v>19.108699999999999</v>
      </c>
      <c r="AB162" s="16">
        <v>21.2422</v>
      </c>
      <c r="AC162" s="16">
        <v>20.0899</v>
      </c>
      <c r="AD162" s="16">
        <v>28.859500000000001</v>
      </c>
      <c r="AE162" s="16">
        <v>14.652100000000001</v>
      </c>
      <c r="AF162" s="16">
        <v>23.541499999999999</v>
      </c>
      <c r="AG162" s="16">
        <v>15.9152</v>
      </c>
      <c r="AH162" s="16" t="s">
        <v>189</v>
      </c>
      <c r="AI162" s="16">
        <v>17.996099999999998</v>
      </c>
      <c r="AJ162" s="16">
        <v>24.016999999999999</v>
      </c>
      <c r="AK162" s="16">
        <v>11.9002</v>
      </c>
      <c r="AL162" s="16">
        <v>19.652799999999999</v>
      </c>
      <c r="AM162" s="16">
        <v>-9.5511999999999997</v>
      </c>
      <c r="AN162" s="16">
        <v>26.256399999999999</v>
      </c>
      <c r="AO162" s="16">
        <v>12.284800000000001</v>
      </c>
      <c r="AP162" s="16">
        <v>20.944700000000001</v>
      </c>
      <c r="AQ162" s="16">
        <v>12.3582</v>
      </c>
      <c r="AR162" s="16">
        <v>29.7759</v>
      </c>
      <c r="AS162" s="16">
        <v>17.183900000000001</v>
      </c>
      <c r="AT162" s="16">
        <v>25.873699999999999</v>
      </c>
      <c r="AU162" s="16">
        <v>17.796299999999999</v>
      </c>
      <c r="AV162" s="16">
        <v>-34.006799999999998</v>
      </c>
      <c r="AW162" s="16">
        <v>15.2035</v>
      </c>
      <c r="AX162" s="16">
        <v>24.164400000000001</v>
      </c>
      <c r="AY162" s="16">
        <v>17.188400000000001</v>
      </c>
      <c r="AZ162" s="16">
        <v>25.584199999999999</v>
      </c>
      <c r="BA162" s="16">
        <v>12.8141</v>
      </c>
      <c r="BB162" s="16">
        <v>21.4374</v>
      </c>
      <c r="BC162" s="16">
        <v>11.9808</v>
      </c>
      <c r="BD162" s="16">
        <v>26.031099999999999</v>
      </c>
      <c r="BE162" s="16">
        <v>20.264700000000001</v>
      </c>
      <c r="BF162" s="16">
        <v>27.257300000000001</v>
      </c>
      <c r="BG162" s="16">
        <v>13.5649</v>
      </c>
      <c r="BH162" s="16">
        <v>22.555599999999998</v>
      </c>
      <c r="BI162" s="16">
        <v>15.113099999999999</v>
      </c>
      <c r="BJ162" s="16">
        <v>15.1653</v>
      </c>
      <c r="BK162" s="16">
        <v>11.800599999999999</v>
      </c>
      <c r="BL162" s="16" t="s">
        <v>189</v>
      </c>
      <c r="BM162" s="16">
        <v>13.8383</v>
      </c>
      <c r="BN162" s="16" t="s">
        <v>189</v>
      </c>
      <c r="BO162" s="16">
        <v>14.031499999999999</v>
      </c>
      <c r="BP162" s="16">
        <v>27.050999999999998</v>
      </c>
      <c r="BQ162" s="16">
        <v>14.756500000000001</v>
      </c>
      <c r="BR162" s="16">
        <v>-27.205400000000001</v>
      </c>
      <c r="BS162" s="16">
        <v>12.631600000000001</v>
      </c>
    </row>
    <row r="163" spans="1:71">
      <c r="A163" t="s">
        <v>279</v>
      </c>
      <c r="B163" t="s">
        <v>0</v>
      </c>
      <c r="C163" t="s">
        <v>451</v>
      </c>
      <c r="D163" s="16">
        <v>6.0697000000000001</v>
      </c>
      <c r="E163" s="16">
        <v>9.9634999999999998</v>
      </c>
      <c r="F163" s="16">
        <v>5.6128999999999998</v>
      </c>
      <c r="G163" s="16">
        <v>3.9291</v>
      </c>
      <c r="H163" s="16">
        <v>9.9634999999999998</v>
      </c>
      <c r="I163" s="16">
        <v>4.6407999999999996</v>
      </c>
      <c r="J163" s="16" t="s">
        <v>189</v>
      </c>
      <c r="K163" s="16">
        <v>5.9668999999999999</v>
      </c>
      <c r="L163" s="16">
        <v>7.9348999999999998</v>
      </c>
      <c r="M163" s="16">
        <v>5.8711000000000002</v>
      </c>
      <c r="N163" s="16">
        <v>4.2648999999999999</v>
      </c>
      <c r="O163" s="16">
        <v>6.9767999999999999</v>
      </c>
      <c r="P163" s="16">
        <v>4.9000000000000004</v>
      </c>
      <c r="Q163" s="16">
        <v>6.6779000000000002</v>
      </c>
      <c r="R163" s="16">
        <v>5.3882000000000003</v>
      </c>
      <c r="S163" s="16">
        <v>6.5946999999999996</v>
      </c>
      <c r="T163" s="16">
        <v>5.1847000000000003</v>
      </c>
      <c r="U163" s="16">
        <v>7.0590000000000002</v>
      </c>
      <c r="V163" s="16">
        <v>4.9970999999999997</v>
      </c>
      <c r="W163" s="16">
        <v>-5.5667999999999997</v>
      </c>
      <c r="X163" s="16">
        <v>7.3093000000000004</v>
      </c>
      <c r="Y163" s="16">
        <v>5.9439000000000002</v>
      </c>
      <c r="Z163" s="16">
        <v>6.5164999999999997</v>
      </c>
      <c r="AA163" s="16">
        <v>5.9439000000000002</v>
      </c>
      <c r="AB163" s="16">
        <v>6.6585000000000001</v>
      </c>
      <c r="AC163" s="16">
        <v>6.5843999999999996</v>
      </c>
      <c r="AD163" s="16">
        <v>9.4148999999999994</v>
      </c>
      <c r="AE163" s="16">
        <v>5.4393000000000002</v>
      </c>
      <c r="AF163" s="16">
        <v>7.4086999999999996</v>
      </c>
      <c r="AG163" s="16">
        <v>5.7093999999999996</v>
      </c>
      <c r="AH163" s="16" t="s">
        <v>189</v>
      </c>
      <c r="AI163" s="16">
        <v>5.1883999999999997</v>
      </c>
      <c r="AJ163" s="16">
        <v>-11.0785</v>
      </c>
      <c r="AK163" s="16">
        <v>3.4035000000000002</v>
      </c>
      <c r="AL163" s="16">
        <v>5.4916</v>
      </c>
      <c r="AM163" s="16">
        <v>4.8479999999999999</v>
      </c>
      <c r="AN163" s="16">
        <v>11.0916</v>
      </c>
      <c r="AO163" s="16">
        <v>5.5152999999999999</v>
      </c>
      <c r="AP163" s="16">
        <v>6.5998000000000001</v>
      </c>
      <c r="AQ163" s="16">
        <v>7.6723999999999997</v>
      </c>
      <c r="AR163" s="16">
        <v>8.6658000000000008</v>
      </c>
      <c r="AS163" s="16">
        <v>3.7141000000000002</v>
      </c>
      <c r="AT163" s="16">
        <v>6.7398999999999996</v>
      </c>
      <c r="AU163" s="16">
        <v>3.1692999999999998</v>
      </c>
      <c r="AV163" s="16" t="s">
        <v>189</v>
      </c>
      <c r="AW163" s="16">
        <v>5.2195</v>
      </c>
      <c r="AX163" s="16">
        <v>-7.7428999999999997</v>
      </c>
      <c r="AY163" s="16">
        <v>5.7034000000000002</v>
      </c>
      <c r="AZ163" s="16">
        <v>9.7095000000000002</v>
      </c>
      <c r="BA163" s="16">
        <v>4.4471999999999996</v>
      </c>
      <c r="BB163" s="16">
        <v>6.4443999999999999</v>
      </c>
      <c r="BC163" s="16">
        <v>5.2666000000000004</v>
      </c>
      <c r="BD163" s="16">
        <v>-8.3955000000000002</v>
      </c>
      <c r="BE163" s="16">
        <v>6.6921999999999997</v>
      </c>
      <c r="BF163" s="16">
        <v>9.9956999999999994</v>
      </c>
      <c r="BG163" s="16">
        <v>4.6253000000000002</v>
      </c>
      <c r="BH163" s="16">
        <v>7.0358999999999998</v>
      </c>
      <c r="BI163" s="16">
        <v>6.8966000000000003</v>
      </c>
      <c r="BJ163" s="16">
        <v>5.2934999999999999</v>
      </c>
      <c r="BK163" s="16">
        <v>4.7195</v>
      </c>
      <c r="BL163" s="16" t="s">
        <v>189</v>
      </c>
      <c r="BM163" s="16">
        <v>4.6573000000000002</v>
      </c>
      <c r="BN163" s="16">
        <v>-4.9406999999999996</v>
      </c>
      <c r="BO163" s="16">
        <v>4.8983999999999996</v>
      </c>
      <c r="BP163" s="16">
        <v>10.1114</v>
      </c>
      <c r="BQ163" s="16">
        <v>4.2816000000000001</v>
      </c>
      <c r="BR163" s="16" t="s">
        <v>189</v>
      </c>
      <c r="BS163" s="16">
        <v>4.9314</v>
      </c>
    </row>
    <row r="164" spans="1:71">
      <c r="A164" t="s">
        <v>279</v>
      </c>
      <c r="B164" t="s">
        <v>1</v>
      </c>
      <c r="C164" t="s">
        <v>452</v>
      </c>
      <c r="D164" s="16">
        <v>0.57450000000000001</v>
      </c>
      <c r="E164" s="16" t="s">
        <v>189</v>
      </c>
      <c r="F164" s="16" t="s">
        <v>189</v>
      </c>
      <c r="G164" s="16">
        <v>-0.66359999999999997</v>
      </c>
      <c r="H164" s="16" t="s">
        <v>189</v>
      </c>
      <c r="I164" s="16">
        <v>-0.78620000000000001</v>
      </c>
      <c r="J164" s="16" t="s">
        <v>189</v>
      </c>
      <c r="K164" s="16">
        <v>0.57730000000000004</v>
      </c>
      <c r="L164" s="16" t="s">
        <v>189</v>
      </c>
      <c r="M164" s="16">
        <v>-1E-4</v>
      </c>
      <c r="N164" s="16" t="s">
        <v>189</v>
      </c>
      <c r="O164" s="16">
        <v>-0.50180000000000002</v>
      </c>
      <c r="P164" s="16">
        <v>-0.61550000000000005</v>
      </c>
      <c r="Q164" s="16">
        <v>-0.57779999999999998</v>
      </c>
      <c r="R164" s="16">
        <v>-0.57720000000000005</v>
      </c>
      <c r="S164" s="16">
        <v>-0.8387</v>
      </c>
      <c r="T164" s="16" t="s">
        <v>189</v>
      </c>
      <c r="U164" s="16" t="s">
        <v>189</v>
      </c>
      <c r="V164" s="16">
        <v>-0.40479999999999999</v>
      </c>
      <c r="W164" s="16" t="s">
        <v>189</v>
      </c>
      <c r="X164" s="16" t="s">
        <v>189</v>
      </c>
      <c r="Y164" s="16">
        <v>-0.79339999999999999</v>
      </c>
      <c r="Z164" s="16" t="s">
        <v>189</v>
      </c>
      <c r="AA164" s="16">
        <v>-0.79339999999999999</v>
      </c>
      <c r="AB164" s="16" t="s">
        <v>189</v>
      </c>
      <c r="AC164" s="16">
        <v>-1.2767999999999999</v>
      </c>
      <c r="AD164" s="16" t="s">
        <v>189</v>
      </c>
      <c r="AE164" s="16">
        <v>-1.2144999999999999</v>
      </c>
      <c r="AF164" s="16" t="s">
        <v>189</v>
      </c>
      <c r="AG164" s="16">
        <v>-0.84340000000000004</v>
      </c>
      <c r="AH164" s="16" t="s">
        <v>189</v>
      </c>
      <c r="AI164" s="16" t="s">
        <v>189</v>
      </c>
      <c r="AJ164" s="16" t="s">
        <v>189</v>
      </c>
      <c r="AK164" s="16" t="s">
        <v>189</v>
      </c>
      <c r="AL164" s="16" t="s">
        <v>189</v>
      </c>
      <c r="AM164" s="16" t="s">
        <v>189</v>
      </c>
      <c r="AN164" s="16" t="s">
        <v>189</v>
      </c>
      <c r="AO164" s="16" t="s">
        <v>189</v>
      </c>
      <c r="AP164" s="16" t="s">
        <v>189</v>
      </c>
      <c r="AQ164" s="16" t="s">
        <v>189</v>
      </c>
      <c r="AR164" s="16" t="s">
        <v>189</v>
      </c>
      <c r="AS164" s="16">
        <v>-0.58950000000000002</v>
      </c>
      <c r="AT164" s="16" t="s">
        <v>189</v>
      </c>
      <c r="AU164" s="16" t="s">
        <v>189</v>
      </c>
      <c r="AV164" s="16" t="s">
        <v>189</v>
      </c>
      <c r="AW164" s="16" t="s">
        <v>189</v>
      </c>
      <c r="AX164" s="16" t="s">
        <v>189</v>
      </c>
      <c r="AY164" s="16" t="s">
        <v>189</v>
      </c>
      <c r="AZ164" s="16" t="s">
        <v>189</v>
      </c>
      <c r="BA164" s="16">
        <v>-1.0975999999999999</v>
      </c>
      <c r="BB164" s="16" t="s">
        <v>189</v>
      </c>
      <c r="BC164" s="16" t="s">
        <v>189</v>
      </c>
      <c r="BD164" s="16" t="s">
        <v>189</v>
      </c>
      <c r="BE164" s="16" t="s">
        <v>189</v>
      </c>
      <c r="BF164" s="16" t="s">
        <v>189</v>
      </c>
      <c r="BG164" s="16" t="s">
        <v>189</v>
      </c>
      <c r="BH164" s="16" t="s">
        <v>189</v>
      </c>
      <c r="BI164" s="16" t="s">
        <v>189</v>
      </c>
      <c r="BJ164" s="16" t="s">
        <v>189</v>
      </c>
      <c r="BK164" s="16" t="s">
        <v>189</v>
      </c>
      <c r="BL164" s="16" t="s">
        <v>189</v>
      </c>
      <c r="BM164" s="16">
        <v>-0.66020000000000001</v>
      </c>
      <c r="BN164" s="16" t="s">
        <v>189</v>
      </c>
      <c r="BO164" s="16">
        <v>-0.75280000000000002</v>
      </c>
      <c r="BP164" s="16" t="s">
        <v>189</v>
      </c>
      <c r="BQ164" s="16" t="s">
        <v>189</v>
      </c>
      <c r="BR164" s="16" t="s">
        <v>189</v>
      </c>
      <c r="BS164" s="16">
        <v>-0.66969999999999996</v>
      </c>
    </row>
    <row r="165" spans="1:71">
      <c r="A165" t="s">
        <v>279</v>
      </c>
      <c r="B165" t="s">
        <v>75</v>
      </c>
      <c r="C165" t="s">
        <v>453</v>
      </c>
      <c r="D165" s="16">
        <v>2.1320999999999999</v>
      </c>
      <c r="E165" s="16">
        <v>-5.1516999999999999</v>
      </c>
      <c r="F165" s="16">
        <v>-0.98939999999999995</v>
      </c>
      <c r="G165" s="16">
        <v>0.94240000000000002</v>
      </c>
      <c r="H165" s="16">
        <v>-5.1516999999999999</v>
      </c>
      <c r="I165" s="16">
        <v>0.97570000000000001</v>
      </c>
      <c r="J165" s="16" t="s">
        <v>189</v>
      </c>
      <c r="K165" s="16">
        <v>2.1349999999999998</v>
      </c>
      <c r="L165" s="16">
        <v>-5.6612</v>
      </c>
      <c r="M165" s="16">
        <v>1.0835999999999999</v>
      </c>
      <c r="N165" s="16">
        <v>-0.75119999999999998</v>
      </c>
      <c r="O165" s="16">
        <v>3.1602999999999999</v>
      </c>
      <c r="P165" s="16">
        <v>1.2299</v>
      </c>
      <c r="Q165" s="16">
        <v>3.2995999999999999</v>
      </c>
      <c r="R165" s="16">
        <v>0.84809999999999997</v>
      </c>
      <c r="S165" s="16">
        <v>2.7751000000000001</v>
      </c>
      <c r="T165" s="16">
        <v>-0.65210000000000001</v>
      </c>
      <c r="U165" s="16">
        <v>2.4028</v>
      </c>
      <c r="V165" s="16">
        <v>1.9974000000000001</v>
      </c>
      <c r="W165" s="16" t="s">
        <v>189</v>
      </c>
      <c r="X165" s="16" t="s">
        <v>189</v>
      </c>
      <c r="Y165" s="16">
        <v>2.4815999999999998</v>
      </c>
      <c r="Z165" s="16">
        <v>-1.3105</v>
      </c>
      <c r="AA165" s="16">
        <v>2.4815999999999998</v>
      </c>
      <c r="AB165" s="16">
        <v>-1.4120999999999999</v>
      </c>
      <c r="AC165" s="16">
        <v>3.6499000000000001</v>
      </c>
      <c r="AD165" s="16">
        <v>-6.4009</v>
      </c>
      <c r="AE165" s="16">
        <v>1.3982000000000001</v>
      </c>
      <c r="AF165" s="16">
        <v>4.3880999999999997</v>
      </c>
      <c r="AG165" s="16">
        <v>-1.1579999999999999</v>
      </c>
      <c r="AH165" s="16" t="s">
        <v>189</v>
      </c>
      <c r="AI165" s="16">
        <v>-0.71179999999999999</v>
      </c>
      <c r="AJ165" s="16" t="s">
        <v>189</v>
      </c>
      <c r="AK165" s="16">
        <v>-1E-4</v>
      </c>
      <c r="AL165" s="16" t="s">
        <v>189</v>
      </c>
      <c r="AM165" s="16" t="s">
        <v>189</v>
      </c>
      <c r="AN165" s="16" t="s">
        <v>189</v>
      </c>
      <c r="AO165" s="16">
        <v>-1E-4</v>
      </c>
      <c r="AP165" s="16">
        <v>-3.4754</v>
      </c>
      <c r="AQ165" s="16">
        <v>-1.1943999999999999</v>
      </c>
      <c r="AR165" s="16" t="s">
        <v>189</v>
      </c>
      <c r="AS165" s="16">
        <v>1.64</v>
      </c>
      <c r="AT165" s="16">
        <v>-3.2019000000000002</v>
      </c>
      <c r="AU165" s="16">
        <v>-0.67469999999999997</v>
      </c>
      <c r="AV165" s="16" t="s">
        <v>189</v>
      </c>
      <c r="AW165" s="16">
        <v>-1.5768</v>
      </c>
      <c r="AX165" s="16" t="s">
        <v>189</v>
      </c>
      <c r="AY165" s="16" t="s">
        <v>189</v>
      </c>
      <c r="AZ165" s="16">
        <v>-6.3818000000000001</v>
      </c>
      <c r="BA165" s="16">
        <v>0.61619999999999997</v>
      </c>
      <c r="BB165" s="16">
        <v>3.4722</v>
      </c>
      <c r="BC165" s="16">
        <v>-1.2908999999999999</v>
      </c>
      <c r="BD165" s="16" t="s">
        <v>189</v>
      </c>
      <c r="BE165" s="16">
        <v>4.0784000000000002</v>
      </c>
      <c r="BF165" s="16">
        <v>-5.7290999999999999</v>
      </c>
      <c r="BG165" s="16">
        <v>-0.27460000000000001</v>
      </c>
      <c r="BH165" s="16">
        <v>3.1236999999999999</v>
      </c>
      <c r="BI165" s="16" t="s">
        <v>189</v>
      </c>
      <c r="BJ165" s="16">
        <v>-2.0007000000000001</v>
      </c>
      <c r="BK165" s="16">
        <v>-0.72119999999999995</v>
      </c>
      <c r="BL165" s="16" t="s">
        <v>189</v>
      </c>
      <c r="BM165" s="16">
        <v>1.3079000000000001</v>
      </c>
      <c r="BN165" s="16" t="s">
        <v>189</v>
      </c>
      <c r="BO165" s="16">
        <v>0.30080000000000001</v>
      </c>
      <c r="BP165" s="16">
        <v>-5.1448</v>
      </c>
      <c r="BQ165" s="16">
        <v>-1.9298999999999999</v>
      </c>
      <c r="BR165" s="16" t="s">
        <v>189</v>
      </c>
      <c r="BS165" s="16">
        <v>0.27329999999999999</v>
      </c>
    </row>
    <row r="166" spans="1:71">
      <c r="A166" t="s">
        <v>279</v>
      </c>
      <c r="B166" t="s">
        <v>2</v>
      </c>
      <c r="C166" t="s">
        <v>454</v>
      </c>
      <c r="D166" s="16">
        <v>10.3935</v>
      </c>
      <c r="E166" s="16" t="s">
        <v>189</v>
      </c>
      <c r="F166" s="16" t="s">
        <v>189</v>
      </c>
      <c r="G166" s="16">
        <v>-9.5557999999999996</v>
      </c>
      <c r="H166" s="16" t="s">
        <v>189</v>
      </c>
      <c r="I166" s="16">
        <v>10.915100000000001</v>
      </c>
      <c r="J166" s="16" t="s">
        <v>189</v>
      </c>
      <c r="K166" s="16">
        <v>10.4217</v>
      </c>
      <c r="L166" s="16">
        <v>-11.7958</v>
      </c>
      <c r="M166" s="16">
        <v>-6.7714999999999996</v>
      </c>
      <c r="N166" s="16" t="s">
        <v>189</v>
      </c>
      <c r="O166" s="16">
        <v>-8.9628999999999994</v>
      </c>
      <c r="P166" s="16">
        <v>-12.976599999999999</v>
      </c>
      <c r="Q166" s="16">
        <v>-10.6065</v>
      </c>
      <c r="R166" s="16">
        <v>-10.1829</v>
      </c>
      <c r="S166" s="16">
        <v>-13.3896</v>
      </c>
      <c r="T166" s="16">
        <v>-7.1757</v>
      </c>
      <c r="U166" s="16">
        <v>-9.2067999999999994</v>
      </c>
      <c r="V166" s="16">
        <v>-12.0062</v>
      </c>
      <c r="W166" s="16" t="s">
        <v>189</v>
      </c>
      <c r="X166" s="16" t="s">
        <v>189</v>
      </c>
      <c r="Y166" s="16">
        <v>10.654199999999999</v>
      </c>
      <c r="Z166" s="16" t="s">
        <v>189</v>
      </c>
      <c r="AA166" s="16">
        <v>10.654199999999999</v>
      </c>
      <c r="AB166" s="16" t="s">
        <v>189</v>
      </c>
      <c r="AC166" s="16">
        <v>-13.776899999999999</v>
      </c>
      <c r="AD166" s="16" t="s">
        <v>189</v>
      </c>
      <c r="AE166" s="16">
        <v>-16.3535</v>
      </c>
      <c r="AF166" s="16" t="s">
        <v>189</v>
      </c>
      <c r="AG166" s="16" t="s">
        <v>189</v>
      </c>
      <c r="AH166" s="16" t="s">
        <v>189</v>
      </c>
      <c r="AI166" s="16">
        <v>-7.7885999999999997</v>
      </c>
      <c r="AJ166" s="16" t="s">
        <v>189</v>
      </c>
      <c r="AK166" s="16">
        <v>-5.7439999999999998</v>
      </c>
      <c r="AL166" s="16" t="s">
        <v>189</v>
      </c>
      <c r="AM166" s="16" t="s">
        <v>189</v>
      </c>
      <c r="AN166" s="16" t="s">
        <v>189</v>
      </c>
      <c r="AO166" s="16">
        <v>-8.7095000000000002</v>
      </c>
      <c r="AP166" s="16" t="s">
        <v>189</v>
      </c>
      <c r="AQ166" s="16" t="s">
        <v>189</v>
      </c>
      <c r="AR166" s="16" t="s">
        <v>189</v>
      </c>
      <c r="AS166" s="16" t="s">
        <v>189</v>
      </c>
      <c r="AT166" s="16" t="s">
        <v>189</v>
      </c>
      <c r="AU166" s="16" t="s">
        <v>189</v>
      </c>
      <c r="AV166" s="16" t="s">
        <v>189</v>
      </c>
      <c r="AW166" s="16" t="s">
        <v>189</v>
      </c>
      <c r="AX166" s="16" t="s">
        <v>189</v>
      </c>
      <c r="AY166" s="16" t="s">
        <v>189</v>
      </c>
      <c r="AZ166" s="16" t="s">
        <v>189</v>
      </c>
      <c r="BA166" s="16">
        <v>-11.653600000000001</v>
      </c>
      <c r="BB166" s="16">
        <v>-11.037100000000001</v>
      </c>
      <c r="BC166" s="16" t="s">
        <v>189</v>
      </c>
      <c r="BD166" s="16" t="s">
        <v>189</v>
      </c>
      <c r="BE166" s="16">
        <v>-9.1350999999999996</v>
      </c>
      <c r="BF166" s="16" t="s">
        <v>189</v>
      </c>
      <c r="BG166" s="16">
        <v>-8.3467000000000002</v>
      </c>
      <c r="BH166" s="16">
        <v>-10.316599999999999</v>
      </c>
      <c r="BI166" s="16" t="s">
        <v>189</v>
      </c>
      <c r="BJ166" s="16" t="s">
        <v>189</v>
      </c>
      <c r="BK166" s="16" t="s">
        <v>189</v>
      </c>
      <c r="BL166" s="16" t="s">
        <v>189</v>
      </c>
      <c r="BM166" s="16">
        <v>-13.630699999999999</v>
      </c>
      <c r="BN166" s="16" t="s">
        <v>189</v>
      </c>
      <c r="BO166" s="16" t="s">
        <v>189</v>
      </c>
      <c r="BP166" s="16" t="s">
        <v>189</v>
      </c>
      <c r="BQ166" s="16">
        <v>-10.339700000000001</v>
      </c>
      <c r="BR166" s="16" t="s">
        <v>189</v>
      </c>
      <c r="BS166" s="16">
        <v>-11.565899999999999</v>
      </c>
    </row>
    <row r="167" spans="1:71">
      <c r="A167" t="s">
        <v>279</v>
      </c>
      <c r="B167" t="s">
        <v>67</v>
      </c>
      <c r="C167" t="s">
        <v>455</v>
      </c>
      <c r="D167" s="16">
        <v>22.906600000000001</v>
      </c>
      <c r="E167" s="16">
        <v>-36.695300000000003</v>
      </c>
      <c r="F167" s="16">
        <v>-27.624700000000001</v>
      </c>
      <c r="G167" s="16">
        <v>16.815999999999999</v>
      </c>
      <c r="H167" s="16">
        <v>-36.695300000000003</v>
      </c>
      <c r="I167" s="16">
        <v>19.680099999999999</v>
      </c>
      <c r="J167" s="16" t="s">
        <v>189</v>
      </c>
      <c r="K167" s="16">
        <v>23.232700000000001</v>
      </c>
      <c r="L167" s="16">
        <v>26.427399999999999</v>
      </c>
      <c r="M167" s="16">
        <v>20.497199999999999</v>
      </c>
      <c r="N167" s="16">
        <v>22.344799999999999</v>
      </c>
      <c r="O167" s="16">
        <v>23.6829</v>
      </c>
      <c r="P167" s="16">
        <v>22.128499999999999</v>
      </c>
      <c r="Q167" s="16">
        <v>26.6096</v>
      </c>
      <c r="R167" s="16">
        <v>18.908200000000001</v>
      </c>
      <c r="S167" s="16">
        <v>26.921299999999999</v>
      </c>
      <c r="T167" s="16">
        <v>17.592600000000001</v>
      </c>
      <c r="U167" s="16">
        <v>21.773900000000001</v>
      </c>
      <c r="V167" s="16">
        <v>24.235900000000001</v>
      </c>
      <c r="W167" s="16" t="s">
        <v>189</v>
      </c>
      <c r="X167" s="16" t="s">
        <v>189</v>
      </c>
      <c r="Y167" s="16">
        <v>22.375599999999999</v>
      </c>
      <c r="Z167" s="16">
        <v>-24.825900000000001</v>
      </c>
      <c r="AA167" s="16">
        <v>22.375599999999999</v>
      </c>
      <c r="AB167" s="16">
        <v>-26.177600000000002</v>
      </c>
      <c r="AC167" s="16">
        <v>27.519200000000001</v>
      </c>
      <c r="AD167" s="16" t="s">
        <v>189</v>
      </c>
      <c r="AE167" s="16">
        <v>22.857800000000001</v>
      </c>
      <c r="AF167" s="16">
        <v>-33.359099999999998</v>
      </c>
      <c r="AG167" s="16">
        <v>21.6967</v>
      </c>
      <c r="AH167" s="16" t="s">
        <v>189</v>
      </c>
      <c r="AI167" s="16">
        <v>17.95</v>
      </c>
      <c r="AJ167" s="16" t="s">
        <v>189</v>
      </c>
      <c r="AK167" s="16">
        <v>15.8911</v>
      </c>
      <c r="AL167" s="16">
        <v>-20.1479</v>
      </c>
      <c r="AM167" s="16" t="s">
        <v>189</v>
      </c>
      <c r="AN167" s="16" t="s">
        <v>189</v>
      </c>
      <c r="AO167" s="16">
        <v>18.308199999999999</v>
      </c>
      <c r="AP167" s="16">
        <v>-20.3855</v>
      </c>
      <c r="AQ167" s="16">
        <v>-23.5992</v>
      </c>
      <c r="AR167" s="16" t="s">
        <v>189</v>
      </c>
      <c r="AS167" s="16">
        <v>21.133700000000001</v>
      </c>
      <c r="AT167" s="16">
        <v>-34.868600000000001</v>
      </c>
      <c r="AU167" s="16">
        <v>-14.7395</v>
      </c>
      <c r="AV167" s="16" t="s">
        <v>189</v>
      </c>
      <c r="AW167" s="16">
        <v>-18.6326</v>
      </c>
      <c r="AX167" s="16" t="s">
        <v>189</v>
      </c>
      <c r="AY167" s="16">
        <v>-17.3599</v>
      </c>
      <c r="AZ167" s="16">
        <v>-32.0276</v>
      </c>
      <c r="BA167" s="16">
        <v>20.045200000000001</v>
      </c>
      <c r="BB167" s="16">
        <v>24.3857</v>
      </c>
      <c r="BC167" s="16">
        <v>19.697399999999998</v>
      </c>
      <c r="BD167" s="16" t="s">
        <v>189</v>
      </c>
      <c r="BE167" s="16">
        <v>22.752500000000001</v>
      </c>
      <c r="BF167" s="16">
        <v>-34.384799999999998</v>
      </c>
      <c r="BG167" s="16">
        <v>18.3095</v>
      </c>
      <c r="BH167" s="16">
        <v>24.907699999999998</v>
      </c>
      <c r="BI167" s="16" t="s">
        <v>189</v>
      </c>
      <c r="BJ167" s="16">
        <v>-22.660900000000002</v>
      </c>
      <c r="BK167" s="16">
        <v>-21.888200000000001</v>
      </c>
      <c r="BL167" s="16" t="s">
        <v>189</v>
      </c>
      <c r="BM167" s="16">
        <v>20.749500000000001</v>
      </c>
      <c r="BN167" s="16" t="s">
        <v>189</v>
      </c>
      <c r="BO167" s="16">
        <v>19.116199999999999</v>
      </c>
      <c r="BP167" s="16">
        <v>-34.040599999999998</v>
      </c>
      <c r="BQ167" s="16">
        <v>23.004899999999999</v>
      </c>
      <c r="BR167" s="16" t="s">
        <v>189</v>
      </c>
      <c r="BS167" s="16">
        <v>17.0883</v>
      </c>
    </row>
    <row r="168" spans="1:71">
      <c r="A168" t="s">
        <v>279</v>
      </c>
      <c r="B168" t="s">
        <v>4</v>
      </c>
      <c r="C168" t="s">
        <v>456</v>
      </c>
      <c r="D168" s="16">
        <v>29.133400000000002</v>
      </c>
      <c r="E168" s="16">
        <v>41.453800000000001</v>
      </c>
      <c r="F168" s="16">
        <v>31.6511</v>
      </c>
      <c r="G168" s="16">
        <v>18.3125</v>
      </c>
      <c r="H168" s="16">
        <v>41.453800000000001</v>
      </c>
      <c r="I168" s="16">
        <v>23.498200000000001</v>
      </c>
      <c r="J168" s="16" t="s">
        <v>189</v>
      </c>
      <c r="K168" s="16">
        <v>28.890599999999999</v>
      </c>
      <c r="L168" s="16">
        <v>35.604199999999999</v>
      </c>
      <c r="M168" s="16">
        <v>26.6694</v>
      </c>
      <c r="N168" s="16">
        <v>23.313700000000001</v>
      </c>
      <c r="O168" s="16">
        <v>32.837699999999998</v>
      </c>
      <c r="P168" s="16">
        <v>23.883099999999999</v>
      </c>
      <c r="Q168" s="16">
        <v>35.710299999999997</v>
      </c>
      <c r="R168" s="16">
        <v>20.788399999999999</v>
      </c>
      <c r="S168" s="16">
        <v>31.368400000000001</v>
      </c>
      <c r="T168" s="16">
        <v>25.332599999999999</v>
      </c>
      <c r="U168" s="16">
        <v>27.432600000000001</v>
      </c>
      <c r="V168" s="16">
        <v>31.477</v>
      </c>
      <c r="W168" s="16" t="s">
        <v>189</v>
      </c>
      <c r="X168" s="16">
        <v>-19.8598</v>
      </c>
      <c r="Y168" s="16">
        <v>30.609100000000002</v>
      </c>
      <c r="Z168" s="16">
        <v>24.234000000000002</v>
      </c>
      <c r="AA168" s="16">
        <v>30.609100000000002</v>
      </c>
      <c r="AB168" s="16">
        <v>24.415299999999998</v>
      </c>
      <c r="AC168" s="16">
        <v>34.8962</v>
      </c>
      <c r="AD168" s="16">
        <v>-45.64</v>
      </c>
      <c r="AE168" s="16">
        <v>25.0334</v>
      </c>
      <c r="AF168" s="16">
        <v>41.4574</v>
      </c>
      <c r="AG168" s="16">
        <v>22.075700000000001</v>
      </c>
      <c r="AH168" s="16" t="s">
        <v>189</v>
      </c>
      <c r="AI168" s="16">
        <v>25.514700000000001</v>
      </c>
      <c r="AJ168" s="16">
        <v>-34.8474</v>
      </c>
      <c r="AK168" s="16">
        <v>20.797000000000001</v>
      </c>
      <c r="AL168" s="16">
        <v>29.039000000000001</v>
      </c>
      <c r="AM168" s="16">
        <v>-17.130299999999998</v>
      </c>
      <c r="AN168" s="16">
        <v>-35.307200000000002</v>
      </c>
      <c r="AO168" s="16">
        <v>23.366499999999998</v>
      </c>
      <c r="AP168" s="16">
        <v>34.480499999999999</v>
      </c>
      <c r="AQ168" s="16">
        <v>16.186900000000001</v>
      </c>
      <c r="AR168" s="16">
        <v>-51.951999999999998</v>
      </c>
      <c r="AS168" s="16">
        <v>23.687200000000001</v>
      </c>
      <c r="AT168" s="16">
        <v>37.836100000000002</v>
      </c>
      <c r="AU168" s="16">
        <v>25.5075</v>
      </c>
      <c r="AV168" s="16" t="s">
        <v>189</v>
      </c>
      <c r="AW168" s="16">
        <v>-18.126899999999999</v>
      </c>
      <c r="AX168" s="16" t="s">
        <v>189</v>
      </c>
      <c r="AY168" s="16">
        <v>-15.7804</v>
      </c>
      <c r="AZ168" s="16">
        <v>40.5505</v>
      </c>
      <c r="BA168" s="16">
        <v>25.444099999999999</v>
      </c>
      <c r="BB168" s="16">
        <v>35.196599999999997</v>
      </c>
      <c r="BC168" s="16">
        <v>23.2834</v>
      </c>
      <c r="BD168" s="16" t="s">
        <v>189</v>
      </c>
      <c r="BE168" s="16">
        <v>32.4542</v>
      </c>
      <c r="BF168" s="16">
        <v>41.854300000000002</v>
      </c>
      <c r="BG168" s="16">
        <v>23.779299999999999</v>
      </c>
      <c r="BH168" s="16">
        <v>35.682699999999997</v>
      </c>
      <c r="BI168" s="16" t="s">
        <v>189</v>
      </c>
      <c r="BJ168" s="16">
        <v>-17.642700000000001</v>
      </c>
      <c r="BK168" s="16">
        <v>27.1526</v>
      </c>
      <c r="BL168" s="16" t="s">
        <v>189</v>
      </c>
      <c r="BM168" s="16">
        <v>23.360299999999999</v>
      </c>
      <c r="BN168" s="16" t="s">
        <v>189</v>
      </c>
      <c r="BO168" s="16">
        <v>21.204499999999999</v>
      </c>
      <c r="BP168" s="16">
        <v>43.7224</v>
      </c>
      <c r="BQ168" s="16">
        <v>28.632300000000001</v>
      </c>
      <c r="BR168" s="16" t="s">
        <v>189</v>
      </c>
      <c r="BS168" s="16">
        <v>19.5489</v>
      </c>
    </row>
    <row r="169" spans="1:71">
      <c r="A169" t="s">
        <v>280</v>
      </c>
      <c r="B169" t="s">
        <v>0</v>
      </c>
      <c r="C169" t="s">
        <v>457</v>
      </c>
      <c r="D169" s="16">
        <v>7.4440999999999997</v>
      </c>
      <c r="E169" s="16">
        <v>-8.5596999999999994</v>
      </c>
      <c r="F169" s="16">
        <v>7.1475</v>
      </c>
      <c r="G169" s="16">
        <v>7.1707000000000001</v>
      </c>
      <c r="H169" s="16">
        <v>-8.5596999999999994</v>
      </c>
      <c r="I169" s="16">
        <v>7.1561000000000003</v>
      </c>
      <c r="J169" s="16" t="s">
        <v>189</v>
      </c>
      <c r="K169" s="16">
        <v>7.4840999999999998</v>
      </c>
      <c r="L169" s="16">
        <v>-5.4993999999999996</v>
      </c>
      <c r="M169" s="16">
        <v>8.1724999999999994</v>
      </c>
      <c r="N169" s="16">
        <v>7.7971000000000004</v>
      </c>
      <c r="O169" s="16">
        <v>6.8350999999999997</v>
      </c>
      <c r="P169" s="16">
        <v>7.9032999999999998</v>
      </c>
      <c r="Q169" s="16">
        <v>6.7531999999999996</v>
      </c>
      <c r="R169" s="16">
        <v>8.1325000000000003</v>
      </c>
      <c r="S169" s="16">
        <v>8.8338000000000001</v>
      </c>
      <c r="T169" s="16">
        <v>5.8464</v>
      </c>
      <c r="U169" s="16">
        <v>-7.8449999999999998</v>
      </c>
      <c r="V169" s="16">
        <v>7.3535000000000004</v>
      </c>
      <c r="W169" s="16">
        <v>8.8256999999999994</v>
      </c>
      <c r="X169" s="16">
        <v>-3.6593</v>
      </c>
      <c r="Y169" s="16">
        <v>-3.7648999999999999</v>
      </c>
      <c r="Z169" s="16">
        <v>7.9984999999999999</v>
      </c>
      <c r="AA169" s="16">
        <v>-3.7648999999999999</v>
      </c>
      <c r="AB169" s="16">
        <v>9.0875000000000004</v>
      </c>
      <c r="AC169" s="16" t="s">
        <v>189</v>
      </c>
      <c r="AD169" s="16">
        <v>-7.2596999999999996</v>
      </c>
      <c r="AE169" s="16">
        <v>9.2477</v>
      </c>
      <c r="AF169" s="16">
        <v>7.6368999999999998</v>
      </c>
      <c r="AG169" s="16">
        <v>9.9160000000000004</v>
      </c>
      <c r="AH169" s="16">
        <v>6.3917000000000002</v>
      </c>
      <c r="AI169" s="16">
        <v>-4.2615999999999996</v>
      </c>
      <c r="AJ169" s="16" t="s">
        <v>189</v>
      </c>
      <c r="AK169" s="16">
        <v>4.8771000000000004</v>
      </c>
      <c r="AL169" s="16">
        <v>-5.9870999999999999</v>
      </c>
      <c r="AM169" s="16">
        <v>-5.79</v>
      </c>
      <c r="AN169" s="16" t="s">
        <v>189</v>
      </c>
      <c r="AO169" s="16">
        <v>-7.5923999999999996</v>
      </c>
      <c r="AP169" s="16" t="s">
        <v>189</v>
      </c>
      <c r="AQ169" s="16" t="s">
        <v>189</v>
      </c>
      <c r="AR169" s="16">
        <v>-8.1483000000000008</v>
      </c>
      <c r="AS169" s="16">
        <v>7.0917000000000003</v>
      </c>
      <c r="AT169" s="16">
        <v>6.7911000000000001</v>
      </c>
      <c r="AU169" s="16">
        <v>7.8803999999999998</v>
      </c>
      <c r="AV169" s="16">
        <v>-7.5777999999999999</v>
      </c>
      <c r="AW169" s="16">
        <v>8.1178000000000008</v>
      </c>
      <c r="AX169" s="16">
        <v>7.1193</v>
      </c>
      <c r="AY169" s="16">
        <v>8.8308</v>
      </c>
      <c r="AZ169" s="16" t="s">
        <v>189</v>
      </c>
      <c r="BA169" s="16" t="s">
        <v>189</v>
      </c>
      <c r="BB169" s="16" t="s">
        <v>189</v>
      </c>
      <c r="BC169" s="16" t="s">
        <v>189</v>
      </c>
      <c r="BD169" s="16">
        <v>7.0316000000000001</v>
      </c>
      <c r="BE169" s="16" t="s">
        <v>189</v>
      </c>
      <c r="BF169" s="16">
        <v>-9.0554000000000006</v>
      </c>
      <c r="BG169" s="16">
        <v>-4.6124999999999998</v>
      </c>
      <c r="BH169" s="16">
        <v>7.6773999999999996</v>
      </c>
      <c r="BI169" s="16" t="s">
        <v>189</v>
      </c>
      <c r="BJ169" s="16">
        <v>8.6838999999999995</v>
      </c>
      <c r="BK169" s="16" t="s">
        <v>189</v>
      </c>
      <c r="BL169" s="16" t="s">
        <v>189</v>
      </c>
      <c r="BM169" s="16">
        <v>8.0934000000000008</v>
      </c>
      <c r="BN169" s="16" t="s">
        <v>189</v>
      </c>
      <c r="BO169" s="16">
        <v>8.9324999999999992</v>
      </c>
      <c r="BP169" s="16">
        <v>-9.6622000000000003</v>
      </c>
      <c r="BQ169" s="16">
        <v>4.7343999999999999</v>
      </c>
      <c r="BR169" s="16" t="s">
        <v>189</v>
      </c>
      <c r="BS169" s="16">
        <v>8.5737000000000005</v>
      </c>
    </row>
    <row r="170" spans="1:71">
      <c r="A170" t="s">
        <v>280</v>
      </c>
      <c r="B170" t="s">
        <v>75</v>
      </c>
      <c r="C170" t="s">
        <v>458</v>
      </c>
      <c r="D170" s="16">
        <v>2.3576000000000001</v>
      </c>
      <c r="E170" s="16">
        <v>3.0310000000000001</v>
      </c>
      <c r="F170" s="16">
        <v>2.1539999999999999</v>
      </c>
      <c r="G170" s="16">
        <v>2.2816000000000001</v>
      </c>
      <c r="H170" s="16">
        <v>3.0310000000000001</v>
      </c>
      <c r="I170" s="16">
        <v>2.2355</v>
      </c>
      <c r="J170" s="16" t="s">
        <v>189</v>
      </c>
      <c r="K170" s="16">
        <v>2.4186000000000001</v>
      </c>
      <c r="L170" s="16">
        <v>2.3582999999999998</v>
      </c>
      <c r="M170" s="16">
        <v>2.1168</v>
      </c>
      <c r="N170" s="16">
        <v>2.5507</v>
      </c>
      <c r="O170" s="16">
        <v>2.4977</v>
      </c>
      <c r="P170" s="16">
        <v>2.2667000000000002</v>
      </c>
      <c r="Q170" s="16">
        <v>2.1408</v>
      </c>
      <c r="R170" s="16">
        <v>2.5528</v>
      </c>
      <c r="S170" s="16">
        <v>2.3338000000000001</v>
      </c>
      <c r="T170" s="16">
        <v>2.379</v>
      </c>
      <c r="U170" s="16">
        <v>2.87</v>
      </c>
      <c r="V170" s="16">
        <v>2.2749000000000001</v>
      </c>
      <c r="W170" s="16">
        <v>1.8949</v>
      </c>
      <c r="X170" s="16">
        <v>4.1239999999999997</v>
      </c>
      <c r="Y170" s="16">
        <v>2.8426</v>
      </c>
      <c r="Z170" s="16">
        <v>2.3104</v>
      </c>
      <c r="AA170" s="16">
        <v>2.8426</v>
      </c>
      <c r="AB170" s="16">
        <v>2.2225000000000001</v>
      </c>
      <c r="AC170" s="16" t="s">
        <v>189</v>
      </c>
      <c r="AD170" s="16">
        <v>1.3315999999999999</v>
      </c>
      <c r="AE170" s="16">
        <v>2.5133000000000001</v>
      </c>
      <c r="AF170" s="16">
        <v>1.8656999999999999</v>
      </c>
      <c r="AG170" s="16">
        <v>2.7547999999999999</v>
      </c>
      <c r="AH170" s="16">
        <v>2.4466000000000001</v>
      </c>
      <c r="AI170" s="16">
        <v>-2.1646000000000001</v>
      </c>
      <c r="AJ170" s="16">
        <v>5.3571999999999997</v>
      </c>
      <c r="AK170" s="16">
        <v>1.8640000000000001</v>
      </c>
      <c r="AL170" s="16">
        <v>2.5089000000000001</v>
      </c>
      <c r="AM170" s="16">
        <v>2.2549000000000001</v>
      </c>
      <c r="AN170" s="16">
        <v>-5.0274000000000001</v>
      </c>
      <c r="AO170" s="16">
        <v>2.3767999999999998</v>
      </c>
      <c r="AP170" s="16">
        <v>2.4933000000000001</v>
      </c>
      <c r="AQ170" s="16">
        <v>-3.3458000000000001</v>
      </c>
      <c r="AR170" s="16">
        <v>2.4964</v>
      </c>
      <c r="AS170" s="16">
        <v>2.2199</v>
      </c>
      <c r="AT170" s="16">
        <v>2.0712999999999999</v>
      </c>
      <c r="AU170" s="16">
        <v>2.4459</v>
      </c>
      <c r="AV170" s="16">
        <v>2.6585999999999999</v>
      </c>
      <c r="AW170" s="16">
        <v>2.2566999999999999</v>
      </c>
      <c r="AX170" s="16">
        <v>1.9595</v>
      </c>
      <c r="AY170" s="16">
        <v>2.6236000000000002</v>
      </c>
      <c r="AZ170" s="16" t="s">
        <v>189</v>
      </c>
      <c r="BA170" s="16">
        <v>-2.0638000000000001</v>
      </c>
      <c r="BB170" s="16">
        <v>-3.7536</v>
      </c>
      <c r="BC170" s="16">
        <v>-1.8787</v>
      </c>
      <c r="BD170" s="16">
        <v>2.2443</v>
      </c>
      <c r="BE170" s="16">
        <v>-4.7283999999999997</v>
      </c>
      <c r="BF170" s="16">
        <v>3.2673999999999999</v>
      </c>
      <c r="BG170" s="16">
        <v>2.0076999999999998</v>
      </c>
      <c r="BH170" s="16">
        <v>2.5691999999999999</v>
      </c>
      <c r="BI170" s="16">
        <v>-1.88</v>
      </c>
      <c r="BJ170" s="16">
        <v>2.3431999999999999</v>
      </c>
      <c r="BK170" s="16">
        <v>-1.5266999999999999</v>
      </c>
      <c r="BL170" s="16" t="s">
        <v>189</v>
      </c>
      <c r="BM170" s="16">
        <v>2.3168000000000002</v>
      </c>
      <c r="BN170" s="16">
        <v>1.1438999999999999</v>
      </c>
      <c r="BO170" s="16">
        <v>2.6095000000000002</v>
      </c>
      <c r="BP170" s="16">
        <v>2.9380000000000002</v>
      </c>
      <c r="BQ170" s="16">
        <v>1.8230999999999999</v>
      </c>
      <c r="BR170" s="16" t="s">
        <v>189</v>
      </c>
      <c r="BS170" s="16">
        <v>2.5152000000000001</v>
      </c>
    </row>
    <row r="171" spans="1:71">
      <c r="A171" t="s">
        <v>280</v>
      </c>
      <c r="B171" t="s">
        <v>64</v>
      </c>
      <c r="C171" t="s">
        <v>459</v>
      </c>
      <c r="D171" s="16">
        <v>0.32</v>
      </c>
      <c r="E171" s="16" t="s">
        <v>189</v>
      </c>
      <c r="F171" s="16">
        <v>-1E-4</v>
      </c>
      <c r="G171" s="16">
        <v>0.46229999999999999</v>
      </c>
      <c r="H171" s="16" t="s">
        <v>189</v>
      </c>
      <c r="I171" s="16">
        <v>0.34210000000000002</v>
      </c>
      <c r="J171" s="16" t="s">
        <v>189</v>
      </c>
      <c r="K171" s="16">
        <v>0.32969999999999999</v>
      </c>
      <c r="L171" s="16" t="s">
        <v>189</v>
      </c>
      <c r="M171" s="16">
        <v>-0.86609999999999998</v>
      </c>
      <c r="N171" s="16">
        <v>0</v>
      </c>
      <c r="O171" s="16">
        <v>-1E-4</v>
      </c>
      <c r="P171" s="16">
        <v>0.4289</v>
      </c>
      <c r="Q171" s="16">
        <v>-0.90010000000000001</v>
      </c>
      <c r="R171" s="16">
        <v>0</v>
      </c>
      <c r="S171" s="16">
        <v>0</v>
      </c>
      <c r="T171" s="16">
        <v>0.60929999999999995</v>
      </c>
      <c r="U171" s="16" t="s">
        <v>189</v>
      </c>
      <c r="V171" s="16">
        <v>0</v>
      </c>
      <c r="W171" s="16">
        <v>0</v>
      </c>
      <c r="X171" s="16" t="s">
        <v>189</v>
      </c>
      <c r="Y171" s="16" t="s">
        <v>189</v>
      </c>
      <c r="Z171" s="16">
        <v>0</v>
      </c>
      <c r="AA171" s="16" t="s">
        <v>189</v>
      </c>
      <c r="AB171" s="16">
        <v>-1E-4</v>
      </c>
      <c r="AC171" s="16" t="s">
        <v>189</v>
      </c>
      <c r="AD171" s="16" t="s">
        <v>189</v>
      </c>
      <c r="AE171" s="16">
        <v>-1E-4</v>
      </c>
      <c r="AF171" s="16" t="s">
        <v>189</v>
      </c>
      <c r="AG171" s="16">
        <v>-1E-4</v>
      </c>
      <c r="AH171" s="16">
        <v>-1E-4</v>
      </c>
      <c r="AI171" s="16" t="s">
        <v>189</v>
      </c>
      <c r="AJ171" s="16" t="s">
        <v>189</v>
      </c>
      <c r="AK171" s="16">
        <v>0.6431</v>
      </c>
      <c r="AL171" s="16" t="s">
        <v>189</v>
      </c>
      <c r="AM171" s="16">
        <v>-1E-4</v>
      </c>
      <c r="AN171" s="16" t="s">
        <v>189</v>
      </c>
      <c r="AO171" s="16" t="s">
        <v>189</v>
      </c>
      <c r="AP171" s="16" t="s">
        <v>189</v>
      </c>
      <c r="AQ171" s="16" t="s">
        <v>189</v>
      </c>
      <c r="AR171" s="16" t="s">
        <v>189</v>
      </c>
      <c r="AS171" s="16">
        <v>0</v>
      </c>
      <c r="AT171" s="16">
        <v>-1E-4</v>
      </c>
      <c r="AU171" s="16">
        <v>0</v>
      </c>
      <c r="AV171" s="16" t="s">
        <v>189</v>
      </c>
      <c r="AW171" s="16">
        <v>0</v>
      </c>
      <c r="AX171" s="16">
        <v>-1E-4</v>
      </c>
      <c r="AY171" s="16">
        <v>0</v>
      </c>
      <c r="AZ171" s="16" t="s">
        <v>189</v>
      </c>
      <c r="BA171" s="16" t="s">
        <v>189</v>
      </c>
      <c r="BB171" s="16" t="s">
        <v>189</v>
      </c>
      <c r="BC171" s="16" t="s">
        <v>189</v>
      </c>
      <c r="BD171" s="16" t="s">
        <v>189</v>
      </c>
      <c r="BE171" s="16" t="s">
        <v>189</v>
      </c>
      <c r="BF171" s="16" t="s">
        <v>189</v>
      </c>
      <c r="BG171" s="16" t="s">
        <v>189</v>
      </c>
      <c r="BH171" s="16" t="s">
        <v>189</v>
      </c>
      <c r="BI171" s="16" t="s">
        <v>189</v>
      </c>
      <c r="BJ171" s="16">
        <v>0</v>
      </c>
      <c r="BK171" s="16" t="s">
        <v>189</v>
      </c>
      <c r="BL171" s="16" t="s">
        <v>189</v>
      </c>
      <c r="BM171" s="16">
        <v>0.43209999999999998</v>
      </c>
      <c r="BN171" s="16" t="s">
        <v>189</v>
      </c>
      <c r="BO171" s="16">
        <v>0</v>
      </c>
      <c r="BP171" s="16" t="s">
        <v>189</v>
      </c>
      <c r="BQ171" s="16">
        <v>-1.0720000000000001</v>
      </c>
      <c r="BR171" s="16" t="s">
        <v>189</v>
      </c>
      <c r="BS171" s="16">
        <v>0</v>
      </c>
    </row>
    <row r="172" spans="1:71">
      <c r="A172" t="s">
        <v>280</v>
      </c>
      <c r="B172" t="s">
        <v>2</v>
      </c>
      <c r="C172" t="s">
        <v>460</v>
      </c>
      <c r="D172" s="16">
        <v>8.5352999999999994</v>
      </c>
      <c r="E172" s="16" t="s">
        <v>189</v>
      </c>
      <c r="F172" s="16" t="s">
        <v>189</v>
      </c>
      <c r="G172" s="16">
        <v>-4.2408000000000001</v>
      </c>
      <c r="H172" s="16" t="s">
        <v>189</v>
      </c>
      <c r="I172" s="16">
        <v>-8.1547000000000001</v>
      </c>
      <c r="J172" s="16" t="s">
        <v>189</v>
      </c>
      <c r="K172" s="16">
        <v>-9.1074999999999999</v>
      </c>
      <c r="L172" s="16" t="s">
        <v>189</v>
      </c>
      <c r="M172" s="16" t="s">
        <v>189</v>
      </c>
      <c r="N172" s="16" t="s">
        <v>189</v>
      </c>
      <c r="O172" s="16" t="s">
        <v>189</v>
      </c>
      <c r="P172" s="16">
        <v>-6.5827999999999998</v>
      </c>
      <c r="Q172" s="16">
        <v>-10.3832</v>
      </c>
      <c r="R172" s="16">
        <v>-6.6368</v>
      </c>
      <c r="S172" s="16" t="s">
        <v>189</v>
      </c>
      <c r="T172" s="16">
        <v>-3.5724999999999998</v>
      </c>
      <c r="U172" s="16" t="s">
        <v>189</v>
      </c>
      <c r="V172" s="16">
        <v>-10.975300000000001</v>
      </c>
      <c r="W172" s="16">
        <v>-10.533099999999999</v>
      </c>
      <c r="X172" s="16" t="s">
        <v>189</v>
      </c>
      <c r="Y172" s="16" t="s">
        <v>189</v>
      </c>
      <c r="Z172" s="16">
        <v>-11.135</v>
      </c>
      <c r="AA172" s="16" t="s">
        <v>189</v>
      </c>
      <c r="AB172" s="16" t="s">
        <v>189</v>
      </c>
      <c r="AC172" s="16" t="s">
        <v>189</v>
      </c>
      <c r="AD172" s="16" t="s">
        <v>189</v>
      </c>
      <c r="AE172" s="16" t="s">
        <v>189</v>
      </c>
      <c r="AF172" s="16" t="s">
        <v>189</v>
      </c>
      <c r="AG172" s="16" t="s">
        <v>189</v>
      </c>
      <c r="AH172" s="16" t="s">
        <v>189</v>
      </c>
      <c r="AI172" s="16" t="s">
        <v>189</v>
      </c>
      <c r="AJ172" s="16" t="s">
        <v>189</v>
      </c>
      <c r="AK172" s="16">
        <v>-3.4689000000000001</v>
      </c>
      <c r="AL172" s="16" t="s">
        <v>189</v>
      </c>
      <c r="AM172" s="16" t="s">
        <v>189</v>
      </c>
      <c r="AN172" s="16" t="s">
        <v>189</v>
      </c>
      <c r="AO172" s="16" t="s">
        <v>189</v>
      </c>
      <c r="AP172" s="16" t="s">
        <v>189</v>
      </c>
      <c r="AQ172" s="16" t="s">
        <v>189</v>
      </c>
      <c r="AR172" s="16" t="s">
        <v>189</v>
      </c>
      <c r="AS172" s="16">
        <v>-10.4069</v>
      </c>
      <c r="AT172" s="16" t="s">
        <v>189</v>
      </c>
      <c r="AU172" s="16" t="s">
        <v>189</v>
      </c>
      <c r="AV172" s="16" t="s">
        <v>189</v>
      </c>
      <c r="AW172" s="16">
        <v>-10.732799999999999</v>
      </c>
      <c r="AX172" s="16" t="s">
        <v>189</v>
      </c>
      <c r="AY172" s="16" t="s">
        <v>189</v>
      </c>
      <c r="AZ172" s="16" t="s">
        <v>189</v>
      </c>
      <c r="BA172" s="16" t="s">
        <v>189</v>
      </c>
      <c r="BB172" s="16" t="s">
        <v>189</v>
      </c>
      <c r="BC172" s="16" t="s">
        <v>189</v>
      </c>
      <c r="BD172" s="16" t="s">
        <v>189</v>
      </c>
      <c r="BE172" s="16" t="s">
        <v>189</v>
      </c>
      <c r="BF172" s="16" t="s">
        <v>189</v>
      </c>
      <c r="BG172" s="16" t="s">
        <v>189</v>
      </c>
      <c r="BH172" s="16" t="s">
        <v>189</v>
      </c>
      <c r="BI172" s="16" t="s">
        <v>189</v>
      </c>
      <c r="BJ172" s="16">
        <v>-8.5846</v>
      </c>
      <c r="BK172" s="16" t="s">
        <v>189</v>
      </c>
      <c r="BL172" s="16" t="s">
        <v>189</v>
      </c>
      <c r="BM172" s="16">
        <v>-5.4006999999999996</v>
      </c>
      <c r="BN172" s="16" t="s">
        <v>189</v>
      </c>
      <c r="BO172" s="16">
        <v>-5.6372</v>
      </c>
      <c r="BP172" s="16" t="s">
        <v>189</v>
      </c>
      <c r="BQ172" s="16" t="s">
        <v>189</v>
      </c>
      <c r="BR172" s="16" t="s">
        <v>189</v>
      </c>
      <c r="BS172" s="16">
        <v>-6.7914000000000003</v>
      </c>
    </row>
    <row r="173" spans="1:71">
      <c r="A173" t="s">
        <v>280</v>
      </c>
      <c r="B173" t="s">
        <v>67</v>
      </c>
      <c r="C173" t="s">
        <v>461</v>
      </c>
      <c r="D173" s="16">
        <v>21.148800000000001</v>
      </c>
      <c r="E173" s="16" t="s">
        <v>189</v>
      </c>
      <c r="F173" s="16" t="s">
        <v>189</v>
      </c>
      <c r="G173" s="16">
        <v>-13.6082</v>
      </c>
      <c r="H173" s="16" t="s">
        <v>189</v>
      </c>
      <c r="I173" s="16">
        <v>18.302800000000001</v>
      </c>
      <c r="J173" s="16" t="s">
        <v>189</v>
      </c>
      <c r="K173" s="16">
        <v>21.542300000000001</v>
      </c>
      <c r="L173" s="16" t="s">
        <v>189</v>
      </c>
      <c r="M173" s="16" t="s">
        <v>189</v>
      </c>
      <c r="N173" s="16">
        <v>-16.470099999999999</v>
      </c>
      <c r="O173" s="16" t="s">
        <v>189</v>
      </c>
      <c r="P173" s="16">
        <v>-17.473299999999998</v>
      </c>
      <c r="Q173" s="16">
        <v>-27.6142</v>
      </c>
      <c r="R173" s="16">
        <v>-16.14</v>
      </c>
      <c r="S173" s="16">
        <v>-28.169799999999999</v>
      </c>
      <c r="T173" s="16">
        <v>-11.765499999999999</v>
      </c>
      <c r="U173" s="16" t="s">
        <v>189</v>
      </c>
      <c r="V173" s="16">
        <v>22.778500000000001</v>
      </c>
      <c r="W173" s="16">
        <v>-26.467400000000001</v>
      </c>
      <c r="X173" s="16" t="s">
        <v>189</v>
      </c>
      <c r="Y173" s="16" t="s">
        <v>189</v>
      </c>
      <c r="Z173" s="16">
        <v>-23.9069</v>
      </c>
      <c r="AA173" s="16" t="s">
        <v>189</v>
      </c>
      <c r="AB173" s="16">
        <v>-29.011199999999999</v>
      </c>
      <c r="AC173" s="16" t="s">
        <v>189</v>
      </c>
      <c r="AD173" s="16" t="s">
        <v>189</v>
      </c>
      <c r="AE173" s="16">
        <v>-24.7273</v>
      </c>
      <c r="AF173" s="16" t="s">
        <v>189</v>
      </c>
      <c r="AG173" s="16" t="s">
        <v>189</v>
      </c>
      <c r="AH173" s="16" t="s">
        <v>189</v>
      </c>
      <c r="AI173" s="16" t="s">
        <v>189</v>
      </c>
      <c r="AJ173" s="16" t="s">
        <v>189</v>
      </c>
      <c r="AK173" s="16" t="s">
        <v>189</v>
      </c>
      <c r="AL173" s="16" t="s">
        <v>189</v>
      </c>
      <c r="AM173" s="16" t="s">
        <v>189</v>
      </c>
      <c r="AN173" s="16" t="s">
        <v>189</v>
      </c>
      <c r="AO173" s="16" t="s">
        <v>189</v>
      </c>
      <c r="AP173" s="16" t="s">
        <v>189</v>
      </c>
      <c r="AQ173" s="16" t="s">
        <v>189</v>
      </c>
      <c r="AR173" s="16" t="s">
        <v>189</v>
      </c>
      <c r="AS173" s="16">
        <v>-19.613</v>
      </c>
      <c r="AT173" s="16" t="s">
        <v>189</v>
      </c>
      <c r="AU173" s="16">
        <v>-17.107399999999998</v>
      </c>
      <c r="AV173" s="16" t="s">
        <v>189</v>
      </c>
      <c r="AW173" s="16">
        <v>-20.472000000000001</v>
      </c>
      <c r="AX173" s="16" t="s">
        <v>189</v>
      </c>
      <c r="AY173" s="16">
        <v>-17.070699999999999</v>
      </c>
      <c r="AZ173" s="16" t="s">
        <v>189</v>
      </c>
      <c r="BA173" s="16" t="s">
        <v>189</v>
      </c>
      <c r="BB173" s="16" t="s">
        <v>189</v>
      </c>
      <c r="BC173" s="16" t="s">
        <v>189</v>
      </c>
      <c r="BD173" s="16" t="s">
        <v>189</v>
      </c>
      <c r="BE173" s="16" t="s">
        <v>189</v>
      </c>
      <c r="BF173" s="16" t="s">
        <v>189</v>
      </c>
      <c r="BG173" s="16" t="s">
        <v>189</v>
      </c>
      <c r="BH173" s="16" t="s">
        <v>189</v>
      </c>
      <c r="BI173" s="16" t="s">
        <v>189</v>
      </c>
      <c r="BJ173" s="16">
        <v>-19.0242</v>
      </c>
      <c r="BK173" s="16" t="s">
        <v>189</v>
      </c>
      <c r="BL173" s="16" t="s">
        <v>189</v>
      </c>
      <c r="BM173" s="16">
        <v>-17.058599999999998</v>
      </c>
      <c r="BN173" s="16" t="s">
        <v>189</v>
      </c>
      <c r="BO173" s="16">
        <v>-15.1122</v>
      </c>
      <c r="BP173" s="16" t="s">
        <v>189</v>
      </c>
      <c r="BQ173" s="16" t="s">
        <v>189</v>
      </c>
      <c r="BR173" s="16" t="s">
        <v>189</v>
      </c>
      <c r="BS173" s="16">
        <v>-15.5131</v>
      </c>
    </row>
    <row r="174" spans="1:71">
      <c r="A174" t="s">
        <v>280</v>
      </c>
      <c r="B174" t="s">
        <v>4</v>
      </c>
      <c r="C174" t="s">
        <v>462</v>
      </c>
      <c r="D174" s="16">
        <v>22.8706</v>
      </c>
      <c r="E174" s="16" t="s">
        <v>189</v>
      </c>
      <c r="F174" s="16" t="s">
        <v>189</v>
      </c>
      <c r="G174" s="16">
        <v>-16.785900000000002</v>
      </c>
      <c r="H174" s="16" t="s">
        <v>189</v>
      </c>
      <c r="I174" s="16">
        <v>21.3918</v>
      </c>
      <c r="J174" s="16" t="s">
        <v>189</v>
      </c>
      <c r="K174" s="16">
        <v>22.6069</v>
      </c>
      <c r="L174" s="16" t="s">
        <v>189</v>
      </c>
      <c r="M174" s="16" t="s">
        <v>189</v>
      </c>
      <c r="N174" s="16">
        <v>-16.7119</v>
      </c>
      <c r="O174" s="16" t="s">
        <v>189</v>
      </c>
      <c r="P174" s="16">
        <v>-17.912099999999999</v>
      </c>
      <c r="Q174" s="16">
        <v>-30.999099999999999</v>
      </c>
      <c r="R174" s="16">
        <v>-16.410299999999999</v>
      </c>
      <c r="S174" s="16">
        <v>-29.121300000000002</v>
      </c>
      <c r="T174" s="16">
        <v>-15.659700000000001</v>
      </c>
      <c r="U174" s="16" t="s">
        <v>189</v>
      </c>
      <c r="V174" s="16">
        <v>23.652999999999999</v>
      </c>
      <c r="W174" s="16">
        <v>-23.319500000000001</v>
      </c>
      <c r="X174" s="16" t="s">
        <v>189</v>
      </c>
      <c r="Y174" s="16" t="s">
        <v>189</v>
      </c>
      <c r="Z174" s="16">
        <v>24.031700000000001</v>
      </c>
      <c r="AA174" s="16" t="s">
        <v>189</v>
      </c>
      <c r="AB174" s="16">
        <v>-30.5137</v>
      </c>
      <c r="AC174" s="16" t="s">
        <v>189</v>
      </c>
      <c r="AD174" s="16" t="s">
        <v>189</v>
      </c>
      <c r="AE174" s="16">
        <v>-28.1326</v>
      </c>
      <c r="AF174" s="16" t="s">
        <v>189</v>
      </c>
      <c r="AG174" s="16" t="s">
        <v>189</v>
      </c>
      <c r="AH174" s="16" t="s">
        <v>189</v>
      </c>
      <c r="AI174" s="16" t="s">
        <v>189</v>
      </c>
      <c r="AJ174" s="16" t="s">
        <v>189</v>
      </c>
      <c r="AK174" s="16">
        <v>-14.032400000000001</v>
      </c>
      <c r="AL174" s="16" t="s">
        <v>189</v>
      </c>
      <c r="AM174" s="16" t="s">
        <v>189</v>
      </c>
      <c r="AN174" s="16" t="s">
        <v>189</v>
      </c>
      <c r="AO174" s="16" t="s">
        <v>189</v>
      </c>
      <c r="AP174" s="16" t="s">
        <v>189</v>
      </c>
      <c r="AQ174" s="16" t="s">
        <v>189</v>
      </c>
      <c r="AR174" s="16" t="s">
        <v>189</v>
      </c>
      <c r="AS174" s="16">
        <v>22.704699999999999</v>
      </c>
      <c r="AT174" s="16" t="s">
        <v>189</v>
      </c>
      <c r="AU174" s="16">
        <v>-17.801200000000001</v>
      </c>
      <c r="AV174" s="16" t="s">
        <v>189</v>
      </c>
      <c r="AW174" s="16">
        <v>22.510999999999999</v>
      </c>
      <c r="AX174" s="16">
        <v>-33.072400000000002</v>
      </c>
      <c r="AY174" s="16">
        <v>-16.689599999999999</v>
      </c>
      <c r="AZ174" s="16" t="s">
        <v>189</v>
      </c>
      <c r="BA174" s="16" t="s">
        <v>189</v>
      </c>
      <c r="BB174" s="16" t="s">
        <v>189</v>
      </c>
      <c r="BC174" s="16" t="s">
        <v>189</v>
      </c>
      <c r="BD174" s="16" t="s">
        <v>189</v>
      </c>
      <c r="BE174" s="16" t="s">
        <v>189</v>
      </c>
      <c r="BF174" s="16" t="s">
        <v>189</v>
      </c>
      <c r="BG174" s="16" t="s">
        <v>189</v>
      </c>
      <c r="BH174" s="16" t="s">
        <v>189</v>
      </c>
      <c r="BI174" s="16" t="s">
        <v>189</v>
      </c>
      <c r="BJ174" s="16">
        <v>-18.690899999999999</v>
      </c>
      <c r="BK174" s="16" t="s">
        <v>189</v>
      </c>
      <c r="BL174" s="16" t="s">
        <v>189</v>
      </c>
      <c r="BM174" s="16">
        <v>-17.757400000000001</v>
      </c>
      <c r="BN174" s="16" t="s">
        <v>189</v>
      </c>
      <c r="BO174" s="16">
        <v>-16.517399999999999</v>
      </c>
      <c r="BP174" s="16" t="s">
        <v>189</v>
      </c>
      <c r="BQ174" s="16" t="s">
        <v>189</v>
      </c>
      <c r="BR174" s="16" t="s">
        <v>189</v>
      </c>
      <c r="BS174" s="16">
        <v>-15.9665</v>
      </c>
    </row>
    <row r="175" spans="1:71">
      <c r="A175" t="s">
        <v>281</v>
      </c>
      <c r="B175" t="s">
        <v>0</v>
      </c>
      <c r="C175" t="s">
        <v>463</v>
      </c>
      <c r="D175" s="16">
        <v>7.5273000000000003</v>
      </c>
      <c r="E175" s="16">
        <v>-10.1204</v>
      </c>
      <c r="F175" s="16">
        <v>-7.173</v>
      </c>
      <c r="G175" s="16">
        <v>6.6966999999999999</v>
      </c>
      <c r="H175" s="16">
        <v>-10.1204</v>
      </c>
      <c r="I175" s="16">
        <v>6.7670000000000003</v>
      </c>
      <c r="J175" s="16" t="s">
        <v>189</v>
      </c>
      <c r="K175" s="16">
        <v>7.3573000000000004</v>
      </c>
      <c r="L175" s="16">
        <v>-9.8046000000000006</v>
      </c>
      <c r="M175" s="16">
        <v>8.2919</v>
      </c>
      <c r="N175" s="16">
        <v>5.2449000000000003</v>
      </c>
      <c r="O175" s="16">
        <v>9.5889000000000006</v>
      </c>
      <c r="P175" s="16">
        <v>5.9443000000000001</v>
      </c>
      <c r="Q175" s="16">
        <v>8.0568000000000008</v>
      </c>
      <c r="R175" s="16">
        <v>-5.5811999999999999</v>
      </c>
      <c r="S175" s="16">
        <v>7.2988</v>
      </c>
      <c r="T175" s="16">
        <v>7.6618000000000004</v>
      </c>
      <c r="U175" s="16">
        <v>7.4790999999999999</v>
      </c>
      <c r="V175" s="16">
        <v>7.7523</v>
      </c>
      <c r="W175" s="16">
        <v>7.0723000000000003</v>
      </c>
      <c r="X175" s="16" t="s">
        <v>189</v>
      </c>
      <c r="Y175" s="16">
        <v>-9.1875</v>
      </c>
      <c r="Z175" s="16">
        <v>7.0636000000000001</v>
      </c>
      <c r="AA175" s="16">
        <v>-9.1875</v>
      </c>
      <c r="AB175" s="16">
        <v>5.617</v>
      </c>
      <c r="AC175" s="16" t="s">
        <v>189</v>
      </c>
      <c r="AD175" s="16" t="s">
        <v>189</v>
      </c>
      <c r="AE175" s="16">
        <v>-5.851</v>
      </c>
      <c r="AF175" s="16">
        <v>-8.7441999999999993</v>
      </c>
      <c r="AG175" s="16" t="s">
        <v>189</v>
      </c>
      <c r="AH175" s="16">
        <v>7.8122999999999996</v>
      </c>
      <c r="AI175" s="16" t="s">
        <v>189</v>
      </c>
      <c r="AJ175" s="16" t="s">
        <v>189</v>
      </c>
      <c r="AK175" s="16">
        <v>7.2375999999999996</v>
      </c>
      <c r="AL175" s="16">
        <v>7.8922999999999996</v>
      </c>
      <c r="AM175" s="16" t="s">
        <v>189</v>
      </c>
      <c r="AN175" s="16" t="s">
        <v>189</v>
      </c>
      <c r="AO175" s="16">
        <v>6.8684000000000003</v>
      </c>
      <c r="AP175" s="16">
        <v>7.7820999999999998</v>
      </c>
      <c r="AQ175" s="16" t="s">
        <v>189</v>
      </c>
      <c r="AR175" s="16" t="s">
        <v>189</v>
      </c>
      <c r="AS175" s="16">
        <v>-6.5957999999999997</v>
      </c>
      <c r="AT175" s="16">
        <v>-9.1036999999999999</v>
      </c>
      <c r="AU175" s="16" t="s">
        <v>189</v>
      </c>
      <c r="AV175" s="16">
        <v>-6.6985999999999999</v>
      </c>
      <c r="AW175" s="16">
        <v>7.0834999999999999</v>
      </c>
      <c r="AX175" s="16">
        <v>7.2849000000000004</v>
      </c>
      <c r="AY175" s="16">
        <v>-6.3615000000000004</v>
      </c>
      <c r="AZ175" s="16" t="s">
        <v>189</v>
      </c>
      <c r="BA175" s="16" t="s">
        <v>189</v>
      </c>
      <c r="BB175" s="16" t="s">
        <v>189</v>
      </c>
      <c r="BC175" s="16" t="s">
        <v>189</v>
      </c>
      <c r="BD175" s="16">
        <v>-9.3514999999999997</v>
      </c>
      <c r="BE175" s="16" t="s">
        <v>189</v>
      </c>
      <c r="BF175" s="16">
        <v>-10.9924</v>
      </c>
      <c r="BG175" s="16">
        <v>-8.1709999999999994</v>
      </c>
      <c r="BH175" s="16">
        <v>9.9702000000000002</v>
      </c>
      <c r="BI175" s="16" t="s">
        <v>189</v>
      </c>
      <c r="BJ175" s="16">
        <v>5.8460999999999999</v>
      </c>
      <c r="BK175" s="16" t="s">
        <v>189</v>
      </c>
      <c r="BL175" s="16" t="s">
        <v>189</v>
      </c>
      <c r="BM175" s="16">
        <v>6.0747</v>
      </c>
      <c r="BN175" s="16">
        <v>5.8532000000000002</v>
      </c>
      <c r="BO175" s="16">
        <v>-6.0210999999999997</v>
      </c>
      <c r="BP175" s="16">
        <v>-10.345499999999999</v>
      </c>
      <c r="BQ175" s="16">
        <v>7.1542000000000003</v>
      </c>
      <c r="BR175" s="16" t="s">
        <v>189</v>
      </c>
      <c r="BS175" s="16">
        <v>-5.6886999999999999</v>
      </c>
    </row>
    <row r="176" spans="1:71">
      <c r="A176" t="s">
        <v>281</v>
      </c>
      <c r="B176" t="s">
        <v>75</v>
      </c>
      <c r="C176" t="s">
        <v>464</v>
      </c>
      <c r="D176" s="16">
        <v>1.0564</v>
      </c>
      <c r="E176" s="16">
        <v>2.4316</v>
      </c>
      <c r="F176" s="16">
        <v>-0.28010000000000002</v>
      </c>
      <c r="G176" s="16">
        <v>0.77569999999999995</v>
      </c>
      <c r="H176" s="16">
        <v>2.4316</v>
      </c>
      <c r="I176" s="16">
        <v>0.63070000000000004</v>
      </c>
      <c r="J176" s="16" t="s">
        <v>189</v>
      </c>
      <c r="K176" s="16">
        <v>1.099</v>
      </c>
      <c r="L176" s="16">
        <v>-1.3464</v>
      </c>
      <c r="M176" s="16">
        <v>0.98109999999999997</v>
      </c>
      <c r="N176" s="16">
        <v>0.96399999999999997</v>
      </c>
      <c r="O176" s="16">
        <v>0.93149999999999999</v>
      </c>
      <c r="P176" s="16">
        <v>1.1277999999999999</v>
      </c>
      <c r="Q176" s="16">
        <v>0.88449999999999995</v>
      </c>
      <c r="R176" s="16">
        <v>1.5374000000000001</v>
      </c>
      <c r="S176" s="16">
        <v>1.3506</v>
      </c>
      <c r="T176" s="16">
        <v>0.83940000000000003</v>
      </c>
      <c r="U176" s="16">
        <v>1.1054999999999999</v>
      </c>
      <c r="V176" s="16">
        <v>0.98670000000000002</v>
      </c>
      <c r="W176" s="16">
        <v>1.2504</v>
      </c>
      <c r="X176" s="16" t="s">
        <v>189</v>
      </c>
      <c r="Y176" s="16">
        <v>-0.28060000000000002</v>
      </c>
      <c r="Z176" s="16">
        <v>1.1879</v>
      </c>
      <c r="AA176" s="16">
        <v>-0.28060000000000002</v>
      </c>
      <c r="AB176" s="16">
        <v>1.345</v>
      </c>
      <c r="AC176" s="16" t="s">
        <v>189</v>
      </c>
      <c r="AD176" s="16">
        <v>-2.3105000000000002</v>
      </c>
      <c r="AE176" s="16">
        <v>1.0650999999999999</v>
      </c>
      <c r="AF176" s="16">
        <v>1.0065</v>
      </c>
      <c r="AG176" s="16">
        <v>-2.1248999999999998</v>
      </c>
      <c r="AH176" s="16">
        <v>1.0539000000000001</v>
      </c>
      <c r="AI176" s="16" t="s">
        <v>189</v>
      </c>
      <c r="AJ176" s="16" t="s">
        <v>189</v>
      </c>
      <c r="AK176" s="16">
        <v>0.29039999999999999</v>
      </c>
      <c r="AL176" s="16">
        <v>0.80659999999999998</v>
      </c>
      <c r="AM176" s="16" t="s">
        <v>189</v>
      </c>
      <c r="AN176" s="16">
        <v>-1.8915999999999999</v>
      </c>
      <c r="AO176" s="16">
        <v>0.84119999999999995</v>
      </c>
      <c r="AP176" s="16">
        <v>0.8306</v>
      </c>
      <c r="AQ176" s="16">
        <v>-1.8392999999999999</v>
      </c>
      <c r="AR176" s="16" t="s">
        <v>189</v>
      </c>
      <c r="AS176" s="16">
        <v>0.25929999999999997</v>
      </c>
      <c r="AT176" s="16">
        <v>1.0073000000000001</v>
      </c>
      <c r="AU176" s="16">
        <v>-0.94120000000000004</v>
      </c>
      <c r="AV176" s="16">
        <v>-2.9312</v>
      </c>
      <c r="AW176" s="16">
        <v>0.66839999999999999</v>
      </c>
      <c r="AX176" s="16">
        <v>1.0660000000000001</v>
      </c>
      <c r="AY176" s="16">
        <v>-1.4999</v>
      </c>
      <c r="AZ176" s="16" t="s">
        <v>189</v>
      </c>
      <c r="BA176" s="16" t="s">
        <v>189</v>
      </c>
      <c r="BB176" s="16" t="s">
        <v>189</v>
      </c>
      <c r="BC176" s="16" t="s">
        <v>189</v>
      </c>
      <c r="BD176" s="16">
        <v>1.0741000000000001</v>
      </c>
      <c r="BE176" s="16" t="s">
        <v>189</v>
      </c>
      <c r="BF176" s="16">
        <v>-1.4437</v>
      </c>
      <c r="BG176" s="16">
        <v>-0.24970000000000001</v>
      </c>
      <c r="BH176" s="16">
        <v>0.81979999999999997</v>
      </c>
      <c r="BI176" s="16" t="s">
        <v>189</v>
      </c>
      <c r="BJ176" s="16">
        <v>1.246</v>
      </c>
      <c r="BK176" s="16" t="s">
        <v>189</v>
      </c>
      <c r="BL176" s="16" t="s">
        <v>189</v>
      </c>
      <c r="BM176" s="16">
        <v>0.73429999999999995</v>
      </c>
      <c r="BN176" s="16">
        <v>0.9526</v>
      </c>
      <c r="BO176" s="16">
        <v>1.3963000000000001</v>
      </c>
      <c r="BP176" s="16">
        <v>2.3086000000000002</v>
      </c>
      <c r="BQ176" s="16">
        <v>0.2235</v>
      </c>
      <c r="BR176" s="16" t="s">
        <v>189</v>
      </c>
      <c r="BS176" s="16">
        <v>1.4068000000000001</v>
      </c>
    </row>
    <row r="177" spans="1:71">
      <c r="A177" t="s">
        <v>281</v>
      </c>
      <c r="B177" t="s">
        <v>64</v>
      </c>
      <c r="C177" t="s">
        <v>465</v>
      </c>
      <c r="D177" s="16">
        <v>-1.0615000000000001</v>
      </c>
      <c r="E177" s="16" t="s">
        <v>189</v>
      </c>
      <c r="F177" s="16" t="s">
        <v>189</v>
      </c>
      <c r="G177" s="16" t="s">
        <v>189</v>
      </c>
      <c r="H177" s="16" t="s">
        <v>189</v>
      </c>
      <c r="I177" s="16" t="s">
        <v>189</v>
      </c>
      <c r="J177" s="16" t="s">
        <v>189</v>
      </c>
      <c r="K177" s="16" t="s">
        <v>189</v>
      </c>
      <c r="L177" s="16" t="s">
        <v>189</v>
      </c>
      <c r="M177" s="16" t="s">
        <v>189</v>
      </c>
      <c r="N177" s="16" t="s">
        <v>189</v>
      </c>
      <c r="O177" s="16" t="s">
        <v>189</v>
      </c>
      <c r="P177" s="16" t="s">
        <v>189</v>
      </c>
      <c r="Q177" s="16" t="s">
        <v>189</v>
      </c>
      <c r="R177" s="16" t="s">
        <v>189</v>
      </c>
      <c r="S177" s="16" t="s">
        <v>189</v>
      </c>
      <c r="T177" s="16" t="s">
        <v>189</v>
      </c>
      <c r="U177" s="16" t="s">
        <v>189</v>
      </c>
      <c r="V177" s="16" t="s">
        <v>189</v>
      </c>
      <c r="W177" s="16" t="s">
        <v>189</v>
      </c>
      <c r="X177" s="16" t="s">
        <v>189</v>
      </c>
      <c r="Y177" s="16" t="s">
        <v>189</v>
      </c>
      <c r="Z177" s="16" t="s">
        <v>189</v>
      </c>
      <c r="AA177" s="16" t="s">
        <v>189</v>
      </c>
      <c r="AB177" s="16" t="s">
        <v>189</v>
      </c>
      <c r="AC177" s="16" t="s">
        <v>189</v>
      </c>
      <c r="AD177" s="16" t="s">
        <v>189</v>
      </c>
      <c r="AE177" s="16" t="s">
        <v>189</v>
      </c>
      <c r="AF177" s="16" t="s">
        <v>189</v>
      </c>
      <c r="AG177" s="16" t="s">
        <v>189</v>
      </c>
      <c r="AH177" s="16" t="s">
        <v>189</v>
      </c>
      <c r="AI177" s="16" t="s">
        <v>189</v>
      </c>
      <c r="AJ177" s="16" t="s">
        <v>189</v>
      </c>
      <c r="AK177" s="16" t="s">
        <v>189</v>
      </c>
      <c r="AL177" s="16" t="s">
        <v>189</v>
      </c>
      <c r="AM177" s="16" t="s">
        <v>189</v>
      </c>
      <c r="AN177" s="16" t="s">
        <v>189</v>
      </c>
      <c r="AO177" s="16" t="s">
        <v>189</v>
      </c>
      <c r="AP177" s="16" t="s">
        <v>189</v>
      </c>
      <c r="AQ177" s="16" t="s">
        <v>189</v>
      </c>
      <c r="AR177" s="16" t="s">
        <v>189</v>
      </c>
      <c r="AS177" s="16" t="s">
        <v>189</v>
      </c>
      <c r="AT177" s="16" t="s">
        <v>189</v>
      </c>
      <c r="AU177" s="16" t="s">
        <v>189</v>
      </c>
      <c r="AV177" s="16" t="s">
        <v>189</v>
      </c>
      <c r="AW177" s="16" t="s">
        <v>189</v>
      </c>
      <c r="AX177" s="16" t="s">
        <v>189</v>
      </c>
      <c r="AY177" s="16" t="s">
        <v>189</v>
      </c>
      <c r="AZ177" s="16" t="s">
        <v>189</v>
      </c>
      <c r="BA177" s="16" t="s">
        <v>189</v>
      </c>
      <c r="BB177" s="16" t="s">
        <v>189</v>
      </c>
      <c r="BC177" s="16" t="s">
        <v>189</v>
      </c>
      <c r="BD177" s="16" t="s">
        <v>189</v>
      </c>
      <c r="BE177" s="16" t="s">
        <v>189</v>
      </c>
      <c r="BF177" s="16" t="s">
        <v>189</v>
      </c>
      <c r="BG177" s="16" t="s">
        <v>189</v>
      </c>
      <c r="BH177" s="16" t="s">
        <v>189</v>
      </c>
      <c r="BI177" s="16" t="s">
        <v>189</v>
      </c>
      <c r="BJ177" s="16" t="s">
        <v>189</v>
      </c>
      <c r="BK177" s="16" t="s">
        <v>189</v>
      </c>
      <c r="BL177" s="16" t="s">
        <v>189</v>
      </c>
      <c r="BM177" s="16" t="s">
        <v>189</v>
      </c>
      <c r="BN177" s="16" t="s">
        <v>189</v>
      </c>
      <c r="BO177" s="16" t="s">
        <v>189</v>
      </c>
      <c r="BP177" s="16" t="s">
        <v>189</v>
      </c>
      <c r="BQ177" s="16" t="s">
        <v>189</v>
      </c>
      <c r="BR177" s="16" t="s">
        <v>189</v>
      </c>
      <c r="BS177" s="16" t="s">
        <v>189</v>
      </c>
    </row>
    <row r="178" spans="1:71">
      <c r="A178" t="s">
        <v>281</v>
      </c>
      <c r="B178" t="s">
        <v>2</v>
      </c>
      <c r="C178" t="s">
        <v>466</v>
      </c>
      <c r="D178" s="16">
        <v>-9.6329999999999991</v>
      </c>
      <c r="E178" s="16" t="s">
        <v>189</v>
      </c>
      <c r="F178" s="16" t="s">
        <v>189</v>
      </c>
      <c r="G178" s="16" t="s">
        <v>189</v>
      </c>
      <c r="H178" s="16" t="s">
        <v>189</v>
      </c>
      <c r="I178" s="16" t="s">
        <v>189</v>
      </c>
      <c r="J178" s="16" t="s">
        <v>189</v>
      </c>
      <c r="K178" s="16">
        <v>-6.8792</v>
      </c>
      <c r="L178" s="16" t="s">
        <v>189</v>
      </c>
      <c r="M178" s="16" t="s">
        <v>189</v>
      </c>
      <c r="N178" s="16" t="s">
        <v>189</v>
      </c>
      <c r="O178" s="16">
        <v>-7.4603000000000002</v>
      </c>
      <c r="P178" s="16" t="s">
        <v>189</v>
      </c>
      <c r="Q178" s="16">
        <v>-10.4847</v>
      </c>
      <c r="R178" s="16" t="s">
        <v>189</v>
      </c>
      <c r="S178" s="16" t="s">
        <v>189</v>
      </c>
      <c r="T178" s="16" t="s">
        <v>189</v>
      </c>
      <c r="U178" s="16">
        <v>-7.75</v>
      </c>
      <c r="V178" s="16" t="s">
        <v>189</v>
      </c>
      <c r="W178" s="16" t="s">
        <v>189</v>
      </c>
      <c r="X178" s="16" t="s">
        <v>189</v>
      </c>
      <c r="Y178" s="16" t="s">
        <v>189</v>
      </c>
      <c r="Z178" s="16" t="s">
        <v>189</v>
      </c>
      <c r="AA178" s="16" t="s">
        <v>189</v>
      </c>
      <c r="AB178" s="16" t="s">
        <v>189</v>
      </c>
      <c r="AC178" s="16" t="s">
        <v>189</v>
      </c>
      <c r="AD178" s="16" t="s">
        <v>189</v>
      </c>
      <c r="AE178" s="16" t="s">
        <v>189</v>
      </c>
      <c r="AF178" s="16" t="s">
        <v>189</v>
      </c>
      <c r="AG178" s="16" t="s">
        <v>189</v>
      </c>
      <c r="AH178" s="16" t="s">
        <v>189</v>
      </c>
      <c r="AI178" s="16" t="s">
        <v>189</v>
      </c>
      <c r="AJ178" s="16" t="s">
        <v>189</v>
      </c>
      <c r="AK178" s="16" t="s">
        <v>189</v>
      </c>
      <c r="AL178" s="16" t="s">
        <v>189</v>
      </c>
      <c r="AM178" s="16" t="s">
        <v>189</v>
      </c>
      <c r="AN178" s="16" t="s">
        <v>189</v>
      </c>
      <c r="AO178" s="16" t="s">
        <v>189</v>
      </c>
      <c r="AP178" s="16" t="s">
        <v>189</v>
      </c>
      <c r="AQ178" s="16" t="s">
        <v>189</v>
      </c>
      <c r="AR178" s="16" t="s">
        <v>189</v>
      </c>
      <c r="AS178" s="16" t="s">
        <v>189</v>
      </c>
      <c r="AT178" s="16" t="s">
        <v>189</v>
      </c>
      <c r="AU178" s="16" t="s">
        <v>189</v>
      </c>
      <c r="AV178" s="16" t="s">
        <v>189</v>
      </c>
      <c r="AW178" s="16" t="s">
        <v>189</v>
      </c>
      <c r="AX178" s="16" t="s">
        <v>189</v>
      </c>
      <c r="AY178" s="16" t="s">
        <v>189</v>
      </c>
      <c r="AZ178" s="16" t="s">
        <v>189</v>
      </c>
      <c r="BA178" s="16" t="s">
        <v>189</v>
      </c>
      <c r="BB178" s="16" t="s">
        <v>189</v>
      </c>
      <c r="BC178" s="16" t="s">
        <v>189</v>
      </c>
      <c r="BD178" s="16" t="s">
        <v>189</v>
      </c>
      <c r="BE178" s="16" t="s">
        <v>189</v>
      </c>
      <c r="BF178" s="16" t="s">
        <v>189</v>
      </c>
      <c r="BG178" s="16" t="s">
        <v>189</v>
      </c>
      <c r="BH178" s="16">
        <v>-7.5533999999999999</v>
      </c>
      <c r="BI178" s="16" t="s">
        <v>189</v>
      </c>
      <c r="BJ178" s="16" t="s">
        <v>189</v>
      </c>
      <c r="BK178" s="16" t="s">
        <v>189</v>
      </c>
      <c r="BL178" s="16" t="s">
        <v>189</v>
      </c>
      <c r="BM178" s="16" t="s">
        <v>189</v>
      </c>
      <c r="BN178" s="16" t="s">
        <v>189</v>
      </c>
      <c r="BO178" s="16" t="s">
        <v>189</v>
      </c>
      <c r="BP178" s="16" t="s">
        <v>189</v>
      </c>
      <c r="BQ178" s="16" t="s">
        <v>189</v>
      </c>
      <c r="BR178" s="16" t="s">
        <v>189</v>
      </c>
      <c r="BS178" s="16" t="s">
        <v>189</v>
      </c>
    </row>
    <row r="179" spans="1:71">
      <c r="A179" t="s">
        <v>282</v>
      </c>
      <c r="B179" t="s">
        <v>0</v>
      </c>
      <c r="C179" t="s">
        <v>467</v>
      </c>
      <c r="D179" s="16">
        <v>-7.3281999999999998</v>
      </c>
      <c r="E179" s="16" t="s">
        <v>189</v>
      </c>
      <c r="F179" s="16" t="s">
        <v>189</v>
      </c>
      <c r="G179" s="16">
        <v>-4.2156000000000002</v>
      </c>
      <c r="H179" s="16" t="s">
        <v>189</v>
      </c>
      <c r="I179" s="16">
        <v>-6.3605999999999998</v>
      </c>
      <c r="J179" s="16" t="s">
        <v>189</v>
      </c>
      <c r="K179" s="16">
        <v>-7.3517999999999999</v>
      </c>
      <c r="L179" s="16" t="s">
        <v>189</v>
      </c>
      <c r="M179" s="16" t="s">
        <v>189</v>
      </c>
      <c r="N179" s="16" t="s">
        <v>189</v>
      </c>
      <c r="O179" s="16" t="s">
        <v>189</v>
      </c>
      <c r="P179" s="16">
        <v>-7.0434999999999999</v>
      </c>
      <c r="Q179" s="16" t="s">
        <v>189</v>
      </c>
      <c r="R179" s="16">
        <v>-6.0151000000000003</v>
      </c>
      <c r="S179" s="16" t="s">
        <v>189</v>
      </c>
      <c r="T179" s="16">
        <v>-7.2820999999999998</v>
      </c>
      <c r="U179" s="16" t="s">
        <v>189</v>
      </c>
      <c r="V179" s="16">
        <v>-8.8658999999999999</v>
      </c>
      <c r="W179" s="16" t="s">
        <v>189</v>
      </c>
      <c r="X179" s="16" t="s">
        <v>189</v>
      </c>
      <c r="Y179" s="16">
        <v>-7.3734999999999999</v>
      </c>
      <c r="Z179" s="16" t="s">
        <v>189</v>
      </c>
      <c r="AA179" s="16">
        <v>-7.3734999999999999</v>
      </c>
      <c r="AB179" s="16" t="s">
        <v>189</v>
      </c>
      <c r="AC179" s="16" t="s">
        <v>189</v>
      </c>
      <c r="AD179" s="16" t="s">
        <v>189</v>
      </c>
      <c r="AE179" s="16" t="s">
        <v>189</v>
      </c>
      <c r="AF179" s="16" t="s">
        <v>189</v>
      </c>
      <c r="AG179" s="16" t="s">
        <v>189</v>
      </c>
      <c r="AH179" s="16" t="s">
        <v>189</v>
      </c>
      <c r="AI179" s="16">
        <v>-7.2942</v>
      </c>
      <c r="AJ179" s="16" t="s">
        <v>189</v>
      </c>
      <c r="AK179" s="16">
        <v>-8.5422999999999991</v>
      </c>
      <c r="AL179" s="16" t="s">
        <v>189</v>
      </c>
      <c r="AM179" s="16" t="s">
        <v>189</v>
      </c>
      <c r="AN179" s="16" t="s">
        <v>189</v>
      </c>
      <c r="AO179" s="16" t="s">
        <v>189</v>
      </c>
      <c r="AP179" s="16" t="s">
        <v>189</v>
      </c>
      <c r="AQ179" s="16" t="s">
        <v>189</v>
      </c>
      <c r="AR179" s="16" t="s">
        <v>189</v>
      </c>
      <c r="AS179" s="16" t="s">
        <v>189</v>
      </c>
      <c r="AT179" s="16" t="s">
        <v>189</v>
      </c>
      <c r="AU179" s="16" t="s">
        <v>189</v>
      </c>
      <c r="AV179" s="16" t="s">
        <v>189</v>
      </c>
      <c r="AW179" s="16" t="s">
        <v>189</v>
      </c>
      <c r="AX179" s="16" t="s">
        <v>189</v>
      </c>
      <c r="AY179" s="16" t="s">
        <v>189</v>
      </c>
      <c r="AZ179" s="16" t="s">
        <v>189</v>
      </c>
      <c r="BA179" s="16">
        <v>-6.4001000000000001</v>
      </c>
      <c r="BB179" s="16" t="s">
        <v>189</v>
      </c>
      <c r="BC179" s="16">
        <v>-6.0632999999999999</v>
      </c>
      <c r="BD179" s="16" t="s">
        <v>189</v>
      </c>
      <c r="BE179" s="16" t="s">
        <v>189</v>
      </c>
      <c r="BF179" s="16" t="s">
        <v>189</v>
      </c>
      <c r="BG179" s="16" t="s">
        <v>189</v>
      </c>
      <c r="BH179" s="16" t="s">
        <v>189</v>
      </c>
      <c r="BI179" s="16" t="s">
        <v>189</v>
      </c>
      <c r="BJ179" s="16" t="s">
        <v>189</v>
      </c>
      <c r="BK179" s="16">
        <v>-7.0923999999999996</v>
      </c>
      <c r="BL179" s="16" t="s">
        <v>189</v>
      </c>
      <c r="BM179" s="16">
        <v>-6.4112</v>
      </c>
      <c r="BN179" s="16" t="s">
        <v>189</v>
      </c>
      <c r="BO179" s="16" t="s">
        <v>189</v>
      </c>
      <c r="BP179" s="16" t="s">
        <v>189</v>
      </c>
      <c r="BQ179" s="16" t="s">
        <v>189</v>
      </c>
      <c r="BR179" s="16" t="s">
        <v>189</v>
      </c>
      <c r="BS179" s="16" t="s">
        <v>189</v>
      </c>
    </row>
    <row r="180" spans="1:71">
      <c r="A180" t="s">
        <v>282</v>
      </c>
      <c r="B180" t="s">
        <v>1</v>
      </c>
      <c r="C180" t="s">
        <v>468</v>
      </c>
      <c r="D180" s="16">
        <v>1.1436999999999999</v>
      </c>
      <c r="E180" s="16">
        <v>-1.4078999999999999</v>
      </c>
      <c r="F180" s="16">
        <v>2.3176000000000001</v>
      </c>
      <c r="G180" s="16">
        <v>0.51170000000000004</v>
      </c>
      <c r="H180" s="16">
        <v>-1.4078999999999999</v>
      </c>
      <c r="I180" s="16">
        <v>1.1133</v>
      </c>
      <c r="J180" s="16" t="s">
        <v>189</v>
      </c>
      <c r="K180" s="16">
        <v>1.1436999999999999</v>
      </c>
      <c r="L180" s="16" t="s">
        <v>189</v>
      </c>
      <c r="M180" s="16">
        <v>1.7943</v>
      </c>
      <c r="N180" s="16">
        <v>0.53749999999999998</v>
      </c>
      <c r="O180" s="16">
        <v>2.3283999999999998</v>
      </c>
      <c r="P180" s="16">
        <v>0.62780000000000002</v>
      </c>
      <c r="Q180" s="16">
        <v>1.3362000000000001</v>
      </c>
      <c r="R180" s="16">
        <v>1.0035000000000001</v>
      </c>
      <c r="S180" s="16">
        <v>0.69769999999999999</v>
      </c>
      <c r="T180" s="16">
        <v>1.6724000000000001</v>
      </c>
      <c r="U180" s="16">
        <v>1.0152000000000001</v>
      </c>
      <c r="V180" s="16">
        <v>1.1926000000000001</v>
      </c>
      <c r="W180" s="16" t="s">
        <v>189</v>
      </c>
      <c r="X180" s="16" t="s">
        <v>189</v>
      </c>
      <c r="Y180" s="16">
        <v>1.1976</v>
      </c>
      <c r="Z180" s="16" t="s">
        <v>189</v>
      </c>
      <c r="AA180" s="16">
        <v>1.1976</v>
      </c>
      <c r="AB180" s="16" t="s">
        <v>189</v>
      </c>
      <c r="AC180" s="16">
        <v>0.74139999999999995</v>
      </c>
      <c r="AD180" s="16" t="s">
        <v>189</v>
      </c>
      <c r="AE180" s="16">
        <v>0.76639999999999997</v>
      </c>
      <c r="AF180" s="16">
        <v>-0.93710000000000004</v>
      </c>
      <c r="AG180" s="16">
        <v>0.54379999999999995</v>
      </c>
      <c r="AH180" s="16" t="s">
        <v>189</v>
      </c>
      <c r="AI180" s="16">
        <v>1.7243999999999999</v>
      </c>
      <c r="AJ180" s="16" t="s">
        <v>189</v>
      </c>
      <c r="AK180" s="16">
        <v>1.5606</v>
      </c>
      <c r="AL180" s="16">
        <v>1.7082999999999999</v>
      </c>
      <c r="AM180" s="16">
        <v>1.6591</v>
      </c>
      <c r="AN180" s="16" t="s">
        <v>189</v>
      </c>
      <c r="AO180" s="16">
        <v>0.51880000000000004</v>
      </c>
      <c r="AP180" s="16">
        <v>-1.4764999999999999</v>
      </c>
      <c r="AQ180" s="16">
        <v>-0.48980000000000001</v>
      </c>
      <c r="AR180" s="16" t="s">
        <v>189</v>
      </c>
      <c r="AS180" s="16">
        <v>1.3205</v>
      </c>
      <c r="AT180" s="16">
        <v>1.2445999999999999</v>
      </c>
      <c r="AU180" s="16">
        <v>1.1491</v>
      </c>
      <c r="AV180" s="16" t="s">
        <v>189</v>
      </c>
      <c r="AW180" s="16" t="s">
        <v>189</v>
      </c>
      <c r="AX180" s="16" t="s">
        <v>189</v>
      </c>
      <c r="AY180" s="16" t="s">
        <v>189</v>
      </c>
      <c r="AZ180" s="16">
        <v>-1.5303</v>
      </c>
      <c r="BA180" s="16">
        <v>1.1609</v>
      </c>
      <c r="BB180" s="16">
        <v>1.4097999999999999</v>
      </c>
      <c r="BC180" s="16">
        <v>1.0427999999999999</v>
      </c>
      <c r="BD180" s="16" t="s">
        <v>189</v>
      </c>
      <c r="BE180" s="16">
        <v>2.4584999999999999</v>
      </c>
      <c r="BF180" s="16">
        <v>-1.5098</v>
      </c>
      <c r="BG180" s="16">
        <v>-2.7288000000000001</v>
      </c>
      <c r="BH180" s="16">
        <v>2.2831999999999999</v>
      </c>
      <c r="BI180" s="16" t="s">
        <v>189</v>
      </c>
      <c r="BJ180" s="16" t="s">
        <v>189</v>
      </c>
      <c r="BK180" s="16">
        <v>0.65659999999999996</v>
      </c>
      <c r="BL180" s="16" t="s">
        <v>189</v>
      </c>
      <c r="BM180" s="16">
        <v>0.63639999999999997</v>
      </c>
      <c r="BN180" s="16">
        <v>-0.28439999999999999</v>
      </c>
      <c r="BO180" s="16">
        <v>0.77780000000000005</v>
      </c>
      <c r="BP180" s="16">
        <v>-1.6247</v>
      </c>
      <c r="BQ180" s="16">
        <v>1.2486999999999999</v>
      </c>
      <c r="BR180" s="16" t="s">
        <v>189</v>
      </c>
      <c r="BS180" s="16">
        <v>1.0319</v>
      </c>
    </row>
    <row r="181" spans="1:71">
      <c r="A181" t="s">
        <v>282</v>
      </c>
      <c r="B181" t="s">
        <v>75</v>
      </c>
      <c r="C181" t="s">
        <v>469</v>
      </c>
      <c r="D181" s="16">
        <v>-0.21340000000000001</v>
      </c>
      <c r="E181" s="16" t="s">
        <v>189</v>
      </c>
      <c r="F181" s="16" t="s">
        <v>189</v>
      </c>
      <c r="G181" s="16">
        <v>-1E-4</v>
      </c>
      <c r="H181" s="16" t="s">
        <v>189</v>
      </c>
      <c r="I181" s="16">
        <v>-0.2409</v>
      </c>
      <c r="J181" s="16" t="s">
        <v>189</v>
      </c>
      <c r="K181" s="16">
        <v>-0.21829999999999999</v>
      </c>
      <c r="L181" s="16" t="s">
        <v>189</v>
      </c>
      <c r="M181" s="16" t="s">
        <v>189</v>
      </c>
      <c r="N181" s="16" t="s">
        <v>189</v>
      </c>
      <c r="O181" s="16" t="s">
        <v>189</v>
      </c>
      <c r="P181" s="16">
        <v>-1E-4</v>
      </c>
      <c r="Q181" s="16" t="s">
        <v>189</v>
      </c>
      <c r="R181" s="16" t="s">
        <v>189</v>
      </c>
      <c r="S181" s="16" t="s">
        <v>189</v>
      </c>
      <c r="T181" s="16" t="s">
        <v>189</v>
      </c>
      <c r="U181" s="16" t="s">
        <v>189</v>
      </c>
      <c r="V181" s="16">
        <v>-0.25409999999999999</v>
      </c>
      <c r="W181" s="16" t="s">
        <v>189</v>
      </c>
      <c r="X181" s="16" t="s">
        <v>189</v>
      </c>
      <c r="Y181" s="16">
        <v>-0.2341</v>
      </c>
      <c r="Z181" s="16" t="s">
        <v>189</v>
      </c>
      <c r="AA181" s="16">
        <v>-0.2341</v>
      </c>
      <c r="AB181" s="16" t="s">
        <v>189</v>
      </c>
      <c r="AC181" s="16" t="s">
        <v>189</v>
      </c>
      <c r="AD181" s="16" t="s">
        <v>189</v>
      </c>
      <c r="AE181" s="16" t="s">
        <v>189</v>
      </c>
      <c r="AF181" s="16" t="s">
        <v>189</v>
      </c>
      <c r="AG181" s="16" t="s">
        <v>189</v>
      </c>
      <c r="AH181" s="16" t="s">
        <v>189</v>
      </c>
      <c r="AI181" s="16" t="s">
        <v>189</v>
      </c>
      <c r="AJ181" s="16" t="s">
        <v>189</v>
      </c>
      <c r="AK181" s="16" t="s">
        <v>189</v>
      </c>
      <c r="AL181" s="16" t="s">
        <v>189</v>
      </c>
      <c r="AM181" s="16" t="s">
        <v>189</v>
      </c>
      <c r="AN181" s="16" t="s">
        <v>189</v>
      </c>
      <c r="AO181" s="16" t="s">
        <v>189</v>
      </c>
      <c r="AP181" s="16" t="s">
        <v>189</v>
      </c>
      <c r="AQ181" s="16" t="s">
        <v>189</v>
      </c>
      <c r="AR181" s="16" t="s">
        <v>189</v>
      </c>
      <c r="AS181" s="16" t="s">
        <v>189</v>
      </c>
      <c r="AT181" s="16" t="s">
        <v>189</v>
      </c>
      <c r="AU181" s="16" t="s">
        <v>189</v>
      </c>
      <c r="AV181" s="16" t="s">
        <v>189</v>
      </c>
      <c r="AW181" s="16" t="s">
        <v>189</v>
      </c>
      <c r="AX181" s="16" t="s">
        <v>189</v>
      </c>
      <c r="AY181" s="16" t="s">
        <v>189</v>
      </c>
      <c r="AZ181" s="16" t="s">
        <v>189</v>
      </c>
      <c r="BA181" s="16">
        <v>-0.26729999999999998</v>
      </c>
      <c r="BB181" s="16" t="s">
        <v>189</v>
      </c>
      <c r="BC181" s="16" t="s">
        <v>189</v>
      </c>
      <c r="BD181" s="16" t="s">
        <v>189</v>
      </c>
      <c r="BE181" s="16" t="s">
        <v>189</v>
      </c>
      <c r="BF181" s="16" t="s">
        <v>189</v>
      </c>
      <c r="BG181" s="16" t="s">
        <v>189</v>
      </c>
      <c r="BH181" s="16" t="s">
        <v>189</v>
      </c>
      <c r="BI181" s="16" t="s">
        <v>189</v>
      </c>
      <c r="BJ181" s="16" t="s">
        <v>189</v>
      </c>
      <c r="BK181" s="16" t="s">
        <v>189</v>
      </c>
      <c r="BL181" s="16" t="s">
        <v>189</v>
      </c>
      <c r="BM181" s="16">
        <v>-1E-4</v>
      </c>
      <c r="BN181" s="16" t="s">
        <v>189</v>
      </c>
      <c r="BO181" s="16" t="s">
        <v>189</v>
      </c>
      <c r="BP181" s="16" t="s">
        <v>189</v>
      </c>
      <c r="BQ181" s="16" t="s">
        <v>189</v>
      </c>
      <c r="BR181" s="16" t="s">
        <v>189</v>
      </c>
      <c r="BS181" s="16" t="s">
        <v>189</v>
      </c>
    </row>
    <row r="182" spans="1:71">
      <c r="A182" t="s">
        <v>282</v>
      </c>
      <c r="B182" t="s">
        <v>2</v>
      </c>
      <c r="C182" t="s">
        <v>470</v>
      </c>
      <c r="D182" s="16">
        <v>9.3058999999999994</v>
      </c>
      <c r="E182" s="16" t="s">
        <v>189</v>
      </c>
      <c r="F182" s="16" t="s">
        <v>189</v>
      </c>
      <c r="G182" s="16">
        <v>-4.3837000000000002</v>
      </c>
      <c r="H182" s="16" t="s">
        <v>189</v>
      </c>
      <c r="I182" s="16">
        <v>-6.8053999999999997</v>
      </c>
      <c r="J182" s="16" t="s">
        <v>189</v>
      </c>
      <c r="K182" s="16">
        <v>9.3393999999999995</v>
      </c>
      <c r="L182" s="16" t="s">
        <v>189</v>
      </c>
      <c r="M182" s="16" t="s">
        <v>189</v>
      </c>
      <c r="N182" s="16" t="s">
        <v>189</v>
      </c>
      <c r="O182" s="16" t="s">
        <v>189</v>
      </c>
      <c r="P182" s="16">
        <v>-8.9626999999999999</v>
      </c>
      <c r="Q182" s="16">
        <v>-9.0108999999999995</v>
      </c>
      <c r="R182" s="16" t="s">
        <v>189</v>
      </c>
      <c r="S182" s="16" t="s">
        <v>189</v>
      </c>
      <c r="T182" s="16">
        <v>-8.8710000000000004</v>
      </c>
      <c r="U182" s="16">
        <v>-11.866300000000001</v>
      </c>
      <c r="V182" s="16" t="s">
        <v>189</v>
      </c>
      <c r="W182" s="16" t="s">
        <v>189</v>
      </c>
      <c r="X182" s="16" t="s">
        <v>189</v>
      </c>
      <c r="Y182" s="16">
        <v>9.2161000000000008</v>
      </c>
      <c r="Z182" s="16" t="s">
        <v>189</v>
      </c>
      <c r="AA182" s="16">
        <v>9.2161000000000008</v>
      </c>
      <c r="AB182" s="16" t="s">
        <v>189</v>
      </c>
      <c r="AC182" s="16" t="s">
        <v>189</v>
      </c>
      <c r="AD182" s="16" t="s">
        <v>189</v>
      </c>
      <c r="AE182" s="16" t="s">
        <v>189</v>
      </c>
      <c r="AF182" s="16" t="s">
        <v>189</v>
      </c>
      <c r="AG182" s="16" t="s">
        <v>189</v>
      </c>
      <c r="AH182" s="16" t="s">
        <v>189</v>
      </c>
      <c r="AI182" s="16">
        <v>-8.5963999999999992</v>
      </c>
      <c r="AJ182" s="16" t="s">
        <v>189</v>
      </c>
      <c r="AK182" s="16">
        <v>-5.6715999999999998</v>
      </c>
      <c r="AL182" s="16" t="s">
        <v>189</v>
      </c>
      <c r="AM182" s="16" t="s">
        <v>189</v>
      </c>
      <c r="AN182" s="16" t="s">
        <v>189</v>
      </c>
      <c r="AO182" s="16" t="s">
        <v>189</v>
      </c>
      <c r="AP182" s="16" t="s">
        <v>189</v>
      </c>
      <c r="AQ182" s="16" t="s">
        <v>189</v>
      </c>
      <c r="AR182" s="16" t="s">
        <v>189</v>
      </c>
      <c r="AS182" s="16" t="s">
        <v>189</v>
      </c>
      <c r="AT182" s="16" t="s">
        <v>189</v>
      </c>
      <c r="AU182" s="16" t="s">
        <v>189</v>
      </c>
      <c r="AV182" s="16" t="s">
        <v>189</v>
      </c>
      <c r="AW182" s="16" t="s">
        <v>189</v>
      </c>
      <c r="AX182" s="16" t="s">
        <v>189</v>
      </c>
      <c r="AY182" s="16" t="s">
        <v>189</v>
      </c>
      <c r="AZ182" s="16" t="s">
        <v>189</v>
      </c>
      <c r="BA182" s="16">
        <v>-6.5640999999999998</v>
      </c>
      <c r="BB182" s="16">
        <v>-8.7095000000000002</v>
      </c>
      <c r="BC182" s="16" t="s">
        <v>189</v>
      </c>
      <c r="BD182" s="16" t="s">
        <v>189</v>
      </c>
      <c r="BE182" s="16" t="s">
        <v>189</v>
      </c>
      <c r="BF182" s="16" t="s">
        <v>189</v>
      </c>
      <c r="BG182" s="16" t="s">
        <v>189</v>
      </c>
      <c r="BH182" s="16" t="s">
        <v>189</v>
      </c>
      <c r="BI182" s="16" t="s">
        <v>189</v>
      </c>
      <c r="BJ182" s="16" t="s">
        <v>189</v>
      </c>
      <c r="BK182" s="16">
        <v>-9.0474999999999994</v>
      </c>
      <c r="BL182" s="16" t="s">
        <v>189</v>
      </c>
      <c r="BM182" s="16">
        <v>-7.3410000000000002</v>
      </c>
      <c r="BN182" s="16" t="s">
        <v>189</v>
      </c>
      <c r="BO182" s="16" t="s">
        <v>189</v>
      </c>
      <c r="BP182" s="16" t="s">
        <v>189</v>
      </c>
      <c r="BQ182" s="16" t="s">
        <v>189</v>
      </c>
      <c r="BR182" s="16" t="s">
        <v>189</v>
      </c>
      <c r="BS182" s="16" t="s">
        <v>189</v>
      </c>
    </row>
    <row r="183" spans="1:71">
      <c r="A183" t="s">
        <v>282</v>
      </c>
      <c r="B183" t="s">
        <v>4</v>
      </c>
      <c r="C183" t="s">
        <v>471</v>
      </c>
      <c r="D183" s="16">
        <v>-11.5924</v>
      </c>
      <c r="E183" s="16" t="s">
        <v>189</v>
      </c>
      <c r="F183" s="16" t="s">
        <v>189</v>
      </c>
      <c r="G183" s="16" t="s">
        <v>189</v>
      </c>
      <c r="H183" s="16" t="s">
        <v>189</v>
      </c>
      <c r="I183" s="16" t="s">
        <v>189</v>
      </c>
      <c r="J183" s="16" t="s">
        <v>189</v>
      </c>
      <c r="K183" s="16">
        <v>-11.5924</v>
      </c>
      <c r="L183" s="16" t="s">
        <v>189</v>
      </c>
      <c r="M183" s="16" t="s">
        <v>189</v>
      </c>
      <c r="N183" s="16" t="s">
        <v>189</v>
      </c>
      <c r="O183" s="16" t="s">
        <v>189</v>
      </c>
      <c r="P183" s="16" t="s">
        <v>189</v>
      </c>
      <c r="Q183" s="16" t="s">
        <v>189</v>
      </c>
      <c r="R183" s="16" t="s">
        <v>189</v>
      </c>
      <c r="S183" s="16" t="s">
        <v>189</v>
      </c>
      <c r="T183" s="16" t="s">
        <v>189</v>
      </c>
      <c r="U183" s="16" t="s">
        <v>189</v>
      </c>
      <c r="V183" s="16" t="s">
        <v>189</v>
      </c>
      <c r="W183" s="16" t="s">
        <v>189</v>
      </c>
      <c r="X183" s="16" t="s">
        <v>189</v>
      </c>
      <c r="Y183" s="16">
        <v>-11.652900000000001</v>
      </c>
      <c r="Z183" s="16" t="s">
        <v>189</v>
      </c>
      <c r="AA183" s="16">
        <v>-11.652900000000001</v>
      </c>
      <c r="AB183" s="16" t="s">
        <v>189</v>
      </c>
      <c r="AC183" s="16" t="s">
        <v>189</v>
      </c>
      <c r="AD183" s="16" t="s">
        <v>189</v>
      </c>
      <c r="AE183" s="16" t="s">
        <v>189</v>
      </c>
      <c r="AF183" s="16" t="s">
        <v>189</v>
      </c>
      <c r="AG183" s="16" t="s">
        <v>189</v>
      </c>
      <c r="AH183" s="16" t="s">
        <v>189</v>
      </c>
      <c r="AI183" s="16" t="s">
        <v>189</v>
      </c>
      <c r="AJ183" s="16" t="s">
        <v>189</v>
      </c>
      <c r="AK183" s="16" t="s">
        <v>189</v>
      </c>
      <c r="AL183" s="16" t="s">
        <v>189</v>
      </c>
      <c r="AM183" s="16" t="s">
        <v>189</v>
      </c>
      <c r="AN183" s="16" t="s">
        <v>189</v>
      </c>
      <c r="AO183" s="16" t="s">
        <v>189</v>
      </c>
      <c r="AP183" s="16" t="s">
        <v>189</v>
      </c>
      <c r="AQ183" s="16" t="s">
        <v>189</v>
      </c>
      <c r="AR183" s="16" t="s">
        <v>189</v>
      </c>
      <c r="AS183" s="16" t="s">
        <v>189</v>
      </c>
      <c r="AT183" s="16" t="s">
        <v>189</v>
      </c>
      <c r="AU183" s="16" t="s">
        <v>189</v>
      </c>
      <c r="AV183" s="16" t="s">
        <v>189</v>
      </c>
      <c r="AW183" s="16" t="s">
        <v>189</v>
      </c>
      <c r="AX183" s="16" t="s">
        <v>189</v>
      </c>
      <c r="AY183" s="16" t="s">
        <v>189</v>
      </c>
      <c r="AZ183" s="16" t="s">
        <v>189</v>
      </c>
      <c r="BA183" s="16" t="s">
        <v>189</v>
      </c>
      <c r="BB183" s="16" t="s">
        <v>189</v>
      </c>
      <c r="BC183" s="16" t="s">
        <v>189</v>
      </c>
      <c r="BD183" s="16" t="s">
        <v>189</v>
      </c>
      <c r="BE183" s="16" t="s">
        <v>189</v>
      </c>
      <c r="BF183" s="16" t="s">
        <v>189</v>
      </c>
      <c r="BG183" s="16" t="s">
        <v>189</v>
      </c>
      <c r="BH183" s="16" t="s">
        <v>189</v>
      </c>
      <c r="BI183" s="16" t="s">
        <v>189</v>
      </c>
      <c r="BJ183" s="16" t="s">
        <v>189</v>
      </c>
      <c r="BK183" s="16" t="s">
        <v>189</v>
      </c>
      <c r="BL183" s="16" t="s">
        <v>189</v>
      </c>
      <c r="BM183" s="16" t="s">
        <v>189</v>
      </c>
      <c r="BN183" s="16" t="s">
        <v>189</v>
      </c>
      <c r="BO183" s="16" t="s">
        <v>189</v>
      </c>
      <c r="BP183" s="16" t="s">
        <v>189</v>
      </c>
      <c r="BQ183" s="16" t="s">
        <v>189</v>
      </c>
      <c r="BR183" s="16" t="s">
        <v>189</v>
      </c>
      <c r="BS183" s="16" t="s">
        <v>189</v>
      </c>
    </row>
    <row r="184" spans="1:71">
      <c r="A184" t="s">
        <v>283</v>
      </c>
      <c r="B184" t="s">
        <v>0</v>
      </c>
      <c r="C184" t="s">
        <v>472</v>
      </c>
      <c r="D184" s="16">
        <v>6.3395000000000001</v>
      </c>
      <c r="E184" s="16">
        <v>8.66</v>
      </c>
      <c r="F184" s="16">
        <v>6.4814999999999996</v>
      </c>
      <c r="G184" s="16">
        <v>2.6436999999999999</v>
      </c>
      <c r="H184" s="16">
        <v>8.66</v>
      </c>
      <c r="I184" s="16">
        <v>4.6933999999999996</v>
      </c>
      <c r="J184" s="16" t="s">
        <v>189</v>
      </c>
      <c r="K184" s="16">
        <v>6.1052</v>
      </c>
      <c r="L184" s="16">
        <v>9.7492999999999999</v>
      </c>
      <c r="M184" s="16">
        <v>5.8316999999999997</v>
      </c>
      <c r="N184" s="16">
        <v>2.7768000000000002</v>
      </c>
      <c r="O184" s="16">
        <v>7.1348000000000003</v>
      </c>
      <c r="P184" s="16">
        <v>5.2662000000000004</v>
      </c>
      <c r="Q184" s="16">
        <v>6.1783999999999999</v>
      </c>
      <c r="R184" s="16">
        <v>-7.0715000000000003</v>
      </c>
      <c r="S184" s="16">
        <v>4.3844000000000003</v>
      </c>
      <c r="T184" s="16">
        <v>7.7096</v>
      </c>
      <c r="U184" s="16">
        <v>8.7751000000000001</v>
      </c>
      <c r="V184" s="16">
        <v>4.5682999999999998</v>
      </c>
      <c r="W184" s="16">
        <v>3.5526</v>
      </c>
      <c r="X184" s="16">
        <v>5.9943999999999997</v>
      </c>
      <c r="Y184" s="16">
        <v>-15.692399999999999</v>
      </c>
      <c r="Z184" s="16">
        <v>5.2866</v>
      </c>
      <c r="AA184" s="16">
        <v>-15.692399999999999</v>
      </c>
      <c r="AB184" s="16">
        <v>4.4211999999999998</v>
      </c>
      <c r="AC184" s="16" t="s">
        <v>189</v>
      </c>
      <c r="AD184" s="16">
        <v>-6.3109000000000002</v>
      </c>
      <c r="AE184" s="16">
        <v>3.0070000000000001</v>
      </c>
      <c r="AF184" s="16">
        <v>3.5621999999999998</v>
      </c>
      <c r="AG184" s="16" t="s">
        <v>189</v>
      </c>
      <c r="AH184" s="16">
        <v>6.0301999999999998</v>
      </c>
      <c r="AI184" s="16">
        <v>-16.226400000000002</v>
      </c>
      <c r="AJ184" s="16">
        <v>10.266299999999999</v>
      </c>
      <c r="AK184" s="16">
        <v>5.8765999999999998</v>
      </c>
      <c r="AL184" s="16">
        <v>7.9541000000000004</v>
      </c>
      <c r="AM184" s="16">
        <v>-6.7510000000000003</v>
      </c>
      <c r="AN184" s="16">
        <v>-12.711</v>
      </c>
      <c r="AO184" s="16">
        <v>-5.8981000000000003</v>
      </c>
      <c r="AP184" s="16">
        <v>8.7492999999999999</v>
      </c>
      <c r="AQ184" s="16" t="s">
        <v>189</v>
      </c>
      <c r="AR184" s="16">
        <v>5.6071</v>
      </c>
      <c r="AS184" s="16">
        <v>3.8498000000000001</v>
      </c>
      <c r="AT184" s="16">
        <v>4.3380000000000001</v>
      </c>
      <c r="AU184" s="16">
        <v>-5.6040999999999999</v>
      </c>
      <c r="AV184" s="16">
        <v>8.3056000000000001</v>
      </c>
      <c r="AW184" s="16">
        <v>3.0988000000000002</v>
      </c>
      <c r="AX184" s="16">
        <v>5.3448000000000002</v>
      </c>
      <c r="AY184" s="16">
        <v>-5.0334000000000003</v>
      </c>
      <c r="AZ184" s="16" t="s">
        <v>189</v>
      </c>
      <c r="BA184" s="16" t="s">
        <v>189</v>
      </c>
      <c r="BB184" s="16">
        <v>-13.7493</v>
      </c>
      <c r="BC184" s="16" t="s">
        <v>189</v>
      </c>
      <c r="BD184" s="16">
        <v>6.5452000000000004</v>
      </c>
      <c r="BE184" s="16" t="s">
        <v>189</v>
      </c>
      <c r="BF184" s="16">
        <v>8.7250999999999994</v>
      </c>
      <c r="BG184" s="16">
        <v>-4.0621999999999998</v>
      </c>
      <c r="BH184" s="16">
        <v>7.1142000000000003</v>
      </c>
      <c r="BI184" s="16" t="s">
        <v>189</v>
      </c>
      <c r="BJ184" s="16">
        <v>3.6612</v>
      </c>
      <c r="BK184" s="16" t="s">
        <v>189</v>
      </c>
      <c r="BL184" s="16" t="s">
        <v>189</v>
      </c>
      <c r="BM184" s="16">
        <v>5.0168999999999997</v>
      </c>
      <c r="BN184" s="16">
        <v>4.0265000000000004</v>
      </c>
      <c r="BO184" s="16">
        <v>-6.9824000000000002</v>
      </c>
      <c r="BP184" s="16">
        <v>8.3556000000000008</v>
      </c>
      <c r="BQ184" s="16">
        <v>4.0705999999999998</v>
      </c>
      <c r="BR184" s="16" t="s">
        <v>189</v>
      </c>
      <c r="BS184" s="16">
        <v>-6.2876000000000003</v>
      </c>
    </row>
    <row r="185" spans="1:71">
      <c r="A185" t="s">
        <v>283</v>
      </c>
      <c r="B185" t="s">
        <v>75</v>
      </c>
      <c r="C185" t="s">
        <v>473</v>
      </c>
      <c r="D185" s="16">
        <v>1.4761</v>
      </c>
      <c r="E185" s="16">
        <v>0.80230000000000001</v>
      </c>
      <c r="F185" s="16">
        <v>1.4903999999999999</v>
      </c>
      <c r="G185" s="16">
        <v>2.1356999999999999</v>
      </c>
      <c r="H185" s="16">
        <v>0.80230000000000001</v>
      </c>
      <c r="I185" s="16">
        <v>1.8360000000000001</v>
      </c>
      <c r="J185" s="16" t="s">
        <v>189</v>
      </c>
      <c r="K185" s="16">
        <v>1.5589</v>
      </c>
      <c r="L185" s="16">
        <v>0</v>
      </c>
      <c r="M185" s="16">
        <v>1.7019</v>
      </c>
      <c r="N185" s="16">
        <v>2.2208000000000001</v>
      </c>
      <c r="O185" s="16">
        <v>1.169</v>
      </c>
      <c r="P185" s="16">
        <v>1.7526999999999999</v>
      </c>
      <c r="Q185" s="16">
        <v>1.6509</v>
      </c>
      <c r="R185" s="16">
        <v>0.9829</v>
      </c>
      <c r="S185" s="16">
        <v>2.6404999999999998</v>
      </c>
      <c r="T185" s="16">
        <v>0.69310000000000005</v>
      </c>
      <c r="U185" s="16">
        <v>0.59089999999999998</v>
      </c>
      <c r="V185" s="16">
        <v>2.0453000000000001</v>
      </c>
      <c r="W185" s="16">
        <v>1.7404999999999999</v>
      </c>
      <c r="X185" s="16">
        <v>1.5354000000000001</v>
      </c>
      <c r="Y185" s="16">
        <v>-1E-4</v>
      </c>
      <c r="Z185" s="16">
        <v>1.5934999999999999</v>
      </c>
      <c r="AA185" s="16">
        <v>-1E-4</v>
      </c>
      <c r="AB185" s="16">
        <v>2.6718999999999999</v>
      </c>
      <c r="AC185" s="16" t="s">
        <v>189</v>
      </c>
      <c r="AD185" s="16">
        <v>-0.89049999999999996</v>
      </c>
      <c r="AE185" s="16">
        <v>3.4695999999999998</v>
      </c>
      <c r="AF185" s="16">
        <v>3.2581000000000002</v>
      </c>
      <c r="AG185" s="16">
        <v>-0.91820000000000002</v>
      </c>
      <c r="AH185" s="16">
        <v>0.78290000000000004</v>
      </c>
      <c r="AI185" s="16">
        <v>-1E-4</v>
      </c>
      <c r="AJ185" s="16">
        <v>0.75460000000000005</v>
      </c>
      <c r="AK185" s="16">
        <v>0.64429999999999998</v>
      </c>
      <c r="AL185" s="16">
        <v>0.61660000000000004</v>
      </c>
      <c r="AM185" s="16">
        <v>-0.90890000000000004</v>
      </c>
      <c r="AN185" s="16">
        <v>-1E-4</v>
      </c>
      <c r="AO185" s="16">
        <v>0.9849</v>
      </c>
      <c r="AP185" s="16">
        <v>0.31590000000000001</v>
      </c>
      <c r="AQ185" s="16" t="s">
        <v>189</v>
      </c>
      <c r="AR185" s="16">
        <v>1.4235</v>
      </c>
      <c r="AS185" s="16">
        <v>2.3224</v>
      </c>
      <c r="AT185" s="16">
        <v>2.5291000000000001</v>
      </c>
      <c r="AU185" s="16">
        <v>0.66469999999999996</v>
      </c>
      <c r="AV185" s="16">
        <v>0.85540000000000005</v>
      </c>
      <c r="AW185" s="16">
        <v>1.9919</v>
      </c>
      <c r="AX185" s="16">
        <v>1.7910999999999999</v>
      </c>
      <c r="AY185" s="16">
        <v>1.0475000000000001</v>
      </c>
      <c r="AZ185" s="16" t="s">
        <v>189</v>
      </c>
      <c r="BA185" s="16" t="s">
        <v>189</v>
      </c>
      <c r="BB185" s="16" t="s">
        <v>189</v>
      </c>
      <c r="BC185" s="16" t="s">
        <v>189</v>
      </c>
      <c r="BD185" s="16">
        <v>1.2967</v>
      </c>
      <c r="BE185" s="16" t="s">
        <v>189</v>
      </c>
      <c r="BF185" s="16">
        <v>0.77600000000000002</v>
      </c>
      <c r="BG185" s="16">
        <v>-1.9602999999999999</v>
      </c>
      <c r="BH185" s="16">
        <v>1.2330000000000001</v>
      </c>
      <c r="BI185" s="16" t="s">
        <v>189</v>
      </c>
      <c r="BJ185" s="16">
        <v>1.8464</v>
      </c>
      <c r="BK185" s="16" t="s">
        <v>189</v>
      </c>
      <c r="BL185" s="16" t="s">
        <v>189</v>
      </c>
      <c r="BM185" s="16">
        <v>1.8049999999999999</v>
      </c>
      <c r="BN185" s="16">
        <v>2.3079000000000001</v>
      </c>
      <c r="BO185" s="16">
        <v>1.0871</v>
      </c>
      <c r="BP185" s="16">
        <v>0.84050000000000002</v>
      </c>
      <c r="BQ185" s="16">
        <v>2.343</v>
      </c>
      <c r="BR185" s="16" t="s">
        <v>189</v>
      </c>
      <c r="BS185" s="16">
        <v>1.0355000000000001</v>
      </c>
    </row>
    <row r="186" spans="1:71">
      <c r="A186" t="s">
        <v>283</v>
      </c>
      <c r="B186" t="s">
        <v>2</v>
      </c>
      <c r="C186" t="s">
        <v>474</v>
      </c>
      <c r="D186" s="16">
        <v>4.4625000000000004</v>
      </c>
      <c r="E186" s="16">
        <v>5.0366</v>
      </c>
      <c r="F186" s="16" t="s">
        <v>189</v>
      </c>
      <c r="G186" s="16" t="s">
        <v>189</v>
      </c>
      <c r="H186" s="16">
        <v>5.0366</v>
      </c>
      <c r="I186" s="16">
        <v>-3.3138999999999998</v>
      </c>
      <c r="J186" s="16">
        <v>-4.0536000000000003</v>
      </c>
      <c r="K186" s="16">
        <v>4.9272999999999998</v>
      </c>
      <c r="L186" s="16">
        <v>4.1018999999999997</v>
      </c>
      <c r="M186" s="16">
        <v>-7.7831000000000001</v>
      </c>
      <c r="N186" s="16" t="s">
        <v>189</v>
      </c>
      <c r="O186" s="16">
        <v>4.4545000000000003</v>
      </c>
      <c r="P186" s="16" t="s">
        <v>189</v>
      </c>
      <c r="Q186" s="16">
        <v>4.57</v>
      </c>
      <c r="R186" s="16" t="s">
        <v>189</v>
      </c>
      <c r="S186" s="16">
        <v>-4.7962999999999996</v>
      </c>
      <c r="T186" s="16">
        <v>4.3308999999999997</v>
      </c>
      <c r="U186" s="16">
        <v>-2.8593000000000002</v>
      </c>
      <c r="V186" s="16">
        <v>6.3125999999999998</v>
      </c>
      <c r="W186" s="16" t="s">
        <v>189</v>
      </c>
      <c r="X186" s="16">
        <v>5.2609000000000004</v>
      </c>
      <c r="Y186" s="16" t="s">
        <v>189</v>
      </c>
      <c r="Z186" s="16">
        <v>5.1132</v>
      </c>
      <c r="AA186" s="16" t="s">
        <v>189</v>
      </c>
      <c r="AB186" s="16">
        <v>-4.9146000000000001</v>
      </c>
      <c r="AC186" s="16" t="s">
        <v>189</v>
      </c>
      <c r="AD186" s="16" t="s">
        <v>189</v>
      </c>
      <c r="AE186" s="16" t="s">
        <v>189</v>
      </c>
      <c r="AF186" s="16">
        <v>-5.4793000000000003</v>
      </c>
      <c r="AG186" s="16" t="s">
        <v>189</v>
      </c>
      <c r="AH186" s="16">
        <v>-5.2007000000000003</v>
      </c>
      <c r="AI186" s="16" t="s">
        <v>189</v>
      </c>
      <c r="AJ186" s="16">
        <v>-4.6822999999999997</v>
      </c>
      <c r="AK186" s="16" t="s">
        <v>189</v>
      </c>
      <c r="AL186" s="16">
        <v>4.2218999999999998</v>
      </c>
      <c r="AM186" s="16" t="s">
        <v>189</v>
      </c>
      <c r="AN186" s="16">
        <v>-3.1394000000000002</v>
      </c>
      <c r="AO186" s="16" t="s">
        <v>189</v>
      </c>
      <c r="AP186" s="16">
        <v>-2.4725999999999999</v>
      </c>
      <c r="AQ186" s="16" t="s">
        <v>189</v>
      </c>
      <c r="AR186" s="16">
        <v>-7.6510999999999996</v>
      </c>
      <c r="AS186" s="16" t="s">
        <v>189</v>
      </c>
      <c r="AT186" s="16">
        <v>6.9147999999999996</v>
      </c>
      <c r="AU186" s="16" t="s">
        <v>189</v>
      </c>
      <c r="AV186" s="16">
        <v>5.6631</v>
      </c>
      <c r="AW186" s="16">
        <v>-3.9403000000000001</v>
      </c>
      <c r="AX186" s="16">
        <v>5.2779999999999996</v>
      </c>
      <c r="AY186" s="16" t="s">
        <v>189</v>
      </c>
      <c r="AZ186" s="16" t="s">
        <v>189</v>
      </c>
      <c r="BA186" s="16" t="s">
        <v>189</v>
      </c>
      <c r="BB186" s="16" t="s">
        <v>189</v>
      </c>
      <c r="BC186" s="16" t="s">
        <v>189</v>
      </c>
      <c r="BD186" s="16">
        <v>5.1905000000000001</v>
      </c>
      <c r="BE186" s="16" t="s">
        <v>189</v>
      </c>
      <c r="BF186" s="16">
        <v>4.343</v>
      </c>
      <c r="BG186" s="16" t="s">
        <v>189</v>
      </c>
      <c r="BH186" s="16">
        <v>4.0993000000000004</v>
      </c>
      <c r="BI186" s="16" t="s">
        <v>189</v>
      </c>
      <c r="BJ186" s="16" t="s">
        <v>189</v>
      </c>
      <c r="BK186" s="16" t="s">
        <v>189</v>
      </c>
      <c r="BL186" s="16" t="s">
        <v>189</v>
      </c>
      <c r="BM186" s="16" t="s">
        <v>189</v>
      </c>
      <c r="BN186" s="16" t="s">
        <v>189</v>
      </c>
      <c r="BO186" s="16" t="s">
        <v>189</v>
      </c>
      <c r="BP186" s="16">
        <v>5.0338000000000003</v>
      </c>
      <c r="BQ186" s="16">
        <v>-3.3054999999999999</v>
      </c>
      <c r="BR186" s="16" t="s">
        <v>189</v>
      </c>
      <c r="BS186" s="16" t="s">
        <v>189</v>
      </c>
    </row>
    <row r="187" spans="1:71">
      <c r="A187" t="s">
        <v>283</v>
      </c>
      <c r="B187" t="s">
        <v>67</v>
      </c>
      <c r="C187" t="s">
        <v>475</v>
      </c>
      <c r="D187" s="16">
        <v>16.578199999999999</v>
      </c>
      <c r="E187" s="16" t="s">
        <v>189</v>
      </c>
      <c r="F187" s="16" t="s">
        <v>189</v>
      </c>
      <c r="G187" s="16">
        <v>-11.706099999999999</v>
      </c>
      <c r="H187" s="16" t="s">
        <v>189</v>
      </c>
      <c r="I187" s="16">
        <v>-16.203800000000001</v>
      </c>
      <c r="J187" s="16" t="s">
        <v>189</v>
      </c>
      <c r="K187" s="16">
        <v>19.1967</v>
      </c>
      <c r="L187" s="16" t="s">
        <v>189</v>
      </c>
      <c r="M187" s="16" t="s">
        <v>189</v>
      </c>
      <c r="N187" s="16" t="s">
        <v>189</v>
      </c>
      <c r="O187" s="16">
        <v>-15.6692</v>
      </c>
      <c r="P187" s="16">
        <v>-17.967700000000001</v>
      </c>
      <c r="Q187" s="16">
        <v>17.148599999999998</v>
      </c>
      <c r="R187" s="16" t="s">
        <v>189</v>
      </c>
      <c r="S187" s="16" t="s">
        <v>189</v>
      </c>
      <c r="T187" s="16">
        <v>-11.581300000000001</v>
      </c>
      <c r="U187" s="16">
        <v>-9.3232999999999997</v>
      </c>
      <c r="V187" s="16">
        <v>-23.941500000000001</v>
      </c>
      <c r="W187" s="16" t="s">
        <v>189</v>
      </c>
      <c r="X187" s="16">
        <v>-19.9068</v>
      </c>
      <c r="Y187" s="16" t="s">
        <v>189</v>
      </c>
      <c r="Z187" s="16">
        <v>-20.9435</v>
      </c>
      <c r="AA187" s="16" t="s">
        <v>189</v>
      </c>
      <c r="AB187" s="16" t="s">
        <v>189</v>
      </c>
      <c r="AC187" s="16" t="s">
        <v>189</v>
      </c>
      <c r="AD187" s="16" t="s">
        <v>189</v>
      </c>
      <c r="AE187" s="16" t="s">
        <v>189</v>
      </c>
      <c r="AF187" s="16" t="s">
        <v>189</v>
      </c>
      <c r="AG187" s="16" t="s">
        <v>189</v>
      </c>
      <c r="AH187" s="16">
        <v>-15.275399999999999</v>
      </c>
      <c r="AI187" s="16" t="s">
        <v>189</v>
      </c>
      <c r="AJ187" s="16" t="s">
        <v>189</v>
      </c>
      <c r="AK187" s="16">
        <v>-12.7974</v>
      </c>
      <c r="AL187" s="16">
        <v>-11.0002</v>
      </c>
      <c r="AM187" s="16" t="s">
        <v>189</v>
      </c>
      <c r="AN187" s="16" t="s">
        <v>189</v>
      </c>
      <c r="AO187" s="16" t="s">
        <v>189</v>
      </c>
      <c r="AP187" s="16" t="s">
        <v>189</v>
      </c>
      <c r="AQ187" s="16" t="s">
        <v>189</v>
      </c>
      <c r="AR187" s="16" t="s">
        <v>189</v>
      </c>
      <c r="AS187" s="16">
        <v>-20.961200000000002</v>
      </c>
      <c r="AT187" s="16">
        <v>-27.030999999999999</v>
      </c>
      <c r="AU187" s="16" t="s">
        <v>189</v>
      </c>
      <c r="AV187" s="16" t="s">
        <v>189</v>
      </c>
      <c r="AW187" s="16">
        <v>-20.5808</v>
      </c>
      <c r="AX187" s="16">
        <v>-23.0303</v>
      </c>
      <c r="AY187" s="16" t="s">
        <v>189</v>
      </c>
      <c r="AZ187" s="16" t="s">
        <v>189</v>
      </c>
      <c r="BA187" s="16" t="s">
        <v>189</v>
      </c>
      <c r="BB187" s="16" t="s">
        <v>189</v>
      </c>
      <c r="BC187" s="16" t="s">
        <v>189</v>
      </c>
      <c r="BD187" s="16" t="s">
        <v>189</v>
      </c>
      <c r="BE187" s="16" t="s">
        <v>189</v>
      </c>
      <c r="BF187" s="16" t="s">
        <v>189</v>
      </c>
      <c r="BG187" s="16" t="s">
        <v>189</v>
      </c>
      <c r="BH187" s="16">
        <v>-16.269600000000001</v>
      </c>
      <c r="BI187" s="16" t="s">
        <v>189</v>
      </c>
      <c r="BJ187" s="16" t="s">
        <v>189</v>
      </c>
      <c r="BK187" s="16" t="s">
        <v>189</v>
      </c>
      <c r="BL187" s="16" t="s">
        <v>189</v>
      </c>
      <c r="BM187" s="16">
        <v>-18.605599999999999</v>
      </c>
      <c r="BN187" s="16" t="s">
        <v>189</v>
      </c>
      <c r="BO187" s="16" t="s">
        <v>189</v>
      </c>
      <c r="BP187" s="16" t="s">
        <v>189</v>
      </c>
      <c r="BQ187" s="16">
        <v>-16.921099999999999</v>
      </c>
      <c r="BR187" s="16" t="s">
        <v>189</v>
      </c>
      <c r="BS187" s="16" t="s">
        <v>189</v>
      </c>
    </row>
    <row r="188" spans="1:71">
      <c r="A188" t="s">
        <v>283</v>
      </c>
      <c r="B188" t="s">
        <v>4</v>
      </c>
      <c r="C188" t="s">
        <v>476</v>
      </c>
      <c r="D188" s="16">
        <v>20.205400000000001</v>
      </c>
      <c r="E188" s="16">
        <v>-19.607199999999999</v>
      </c>
      <c r="F188" s="16">
        <v>-21.568300000000001</v>
      </c>
      <c r="G188" s="16">
        <v>-19.812100000000001</v>
      </c>
      <c r="H188" s="16">
        <v>-19.607199999999999</v>
      </c>
      <c r="I188" s="16">
        <v>20.567900000000002</v>
      </c>
      <c r="J188" s="16" t="s">
        <v>189</v>
      </c>
      <c r="K188" s="16">
        <v>20.283200000000001</v>
      </c>
      <c r="L188" s="16">
        <v>-20.228100000000001</v>
      </c>
      <c r="M188" s="16">
        <v>-20.945900000000002</v>
      </c>
      <c r="N188" s="16">
        <v>-19.598099999999999</v>
      </c>
      <c r="O188" s="16">
        <v>-19.5639</v>
      </c>
      <c r="P188" s="16">
        <v>20.775200000000002</v>
      </c>
      <c r="Q188" s="16">
        <v>20.1859</v>
      </c>
      <c r="R188" s="16" t="s">
        <v>189</v>
      </c>
      <c r="S188" s="16">
        <v>21.6523</v>
      </c>
      <c r="T188" s="16">
        <v>-18.4969</v>
      </c>
      <c r="U188" s="16" t="s">
        <v>189</v>
      </c>
      <c r="V188" s="16">
        <v>21.216699999999999</v>
      </c>
      <c r="W188" s="16">
        <v>-16.9072</v>
      </c>
      <c r="X188" s="16">
        <v>21.807700000000001</v>
      </c>
      <c r="Y188" s="16" t="s">
        <v>189</v>
      </c>
      <c r="Z188" s="16">
        <v>19.8247</v>
      </c>
      <c r="AA188" s="16" t="s">
        <v>189</v>
      </c>
      <c r="AB188" s="16">
        <v>21.714600000000001</v>
      </c>
      <c r="AC188" s="16" t="s">
        <v>189</v>
      </c>
      <c r="AD188" s="16" t="s">
        <v>189</v>
      </c>
      <c r="AE188" s="16">
        <v>-19.7987</v>
      </c>
      <c r="AF188" s="16">
        <v>-19.904800000000002</v>
      </c>
      <c r="AG188" s="16" t="s">
        <v>189</v>
      </c>
      <c r="AH188" s="16">
        <v>-17.2531</v>
      </c>
      <c r="AI188" s="16" t="s">
        <v>189</v>
      </c>
      <c r="AJ188" s="16" t="s">
        <v>189</v>
      </c>
      <c r="AK188" s="16">
        <v>-21.884799999999998</v>
      </c>
      <c r="AL188" s="16">
        <v>-20.6052</v>
      </c>
      <c r="AM188" s="16" t="s">
        <v>189</v>
      </c>
      <c r="AN188" s="16" t="s">
        <v>189</v>
      </c>
      <c r="AO188" s="16" t="s">
        <v>189</v>
      </c>
      <c r="AP188" s="16" t="s">
        <v>189</v>
      </c>
      <c r="AQ188" s="16" t="s">
        <v>189</v>
      </c>
      <c r="AR188" s="16">
        <v>-24.6523</v>
      </c>
      <c r="AS188" s="16">
        <v>-19.357199999999999</v>
      </c>
      <c r="AT188" s="16">
        <v>20.956900000000001</v>
      </c>
      <c r="AU188" s="16" t="s">
        <v>189</v>
      </c>
      <c r="AV188" s="16">
        <v>-19.234400000000001</v>
      </c>
      <c r="AW188" s="16">
        <v>20.2059</v>
      </c>
      <c r="AX188" s="16">
        <v>19.5945</v>
      </c>
      <c r="AY188" s="16" t="s">
        <v>189</v>
      </c>
      <c r="AZ188" s="16" t="s">
        <v>189</v>
      </c>
      <c r="BA188" s="16" t="s">
        <v>189</v>
      </c>
      <c r="BB188" s="16" t="s">
        <v>189</v>
      </c>
      <c r="BC188" s="16" t="s">
        <v>189</v>
      </c>
      <c r="BD188" s="16">
        <v>-19.585699999999999</v>
      </c>
      <c r="BE188" s="16" t="s">
        <v>189</v>
      </c>
      <c r="BF188" s="16">
        <v>-18.242899999999999</v>
      </c>
      <c r="BG188" s="16" t="s">
        <v>189</v>
      </c>
      <c r="BH188" s="16">
        <v>-19.7563</v>
      </c>
      <c r="BI188" s="16" t="s">
        <v>189</v>
      </c>
      <c r="BJ188" s="16">
        <v>-19.9511</v>
      </c>
      <c r="BK188" s="16" t="s">
        <v>189</v>
      </c>
      <c r="BL188" s="16" t="s">
        <v>189</v>
      </c>
      <c r="BM188" s="16">
        <v>-19.870100000000001</v>
      </c>
      <c r="BN188" s="16">
        <v>-20.823499999999999</v>
      </c>
      <c r="BO188" s="16" t="s">
        <v>189</v>
      </c>
      <c r="BP188" s="16">
        <v>-18.938800000000001</v>
      </c>
      <c r="BQ188" s="16">
        <v>-21.3141</v>
      </c>
      <c r="BR188" s="16" t="s">
        <v>189</v>
      </c>
      <c r="BS188" s="16" t="s">
        <v>189</v>
      </c>
    </row>
    <row r="189" spans="1:71">
      <c r="A189" t="s">
        <v>284</v>
      </c>
      <c r="B189" t="s">
        <v>0</v>
      </c>
      <c r="C189" t="s">
        <v>477</v>
      </c>
      <c r="D189" s="16">
        <v>7.7454999999999998</v>
      </c>
      <c r="E189" s="16">
        <v>7.9367000000000001</v>
      </c>
      <c r="F189" s="16">
        <v>11.088800000000001</v>
      </c>
      <c r="G189" s="16">
        <v>4.9974999999999996</v>
      </c>
      <c r="H189" s="16">
        <v>7.9367000000000001</v>
      </c>
      <c r="I189" s="16">
        <v>7.6901999999999999</v>
      </c>
      <c r="J189" s="16" t="s">
        <v>189</v>
      </c>
      <c r="K189" s="16">
        <v>7.9621000000000004</v>
      </c>
      <c r="L189" s="16">
        <v>3.6254</v>
      </c>
      <c r="M189" s="16">
        <v>9.1327999999999996</v>
      </c>
      <c r="N189" s="16">
        <v>-14.2173</v>
      </c>
      <c r="O189" s="16">
        <v>5.3768000000000002</v>
      </c>
      <c r="P189" s="16">
        <v>12.777200000000001</v>
      </c>
      <c r="Q189" s="16">
        <v>-3.7218</v>
      </c>
      <c r="R189" s="16">
        <v>9.2027000000000001</v>
      </c>
      <c r="S189" s="16">
        <v>14.0593</v>
      </c>
      <c r="T189" s="16">
        <v>2.4984999999999999</v>
      </c>
      <c r="U189" s="16">
        <v>6.0133999999999999</v>
      </c>
      <c r="V189" s="16">
        <v>-12.902799999999999</v>
      </c>
      <c r="W189" s="16">
        <v>-19.760200000000001</v>
      </c>
      <c r="X189" s="16">
        <v>7.0976999999999997</v>
      </c>
      <c r="Y189" s="16">
        <v>3.3963999999999999</v>
      </c>
      <c r="Z189" s="16">
        <v>10.7826</v>
      </c>
      <c r="AA189" s="16">
        <v>3.3963999999999999</v>
      </c>
      <c r="AB189" s="16">
        <v>16.114100000000001</v>
      </c>
      <c r="AC189" s="16" t="s">
        <v>189</v>
      </c>
      <c r="AD189" s="16">
        <v>-17.706800000000001</v>
      </c>
      <c r="AE189" s="16">
        <v>12.6648</v>
      </c>
      <c r="AF189" s="16" t="s">
        <v>189</v>
      </c>
      <c r="AG189" s="16">
        <v>16.132300000000001</v>
      </c>
      <c r="AH189" s="16">
        <v>-1.5576000000000001</v>
      </c>
      <c r="AI189" s="16">
        <v>3.1438999999999999</v>
      </c>
      <c r="AJ189" s="16">
        <v>-0.59640000000000004</v>
      </c>
      <c r="AK189" s="16">
        <v>3.4380000000000002</v>
      </c>
      <c r="AL189" s="16">
        <v>-1.9983</v>
      </c>
      <c r="AM189" s="16">
        <v>2.6882000000000001</v>
      </c>
      <c r="AN189" s="16">
        <v>-5.1414999999999997</v>
      </c>
      <c r="AO189" s="16">
        <v>6.4585999999999997</v>
      </c>
      <c r="AP189" s="16">
        <v>-3.3592</v>
      </c>
      <c r="AQ189" s="16">
        <v>7.1449999999999996</v>
      </c>
      <c r="AR189" s="16" t="s">
        <v>189</v>
      </c>
      <c r="AS189" s="16">
        <v>-11.275499999999999</v>
      </c>
      <c r="AT189" s="16" t="s">
        <v>189</v>
      </c>
      <c r="AU189" s="16">
        <v>-14.304399999999999</v>
      </c>
      <c r="AV189" s="16">
        <v>-13.4832</v>
      </c>
      <c r="AW189" s="16">
        <v>9.7935999999999996</v>
      </c>
      <c r="AX189" s="16" t="s">
        <v>189</v>
      </c>
      <c r="AY189" s="16">
        <v>12.1091</v>
      </c>
      <c r="AZ189" s="16">
        <v>-2.0861999999999998</v>
      </c>
      <c r="BA189" s="16">
        <v>-4.2507999999999999</v>
      </c>
      <c r="BB189" s="16" t="s">
        <v>189</v>
      </c>
      <c r="BC189" s="16">
        <v>-3.7282000000000002</v>
      </c>
      <c r="BD189" s="16">
        <v>8.2660999999999998</v>
      </c>
      <c r="BE189" s="16">
        <v>3.08</v>
      </c>
      <c r="BF189" s="16">
        <v>5.8944000000000001</v>
      </c>
      <c r="BG189" s="16">
        <v>5.0635000000000003</v>
      </c>
      <c r="BH189" s="16">
        <v>-3.4239999999999999</v>
      </c>
      <c r="BI189" s="16">
        <v>6.4729000000000001</v>
      </c>
      <c r="BJ189" s="16">
        <v>13.351800000000001</v>
      </c>
      <c r="BK189" s="16" t="s">
        <v>189</v>
      </c>
      <c r="BL189" s="16" t="s">
        <v>189</v>
      </c>
      <c r="BM189" s="16">
        <v>11.141</v>
      </c>
      <c r="BN189" s="16" t="s">
        <v>189</v>
      </c>
      <c r="BO189" s="16">
        <v>13.0791</v>
      </c>
      <c r="BP189" s="16" t="s">
        <v>189</v>
      </c>
      <c r="BQ189" s="16" t="s">
        <v>189</v>
      </c>
      <c r="BR189" s="16">
        <v>-11.058999999999999</v>
      </c>
      <c r="BS189" s="16">
        <v>8.6791</v>
      </c>
    </row>
    <row r="190" spans="1:71">
      <c r="A190" t="s">
        <v>284</v>
      </c>
      <c r="B190" t="s">
        <v>1</v>
      </c>
      <c r="C190" t="s">
        <v>478</v>
      </c>
      <c r="D190" s="16">
        <v>2.0539999999999998</v>
      </c>
      <c r="E190" s="16">
        <v>5.4275000000000002</v>
      </c>
      <c r="F190" s="16">
        <v>1.4108000000000001</v>
      </c>
      <c r="G190" s="16">
        <v>1.0881000000000001</v>
      </c>
      <c r="H190" s="16">
        <v>5.4275000000000002</v>
      </c>
      <c r="I190" s="16">
        <v>1.2146999999999999</v>
      </c>
      <c r="J190" s="16" t="s">
        <v>189</v>
      </c>
      <c r="K190" s="16">
        <v>2.0539999999999998</v>
      </c>
      <c r="L190" s="16">
        <v>2.0758999999999999</v>
      </c>
      <c r="M190" s="16">
        <v>2.0289999999999999</v>
      </c>
      <c r="N190" s="16">
        <v>-2.0546000000000002</v>
      </c>
      <c r="O190" s="16">
        <v>2.5548999999999999</v>
      </c>
      <c r="P190" s="16">
        <v>1.1108</v>
      </c>
      <c r="Q190" s="16">
        <v>-3.8824000000000001</v>
      </c>
      <c r="R190" s="16">
        <v>1.6052999999999999</v>
      </c>
      <c r="S190" s="16">
        <v>2.0543</v>
      </c>
      <c r="T190" s="16">
        <v>2.0611000000000002</v>
      </c>
      <c r="U190" s="16">
        <v>2.2298</v>
      </c>
      <c r="V190" s="16">
        <v>-1.4093</v>
      </c>
      <c r="W190" s="16">
        <v>-1.7576000000000001</v>
      </c>
      <c r="X190" s="16">
        <v>1.8015000000000001</v>
      </c>
      <c r="Y190" s="16">
        <v>2.6261999999999999</v>
      </c>
      <c r="Z190" s="16">
        <v>1.7912999999999999</v>
      </c>
      <c r="AA190" s="16">
        <v>2.6261999999999999</v>
      </c>
      <c r="AB190" s="16">
        <v>2.0432000000000001</v>
      </c>
      <c r="AC190" s="16" t="s">
        <v>189</v>
      </c>
      <c r="AD190" s="16">
        <v>-5.7713000000000001</v>
      </c>
      <c r="AE190" s="16">
        <v>1.0455000000000001</v>
      </c>
      <c r="AF190" s="16" t="s">
        <v>189</v>
      </c>
      <c r="AG190" s="16">
        <v>1.5860000000000001</v>
      </c>
      <c r="AH190" s="16">
        <v>1.3140000000000001</v>
      </c>
      <c r="AI190" s="16">
        <v>2.7947000000000002</v>
      </c>
      <c r="AJ190" s="16">
        <v>-5.0804999999999998</v>
      </c>
      <c r="AK190" s="16">
        <v>1.4007000000000001</v>
      </c>
      <c r="AL190" s="16">
        <v>-3.4674999999999998</v>
      </c>
      <c r="AM190" s="16">
        <v>1.6236999999999999</v>
      </c>
      <c r="AN190" s="16">
        <v>-5.5045999999999999</v>
      </c>
      <c r="AO190" s="16">
        <v>1.3794</v>
      </c>
      <c r="AP190" s="16">
        <v>-4.1123000000000003</v>
      </c>
      <c r="AQ190" s="16">
        <v>1.728</v>
      </c>
      <c r="AR190" s="16" t="s">
        <v>189</v>
      </c>
      <c r="AS190" s="16">
        <v>-0.6371</v>
      </c>
      <c r="AT190" s="16" t="s">
        <v>189</v>
      </c>
      <c r="AU190" s="16">
        <v>-1.1868000000000001</v>
      </c>
      <c r="AV190" s="16">
        <v>-4.6218000000000004</v>
      </c>
      <c r="AW190" s="16">
        <v>1.0846</v>
      </c>
      <c r="AX190" s="16">
        <v>-4.5804</v>
      </c>
      <c r="AY190" s="16">
        <v>1.1919</v>
      </c>
      <c r="AZ190" s="16" t="s">
        <v>189</v>
      </c>
      <c r="BA190" s="16">
        <v>1.4864999999999999</v>
      </c>
      <c r="BB190" s="16" t="s">
        <v>189</v>
      </c>
      <c r="BC190" s="16">
        <v>2.6023999999999998</v>
      </c>
      <c r="BD190" s="16">
        <v>2.2119</v>
      </c>
      <c r="BE190" s="16">
        <v>3.0377999999999998</v>
      </c>
      <c r="BF190" s="16">
        <v>5.7731000000000003</v>
      </c>
      <c r="BG190" s="16">
        <v>1.262</v>
      </c>
      <c r="BH190" s="16">
        <v>-4.3407</v>
      </c>
      <c r="BI190" s="16">
        <v>1.8927</v>
      </c>
      <c r="BJ190" s="16">
        <v>1.262</v>
      </c>
      <c r="BK190" s="16" t="s">
        <v>189</v>
      </c>
      <c r="BL190" s="16" t="s">
        <v>189</v>
      </c>
      <c r="BM190" s="16">
        <v>1.1494</v>
      </c>
      <c r="BN190" s="16" t="s">
        <v>189</v>
      </c>
      <c r="BO190" s="16">
        <v>1.181</v>
      </c>
      <c r="BP190" s="16" t="s">
        <v>189</v>
      </c>
      <c r="BQ190" s="16">
        <v>-2.2452000000000001</v>
      </c>
      <c r="BR190" s="16">
        <v>-4.7962999999999996</v>
      </c>
      <c r="BS190" s="16">
        <v>1.0206999999999999</v>
      </c>
    </row>
    <row r="191" spans="1:71">
      <c r="A191" t="s">
        <v>284</v>
      </c>
      <c r="B191" t="s">
        <v>75</v>
      </c>
      <c r="C191" t="s">
        <v>479</v>
      </c>
      <c r="D191" s="16">
        <v>-3.6322999999999999</v>
      </c>
      <c r="E191" s="16" t="s">
        <v>189</v>
      </c>
      <c r="F191" s="16" t="s">
        <v>189</v>
      </c>
      <c r="G191" s="16" t="s">
        <v>189</v>
      </c>
      <c r="H191" s="16" t="s">
        <v>189</v>
      </c>
      <c r="I191" s="16" t="s">
        <v>189</v>
      </c>
      <c r="J191" s="16" t="s">
        <v>189</v>
      </c>
      <c r="K191" s="16">
        <v>-3.6631999999999998</v>
      </c>
      <c r="L191" s="16" t="s">
        <v>189</v>
      </c>
      <c r="M191" s="16" t="s">
        <v>189</v>
      </c>
      <c r="N191" s="16" t="s">
        <v>189</v>
      </c>
      <c r="O191" s="16" t="s">
        <v>189</v>
      </c>
      <c r="P191" s="16" t="s">
        <v>189</v>
      </c>
      <c r="Q191" s="16" t="s">
        <v>189</v>
      </c>
      <c r="R191" s="16">
        <v>-4.7553999999999998</v>
      </c>
      <c r="S191" s="16" t="s">
        <v>189</v>
      </c>
      <c r="T191" s="16" t="s">
        <v>189</v>
      </c>
      <c r="U191" s="16">
        <v>-4.5655000000000001</v>
      </c>
      <c r="V191" s="16" t="s">
        <v>189</v>
      </c>
      <c r="W191" s="16" t="s">
        <v>189</v>
      </c>
      <c r="X191" s="16" t="s">
        <v>189</v>
      </c>
      <c r="Y191" s="16" t="s">
        <v>189</v>
      </c>
      <c r="Z191" s="16" t="s">
        <v>189</v>
      </c>
      <c r="AA191" s="16" t="s">
        <v>189</v>
      </c>
      <c r="AB191" s="16" t="s">
        <v>189</v>
      </c>
      <c r="AC191" s="16" t="s">
        <v>189</v>
      </c>
      <c r="AD191" s="16" t="s">
        <v>189</v>
      </c>
      <c r="AE191" s="16" t="s">
        <v>189</v>
      </c>
      <c r="AF191" s="16" t="s">
        <v>189</v>
      </c>
      <c r="AG191" s="16" t="s">
        <v>189</v>
      </c>
      <c r="AH191" s="16" t="s">
        <v>189</v>
      </c>
      <c r="AI191" s="16" t="s">
        <v>189</v>
      </c>
      <c r="AJ191" s="16" t="s">
        <v>189</v>
      </c>
      <c r="AK191" s="16" t="s">
        <v>189</v>
      </c>
      <c r="AL191" s="16" t="s">
        <v>189</v>
      </c>
      <c r="AM191" s="16" t="s">
        <v>189</v>
      </c>
      <c r="AN191" s="16" t="s">
        <v>189</v>
      </c>
      <c r="AO191" s="16" t="s">
        <v>189</v>
      </c>
      <c r="AP191" s="16" t="s">
        <v>189</v>
      </c>
      <c r="AQ191" s="16" t="s">
        <v>189</v>
      </c>
      <c r="AR191" s="16" t="s">
        <v>189</v>
      </c>
      <c r="AS191" s="16" t="s">
        <v>189</v>
      </c>
      <c r="AT191" s="16" t="s">
        <v>189</v>
      </c>
      <c r="AU191" s="16" t="s">
        <v>189</v>
      </c>
      <c r="AV191" s="16" t="s">
        <v>189</v>
      </c>
      <c r="AW191" s="16" t="s">
        <v>189</v>
      </c>
      <c r="AX191" s="16" t="s">
        <v>189</v>
      </c>
      <c r="AY191" s="16" t="s">
        <v>189</v>
      </c>
      <c r="AZ191" s="16" t="s">
        <v>189</v>
      </c>
      <c r="BA191" s="16" t="s">
        <v>189</v>
      </c>
      <c r="BB191" s="16" t="s">
        <v>189</v>
      </c>
      <c r="BC191" s="16" t="s">
        <v>189</v>
      </c>
      <c r="BD191" s="16" t="s">
        <v>189</v>
      </c>
      <c r="BE191" s="16" t="s">
        <v>189</v>
      </c>
      <c r="BF191" s="16" t="s">
        <v>189</v>
      </c>
      <c r="BG191" s="16" t="s">
        <v>189</v>
      </c>
      <c r="BH191" s="16" t="s">
        <v>189</v>
      </c>
      <c r="BI191" s="16" t="s">
        <v>189</v>
      </c>
      <c r="BJ191" s="16" t="s">
        <v>189</v>
      </c>
      <c r="BK191" s="16" t="s">
        <v>189</v>
      </c>
      <c r="BL191" s="16" t="s">
        <v>189</v>
      </c>
      <c r="BM191" s="16" t="s">
        <v>189</v>
      </c>
      <c r="BN191" s="16" t="s">
        <v>189</v>
      </c>
      <c r="BO191" s="16" t="s">
        <v>189</v>
      </c>
      <c r="BP191" s="16" t="s">
        <v>189</v>
      </c>
      <c r="BQ191" s="16" t="s">
        <v>189</v>
      </c>
      <c r="BR191" s="16" t="s">
        <v>189</v>
      </c>
      <c r="BS191" s="16" t="s">
        <v>189</v>
      </c>
    </row>
    <row r="192" spans="1:71">
      <c r="A192" t="s">
        <v>284</v>
      </c>
      <c r="B192" t="s">
        <v>2</v>
      </c>
      <c r="C192" t="s">
        <v>480</v>
      </c>
      <c r="D192" s="16">
        <v>9.8367000000000004</v>
      </c>
      <c r="E192" s="16">
        <v>11.000400000000001</v>
      </c>
      <c r="F192" s="16">
        <v>11.7928</v>
      </c>
      <c r="G192" s="16">
        <v>7.4734999999999996</v>
      </c>
      <c r="H192" s="16">
        <v>11.000400000000001</v>
      </c>
      <c r="I192" s="16">
        <v>9.1812000000000005</v>
      </c>
      <c r="J192" s="16" t="s">
        <v>189</v>
      </c>
      <c r="K192" s="16">
        <v>9.7482000000000006</v>
      </c>
      <c r="L192" s="16">
        <v>9.7799999999999994</v>
      </c>
      <c r="M192" s="16">
        <v>10.0593</v>
      </c>
      <c r="N192" s="16">
        <v>-9.1295999999999999</v>
      </c>
      <c r="O192" s="16">
        <v>9.9305000000000003</v>
      </c>
      <c r="P192" s="16">
        <v>9.5464000000000002</v>
      </c>
      <c r="Q192" s="16">
        <v>7.3909000000000002</v>
      </c>
      <c r="R192" s="16">
        <v>11.011799999999999</v>
      </c>
      <c r="S192" s="16">
        <v>11.2018</v>
      </c>
      <c r="T192" s="16">
        <v>9.0126000000000008</v>
      </c>
      <c r="U192" s="16">
        <v>9.4959000000000007</v>
      </c>
      <c r="V192" s="16">
        <v>-11.226699999999999</v>
      </c>
      <c r="W192" s="16" t="s">
        <v>189</v>
      </c>
      <c r="X192" s="16">
        <v>11.7677</v>
      </c>
      <c r="Y192" s="16">
        <v>8.1806999999999999</v>
      </c>
      <c r="Z192" s="16">
        <v>11.401300000000001</v>
      </c>
      <c r="AA192" s="16">
        <v>8.1806999999999999</v>
      </c>
      <c r="AB192" s="16">
        <v>12.643599999999999</v>
      </c>
      <c r="AC192" s="16" t="s">
        <v>189</v>
      </c>
      <c r="AD192" s="16">
        <v>-14.8345</v>
      </c>
      <c r="AE192" s="16">
        <v>8.8750999999999998</v>
      </c>
      <c r="AF192" s="16">
        <v>-8.4138999999999999</v>
      </c>
      <c r="AG192" s="16">
        <v>12.3116</v>
      </c>
      <c r="AH192" s="16">
        <v>9.6949000000000005</v>
      </c>
      <c r="AI192" s="16">
        <v>8.6341999999999999</v>
      </c>
      <c r="AJ192" s="16">
        <v>8.4204000000000008</v>
      </c>
      <c r="AK192" s="16">
        <v>9.3660999999999994</v>
      </c>
      <c r="AL192" s="16">
        <v>-6.8647</v>
      </c>
      <c r="AM192" s="16">
        <v>10.1511</v>
      </c>
      <c r="AN192" s="16">
        <v>9.7721999999999998</v>
      </c>
      <c r="AO192" s="16">
        <v>9.3572000000000006</v>
      </c>
      <c r="AP192" s="16">
        <v>6.4843000000000002</v>
      </c>
      <c r="AQ192" s="16">
        <v>11.1286</v>
      </c>
      <c r="AR192" s="16" t="s">
        <v>189</v>
      </c>
      <c r="AS192" s="16" t="s">
        <v>189</v>
      </c>
      <c r="AT192" s="16" t="s">
        <v>189</v>
      </c>
      <c r="AU192" s="16">
        <v>-10.602</v>
      </c>
      <c r="AV192" s="16">
        <v>13.0762</v>
      </c>
      <c r="AW192" s="16">
        <v>10.360099999999999</v>
      </c>
      <c r="AX192" s="16">
        <v>-9.7464999999999993</v>
      </c>
      <c r="AY192" s="16">
        <v>12.058199999999999</v>
      </c>
      <c r="AZ192" s="16">
        <v>-8.5132999999999992</v>
      </c>
      <c r="BA192" s="16">
        <v>7.9644000000000004</v>
      </c>
      <c r="BB192" s="16">
        <v>-5.6624999999999996</v>
      </c>
      <c r="BC192" s="16">
        <v>9.7006999999999994</v>
      </c>
      <c r="BD192" s="16">
        <v>12.079000000000001</v>
      </c>
      <c r="BE192" s="16">
        <v>8.2887000000000004</v>
      </c>
      <c r="BF192" s="16">
        <v>11.216900000000001</v>
      </c>
      <c r="BG192" s="16">
        <v>8.9464000000000006</v>
      </c>
      <c r="BH192" s="16">
        <v>7.2508999999999997</v>
      </c>
      <c r="BI192" s="16">
        <v>11.7118</v>
      </c>
      <c r="BJ192" s="16">
        <v>-10.076700000000001</v>
      </c>
      <c r="BK192" s="16" t="s">
        <v>189</v>
      </c>
      <c r="BL192" s="16" t="s">
        <v>189</v>
      </c>
      <c r="BM192" s="16">
        <v>9.7957999999999998</v>
      </c>
      <c r="BN192" s="16" t="s">
        <v>189</v>
      </c>
      <c r="BO192" s="16">
        <v>9.4296000000000006</v>
      </c>
      <c r="BP192" s="16">
        <v>-10.203799999999999</v>
      </c>
      <c r="BQ192" s="16">
        <v>-4.5875000000000004</v>
      </c>
      <c r="BR192" s="16">
        <v>11.6288</v>
      </c>
      <c r="BS192" s="16">
        <v>10.772500000000001</v>
      </c>
    </row>
    <row r="193" spans="1:71">
      <c r="A193" t="s">
        <v>284</v>
      </c>
      <c r="B193" t="s">
        <v>67</v>
      </c>
      <c r="C193" t="s">
        <v>481</v>
      </c>
      <c r="D193" s="16">
        <v>-23.7666</v>
      </c>
      <c r="E193" s="16" t="s">
        <v>189</v>
      </c>
      <c r="F193" s="16" t="s">
        <v>189</v>
      </c>
      <c r="G193" s="16" t="s">
        <v>189</v>
      </c>
      <c r="H193" s="16" t="s">
        <v>189</v>
      </c>
      <c r="I193" s="16" t="s">
        <v>189</v>
      </c>
      <c r="J193" s="16" t="s">
        <v>189</v>
      </c>
      <c r="K193" s="16">
        <v>-23.142800000000001</v>
      </c>
      <c r="L193" s="16" t="s">
        <v>189</v>
      </c>
      <c r="M193" s="16" t="s">
        <v>189</v>
      </c>
      <c r="N193" s="16" t="s">
        <v>189</v>
      </c>
      <c r="O193" s="16" t="s">
        <v>189</v>
      </c>
      <c r="P193" s="16" t="s">
        <v>189</v>
      </c>
      <c r="Q193" s="16" t="s">
        <v>189</v>
      </c>
      <c r="R193" s="16" t="s">
        <v>189</v>
      </c>
      <c r="S193" s="16" t="s">
        <v>189</v>
      </c>
      <c r="T193" s="16" t="s">
        <v>189</v>
      </c>
      <c r="U193" s="16" t="s">
        <v>189</v>
      </c>
      <c r="V193" s="16" t="s">
        <v>189</v>
      </c>
      <c r="W193" s="16" t="s">
        <v>189</v>
      </c>
      <c r="X193" s="16" t="s">
        <v>189</v>
      </c>
      <c r="Y193" s="16" t="s">
        <v>189</v>
      </c>
      <c r="Z193" s="16" t="s">
        <v>189</v>
      </c>
      <c r="AA193" s="16" t="s">
        <v>189</v>
      </c>
      <c r="AB193" s="16" t="s">
        <v>189</v>
      </c>
      <c r="AC193" s="16" t="s">
        <v>189</v>
      </c>
      <c r="AD193" s="16" t="s">
        <v>189</v>
      </c>
      <c r="AE193" s="16" t="s">
        <v>189</v>
      </c>
      <c r="AF193" s="16" t="s">
        <v>189</v>
      </c>
      <c r="AG193" s="16" t="s">
        <v>189</v>
      </c>
      <c r="AH193" s="16" t="s">
        <v>189</v>
      </c>
      <c r="AI193" s="16" t="s">
        <v>189</v>
      </c>
      <c r="AJ193" s="16" t="s">
        <v>189</v>
      </c>
      <c r="AK193" s="16" t="s">
        <v>189</v>
      </c>
      <c r="AL193" s="16" t="s">
        <v>189</v>
      </c>
      <c r="AM193" s="16" t="s">
        <v>189</v>
      </c>
      <c r="AN193" s="16" t="s">
        <v>189</v>
      </c>
      <c r="AO193" s="16" t="s">
        <v>189</v>
      </c>
      <c r="AP193" s="16" t="s">
        <v>189</v>
      </c>
      <c r="AQ193" s="16" t="s">
        <v>189</v>
      </c>
      <c r="AR193" s="16" t="s">
        <v>189</v>
      </c>
      <c r="AS193" s="16" t="s">
        <v>189</v>
      </c>
      <c r="AT193" s="16" t="s">
        <v>189</v>
      </c>
      <c r="AU193" s="16" t="s">
        <v>189</v>
      </c>
      <c r="AV193" s="16" t="s">
        <v>189</v>
      </c>
      <c r="AW193" s="16" t="s">
        <v>189</v>
      </c>
      <c r="AX193" s="16" t="s">
        <v>189</v>
      </c>
      <c r="AY193" s="16" t="s">
        <v>189</v>
      </c>
      <c r="AZ193" s="16" t="s">
        <v>189</v>
      </c>
      <c r="BA193" s="16" t="s">
        <v>189</v>
      </c>
      <c r="BB193" s="16" t="s">
        <v>189</v>
      </c>
      <c r="BC193" s="16" t="s">
        <v>189</v>
      </c>
      <c r="BD193" s="16" t="s">
        <v>189</v>
      </c>
      <c r="BE193" s="16" t="s">
        <v>189</v>
      </c>
      <c r="BF193" s="16" t="s">
        <v>189</v>
      </c>
      <c r="BG193" s="16" t="s">
        <v>189</v>
      </c>
      <c r="BH193" s="16" t="s">
        <v>189</v>
      </c>
      <c r="BI193" s="16" t="s">
        <v>189</v>
      </c>
      <c r="BJ193" s="16" t="s">
        <v>189</v>
      </c>
      <c r="BK193" s="16" t="s">
        <v>189</v>
      </c>
      <c r="BL193" s="16" t="s">
        <v>189</v>
      </c>
      <c r="BM193" s="16" t="s">
        <v>189</v>
      </c>
      <c r="BN193" s="16" t="s">
        <v>189</v>
      </c>
      <c r="BO193" s="16" t="s">
        <v>189</v>
      </c>
      <c r="BP193" s="16" t="s">
        <v>189</v>
      </c>
      <c r="BQ193" s="16" t="s">
        <v>189</v>
      </c>
      <c r="BR193" s="16" t="s">
        <v>189</v>
      </c>
      <c r="BS193" s="16" t="s">
        <v>189</v>
      </c>
    </row>
    <row r="194" spans="1:71">
      <c r="A194" t="s">
        <v>284</v>
      </c>
      <c r="B194" t="s">
        <v>4</v>
      </c>
      <c r="C194" t="s">
        <v>482</v>
      </c>
      <c r="D194" s="16">
        <v>21.238800000000001</v>
      </c>
      <c r="E194" s="16">
        <v>26.0197</v>
      </c>
      <c r="F194" s="16">
        <v>20.794599999999999</v>
      </c>
      <c r="G194" s="16">
        <v>16.7744</v>
      </c>
      <c r="H194" s="16">
        <v>26.0197</v>
      </c>
      <c r="I194" s="16">
        <v>18.5534</v>
      </c>
      <c r="J194" s="16" t="s">
        <v>189</v>
      </c>
      <c r="K194" s="16">
        <v>21.320499999999999</v>
      </c>
      <c r="L194" s="16">
        <v>21.055499999999999</v>
      </c>
      <c r="M194" s="16">
        <v>19.937899999999999</v>
      </c>
      <c r="N194" s="16">
        <v>24.5045</v>
      </c>
      <c r="O194" s="16">
        <v>20.083400000000001</v>
      </c>
      <c r="P194" s="16">
        <v>23.848800000000001</v>
      </c>
      <c r="Q194" s="16">
        <v>20.575500000000002</v>
      </c>
      <c r="R194" s="16">
        <v>21.482399999999998</v>
      </c>
      <c r="S194" s="16">
        <v>24.115300000000001</v>
      </c>
      <c r="T194" s="16">
        <v>17.2652</v>
      </c>
      <c r="U194" s="16">
        <v>20.442799999999998</v>
      </c>
      <c r="V194" s="16">
        <v>22.912700000000001</v>
      </c>
      <c r="W194" s="16">
        <v>26.118600000000001</v>
      </c>
      <c r="X194" s="16">
        <v>21.078199999999999</v>
      </c>
      <c r="Y194" s="16">
        <v>18.571899999999999</v>
      </c>
      <c r="Z194" s="16">
        <v>22.317900000000002</v>
      </c>
      <c r="AA194" s="16">
        <v>18.571899999999999</v>
      </c>
      <c r="AB194" s="16">
        <v>23.822600000000001</v>
      </c>
      <c r="AC194" s="16">
        <v>25.583100000000002</v>
      </c>
      <c r="AD194" s="16">
        <v>28.979600000000001</v>
      </c>
      <c r="AE194" s="16">
        <v>21.2742</v>
      </c>
      <c r="AF194" s="16">
        <v>22.0319</v>
      </c>
      <c r="AG194" s="16">
        <v>24.757100000000001</v>
      </c>
      <c r="AH194" s="16">
        <v>19.103400000000001</v>
      </c>
      <c r="AI194" s="16">
        <v>15.1213</v>
      </c>
      <c r="AJ194" s="16">
        <v>21.6053</v>
      </c>
      <c r="AK194" s="16">
        <v>14.9572</v>
      </c>
      <c r="AL194" s="16">
        <v>19.157</v>
      </c>
      <c r="AM194" s="16">
        <v>16.43</v>
      </c>
      <c r="AN194" s="16">
        <v>27.241099999999999</v>
      </c>
      <c r="AO194" s="16">
        <v>16.827400000000001</v>
      </c>
      <c r="AP194" s="16">
        <v>20.842400000000001</v>
      </c>
      <c r="AQ194" s="16">
        <v>20.292400000000001</v>
      </c>
      <c r="AR194" s="16">
        <v>23.7029</v>
      </c>
      <c r="AS194" s="16">
        <v>22.432300000000001</v>
      </c>
      <c r="AT194" s="16">
        <v>-19.8169</v>
      </c>
      <c r="AU194" s="16">
        <v>23.834900000000001</v>
      </c>
      <c r="AV194" s="16">
        <v>26.964600000000001</v>
      </c>
      <c r="AW194" s="16">
        <v>20.059000000000001</v>
      </c>
      <c r="AX194" s="16">
        <v>21.2196</v>
      </c>
      <c r="AY194" s="16">
        <v>22.645499999999998</v>
      </c>
      <c r="AZ194" s="16">
        <v>24.193899999999999</v>
      </c>
      <c r="BA194" s="16">
        <v>14.0518</v>
      </c>
      <c r="BB194" s="16">
        <v>19.632899999999999</v>
      </c>
      <c r="BC194" s="16">
        <v>17.946100000000001</v>
      </c>
      <c r="BD194" s="16">
        <v>20.732600000000001</v>
      </c>
      <c r="BE194" s="16">
        <v>19.069800000000001</v>
      </c>
      <c r="BF194" s="16">
        <v>24.6374</v>
      </c>
      <c r="BG194" s="16">
        <v>15.6082</v>
      </c>
      <c r="BH194" s="16">
        <v>21.377199999999998</v>
      </c>
      <c r="BI194" s="16">
        <v>19.3444</v>
      </c>
      <c r="BJ194" s="16">
        <v>24.6876</v>
      </c>
      <c r="BK194" s="16" t="s">
        <v>189</v>
      </c>
      <c r="BL194" s="16" t="s">
        <v>189</v>
      </c>
      <c r="BM194" s="16">
        <v>22.093399999999999</v>
      </c>
      <c r="BN194" s="16" t="s">
        <v>189</v>
      </c>
      <c r="BO194" s="16">
        <v>24.769300000000001</v>
      </c>
      <c r="BP194" s="16">
        <v>25.9939</v>
      </c>
      <c r="BQ194" s="16">
        <v>13.1196</v>
      </c>
      <c r="BR194" s="16">
        <v>26.047999999999998</v>
      </c>
      <c r="BS194" s="16">
        <v>19.726099999999999</v>
      </c>
    </row>
    <row r="195" spans="1:71">
      <c r="A195" t="s">
        <v>285</v>
      </c>
      <c r="B195" t="s">
        <v>0</v>
      </c>
      <c r="C195" t="s">
        <v>483</v>
      </c>
      <c r="D195" s="16">
        <v>11.784700000000001</v>
      </c>
      <c r="E195" s="16">
        <v>-17.204799999999999</v>
      </c>
      <c r="F195" s="16" t="s">
        <v>189</v>
      </c>
      <c r="G195" s="16">
        <v>-6.9467999999999996</v>
      </c>
      <c r="H195" s="16">
        <v>-17.204799999999999</v>
      </c>
      <c r="I195" s="16">
        <v>8.8702000000000005</v>
      </c>
      <c r="J195" s="16" t="s">
        <v>189</v>
      </c>
      <c r="K195" s="16">
        <v>10.5318</v>
      </c>
      <c r="L195" s="16">
        <v>-15.891</v>
      </c>
      <c r="M195" s="16">
        <v>-15.4084</v>
      </c>
      <c r="N195" s="16">
        <v>-7.4344999999999999</v>
      </c>
      <c r="O195" s="16">
        <v>-17.362200000000001</v>
      </c>
      <c r="P195" s="16">
        <v>8.2667999999999999</v>
      </c>
      <c r="Q195" s="16">
        <v>12.446999999999999</v>
      </c>
      <c r="R195" s="16">
        <v>-10.3918</v>
      </c>
      <c r="S195" s="16">
        <v>-12.758699999999999</v>
      </c>
      <c r="T195" s="16">
        <v>11.2</v>
      </c>
      <c r="U195" s="16">
        <v>-13.5152</v>
      </c>
      <c r="V195" s="16">
        <v>10.8756</v>
      </c>
      <c r="W195" s="16">
        <v>-10.6052</v>
      </c>
      <c r="X195" s="16" t="s">
        <v>189</v>
      </c>
      <c r="Y195" s="16">
        <v>-13.046900000000001</v>
      </c>
      <c r="Z195" s="16">
        <v>10.929399999999999</v>
      </c>
      <c r="AA195" s="16">
        <v>-13.046900000000001</v>
      </c>
      <c r="AB195" s="16">
        <v>-12.5267</v>
      </c>
      <c r="AC195" s="16" t="s">
        <v>189</v>
      </c>
      <c r="AD195" s="16" t="s">
        <v>189</v>
      </c>
      <c r="AE195" s="16" t="s">
        <v>189</v>
      </c>
      <c r="AF195" s="16" t="s">
        <v>189</v>
      </c>
      <c r="AG195" s="16" t="s">
        <v>189</v>
      </c>
      <c r="AH195" s="16" t="s">
        <v>189</v>
      </c>
      <c r="AI195" s="16">
        <v>-12.9557</v>
      </c>
      <c r="AJ195" s="16">
        <v>-16.713799999999999</v>
      </c>
      <c r="AK195" s="16">
        <v>-8.4514999999999993</v>
      </c>
      <c r="AL195" s="16">
        <v>-11.419</v>
      </c>
      <c r="AM195" s="16" t="s">
        <v>189</v>
      </c>
      <c r="AN195" s="16" t="s">
        <v>189</v>
      </c>
      <c r="AO195" s="16">
        <v>-10.8407</v>
      </c>
      <c r="AP195" s="16">
        <v>-13.049200000000001</v>
      </c>
      <c r="AQ195" s="16" t="s">
        <v>189</v>
      </c>
      <c r="AR195" s="16" t="s">
        <v>189</v>
      </c>
      <c r="AS195" s="16">
        <v>-8.0328999999999997</v>
      </c>
      <c r="AT195" s="16">
        <v>-12.0288</v>
      </c>
      <c r="AU195" s="16" t="s">
        <v>189</v>
      </c>
      <c r="AV195" s="16" t="s">
        <v>189</v>
      </c>
      <c r="AW195" s="16">
        <v>-9.2431999999999999</v>
      </c>
      <c r="AX195" s="16">
        <v>-11.669600000000001</v>
      </c>
      <c r="AY195" s="16" t="s">
        <v>189</v>
      </c>
      <c r="AZ195" s="16" t="s">
        <v>189</v>
      </c>
      <c r="BA195" s="16">
        <v>-8.3483999999999998</v>
      </c>
      <c r="BB195" s="16">
        <v>-13.3835</v>
      </c>
      <c r="BC195" s="16" t="s">
        <v>189</v>
      </c>
      <c r="BD195" s="16" t="s">
        <v>189</v>
      </c>
      <c r="BE195" s="16">
        <v>-19.139700000000001</v>
      </c>
      <c r="BF195" s="16">
        <v>-17.3856</v>
      </c>
      <c r="BG195" s="16" t="s">
        <v>189</v>
      </c>
      <c r="BH195" s="16">
        <v>-16.3781</v>
      </c>
      <c r="BI195" s="16" t="s">
        <v>189</v>
      </c>
      <c r="BJ195" s="16">
        <v>-9.5115999999999996</v>
      </c>
      <c r="BK195" s="16" t="s">
        <v>189</v>
      </c>
      <c r="BL195" s="16" t="s">
        <v>189</v>
      </c>
      <c r="BM195" s="16">
        <v>-7.5023999999999997</v>
      </c>
      <c r="BN195" s="16" t="s">
        <v>189</v>
      </c>
      <c r="BO195" s="16">
        <v>-8.9997000000000007</v>
      </c>
      <c r="BP195" s="16">
        <v>-17.383299999999998</v>
      </c>
      <c r="BQ195" s="16">
        <v>-7.1547999999999998</v>
      </c>
      <c r="BR195" s="16" t="s">
        <v>189</v>
      </c>
      <c r="BS195" s="16">
        <v>-10.4482</v>
      </c>
    </row>
    <row r="196" spans="1:71">
      <c r="A196" t="s">
        <v>285</v>
      </c>
      <c r="B196" t="s">
        <v>75</v>
      </c>
      <c r="C196" t="s">
        <v>484</v>
      </c>
      <c r="D196" s="16">
        <v>5.3525</v>
      </c>
      <c r="E196" s="16">
        <v>7.2633999999999999</v>
      </c>
      <c r="F196" s="16">
        <v>5.492</v>
      </c>
      <c r="G196" s="16">
        <v>3.0276000000000001</v>
      </c>
      <c r="H196" s="16">
        <v>7.2633999999999999</v>
      </c>
      <c r="I196" s="16">
        <v>4.1414999999999997</v>
      </c>
      <c r="J196" s="16">
        <v>-5.0758999999999999</v>
      </c>
      <c r="K196" s="16">
        <v>5.3947000000000003</v>
      </c>
      <c r="L196" s="16">
        <v>7.3098000000000001</v>
      </c>
      <c r="M196" s="16">
        <v>5.6750999999999996</v>
      </c>
      <c r="N196" s="16">
        <v>4.2972000000000001</v>
      </c>
      <c r="O196" s="16">
        <v>6.8754999999999997</v>
      </c>
      <c r="P196" s="16">
        <v>4.4248000000000003</v>
      </c>
      <c r="Q196" s="16">
        <v>5.4644000000000004</v>
      </c>
      <c r="R196" s="16">
        <v>5.1441999999999997</v>
      </c>
      <c r="S196" s="16">
        <v>5.2386999999999997</v>
      </c>
      <c r="T196" s="16">
        <v>5.4325000000000001</v>
      </c>
      <c r="U196" s="16">
        <v>3.9518</v>
      </c>
      <c r="V196" s="16">
        <v>5.7778</v>
      </c>
      <c r="W196" s="16">
        <v>5.5972999999999997</v>
      </c>
      <c r="X196" s="16">
        <v>-7.6044999999999998</v>
      </c>
      <c r="Y196" s="16">
        <v>3.9096000000000002</v>
      </c>
      <c r="Z196" s="16">
        <v>6.0052000000000003</v>
      </c>
      <c r="AA196" s="16">
        <v>3.9096000000000002</v>
      </c>
      <c r="AB196" s="16">
        <v>5.5612000000000004</v>
      </c>
      <c r="AC196" s="16" t="s">
        <v>189</v>
      </c>
      <c r="AD196" s="16">
        <v>6.4829999999999997</v>
      </c>
      <c r="AE196" s="16">
        <v>4.4878</v>
      </c>
      <c r="AF196" s="16">
        <v>6.0446999999999997</v>
      </c>
      <c r="AG196" s="16">
        <v>3.9270999999999998</v>
      </c>
      <c r="AH196" s="16">
        <v>6.6104000000000003</v>
      </c>
      <c r="AI196" s="16">
        <v>4.1459999999999999</v>
      </c>
      <c r="AJ196" s="16">
        <v>7.859</v>
      </c>
      <c r="AK196" s="16">
        <v>3.8277999999999999</v>
      </c>
      <c r="AL196" s="16">
        <v>5.0046999999999997</v>
      </c>
      <c r="AM196" s="16">
        <v>6.3570000000000002</v>
      </c>
      <c r="AN196" s="16">
        <v>6.8101000000000003</v>
      </c>
      <c r="AO196" s="16">
        <v>1.2242</v>
      </c>
      <c r="AP196" s="16">
        <v>4.8754</v>
      </c>
      <c r="AQ196" s="16">
        <v>-1.0251999999999999</v>
      </c>
      <c r="AR196" s="16">
        <v>7.4208999999999996</v>
      </c>
      <c r="AS196" s="16">
        <v>4.8670999999999998</v>
      </c>
      <c r="AT196" s="16">
        <v>5.6752000000000002</v>
      </c>
      <c r="AU196" s="16">
        <v>5.9702999999999999</v>
      </c>
      <c r="AV196" s="16">
        <v>9.0714000000000006</v>
      </c>
      <c r="AW196" s="16">
        <v>4.3211000000000004</v>
      </c>
      <c r="AX196" s="16">
        <v>6.3936999999999999</v>
      </c>
      <c r="AY196" s="16">
        <v>5.3730000000000002</v>
      </c>
      <c r="AZ196" s="16">
        <v>4.2888999999999999</v>
      </c>
      <c r="BA196" s="16">
        <v>3.6076999999999999</v>
      </c>
      <c r="BB196" s="16">
        <v>3.8612000000000002</v>
      </c>
      <c r="BC196" s="16">
        <v>-4.4032</v>
      </c>
      <c r="BD196" s="16">
        <v>8.9663000000000004</v>
      </c>
      <c r="BE196" s="16">
        <v>4.5461</v>
      </c>
      <c r="BF196" s="16">
        <v>7.6787999999999998</v>
      </c>
      <c r="BG196" s="16">
        <v>-4.2454000000000001</v>
      </c>
      <c r="BH196" s="16">
        <v>6.8536999999999999</v>
      </c>
      <c r="BI196" s="16" t="s">
        <v>189</v>
      </c>
      <c r="BJ196" s="16">
        <v>4.7908999999999997</v>
      </c>
      <c r="BK196" s="16">
        <v>-3.0158999999999998</v>
      </c>
      <c r="BL196" s="16">
        <v>-6.2503000000000002</v>
      </c>
      <c r="BM196" s="16">
        <v>4.1059000000000001</v>
      </c>
      <c r="BN196" s="16">
        <v>3.7338</v>
      </c>
      <c r="BO196" s="16">
        <v>5.0270000000000001</v>
      </c>
      <c r="BP196" s="16">
        <v>6.5934999999999997</v>
      </c>
      <c r="BQ196" s="16">
        <v>4.1052</v>
      </c>
      <c r="BR196" s="16" t="s">
        <v>189</v>
      </c>
      <c r="BS196" s="16">
        <v>4.1548999999999996</v>
      </c>
    </row>
    <row r="197" spans="1:71">
      <c r="A197" t="s">
        <v>285</v>
      </c>
      <c r="B197" t="s">
        <v>64</v>
      </c>
      <c r="C197" t="s">
        <v>485</v>
      </c>
      <c r="D197" s="16">
        <v>-1.1245000000000001</v>
      </c>
      <c r="E197" s="16" t="s">
        <v>189</v>
      </c>
      <c r="F197" s="16" t="s">
        <v>189</v>
      </c>
      <c r="G197" s="16" t="s">
        <v>189</v>
      </c>
      <c r="H197" s="16" t="s">
        <v>189</v>
      </c>
      <c r="I197" s="16">
        <v>-1.3508</v>
      </c>
      <c r="J197" s="16" t="s">
        <v>189</v>
      </c>
      <c r="K197" s="16">
        <v>-1.1640999999999999</v>
      </c>
      <c r="L197" s="16" t="s">
        <v>189</v>
      </c>
      <c r="M197" s="16" t="s">
        <v>189</v>
      </c>
      <c r="N197" s="16" t="s">
        <v>189</v>
      </c>
      <c r="O197" s="16" t="s">
        <v>189</v>
      </c>
      <c r="P197" s="16">
        <v>-0.40379999999999999</v>
      </c>
      <c r="Q197" s="16" t="s">
        <v>189</v>
      </c>
      <c r="R197" s="16" t="s">
        <v>189</v>
      </c>
      <c r="S197" s="16" t="s">
        <v>189</v>
      </c>
      <c r="T197" s="16" t="s">
        <v>189</v>
      </c>
      <c r="U197" s="16" t="s">
        <v>189</v>
      </c>
      <c r="V197" s="16">
        <v>-0.96409999999999996</v>
      </c>
      <c r="W197" s="16" t="s">
        <v>189</v>
      </c>
      <c r="X197" s="16" t="s">
        <v>189</v>
      </c>
      <c r="Y197" s="16" t="s">
        <v>189</v>
      </c>
      <c r="Z197" s="16">
        <v>-0.4672</v>
      </c>
      <c r="AA197" s="16" t="s">
        <v>189</v>
      </c>
      <c r="AB197" s="16" t="s">
        <v>189</v>
      </c>
      <c r="AC197" s="16" t="s">
        <v>189</v>
      </c>
      <c r="AD197" s="16" t="s">
        <v>189</v>
      </c>
      <c r="AE197" s="16" t="s">
        <v>189</v>
      </c>
      <c r="AF197" s="16" t="s">
        <v>189</v>
      </c>
      <c r="AG197" s="16" t="s">
        <v>189</v>
      </c>
      <c r="AH197" s="16" t="s">
        <v>189</v>
      </c>
      <c r="AI197" s="16" t="s">
        <v>189</v>
      </c>
      <c r="AJ197" s="16" t="s">
        <v>189</v>
      </c>
      <c r="AK197" s="16" t="s">
        <v>189</v>
      </c>
      <c r="AL197" s="16" t="s">
        <v>189</v>
      </c>
      <c r="AM197" s="16" t="s">
        <v>189</v>
      </c>
      <c r="AN197" s="16" t="s">
        <v>189</v>
      </c>
      <c r="AO197" s="16" t="s">
        <v>189</v>
      </c>
      <c r="AP197" s="16" t="s">
        <v>189</v>
      </c>
      <c r="AQ197" s="16" t="s">
        <v>189</v>
      </c>
      <c r="AR197" s="16" t="s">
        <v>189</v>
      </c>
      <c r="AS197" s="16" t="s">
        <v>189</v>
      </c>
      <c r="AT197" s="16" t="s">
        <v>189</v>
      </c>
      <c r="AU197" s="16" t="s">
        <v>189</v>
      </c>
      <c r="AV197" s="16" t="s">
        <v>189</v>
      </c>
      <c r="AW197" s="16" t="s">
        <v>189</v>
      </c>
      <c r="AX197" s="16" t="s">
        <v>189</v>
      </c>
      <c r="AY197" s="16" t="s">
        <v>189</v>
      </c>
      <c r="AZ197" s="16" t="s">
        <v>189</v>
      </c>
      <c r="BA197" s="16" t="s">
        <v>189</v>
      </c>
      <c r="BB197" s="16" t="s">
        <v>189</v>
      </c>
      <c r="BC197" s="16" t="s">
        <v>189</v>
      </c>
      <c r="BD197" s="16" t="s">
        <v>189</v>
      </c>
      <c r="BE197" s="16" t="s">
        <v>189</v>
      </c>
      <c r="BF197" s="16" t="s">
        <v>189</v>
      </c>
      <c r="BG197" s="16" t="s">
        <v>189</v>
      </c>
      <c r="BH197" s="16" t="s">
        <v>189</v>
      </c>
      <c r="BI197" s="16" t="s">
        <v>189</v>
      </c>
      <c r="BJ197" s="16" t="s">
        <v>189</v>
      </c>
      <c r="BK197" s="16" t="s">
        <v>189</v>
      </c>
      <c r="BL197" s="16" t="s">
        <v>189</v>
      </c>
      <c r="BM197" s="16">
        <v>-0.44869999999999999</v>
      </c>
      <c r="BN197" s="16" t="s">
        <v>189</v>
      </c>
      <c r="BO197" s="16" t="s">
        <v>189</v>
      </c>
      <c r="BP197" s="16" t="s">
        <v>189</v>
      </c>
      <c r="BQ197" s="16" t="s">
        <v>189</v>
      </c>
      <c r="BR197" s="16" t="s">
        <v>189</v>
      </c>
      <c r="BS197" s="16" t="s">
        <v>189</v>
      </c>
    </row>
    <row r="198" spans="1:71">
      <c r="A198" t="s">
        <v>285</v>
      </c>
      <c r="B198" t="s">
        <v>2</v>
      </c>
      <c r="C198" t="s">
        <v>486</v>
      </c>
      <c r="D198" s="16">
        <v>8.9870999999999999</v>
      </c>
      <c r="E198" s="16">
        <v>9.7582000000000004</v>
      </c>
      <c r="F198" s="16" t="s">
        <v>189</v>
      </c>
      <c r="G198" s="16" t="s">
        <v>189</v>
      </c>
      <c r="H198" s="16">
        <v>9.7582000000000004</v>
      </c>
      <c r="I198" s="16">
        <v>-7.7824</v>
      </c>
      <c r="J198" s="16">
        <v>-2.1122000000000001</v>
      </c>
      <c r="K198" s="16">
        <v>-14.840400000000001</v>
      </c>
      <c r="L198" s="16">
        <v>6.8949999999999996</v>
      </c>
      <c r="M198" s="16" t="s">
        <v>189</v>
      </c>
      <c r="N198" s="16" t="s">
        <v>189</v>
      </c>
      <c r="O198" s="16">
        <v>7.6295999999999999</v>
      </c>
      <c r="P198" s="16">
        <v>-11.5532</v>
      </c>
      <c r="Q198" s="16">
        <v>8.9936000000000007</v>
      </c>
      <c r="R198" s="16" t="s">
        <v>189</v>
      </c>
      <c r="S198" s="16">
        <v>-15.290100000000001</v>
      </c>
      <c r="T198" s="16">
        <v>6.5750000000000002</v>
      </c>
      <c r="U198" s="16">
        <v>-8.9356000000000009</v>
      </c>
      <c r="V198" s="16">
        <v>-8.5772999999999993</v>
      </c>
      <c r="W198" s="16">
        <v>-12.7384</v>
      </c>
      <c r="X198" s="16" t="s">
        <v>189</v>
      </c>
      <c r="Y198" s="16">
        <v>7.1097999999999999</v>
      </c>
      <c r="Z198" s="16">
        <v>-12.373200000000001</v>
      </c>
      <c r="AA198" s="16">
        <v>7.1097999999999999</v>
      </c>
      <c r="AB198" s="16" t="s">
        <v>189</v>
      </c>
      <c r="AC198" s="16" t="s">
        <v>189</v>
      </c>
      <c r="AD198" s="16" t="s">
        <v>189</v>
      </c>
      <c r="AE198" s="16" t="s">
        <v>189</v>
      </c>
      <c r="AF198" s="16" t="s">
        <v>189</v>
      </c>
      <c r="AG198" s="16" t="s">
        <v>189</v>
      </c>
      <c r="AH198" s="16" t="s">
        <v>189</v>
      </c>
      <c r="AI198" s="16">
        <v>-5.7201000000000004</v>
      </c>
      <c r="AJ198" s="16">
        <v>-7.0819999999999999</v>
      </c>
      <c r="AK198" s="16">
        <v>-5.4546999999999999</v>
      </c>
      <c r="AL198" s="16">
        <v>6.9210000000000003</v>
      </c>
      <c r="AM198" s="16" t="s">
        <v>189</v>
      </c>
      <c r="AN198" s="16">
        <v>-8.7192000000000007</v>
      </c>
      <c r="AO198" s="16" t="s">
        <v>189</v>
      </c>
      <c r="AP198" s="16">
        <v>-9.6628000000000007</v>
      </c>
      <c r="AQ198" s="16" t="s">
        <v>189</v>
      </c>
      <c r="AR198" s="16" t="s">
        <v>189</v>
      </c>
      <c r="AS198" s="16" t="s">
        <v>189</v>
      </c>
      <c r="AT198" s="16">
        <v>-8.0827000000000009</v>
      </c>
      <c r="AU198" s="16" t="s">
        <v>189</v>
      </c>
      <c r="AV198" s="16" t="s">
        <v>189</v>
      </c>
      <c r="AW198" s="16" t="s">
        <v>189</v>
      </c>
      <c r="AX198" s="16">
        <v>-13.1008</v>
      </c>
      <c r="AY198" s="16" t="s">
        <v>189</v>
      </c>
      <c r="AZ198" s="16">
        <v>-7.1006</v>
      </c>
      <c r="BA198" s="16" t="s">
        <v>189</v>
      </c>
      <c r="BB198" s="16">
        <v>-6.9250999999999996</v>
      </c>
      <c r="BC198" s="16" t="s">
        <v>189</v>
      </c>
      <c r="BD198" s="16" t="s">
        <v>189</v>
      </c>
      <c r="BE198" s="16">
        <v>-6.0279999999999996</v>
      </c>
      <c r="BF198" s="16">
        <v>8.9769000000000005</v>
      </c>
      <c r="BG198" s="16" t="s">
        <v>189</v>
      </c>
      <c r="BH198" s="16">
        <v>7.6459000000000001</v>
      </c>
      <c r="BI198" s="16" t="s">
        <v>189</v>
      </c>
      <c r="BJ198" s="16" t="s">
        <v>189</v>
      </c>
      <c r="BK198" s="16" t="s">
        <v>189</v>
      </c>
      <c r="BL198" s="16" t="s">
        <v>189</v>
      </c>
      <c r="BM198" s="16" t="s">
        <v>189</v>
      </c>
      <c r="BN198" s="16" t="s">
        <v>189</v>
      </c>
      <c r="BO198" s="16" t="s">
        <v>189</v>
      </c>
      <c r="BP198" s="16">
        <v>9.7509999999999994</v>
      </c>
      <c r="BQ198" s="16" t="s">
        <v>189</v>
      </c>
      <c r="BR198" s="16" t="s">
        <v>189</v>
      </c>
      <c r="BS198" s="16" t="s">
        <v>189</v>
      </c>
    </row>
    <row r="199" spans="1:71">
      <c r="A199" t="s">
        <v>285</v>
      </c>
      <c r="B199" t="s">
        <v>67</v>
      </c>
      <c r="C199" t="s">
        <v>487</v>
      </c>
      <c r="D199" s="16">
        <v>-17.964200000000002</v>
      </c>
      <c r="E199" s="16" t="s">
        <v>189</v>
      </c>
      <c r="F199" s="16" t="s">
        <v>189</v>
      </c>
      <c r="G199" s="16" t="s">
        <v>189</v>
      </c>
      <c r="H199" s="16" t="s">
        <v>189</v>
      </c>
      <c r="I199" s="16" t="s">
        <v>189</v>
      </c>
      <c r="J199" s="16" t="s">
        <v>189</v>
      </c>
      <c r="K199" s="16">
        <v>-18.687899999999999</v>
      </c>
      <c r="L199" s="16" t="s">
        <v>189</v>
      </c>
      <c r="M199" s="16" t="s">
        <v>189</v>
      </c>
      <c r="N199" s="16" t="s">
        <v>189</v>
      </c>
      <c r="O199" s="16" t="s">
        <v>189</v>
      </c>
      <c r="P199" s="16" t="s">
        <v>189</v>
      </c>
      <c r="Q199" s="16" t="s">
        <v>189</v>
      </c>
      <c r="R199" s="16" t="s">
        <v>189</v>
      </c>
      <c r="S199" s="16" t="s">
        <v>189</v>
      </c>
      <c r="T199" s="16" t="s">
        <v>189</v>
      </c>
      <c r="U199" s="16" t="s">
        <v>189</v>
      </c>
      <c r="V199" s="16" t="s">
        <v>189</v>
      </c>
      <c r="W199" s="16" t="s">
        <v>189</v>
      </c>
      <c r="X199" s="16" t="s">
        <v>189</v>
      </c>
      <c r="Y199" s="16" t="s">
        <v>189</v>
      </c>
      <c r="Z199" s="16" t="s">
        <v>189</v>
      </c>
      <c r="AA199" s="16" t="s">
        <v>189</v>
      </c>
      <c r="AB199" s="16" t="s">
        <v>189</v>
      </c>
      <c r="AC199" s="16" t="s">
        <v>189</v>
      </c>
      <c r="AD199" s="16" t="s">
        <v>189</v>
      </c>
      <c r="AE199" s="16" t="s">
        <v>189</v>
      </c>
      <c r="AF199" s="16" t="s">
        <v>189</v>
      </c>
      <c r="AG199" s="16" t="s">
        <v>189</v>
      </c>
      <c r="AH199" s="16" t="s">
        <v>189</v>
      </c>
      <c r="AI199" s="16" t="s">
        <v>189</v>
      </c>
      <c r="AJ199" s="16" t="s">
        <v>189</v>
      </c>
      <c r="AK199" s="16" t="s">
        <v>189</v>
      </c>
      <c r="AL199" s="16" t="s">
        <v>189</v>
      </c>
      <c r="AM199" s="16" t="s">
        <v>189</v>
      </c>
      <c r="AN199" s="16" t="s">
        <v>189</v>
      </c>
      <c r="AO199" s="16" t="s">
        <v>189</v>
      </c>
      <c r="AP199" s="16" t="s">
        <v>189</v>
      </c>
      <c r="AQ199" s="16" t="s">
        <v>189</v>
      </c>
      <c r="AR199" s="16" t="s">
        <v>189</v>
      </c>
      <c r="AS199" s="16" t="s">
        <v>189</v>
      </c>
      <c r="AT199" s="16" t="s">
        <v>189</v>
      </c>
      <c r="AU199" s="16" t="s">
        <v>189</v>
      </c>
      <c r="AV199" s="16" t="s">
        <v>189</v>
      </c>
      <c r="AW199" s="16" t="s">
        <v>189</v>
      </c>
      <c r="AX199" s="16" t="s">
        <v>189</v>
      </c>
      <c r="AY199" s="16" t="s">
        <v>189</v>
      </c>
      <c r="AZ199" s="16" t="s">
        <v>189</v>
      </c>
      <c r="BA199" s="16" t="s">
        <v>189</v>
      </c>
      <c r="BB199" s="16" t="s">
        <v>189</v>
      </c>
      <c r="BC199" s="16" t="s">
        <v>189</v>
      </c>
      <c r="BD199" s="16" t="s">
        <v>189</v>
      </c>
      <c r="BE199" s="16" t="s">
        <v>189</v>
      </c>
      <c r="BF199" s="16" t="s">
        <v>189</v>
      </c>
      <c r="BG199" s="16" t="s">
        <v>189</v>
      </c>
      <c r="BH199" s="16" t="s">
        <v>189</v>
      </c>
      <c r="BI199" s="16" t="s">
        <v>189</v>
      </c>
      <c r="BJ199" s="16" t="s">
        <v>189</v>
      </c>
      <c r="BK199" s="16" t="s">
        <v>189</v>
      </c>
      <c r="BL199" s="16" t="s">
        <v>189</v>
      </c>
      <c r="BM199" s="16" t="s">
        <v>189</v>
      </c>
      <c r="BN199" s="16" t="s">
        <v>189</v>
      </c>
      <c r="BO199" s="16" t="s">
        <v>189</v>
      </c>
      <c r="BP199" s="16" t="s">
        <v>189</v>
      </c>
      <c r="BQ199" s="16" t="s">
        <v>189</v>
      </c>
      <c r="BR199" s="16" t="s">
        <v>189</v>
      </c>
      <c r="BS199" s="16" t="s">
        <v>189</v>
      </c>
    </row>
    <row r="200" spans="1:71">
      <c r="A200" t="s">
        <v>285</v>
      </c>
      <c r="B200" t="s">
        <v>4</v>
      </c>
      <c r="C200" t="s">
        <v>488</v>
      </c>
      <c r="D200" s="16">
        <v>-31.211200000000002</v>
      </c>
      <c r="E200" s="16" t="s">
        <v>189</v>
      </c>
      <c r="F200" s="16" t="s">
        <v>189</v>
      </c>
      <c r="G200" s="16" t="s">
        <v>189</v>
      </c>
      <c r="H200" s="16" t="s">
        <v>189</v>
      </c>
      <c r="I200" s="16">
        <v>-27.656099999999999</v>
      </c>
      <c r="J200" s="16" t="s">
        <v>189</v>
      </c>
      <c r="K200" s="16">
        <v>-32.797899999999998</v>
      </c>
      <c r="L200" s="16" t="s">
        <v>189</v>
      </c>
      <c r="M200" s="16" t="s">
        <v>189</v>
      </c>
      <c r="N200" s="16" t="s">
        <v>189</v>
      </c>
      <c r="O200" s="16" t="s">
        <v>189</v>
      </c>
      <c r="P200" s="16">
        <v>-31.600999999999999</v>
      </c>
      <c r="Q200" s="16">
        <v>-34.1387</v>
      </c>
      <c r="R200" s="16" t="s">
        <v>189</v>
      </c>
      <c r="S200" s="16" t="s">
        <v>189</v>
      </c>
      <c r="T200" s="16">
        <v>-24.439900000000002</v>
      </c>
      <c r="U200" s="16" t="s">
        <v>189</v>
      </c>
      <c r="V200" s="16">
        <v>-33.764200000000002</v>
      </c>
      <c r="W200" s="16" t="s">
        <v>189</v>
      </c>
      <c r="X200" s="16" t="s">
        <v>189</v>
      </c>
      <c r="Y200" s="16" t="s">
        <v>189</v>
      </c>
      <c r="Z200" s="16">
        <v>-33.268500000000003</v>
      </c>
      <c r="AA200" s="16" t="s">
        <v>189</v>
      </c>
      <c r="AB200" s="16" t="s">
        <v>189</v>
      </c>
      <c r="AC200" s="16" t="s">
        <v>189</v>
      </c>
      <c r="AD200" s="16" t="s">
        <v>189</v>
      </c>
      <c r="AE200" s="16" t="s">
        <v>189</v>
      </c>
      <c r="AF200" s="16" t="s">
        <v>189</v>
      </c>
      <c r="AG200" s="16" t="s">
        <v>189</v>
      </c>
      <c r="AH200" s="16" t="s">
        <v>189</v>
      </c>
      <c r="AI200" s="16" t="s">
        <v>189</v>
      </c>
      <c r="AJ200" s="16" t="s">
        <v>189</v>
      </c>
      <c r="AK200" s="16" t="s">
        <v>189</v>
      </c>
      <c r="AL200" s="16" t="s">
        <v>189</v>
      </c>
      <c r="AM200" s="16" t="s">
        <v>189</v>
      </c>
      <c r="AN200" s="16" t="s">
        <v>189</v>
      </c>
      <c r="AO200" s="16" t="s">
        <v>189</v>
      </c>
      <c r="AP200" s="16" t="s">
        <v>189</v>
      </c>
      <c r="AQ200" s="16" t="s">
        <v>189</v>
      </c>
      <c r="AR200" s="16" t="s">
        <v>189</v>
      </c>
      <c r="AS200" s="16" t="s">
        <v>189</v>
      </c>
      <c r="AT200" s="16" t="s">
        <v>189</v>
      </c>
      <c r="AU200" s="16" t="s">
        <v>189</v>
      </c>
      <c r="AV200" s="16" t="s">
        <v>189</v>
      </c>
      <c r="AW200" s="16" t="s">
        <v>189</v>
      </c>
      <c r="AX200" s="16" t="s">
        <v>189</v>
      </c>
      <c r="AY200" s="16" t="s">
        <v>189</v>
      </c>
      <c r="AZ200" s="16" t="s">
        <v>189</v>
      </c>
      <c r="BA200" s="16" t="s">
        <v>189</v>
      </c>
      <c r="BB200" s="16" t="s">
        <v>189</v>
      </c>
      <c r="BC200" s="16" t="s">
        <v>189</v>
      </c>
      <c r="BD200" s="16" t="s">
        <v>189</v>
      </c>
      <c r="BE200" s="16" t="s">
        <v>189</v>
      </c>
      <c r="BF200" s="16" t="s">
        <v>189</v>
      </c>
      <c r="BG200" s="16" t="s">
        <v>189</v>
      </c>
      <c r="BH200" s="16" t="s">
        <v>189</v>
      </c>
      <c r="BI200" s="16" t="s">
        <v>189</v>
      </c>
      <c r="BJ200" s="16" t="s">
        <v>189</v>
      </c>
      <c r="BK200" s="16" t="s">
        <v>189</v>
      </c>
      <c r="BL200" s="16" t="s">
        <v>189</v>
      </c>
      <c r="BM200" s="16" t="s">
        <v>189</v>
      </c>
      <c r="BN200" s="16" t="s">
        <v>189</v>
      </c>
      <c r="BO200" s="16" t="s">
        <v>189</v>
      </c>
      <c r="BP200" s="16" t="s">
        <v>189</v>
      </c>
      <c r="BQ200" s="16" t="s">
        <v>189</v>
      </c>
      <c r="BR200" s="16" t="s">
        <v>189</v>
      </c>
      <c r="BS200" s="16" t="s">
        <v>189</v>
      </c>
    </row>
    <row r="201" spans="1:71">
      <c r="A201" t="s">
        <v>286</v>
      </c>
      <c r="B201" t="s">
        <v>0</v>
      </c>
      <c r="C201" t="s">
        <v>489</v>
      </c>
      <c r="D201" s="16">
        <v>3.3589000000000002</v>
      </c>
      <c r="E201" s="16" t="s">
        <v>189</v>
      </c>
      <c r="F201" s="16" t="s">
        <v>189</v>
      </c>
      <c r="G201" s="16">
        <v>-2.5388000000000002</v>
      </c>
      <c r="H201" s="16" t="s">
        <v>189</v>
      </c>
      <c r="I201" s="16">
        <v>2.5261999999999998</v>
      </c>
      <c r="J201" s="16" t="s">
        <v>189</v>
      </c>
      <c r="K201" s="16">
        <v>3.6053999999999999</v>
      </c>
      <c r="L201" s="16">
        <v>-4.0635000000000003</v>
      </c>
      <c r="M201" s="16" t="s">
        <v>189</v>
      </c>
      <c r="N201" s="16" t="s">
        <v>189</v>
      </c>
      <c r="O201" s="16">
        <v>3.4716999999999998</v>
      </c>
      <c r="P201" s="16" t="s">
        <v>189</v>
      </c>
      <c r="Q201" s="16">
        <v>-3.9561999999999999</v>
      </c>
      <c r="R201" s="16" t="s">
        <v>189</v>
      </c>
      <c r="S201" s="16">
        <v>-2.1726999999999999</v>
      </c>
      <c r="T201" s="16">
        <v>-4.2115999999999998</v>
      </c>
      <c r="U201" s="16">
        <v>3.2347999999999999</v>
      </c>
      <c r="V201" s="16" t="s">
        <v>189</v>
      </c>
      <c r="W201" s="16" t="s">
        <v>189</v>
      </c>
      <c r="X201" s="16" t="s">
        <v>189</v>
      </c>
      <c r="Y201" s="16">
        <v>3.3589000000000002</v>
      </c>
      <c r="Z201" s="16" t="s">
        <v>189</v>
      </c>
      <c r="AA201" s="16">
        <v>3.3589000000000002</v>
      </c>
      <c r="AB201" s="16" t="s">
        <v>189</v>
      </c>
      <c r="AC201" s="16">
        <v>-2.1726999999999999</v>
      </c>
      <c r="AD201" s="16" t="s">
        <v>189</v>
      </c>
      <c r="AE201" s="16">
        <v>-2.0958999999999999</v>
      </c>
      <c r="AF201" s="16" t="s">
        <v>189</v>
      </c>
      <c r="AG201" s="16" t="s">
        <v>189</v>
      </c>
      <c r="AH201" s="16" t="s">
        <v>189</v>
      </c>
      <c r="AI201" s="16">
        <v>-4.2115999999999998</v>
      </c>
      <c r="AJ201" s="16" t="s">
        <v>189</v>
      </c>
      <c r="AK201" s="16" t="s">
        <v>189</v>
      </c>
      <c r="AL201" s="16" t="s">
        <v>189</v>
      </c>
      <c r="AM201" s="16" t="s">
        <v>189</v>
      </c>
      <c r="AN201" s="16" t="s">
        <v>189</v>
      </c>
      <c r="AO201" s="16">
        <v>-2.3923000000000001</v>
      </c>
      <c r="AP201" s="16">
        <v>-3.7179000000000002</v>
      </c>
      <c r="AQ201" s="16" t="s">
        <v>189</v>
      </c>
      <c r="AR201" s="16" t="s">
        <v>189</v>
      </c>
      <c r="AS201" s="16" t="s">
        <v>189</v>
      </c>
      <c r="AT201" s="16" t="s">
        <v>189</v>
      </c>
      <c r="AU201" s="16" t="s">
        <v>189</v>
      </c>
      <c r="AV201" s="16" t="s">
        <v>189</v>
      </c>
      <c r="AW201" s="16" t="s">
        <v>189</v>
      </c>
      <c r="AX201" s="16" t="s">
        <v>189</v>
      </c>
      <c r="AY201" s="16" t="s">
        <v>189</v>
      </c>
      <c r="AZ201" s="16" t="s">
        <v>189</v>
      </c>
      <c r="BA201" s="16">
        <v>2.5261999999999998</v>
      </c>
      <c r="BB201" s="16">
        <v>-3.9561999999999999</v>
      </c>
      <c r="BC201" s="16" t="s">
        <v>189</v>
      </c>
      <c r="BD201" s="16" t="s">
        <v>189</v>
      </c>
      <c r="BE201" s="16">
        <v>3.4716999999999998</v>
      </c>
      <c r="BF201" s="16" t="s">
        <v>189</v>
      </c>
      <c r="BG201" s="16">
        <v>-2.6353</v>
      </c>
      <c r="BH201" s="16">
        <v>-3.9855</v>
      </c>
      <c r="BI201" s="16" t="s">
        <v>189</v>
      </c>
      <c r="BJ201" s="16" t="s">
        <v>189</v>
      </c>
      <c r="BK201" s="16" t="s">
        <v>189</v>
      </c>
      <c r="BL201" s="16" t="s">
        <v>189</v>
      </c>
      <c r="BM201" s="16" t="s">
        <v>189</v>
      </c>
      <c r="BN201" s="16" t="s">
        <v>189</v>
      </c>
      <c r="BO201" s="16" t="s">
        <v>189</v>
      </c>
      <c r="BP201" s="16" t="s">
        <v>189</v>
      </c>
      <c r="BQ201" s="16">
        <v>-2.734</v>
      </c>
      <c r="BR201" s="16" t="s">
        <v>189</v>
      </c>
      <c r="BS201" s="16" t="s">
        <v>189</v>
      </c>
    </row>
    <row r="202" spans="1:71">
      <c r="A202" t="s">
        <v>286</v>
      </c>
      <c r="B202" t="s">
        <v>1</v>
      </c>
      <c r="C202" t="s">
        <v>490</v>
      </c>
      <c r="D202" s="16">
        <v>1.0470999999999999</v>
      </c>
      <c r="E202" s="16" t="s">
        <v>189</v>
      </c>
      <c r="F202" s="16" t="s">
        <v>189</v>
      </c>
      <c r="G202" s="16">
        <v>0.75249999999999995</v>
      </c>
      <c r="H202" s="16" t="s">
        <v>189</v>
      </c>
      <c r="I202" s="16">
        <v>0.999</v>
      </c>
      <c r="J202" s="16" t="s">
        <v>189</v>
      </c>
      <c r="K202" s="16">
        <v>1.0619000000000001</v>
      </c>
      <c r="L202" s="16">
        <v>-0.85870000000000002</v>
      </c>
      <c r="M202" s="16">
        <v>1.2725</v>
      </c>
      <c r="N202" s="16" t="s">
        <v>189</v>
      </c>
      <c r="O202" s="16">
        <v>1.1068</v>
      </c>
      <c r="P202" s="16" t="s">
        <v>189</v>
      </c>
      <c r="Q202" s="16">
        <v>-1.8579000000000001</v>
      </c>
      <c r="R202" s="16">
        <v>0.33489999999999998</v>
      </c>
      <c r="S202" s="16">
        <v>1.3668</v>
      </c>
      <c r="T202" s="16">
        <v>-0.69530000000000003</v>
      </c>
      <c r="U202" s="16">
        <v>1.3896999999999999</v>
      </c>
      <c r="V202" s="16">
        <v>-0.30859999999999999</v>
      </c>
      <c r="W202" s="16" t="s">
        <v>189</v>
      </c>
      <c r="X202" s="16" t="s">
        <v>189</v>
      </c>
      <c r="Y202" s="16">
        <v>1.0472999999999999</v>
      </c>
      <c r="Z202" s="16" t="s">
        <v>189</v>
      </c>
      <c r="AA202" s="16">
        <v>1.0472999999999999</v>
      </c>
      <c r="AB202" s="16" t="s">
        <v>189</v>
      </c>
      <c r="AC202" s="16">
        <v>1.3674999999999999</v>
      </c>
      <c r="AD202" s="16" t="s">
        <v>189</v>
      </c>
      <c r="AE202" s="16">
        <v>1.2681</v>
      </c>
      <c r="AF202" s="16">
        <v>-2.5434999999999999</v>
      </c>
      <c r="AG202" s="16">
        <v>-0.57369999999999999</v>
      </c>
      <c r="AH202" s="16" t="s">
        <v>189</v>
      </c>
      <c r="AI202" s="16">
        <v>-0.69530000000000003</v>
      </c>
      <c r="AJ202" s="16" t="s">
        <v>189</v>
      </c>
      <c r="AK202" s="16">
        <v>-0.7218</v>
      </c>
      <c r="AL202" s="16" t="s">
        <v>189</v>
      </c>
      <c r="AM202" s="16" t="s">
        <v>189</v>
      </c>
      <c r="AN202" s="16" t="s">
        <v>189</v>
      </c>
      <c r="AO202" s="16">
        <v>1.4544999999999999</v>
      </c>
      <c r="AP202" s="16">
        <v>-2.1425999999999998</v>
      </c>
      <c r="AQ202" s="16">
        <v>-0.55059999999999998</v>
      </c>
      <c r="AR202" s="16" t="s">
        <v>189</v>
      </c>
      <c r="AS202" s="16">
        <v>-1E-4</v>
      </c>
      <c r="AT202" s="16" t="s">
        <v>189</v>
      </c>
      <c r="AU202" s="16">
        <v>-1E-4</v>
      </c>
      <c r="AV202" s="16" t="s">
        <v>189</v>
      </c>
      <c r="AW202" s="16" t="s">
        <v>189</v>
      </c>
      <c r="AX202" s="16" t="s">
        <v>189</v>
      </c>
      <c r="AY202" s="16" t="s">
        <v>189</v>
      </c>
      <c r="AZ202" s="16" t="s">
        <v>189</v>
      </c>
      <c r="BA202" s="16">
        <v>0.999</v>
      </c>
      <c r="BB202" s="16">
        <v>-1.8588</v>
      </c>
      <c r="BC202" s="16">
        <v>0.33489999999999998</v>
      </c>
      <c r="BD202" s="16" t="s">
        <v>189</v>
      </c>
      <c r="BE202" s="16">
        <v>1.107</v>
      </c>
      <c r="BF202" s="16" t="s">
        <v>189</v>
      </c>
      <c r="BG202" s="16">
        <v>1.0586</v>
      </c>
      <c r="BH202" s="16">
        <v>-1.8758999999999999</v>
      </c>
      <c r="BI202" s="16">
        <v>0.36909999999999998</v>
      </c>
      <c r="BJ202" s="16" t="s">
        <v>189</v>
      </c>
      <c r="BK202" s="16" t="s">
        <v>189</v>
      </c>
      <c r="BL202" s="16" t="s">
        <v>189</v>
      </c>
      <c r="BM202" s="16" t="s">
        <v>189</v>
      </c>
      <c r="BN202" s="16" t="s">
        <v>189</v>
      </c>
      <c r="BO202" s="16" t="s">
        <v>189</v>
      </c>
      <c r="BP202" s="16" t="s">
        <v>189</v>
      </c>
      <c r="BQ202" s="16">
        <v>-1.7410000000000001</v>
      </c>
      <c r="BR202" s="16" t="s">
        <v>189</v>
      </c>
      <c r="BS202" s="16">
        <v>0.35270000000000001</v>
      </c>
    </row>
    <row r="203" spans="1:71">
      <c r="A203" t="s">
        <v>286</v>
      </c>
      <c r="B203" t="s">
        <v>2</v>
      </c>
      <c r="C203" t="s">
        <v>491</v>
      </c>
      <c r="D203" s="16">
        <v>4.3944000000000001</v>
      </c>
      <c r="E203" s="16">
        <v>5.1093999999999999</v>
      </c>
      <c r="F203" s="16">
        <v>5.5098000000000003</v>
      </c>
      <c r="G203" s="16">
        <v>2.9769000000000001</v>
      </c>
      <c r="H203" s="16">
        <v>5.1093999999999999</v>
      </c>
      <c r="I203" s="16">
        <v>3.8723999999999998</v>
      </c>
      <c r="J203" s="16">
        <v>3.2441</v>
      </c>
      <c r="K203" s="16">
        <v>4.7991000000000001</v>
      </c>
      <c r="L203" s="16">
        <v>3.899</v>
      </c>
      <c r="M203" s="16">
        <v>6.2137000000000002</v>
      </c>
      <c r="N203" s="16" t="s">
        <v>189</v>
      </c>
      <c r="O203" s="16">
        <v>4.4500999999999999</v>
      </c>
      <c r="P203" s="16" t="s">
        <v>189</v>
      </c>
      <c r="Q203" s="16">
        <v>4.1696</v>
      </c>
      <c r="R203" s="16">
        <v>4.9894999999999996</v>
      </c>
      <c r="S203" s="16">
        <v>4.0922000000000001</v>
      </c>
      <c r="T203" s="16">
        <v>4.6360000000000001</v>
      </c>
      <c r="U203" s="16">
        <v>4.1882999999999999</v>
      </c>
      <c r="V203" s="16">
        <v>5.1845999999999997</v>
      </c>
      <c r="W203" s="16" t="s">
        <v>189</v>
      </c>
      <c r="X203" s="16" t="s">
        <v>189</v>
      </c>
      <c r="Y203" s="16">
        <v>4.3520000000000003</v>
      </c>
      <c r="Z203" s="16" t="s">
        <v>189</v>
      </c>
      <c r="AA203" s="16">
        <v>4.3520000000000003</v>
      </c>
      <c r="AB203" s="16" t="s">
        <v>189</v>
      </c>
      <c r="AC203" s="16">
        <v>3.9942000000000002</v>
      </c>
      <c r="AD203" s="16">
        <v>5.6449999999999996</v>
      </c>
      <c r="AE203" s="16">
        <v>3.0623999999999998</v>
      </c>
      <c r="AF203" s="16">
        <v>4.3632</v>
      </c>
      <c r="AG203" s="16">
        <v>3.5152999999999999</v>
      </c>
      <c r="AH203" s="16" t="s">
        <v>189</v>
      </c>
      <c r="AI203" s="16">
        <v>4.6360000000000001</v>
      </c>
      <c r="AJ203" s="16">
        <v>4.7649999999999997</v>
      </c>
      <c r="AK203" s="16">
        <v>4.5484999999999998</v>
      </c>
      <c r="AL203" s="16">
        <v>4.0378999999999996</v>
      </c>
      <c r="AM203" s="16">
        <v>-6.4968000000000004</v>
      </c>
      <c r="AN203" s="16">
        <v>4.5105000000000004</v>
      </c>
      <c r="AO203" s="16">
        <v>3.9196</v>
      </c>
      <c r="AP203" s="16">
        <v>3.9388999999999998</v>
      </c>
      <c r="AQ203" s="16">
        <v>4.9752999999999998</v>
      </c>
      <c r="AR203" s="16">
        <v>-7.9450000000000003</v>
      </c>
      <c r="AS203" s="16">
        <v>3.7233000000000001</v>
      </c>
      <c r="AT203" s="16">
        <v>5.2582000000000004</v>
      </c>
      <c r="AU203" s="16">
        <v>-5.0838000000000001</v>
      </c>
      <c r="AV203" s="16" t="s">
        <v>189</v>
      </c>
      <c r="AW203" s="16" t="s">
        <v>189</v>
      </c>
      <c r="AX203" s="16" t="s">
        <v>189</v>
      </c>
      <c r="AY203" s="16" t="s">
        <v>189</v>
      </c>
      <c r="AZ203" s="16">
        <v>4.9984000000000002</v>
      </c>
      <c r="BA203" s="16">
        <v>3.8738999999999999</v>
      </c>
      <c r="BB203" s="16">
        <v>4.1093000000000002</v>
      </c>
      <c r="BC203" s="16">
        <v>4.9938000000000002</v>
      </c>
      <c r="BD203" s="16" t="s">
        <v>189</v>
      </c>
      <c r="BE203" s="16">
        <v>4.4054000000000002</v>
      </c>
      <c r="BF203" s="16">
        <v>5.1093999999999999</v>
      </c>
      <c r="BG203" s="16">
        <v>3.9428000000000001</v>
      </c>
      <c r="BH203" s="16">
        <v>4.0952000000000002</v>
      </c>
      <c r="BI203" s="16">
        <v>5.4817999999999998</v>
      </c>
      <c r="BJ203" s="16" t="s">
        <v>189</v>
      </c>
      <c r="BK203" s="16" t="s">
        <v>189</v>
      </c>
      <c r="BL203" s="16" t="s">
        <v>189</v>
      </c>
      <c r="BM203" s="16" t="s">
        <v>189</v>
      </c>
      <c r="BN203" s="16" t="s">
        <v>189</v>
      </c>
      <c r="BO203" s="16" t="s">
        <v>189</v>
      </c>
      <c r="BP203" s="16">
        <v>4.3559999999999999</v>
      </c>
      <c r="BQ203" s="16">
        <v>3.8887999999999998</v>
      </c>
      <c r="BR203" s="16" t="s">
        <v>189</v>
      </c>
      <c r="BS203" s="16">
        <v>3.8117000000000001</v>
      </c>
    </row>
    <row r="204" spans="1:71">
      <c r="A204" t="s">
        <v>286</v>
      </c>
      <c r="B204" t="s">
        <v>67</v>
      </c>
      <c r="C204" t="s">
        <v>492</v>
      </c>
      <c r="D204" s="16">
        <v>12.0807</v>
      </c>
      <c r="E204" s="16" t="s">
        <v>189</v>
      </c>
      <c r="F204" s="16" t="s">
        <v>189</v>
      </c>
      <c r="G204" s="16">
        <v>-7.3715000000000002</v>
      </c>
      <c r="H204" s="16" t="s">
        <v>189</v>
      </c>
      <c r="I204" s="16">
        <v>9.1809999999999992</v>
      </c>
      <c r="J204" s="16" t="s">
        <v>189</v>
      </c>
      <c r="K204" s="16">
        <v>12.7913</v>
      </c>
      <c r="L204" s="16">
        <v>-13.2746</v>
      </c>
      <c r="M204" s="16">
        <v>-11.0695</v>
      </c>
      <c r="N204" s="16" t="s">
        <v>189</v>
      </c>
      <c r="O204" s="16">
        <v>12.4194</v>
      </c>
      <c r="P204" s="16" t="s">
        <v>189</v>
      </c>
      <c r="Q204" s="16">
        <v>-13.136100000000001</v>
      </c>
      <c r="R204" s="16">
        <v>-10.7836</v>
      </c>
      <c r="S204" s="16">
        <v>16.709299999999999</v>
      </c>
      <c r="T204" s="16">
        <v>-6.7380000000000004</v>
      </c>
      <c r="U204" s="16">
        <v>-10.6454</v>
      </c>
      <c r="V204" s="16">
        <v>-15.468</v>
      </c>
      <c r="W204" s="16" t="s">
        <v>189</v>
      </c>
      <c r="X204" s="16" t="s">
        <v>189</v>
      </c>
      <c r="Y204" s="16">
        <v>12.0807</v>
      </c>
      <c r="Z204" s="16" t="s">
        <v>189</v>
      </c>
      <c r="AA204" s="16">
        <v>12.0807</v>
      </c>
      <c r="AB204" s="16" t="s">
        <v>189</v>
      </c>
      <c r="AC204" s="16">
        <v>16.709299999999999</v>
      </c>
      <c r="AD204" s="16" t="s">
        <v>189</v>
      </c>
      <c r="AE204" s="16">
        <v>-15.030200000000001</v>
      </c>
      <c r="AF204" s="16">
        <v>-18.824300000000001</v>
      </c>
      <c r="AG204" s="16">
        <v>-14.4733</v>
      </c>
      <c r="AH204" s="16" t="s">
        <v>189</v>
      </c>
      <c r="AI204" s="16">
        <v>-6.7380000000000004</v>
      </c>
      <c r="AJ204" s="16" t="s">
        <v>189</v>
      </c>
      <c r="AK204" s="16" t="s">
        <v>189</v>
      </c>
      <c r="AL204" s="16" t="s">
        <v>189</v>
      </c>
      <c r="AM204" s="16" t="s">
        <v>189</v>
      </c>
      <c r="AN204" s="16" t="s">
        <v>189</v>
      </c>
      <c r="AO204" s="16">
        <v>-6.9356999999999998</v>
      </c>
      <c r="AP204" s="16">
        <v>-10.5159</v>
      </c>
      <c r="AQ204" s="16" t="s">
        <v>189</v>
      </c>
      <c r="AR204" s="16" t="s">
        <v>189</v>
      </c>
      <c r="AS204" s="16">
        <v>-14.398</v>
      </c>
      <c r="AT204" s="16" t="s">
        <v>189</v>
      </c>
      <c r="AU204" s="16" t="s">
        <v>189</v>
      </c>
      <c r="AV204" s="16" t="s">
        <v>189</v>
      </c>
      <c r="AW204" s="16" t="s">
        <v>189</v>
      </c>
      <c r="AX204" s="16" t="s">
        <v>189</v>
      </c>
      <c r="AY204" s="16" t="s">
        <v>189</v>
      </c>
      <c r="AZ204" s="16" t="s">
        <v>189</v>
      </c>
      <c r="BA204" s="16">
        <v>9.1809999999999992</v>
      </c>
      <c r="BB204" s="16">
        <v>-13.136100000000001</v>
      </c>
      <c r="BC204" s="16">
        <v>-10.7836</v>
      </c>
      <c r="BD204" s="16" t="s">
        <v>189</v>
      </c>
      <c r="BE204" s="16">
        <v>12.4194</v>
      </c>
      <c r="BF204" s="16" t="s">
        <v>189</v>
      </c>
      <c r="BG204" s="16">
        <v>9.2728000000000002</v>
      </c>
      <c r="BH204" s="16">
        <v>-12.8187</v>
      </c>
      <c r="BI204" s="16">
        <v>-11.845599999999999</v>
      </c>
      <c r="BJ204" s="16" t="s">
        <v>189</v>
      </c>
      <c r="BK204" s="16" t="s">
        <v>189</v>
      </c>
      <c r="BL204" s="16" t="s">
        <v>189</v>
      </c>
      <c r="BM204" s="16" t="s">
        <v>189</v>
      </c>
      <c r="BN204" s="16" t="s">
        <v>189</v>
      </c>
      <c r="BO204" s="16" t="s">
        <v>189</v>
      </c>
      <c r="BP204" s="16" t="s">
        <v>189</v>
      </c>
      <c r="BQ204" s="16">
        <v>-9.8183000000000007</v>
      </c>
      <c r="BR204" s="16" t="s">
        <v>189</v>
      </c>
      <c r="BS204" s="16">
        <v>-8.6335999999999995</v>
      </c>
    </row>
    <row r="205" spans="1:71">
      <c r="A205" t="s">
        <v>286</v>
      </c>
      <c r="B205" t="s">
        <v>4</v>
      </c>
      <c r="C205" t="s">
        <v>493</v>
      </c>
      <c r="D205" s="16">
        <v>11.9954</v>
      </c>
      <c r="E205" s="16">
        <v>-15.764699999999999</v>
      </c>
      <c r="F205" s="16">
        <v>-18.601299999999998</v>
      </c>
      <c r="G205" s="16">
        <v>6.2519</v>
      </c>
      <c r="H205" s="16">
        <v>-15.764699999999999</v>
      </c>
      <c r="I205" s="16">
        <v>10.3355</v>
      </c>
      <c r="J205" s="16" t="s">
        <v>189</v>
      </c>
      <c r="K205" s="16">
        <v>12.189399999999999</v>
      </c>
      <c r="L205" s="16">
        <v>15.202199999999999</v>
      </c>
      <c r="M205" s="16">
        <v>5.7874999999999996</v>
      </c>
      <c r="N205" s="16" t="s">
        <v>189</v>
      </c>
      <c r="O205" s="16">
        <v>12.430300000000001</v>
      </c>
      <c r="P205" s="16" t="s">
        <v>189</v>
      </c>
      <c r="Q205" s="16">
        <v>15.520200000000001</v>
      </c>
      <c r="R205" s="16">
        <v>-5.2232000000000003</v>
      </c>
      <c r="S205" s="16">
        <v>13.2209</v>
      </c>
      <c r="T205" s="16">
        <v>10.7399</v>
      </c>
      <c r="U205" s="16">
        <v>11.742900000000001</v>
      </c>
      <c r="V205" s="16">
        <v>-12.705399999999999</v>
      </c>
      <c r="W205" s="16" t="s">
        <v>189</v>
      </c>
      <c r="X205" s="16" t="s">
        <v>189</v>
      </c>
      <c r="Y205" s="16">
        <v>12.013299999999999</v>
      </c>
      <c r="Z205" s="16" t="s">
        <v>189</v>
      </c>
      <c r="AA205" s="16">
        <v>12.013299999999999</v>
      </c>
      <c r="AB205" s="16" t="s">
        <v>189</v>
      </c>
      <c r="AC205" s="16">
        <v>13.259399999999999</v>
      </c>
      <c r="AD205" s="16" t="s">
        <v>189</v>
      </c>
      <c r="AE205" s="16">
        <v>11.235799999999999</v>
      </c>
      <c r="AF205" s="16">
        <v>-17.682200000000002</v>
      </c>
      <c r="AG205" s="16">
        <v>-6.3731999999999998</v>
      </c>
      <c r="AH205" s="16" t="s">
        <v>189</v>
      </c>
      <c r="AI205" s="16">
        <v>10.7399</v>
      </c>
      <c r="AJ205" s="16" t="s">
        <v>189</v>
      </c>
      <c r="AK205" s="16">
        <v>-9.4123000000000001</v>
      </c>
      <c r="AL205" s="16">
        <v>-13.6104</v>
      </c>
      <c r="AM205" s="16" t="s">
        <v>189</v>
      </c>
      <c r="AN205" s="16">
        <v>-13.6538</v>
      </c>
      <c r="AO205" s="16">
        <v>10.7651</v>
      </c>
      <c r="AP205" s="16">
        <v>15.4176</v>
      </c>
      <c r="AQ205" s="16" t="s">
        <v>189</v>
      </c>
      <c r="AR205" s="16" t="s">
        <v>189</v>
      </c>
      <c r="AS205" s="16">
        <v>-9.4583999999999993</v>
      </c>
      <c r="AT205" s="16" t="s">
        <v>189</v>
      </c>
      <c r="AU205" s="16" t="s">
        <v>189</v>
      </c>
      <c r="AV205" s="16" t="s">
        <v>189</v>
      </c>
      <c r="AW205" s="16" t="s">
        <v>189</v>
      </c>
      <c r="AX205" s="16" t="s">
        <v>189</v>
      </c>
      <c r="AY205" s="16" t="s">
        <v>189</v>
      </c>
      <c r="AZ205" s="16">
        <v>-15.764699999999999</v>
      </c>
      <c r="BA205" s="16">
        <v>10.357799999999999</v>
      </c>
      <c r="BB205" s="16">
        <v>15.5549</v>
      </c>
      <c r="BC205" s="16">
        <v>-5.2232000000000003</v>
      </c>
      <c r="BD205" s="16" t="s">
        <v>189</v>
      </c>
      <c r="BE205" s="16">
        <v>12.4499</v>
      </c>
      <c r="BF205" s="16">
        <v>-15.8348</v>
      </c>
      <c r="BG205" s="16">
        <v>10.814500000000001</v>
      </c>
      <c r="BH205" s="16">
        <v>15.642799999999999</v>
      </c>
      <c r="BI205" s="16">
        <v>-5.2927999999999997</v>
      </c>
      <c r="BJ205" s="16" t="s">
        <v>189</v>
      </c>
      <c r="BK205" s="16" t="s">
        <v>189</v>
      </c>
      <c r="BL205" s="16" t="s">
        <v>189</v>
      </c>
      <c r="BM205" s="16" t="s">
        <v>189</v>
      </c>
      <c r="BN205" s="16" t="s">
        <v>189</v>
      </c>
      <c r="BO205" s="16" t="s">
        <v>189</v>
      </c>
      <c r="BP205" s="16">
        <v>-16.794899999999998</v>
      </c>
      <c r="BQ205" s="16">
        <v>-14.580500000000001</v>
      </c>
      <c r="BR205" s="16" t="s">
        <v>189</v>
      </c>
      <c r="BS205" s="16">
        <v>-5.1828000000000003</v>
      </c>
    </row>
    <row r="206" spans="1:71">
      <c r="A206" t="s">
        <v>287</v>
      </c>
      <c r="B206" t="s">
        <v>0</v>
      </c>
      <c r="C206" t="s">
        <v>494</v>
      </c>
      <c r="D206" s="16">
        <v>9.3430999999999997</v>
      </c>
      <c r="E206" s="16">
        <v>-15.8439</v>
      </c>
      <c r="F206" s="16">
        <v>-13.708399999999999</v>
      </c>
      <c r="G206" s="16">
        <v>-2.57</v>
      </c>
      <c r="H206" s="16">
        <v>-15.8439</v>
      </c>
      <c r="I206" s="16">
        <v>7.3921000000000001</v>
      </c>
      <c r="J206" s="16" t="s">
        <v>189</v>
      </c>
      <c r="K206" s="16">
        <v>9.1158999999999999</v>
      </c>
      <c r="L206" s="16">
        <v>-13.0067</v>
      </c>
      <c r="M206" s="16">
        <v>7.7911000000000001</v>
      </c>
      <c r="N206" s="16" t="s">
        <v>189</v>
      </c>
      <c r="O206" s="16">
        <v>9.3547999999999991</v>
      </c>
      <c r="P206" s="16">
        <v>-9.4090000000000007</v>
      </c>
      <c r="Q206" s="16">
        <v>-14.420400000000001</v>
      </c>
      <c r="R206" s="16">
        <v>5.6397000000000004</v>
      </c>
      <c r="S206" s="16">
        <v>9.1791999999999998</v>
      </c>
      <c r="T206" s="16">
        <v>-9.8216000000000001</v>
      </c>
      <c r="U206" s="16" t="s">
        <v>189</v>
      </c>
      <c r="V206" s="16">
        <v>9.5356000000000005</v>
      </c>
      <c r="W206" s="16">
        <v>-10.843500000000001</v>
      </c>
      <c r="X206" s="16" t="s">
        <v>189</v>
      </c>
      <c r="Y206" s="16">
        <v>10.047700000000001</v>
      </c>
      <c r="Z206" s="16">
        <v>-8.5113000000000003</v>
      </c>
      <c r="AA206" s="16">
        <v>10.047700000000001</v>
      </c>
      <c r="AB206" s="16">
        <v>-9.7840000000000007</v>
      </c>
      <c r="AC206" s="16">
        <v>-8.3960000000000008</v>
      </c>
      <c r="AD206" s="16" t="s">
        <v>189</v>
      </c>
      <c r="AE206" s="16">
        <v>-5.7926000000000002</v>
      </c>
      <c r="AF206" s="16">
        <v>-13.1637</v>
      </c>
      <c r="AG206" s="16">
        <v>-6.3880999999999997</v>
      </c>
      <c r="AH206" s="16" t="s">
        <v>189</v>
      </c>
      <c r="AI206" s="16">
        <v>-11.923299999999999</v>
      </c>
      <c r="AJ206" s="16" t="s">
        <v>189</v>
      </c>
      <c r="AK206" s="16">
        <v>-10.2874</v>
      </c>
      <c r="AL206" s="16" t="s">
        <v>189</v>
      </c>
      <c r="AM206" s="16" t="s">
        <v>189</v>
      </c>
      <c r="AN206" s="16" t="s">
        <v>189</v>
      </c>
      <c r="AO206" s="16" t="s">
        <v>189</v>
      </c>
      <c r="AP206" s="16" t="s">
        <v>189</v>
      </c>
      <c r="AQ206" s="16" t="s">
        <v>189</v>
      </c>
      <c r="AR206" s="16" t="s">
        <v>189</v>
      </c>
      <c r="AS206" s="16">
        <v>6.9162999999999997</v>
      </c>
      <c r="AT206" s="16">
        <v>-14.7608</v>
      </c>
      <c r="AU206" s="16">
        <v>-6.2664</v>
      </c>
      <c r="AV206" s="16" t="s">
        <v>189</v>
      </c>
      <c r="AW206" s="16">
        <v>-4.7205000000000004</v>
      </c>
      <c r="AX206" s="16" t="s">
        <v>189</v>
      </c>
      <c r="AY206" s="16">
        <v>-7.0384000000000002</v>
      </c>
      <c r="AZ206" s="16" t="s">
        <v>189</v>
      </c>
      <c r="BA206" s="16">
        <v>-9.2500999999999998</v>
      </c>
      <c r="BB206" s="16" t="s">
        <v>189</v>
      </c>
      <c r="BC206" s="16">
        <v>-4.4527999999999999</v>
      </c>
      <c r="BD206" s="16">
        <v>-7.7054</v>
      </c>
      <c r="BE206" s="16">
        <v>-10.408200000000001</v>
      </c>
      <c r="BF206" s="16" t="s">
        <v>189</v>
      </c>
      <c r="BG206" s="16">
        <v>-7.9513999999999996</v>
      </c>
      <c r="BH206" s="16">
        <v>-14.6105</v>
      </c>
      <c r="BI206" s="16">
        <v>-3.1654</v>
      </c>
      <c r="BJ206" s="16" t="s">
        <v>189</v>
      </c>
      <c r="BK206" s="16" t="s">
        <v>189</v>
      </c>
      <c r="BL206" s="16" t="s">
        <v>189</v>
      </c>
      <c r="BM206" s="16">
        <v>-6.3402000000000003</v>
      </c>
      <c r="BN206" s="16" t="s">
        <v>189</v>
      </c>
      <c r="BO206" s="16">
        <v>-9.1664999999999992</v>
      </c>
      <c r="BP206" s="16" t="s">
        <v>189</v>
      </c>
      <c r="BQ206" s="16" t="s">
        <v>189</v>
      </c>
      <c r="BR206" s="16" t="s">
        <v>189</v>
      </c>
      <c r="BS206" s="16">
        <v>4.3010999999999999</v>
      </c>
    </row>
    <row r="207" spans="1:71">
      <c r="A207" t="s">
        <v>287</v>
      </c>
      <c r="B207" t="s">
        <v>1</v>
      </c>
      <c r="C207" t="s">
        <v>495</v>
      </c>
      <c r="D207" s="16">
        <v>3.6606999999999998</v>
      </c>
      <c r="E207" s="16">
        <v>3.6284999999999998</v>
      </c>
      <c r="F207" s="16">
        <v>5.3353000000000002</v>
      </c>
      <c r="G207" s="16">
        <v>2.3048000000000002</v>
      </c>
      <c r="H207" s="16">
        <v>3.6284999999999998</v>
      </c>
      <c r="I207" s="16">
        <v>3.6335000000000002</v>
      </c>
      <c r="J207" s="16" t="s">
        <v>189</v>
      </c>
      <c r="K207" s="16">
        <v>3.6623999999999999</v>
      </c>
      <c r="L207" s="16">
        <v>4.4112</v>
      </c>
      <c r="M207" s="16">
        <v>2.9681999999999999</v>
      </c>
      <c r="N207" s="16">
        <v>-4.9939</v>
      </c>
      <c r="O207" s="16">
        <v>3.8047</v>
      </c>
      <c r="P207" s="16">
        <v>3.2435999999999998</v>
      </c>
      <c r="Q207" s="16">
        <v>3.6313</v>
      </c>
      <c r="R207" s="16">
        <v>3.6756000000000002</v>
      </c>
      <c r="S207" s="16">
        <v>4.1542000000000003</v>
      </c>
      <c r="T207" s="16">
        <v>2.5253999999999999</v>
      </c>
      <c r="U207" s="16">
        <v>-2.2360000000000002</v>
      </c>
      <c r="V207" s="16">
        <v>3.8517999999999999</v>
      </c>
      <c r="W207" s="16">
        <v>4.069</v>
      </c>
      <c r="X207" s="16">
        <v>-4.5317999999999996</v>
      </c>
      <c r="Y207" s="16">
        <v>3.3624999999999998</v>
      </c>
      <c r="Z207" s="16">
        <v>4.2119</v>
      </c>
      <c r="AA207" s="16">
        <v>3.3624999999999998</v>
      </c>
      <c r="AB207" s="16">
        <v>4.5293000000000001</v>
      </c>
      <c r="AC207" s="16">
        <v>3.875</v>
      </c>
      <c r="AD207" s="16">
        <v>-3.9647000000000001</v>
      </c>
      <c r="AE207" s="16">
        <v>4.1551</v>
      </c>
      <c r="AF207" s="16">
        <v>4.1649000000000003</v>
      </c>
      <c r="AG207" s="16">
        <v>4.1414999999999997</v>
      </c>
      <c r="AH207" s="16" t="s">
        <v>189</v>
      </c>
      <c r="AI207" s="16">
        <v>2.5878000000000001</v>
      </c>
      <c r="AJ207" s="16" t="s">
        <v>189</v>
      </c>
      <c r="AK207" s="16">
        <v>2.5926999999999998</v>
      </c>
      <c r="AL207" s="16">
        <v>-2.3231999999999999</v>
      </c>
      <c r="AM207" s="16">
        <v>-2.6255999999999999</v>
      </c>
      <c r="AN207" s="16" t="s">
        <v>189</v>
      </c>
      <c r="AO207" s="16">
        <v>-2.5691999999999999</v>
      </c>
      <c r="AP207" s="16" t="s">
        <v>189</v>
      </c>
      <c r="AQ207" s="16" t="s">
        <v>189</v>
      </c>
      <c r="AR207" s="16">
        <v>3.9070999999999998</v>
      </c>
      <c r="AS207" s="16">
        <v>3.7946</v>
      </c>
      <c r="AT207" s="16">
        <v>3.8256000000000001</v>
      </c>
      <c r="AU207" s="16">
        <v>3.8673999999999999</v>
      </c>
      <c r="AV207" s="16">
        <v>-5.2157</v>
      </c>
      <c r="AW207" s="16">
        <v>3.6440000000000001</v>
      </c>
      <c r="AX207" s="16">
        <v>-3.3624999999999998</v>
      </c>
      <c r="AY207" s="16">
        <v>-4.7046000000000001</v>
      </c>
      <c r="AZ207" s="16">
        <v>-2.3458999999999999</v>
      </c>
      <c r="BA207" s="16">
        <v>3.5985999999999998</v>
      </c>
      <c r="BB207" s="16">
        <v>3.7585000000000002</v>
      </c>
      <c r="BC207" s="16">
        <v>3.0838999999999999</v>
      </c>
      <c r="BD207" s="16">
        <v>3.3431999999999999</v>
      </c>
      <c r="BE207" s="16">
        <v>3.9893999999999998</v>
      </c>
      <c r="BF207" s="16">
        <v>3.7282999999999999</v>
      </c>
      <c r="BG207" s="16">
        <v>3.8054999999999999</v>
      </c>
      <c r="BH207" s="16">
        <v>3.9175</v>
      </c>
      <c r="BI207" s="16">
        <v>3.6825000000000001</v>
      </c>
      <c r="BJ207" s="16">
        <v>-5.2854999999999999</v>
      </c>
      <c r="BK207" s="16">
        <v>-1.0925</v>
      </c>
      <c r="BL207" s="16" t="s">
        <v>189</v>
      </c>
      <c r="BM207" s="16">
        <v>3.3123999999999998</v>
      </c>
      <c r="BN207" s="16" t="s">
        <v>189</v>
      </c>
      <c r="BO207" s="16">
        <v>3.6181999999999999</v>
      </c>
      <c r="BP207" s="16">
        <v>-4.1772999999999998</v>
      </c>
      <c r="BQ207" s="16">
        <v>3.1105999999999998</v>
      </c>
      <c r="BR207" s="16" t="s">
        <v>189</v>
      </c>
      <c r="BS207" s="16">
        <v>3.8353999999999999</v>
      </c>
    </row>
    <row r="208" spans="1:71">
      <c r="A208" t="s">
        <v>287</v>
      </c>
      <c r="B208" t="s">
        <v>2</v>
      </c>
      <c r="C208" t="s">
        <v>496</v>
      </c>
      <c r="D208" s="16">
        <v>12.6435</v>
      </c>
      <c r="E208" s="16" t="s">
        <v>189</v>
      </c>
      <c r="F208" s="16" t="s">
        <v>189</v>
      </c>
      <c r="G208" s="16">
        <v>-12.9322</v>
      </c>
      <c r="H208" s="16" t="s">
        <v>189</v>
      </c>
      <c r="I208" s="16">
        <v>11.9072</v>
      </c>
      <c r="J208" s="16" t="s">
        <v>189</v>
      </c>
      <c r="K208" s="16">
        <v>12.707000000000001</v>
      </c>
      <c r="L208" s="16">
        <v>-15.108000000000001</v>
      </c>
      <c r="M208" s="16">
        <v>-10.3497</v>
      </c>
      <c r="N208" s="16" t="s">
        <v>189</v>
      </c>
      <c r="O208" s="16">
        <v>11.745799999999999</v>
      </c>
      <c r="P208" s="16" t="s">
        <v>189</v>
      </c>
      <c r="Q208" s="16">
        <v>-14.184100000000001</v>
      </c>
      <c r="R208" s="16">
        <v>-11.438499999999999</v>
      </c>
      <c r="S208" s="16">
        <v>-14.306100000000001</v>
      </c>
      <c r="T208" s="16">
        <v>11.248799999999999</v>
      </c>
      <c r="U208" s="16">
        <v>-9.7098999999999993</v>
      </c>
      <c r="V208" s="16">
        <v>13.994899999999999</v>
      </c>
      <c r="W208" s="16" t="s">
        <v>189</v>
      </c>
      <c r="X208" s="16" t="s">
        <v>189</v>
      </c>
      <c r="Y208" s="16">
        <v>13.5564</v>
      </c>
      <c r="Z208" s="16" t="s">
        <v>189</v>
      </c>
      <c r="AA208" s="16">
        <v>13.5564</v>
      </c>
      <c r="AB208" s="16" t="s">
        <v>189</v>
      </c>
      <c r="AC208" s="16" t="s">
        <v>189</v>
      </c>
      <c r="AD208" s="16" t="s">
        <v>189</v>
      </c>
      <c r="AE208" s="16" t="s">
        <v>189</v>
      </c>
      <c r="AF208" s="16" t="s">
        <v>189</v>
      </c>
      <c r="AG208" s="16" t="s">
        <v>189</v>
      </c>
      <c r="AH208" s="16" t="s">
        <v>189</v>
      </c>
      <c r="AI208" s="16">
        <v>-12.1708</v>
      </c>
      <c r="AJ208" s="16" t="s">
        <v>189</v>
      </c>
      <c r="AK208" s="16">
        <v>-9.4560999999999993</v>
      </c>
      <c r="AL208" s="16" t="s">
        <v>189</v>
      </c>
      <c r="AM208" s="16">
        <v>-6.0731999999999999</v>
      </c>
      <c r="AN208" s="16" t="s">
        <v>189</v>
      </c>
      <c r="AO208" s="16">
        <v>-9.1611999999999991</v>
      </c>
      <c r="AP208" s="16" t="s">
        <v>189</v>
      </c>
      <c r="AQ208" s="16" t="s">
        <v>189</v>
      </c>
      <c r="AR208" s="16" t="s">
        <v>189</v>
      </c>
      <c r="AS208" s="16">
        <v>-13.2544</v>
      </c>
      <c r="AT208" s="16" t="s">
        <v>189</v>
      </c>
      <c r="AU208" s="16">
        <v>-14.269500000000001</v>
      </c>
      <c r="AV208" s="16" t="s">
        <v>189</v>
      </c>
      <c r="AW208" s="16" t="s">
        <v>189</v>
      </c>
      <c r="AX208" s="16" t="s">
        <v>189</v>
      </c>
      <c r="AY208" s="16" t="s">
        <v>189</v>
      </c>
      <c r="AZ208" s="16" t="s">
        <v>189</v>
      </c>
      <c r="BA208" s="16">
        <v>12.2394</v>
      </c>
      <c r="BB208" s="16">
        <v>-16.539100000000001</v>
      </c>
      <c r="BC208" s="16">
        <v>-11.009600000000001</v>
      </c>
      <c r="BD208" s="16" t="s">
        <v>189</v>
      </c>
      <c r="BE208" s="16">
        <v>12.794700000000001</v>
      </c>
      <c r="BF208" s="16" t="s">
        <v>189</v>
      </c>
      <c r="BG208" s="16">
        <v>-10.240399999999999</v>
      </c>
      <c r="BH208" s="16">
        <v>-13.783300000000001</v>
      </c>
      <c r="BI208" s="16">
        <v>-8.8256999999999994</v>
      </c>
      <c r="BJ208" s="16" t="s">
        <v>189</v>
      </c>
      <c r="BK208" s="16" t="s">
        <v>189</v>
      </c>
      <c r="BL208" s="16" t="s">
        <v>189</v>
      </c>
      <c r="BM208" s="16" t="s">
        <v>189</v>
      </c>
      <c r="BN208" s="16" t="s">
        <v>189</v>
      </c>
      <c r="BO208" s="16" t="s">
        <v>189</v>
      </c>
      <c r="BP208" s="16" t="s">
        <v>189</v>
      </c>
      <c r="BQ208" s="16" t="s">
        <v>189</v>
      </c>
      <c r="BR208" s="16" t="s">
        <v>189</v>
      </c>
      <c r="BS208" s="16">
        <v>-11.2051</v>
      </c>
    </row>
    <row r="209" spans="1:71">
      <c r="A209" t="s">
        <v>287</v>
      </c>
      <c r="B209" t="s">
        <v>67</v>
      </c>
      <c r="C209" t="s">
        <v>497</v>
      </c>
      <c r="D209" s="16">
        <v>23.6966</v>
      </c>
      <c r="E209" s="16" t="s">
        <v>189</v>
      </c>
      <c r="F209" s="16" t="s">
        <v>189</v>
      </c>
      <c r="G209" s="16">
        <v>-24.144400000000001</v>
      </c>
      <c r="H209" s="16" t="s">
        <v>189</v>
      </c>
      <c r="I209" s="16">
        <v>23.739699999999999</v>
      </c>
      <c r="J209" s="16" t="s">
        <v>189</v>
      </c>
      <c r="K209" s="16">
        <v>23.748699999999999</v>
      </c>
      <c r="L209" s="16">
        <v>-23.514199999999999</v>
      </c>
      <c r="M209" s="16">
        <v>-24.645800000000001</v>
      </c>
      <c r="N209" s="16" t="s">
        <v>189</v>
      </c>
      <c r="O209" s="16">
        <v>23.892299999999999</v>
      </c>
      <c r="P209" s="16" t="s">
        <v>189</v>
      </c>
      <c r="Q209" s="16">
        <v>-21.851900000000001</v>
      </c>
      <c r="R209" s="16">
        <v>-24.8687</v>
      </c>
      <c r="S209" s="16">
        <v>-27.543199999999999</v>
      </c>
      <c r="T209" s="16">
        <v>-19.815899999999999</v>
      </c>
      <c r="U209" s="16" t="s">
        <v>189</v>
      </c>
      <c r="V209" s="16">
        <v>21.5564</v>
      </c>
      <c r="W209" s="16" t="s">
        <v>189</v>
      </c>
      <c r="X209" s="16" t="s">
        <v>189</v>
      </c>
      <c r="Y209" s="16">
        <v>22.290700000000001</v>
      </c>
      <c r="Z209" s="16" t="s">
        <v>189</v>
      </c>
      <c r="AA209" s="16">
        <v>22.290700000000001</v>
      </c>
      <c r="AB209" s="16" t="s">
        <v>189</v>
      </c>
      <c r="AC209" s="16">
        <v>-25.078099999999999</v>
      </c>
      <c r="AD209" s="16" t="s">
        <v>189</v>
      </c>
      <c r="AE209" s="16">
        <v>-26.710799999999999</v>
      </c>
      <c r="AF209" s="16" t="s">
        <v>189</v>
      </c>
      <c r="AG209" s="16" t="s">
        <v>189</v>
      </c>
      <c r="AH209" s="16" t="s">
        <v>189</v>
      </c>
      <c r="AI209" s="16">
        <v>-20.329799999999999</v>
      </c>
      <c r="AJ209" s="16" t="s">
        <v>189</v>
      </c>
      <c r="AK209" s="16">
        <v>-21.011299999999999</v>
      </c>
      <c r="AL209" s="16" t="s">
        <v>189</v>
      </c>
      <c r="AM209" s="16" t="s">
        <v>189</v>
      </c>
      <c r="AN209" s="16" t="s">
        <v>189</v>
      </c>
      <c r="AO209" s="16" t="s">
        <v>189</v>
      </c>
      <c r="AP209" s="16" t="s">
        <v>189</v>
      </c>
      <c r="AQ209" s="16" t="s">
        <v>189</v>
      </c>
      <c r="AR209" s="16" t="s">
        <v>189</v>
      </c>
      <c r="AS209" s="16">
        <v>21.300899999999999</v>
      </c>
      <c r="AT209" s="16" t="s">
        <v>189</v>
      </c>
      <c r="AU209" s="16">
        <v>-21.270099999999999</v>
      </c>
      <c r="AV209" s="16" t="s">
        <v>189</v>
      </c>
      <c r="AW209" s="16" t="s">
        <v>189</v>
      </c>
      <c r="AX209" s="16" t="s">
        <v>189</v>
      </c>
      <c r="AY209" s="16" t="s">
        <v>189</v>
      </c>
      <c r="AZ209" s="16" t="s">
        <v>189</v>
      </c>
      <c r="BA209" s="16">
        <v>23.262499999999999</v>
      </c>
      <c r="BB209" s="16">
        <v>-21.276399999999999</v>
      </c>
      <c r="BC209" s="16">
        <v>-22.954000000000001</v>
      </c>
      <c r="BD209" s="16" t="s">
        <v>189</v>
      </c>
      <c r="BE209" s="16">
        <v>22.846800000000002</v>
      </c>
      <c r="BF209" s="16" t="s">
        <v>189</v>
      </c>
      <c r="BG209" s="16">
        <v>-24.960799999999999</v>
      </c>
      <c r="BH209" s="16">
        <v>-20.306999999999999</v>
      </c>
      <c r="BI209" s="16">
        <v>-27.9132</v>
      </c>
      <c r="BJ209" s="16" t="s">
        <v>189</v>
      </c>
      <c r="BK209" s="16" t="s">
        <v>189</v>
      </c>
      <c r="BL209" s="16" t="s">
        <v>189</v>
      </c>
      <c r="BM209" s="16" t="s">
        <v>189</v>
      </c>
      <c r="BN209" s="16" t="s">
        <v>189</v>
      </c>
      <c r="BO209" s="16" t="s">
        <v>189</v>
      </c>
      <c r="BP209" s="16" t="s">
        <v>189</v>
      </c>
      <c r="BQ209" s="16" t="s">
        <v>189</v>
      </c>
      <c r="BR209" s="16" t="s">
        <v>189</v>
      </c>
      <c r="BS209" s="16">
        <v>-24.354199999999999</v>
      </c>
    </row>
    <row r="210" spans="1:71">
      <c r="A210" t="s">
        <v>287</v>
      </c>
      <c r="B210" t="s">
        <v>4</v>
      </c>
      <c r="C210" t="s">
        <v>498</v>
      </c>
      <c r="D210" s="16">
        <v>23.800799999999999</v>
      </c>
      <c r="E210" s="16">
        <v>-28.612300000000001</v>
      </c>
      <c r="F210" s="16">
        <v>-23.245200000000001</v>
      </c>
      <c r="G210" s="16">
        <v>22.639299999999999</v>
      </c>
      <c r="H210" s="16">
        <v>-28.612300000000001</v>
      </c>
      <c r="I210" s="16">
        <v>22.765499999999999</v>
      </c>
      <c r="J210" s="16" t="s">
        <v>189</v>
      </c>
      <c r="K210" s="16">
        <v>23.7255</v>
      </c>
      <c r="L210" s="16">
        <v>17.372499999999999</v>
      </c>
      <c r="M210" s="16">
        <v>26.133700000000001</v>
      </c>
      <c r="N210" s="16" t="s">
        <v>189</v>
      </c>
      <c r="O210" s="16">
        <v>22.708400000000001</v>
      </c>
      <c r="P210" s="16">
        <v>26.081600000000002</v>
      </c>
      <c r="Q210" s="16">
        <v>17.696000000000002</v>
      </c>
      <c r="R210" s="16">
        <v>27.735800000000001</v>
      </c>
      <c r="S210" s="16">
        <v>25.791499999999999</v>
      </c>
      <c r="T210" s="16">
        <v>20.207100000000001</v>
      </c>
      <c r="U210" s="16">
        <v>-20.712499999999999</v>
      </c>
      <c r="V210" s="16">
        <v>24.3142</v>
      </c>
      <c r="W210" s="16">
        <v>-30.032800000000002</v>
      </c>
      <c r="X210" s="16" t="s">
        <v>189</v>
      </c>
      <c r="Y210" s="16">
        <v>23.651599999999998</v>
      </c>
      <c r="Z210" s="16">
        <v>-24.273499999999999</v>
      </c>
      <c r="AA210" s="16">
        <v>23.651599999999998</v>
      </c>
      <c r="AB210" s="16">
        <v>-24.4331</v>
      </c>
      <c r="AC210" s="16">
        <v>26.468</v>
      </c>
      <c r="AD210" s="16">
        <v>-25.704999999999998</v>
      </c>
      <c r="AE210" s="16">
        <v>25.888100000000001</v>
      </c>
      <c r="AF210" s="16">
        <v>-19.6127</v>
      </c>
      <c r="AG210" s="16">
        <v>29.596399999999999</v>
      </c>
      <c r="AH210" s="16" t="s">
        <v>189</v>
      </c>
      <c r="AI210" s="16">
        <v>19.972200000000001</v>
      </c>
      <c r="AJ210" s="16" t="s">
        <v>189</v>
      </c>
      <c r="AK210" s="16">
        <v>17.9635</v>
      </c>
      <c r="AL210" s="16">
        <v>-14.8964</v>
      </c>
      <c r="AM210" s="16">
        <v>-24.0183</v>
      </c>
      <c r="AN210" s="16" t="s">
        <v>189</v>
      </c>
      <c r="AO210" s="16">
        <v>-20.778500000000001</v>
      </c>
      <c r="AP210" s="16" t="s">
        <v>189</v>
      </c>
      <c r="AQ210" s="16" t="s">
        <v>189</v>
      </c>
      <c r="AR210" s="16">
        <v>-29.202000000000002</v>
      </c>
      <c r="AS210" s="16">
        <v>23.122599999999998</v>
      </c>
      <c r="AT210" s="16">
        <v>18.7883</v>
      </c>
      <c r="AU210" s="16">
        <v>27.485600000000002</v>
      </c>
      <c r="AV210" s="16" t="s">
        <v>189</v>
      </c>
      <c r="AW210" s="16">
        <v>-24.0823</v>
      </c>
      <c r="AX210" s="16" t="s">
        <v>189</v>
      </c>
      <c r="AY210" s="16">
        <v>-29.088999999999999</v>
      </c>
      <c r="AZ210" s="16" t="s">
        <v>189</v>
      </c>
      <c r="BA210" s="16">
        <v>22.439399999999999</v>
      </c>
      <c r="BB210" s="16">
        <v>18.103300000000001</v>
      </c>
      <c r="BC210" s="16">
        <v>27.246500000000001</v>
      </c>
      <c r="BD210" s="16" t="s">
        <v>189</v>
      </c>
      <c r="BE210" s="16">
        <v>23.076699999999999</v>
      </c>
      <c r="BF210" s="16">
        <v>-28.215900000000001</v>
      </c>
      <c r="BG210" s="16">
        <v>20.791399999999999</v>
      </c>
      <c r="BH210" s="16">
        <v>17.6846</v>
      </c>
      <c r="BI210" s="16">
        <v>28.423999999999999</v>
      </c>
      <c r="BJ210" s="16" t="s">
        <v>189</v>
      </c>
      <c r="BK210" s="16">
        <v>-25.107500000000002</v>
      </c>
      <c r="BL210" s="16" t="s">
        <v>189</v>
      </c>
      <c r="BM210" s="16">
        <v>25.7973</v>
      </c>
      <c r="BN210" s="16" t="s">
        <v>189</v>
      </c>
      <c r="BO210" s="16">
        <v>-27.029499999999999</v>
      </c>
      <c r="BP210" s="16">
        <v>-20.1783</v>
      </c>
      <c r="BQ210" s="16">
        <v>-16.319299999999998</v>
      </c>
      <c r="BR210" s="16" t="s">
        <v>189</v>
      </c>
      <c r="BS210" s="16">
        <v>25.613099999999999</v>
      </c>
    </row>
    <row r="211" spans="1:71">
      <c r="A211" t="s">
        <v>288</v>
      </c>
      <c r="B211" t="s">
        <v>0</v>
      </c>
      <c r="C211" t="s">
        <v>499</v>
      </c>
      <c r="D211" s="16">
        <v>6.4641999999999999</v>
      </c>
      <c r="E211" s="16">
        <v>7.6059999999999999</v>
      </c>
      <c r="F211" s="16">
        <v>7.4242999999999997</v>
      </c>
      <c r="G211" s="16">
        <v>4.3628</v>
      </c>
      <c r="H211" s="16">
        <v>7.6059999999999999</v>
      </c>
      <c r="I211" s="16">
        <v>5.8002000000000002</v>
      </c>
      <c r="J211" s="16" t="s">
        <v>189</v>
      </c>
      <c r="K211" s="16">
        <v>6.4909999999999997</v>
      </c>
      <c r="L211" s="16">
        <v>7.1242999999999999</v>
      </c>
      <c r="M211" s="16">
        <v>6.2908999999999997</v>
      </c>
      <c r="N211" s="16">
        <v>5.6052999999999997</v>
      </c>
      <c r="O211" s="16">
        <v>7.0388999999999999</v>
      </c>
      <c r="P211" s="16">
        <v>5.4608999999999996</v>
      </c>
      <c r="Q211" s="16">
        <v>6.0593000000000004</v>
      </c>
      <c r="R211" s="16">
        <v>7.8495999999999997</v>
      </c>
      <c r="S211" s="16">
        <v>6.4886999999999997</v>
      </c>
      <c r="T211" s="16">
        <v>6.4253999999999998</v>
      </c>
      <c r="U211" s="16">
        <v>6.9440999999999997</v>
      </c>
      <c r="V211" s="16">
        <v>6.2164000000000001</v>
      </c>
      <c r="W211" s="16">
        <v>4.5236999999999998</v>
      </c>
      <c r="X211" s="16">
        <v>6.9583000000000004</v>
      </c>
      <c r="Y211" s="16">
        <v>6.6969000000000003</v>
      </c>
      <c r="Z211" s="16">
        <v>5.9565000000000001</v>
      </c>
      <c r="AA211" s="16">
        <v>6.6969000000000003</v>
      </c>
      <c r="AB211" s="16">
        <v>5.8666</v>
      </c>
      <c r="AC211" s="16">
        <v>6.9843000000000002</v>
      </c>
      <c r="AD211" s="16">
        <v>7.5917000000000003</v>
      </c>
      <c r="AE211" s="16">
        <v>5.7367999999999997</v>
      </c>
      <c r="AF211" s="16">
        <v>5.8764000000000003</v>
      </c>
      <c r="AG211" s="16">
        <v>8.6539000000000001</v>
      </c>
      <c r="AH211" s="16">
        <v>-6.3602999999999996</v>
      </c>
      <c r="AI211" s="16">
        <v>6.4214000000000002</v>
      </c>
      <c r="AJ211" s="16">
        <v>7.6623000000000001</v>
      </c>
      <c r="AK211" s="16">
        <v>5.8864999999999998</v>
      </c>
      <c r="AL211" s="16">
        <v>6.335</v>
      </c>
      <c r="AM211" s="16">
        <v>6.7027000000000001</v>
      </c>
      <c r="AN211" s="16">
        <v>7.9859999999999998</v>
      </c>
      <c r="AO211" s="16">
        <v>6.5182000000000002</v>
      </c>
      <c r="AP211" s="16">
        <v>5.7945000000000002</v>
      </c>
      <c r="AQ211" s="16">
        <v>10.449199999999999</v>
      </c>
      <c r="AR211" s="16">
        <v>7.4630000000000001</v>
      </c>
      <c r="AS211" s="16">
        <v>5.3998999999999997</v>
      </c>
      <c r="AT211" s="16">
        <v>6.1863999999999999</v>
      </c>
      <c r="AU211" s="16">
        <v>6.3753000000000002</v>
      </c>
      <c r="AV211" s="16">
        <v>7.3388</v>
      </c>
      <c r="AW211" s="16">
        <v>5.1745999999999999</v>
      </c>
      <c r="AX211" s="16">
        <v>5.1692999999999998</v>
      </c>
      <c r="AY211" s="16">
        <v>8.2711000000000006</v>
      </c>
      <c r="AZ211" s="16">
        <v>7.7302</v>
      </c>
      <c r="BA211" s="16">
        <v>6.0963000000000003</v>
      </c>
      <c r="BB211" s="16">
        <v>6.4637000000000002</v>
      </c>
      <c r="BC211" s="16">
        <v>7.5373999999999999</v>
      </c>
      <c r="BD211" s="16">
        <v>6.5952000000000002</v>
      </c>
      <c r="BE211" s="16">
        <v>7.1783999999999999</v>
      </c>
      <c r="BF211" s="16">
        <v>7.1882999999999999</v>
      </c>
      <c r="BG211" s="16">
        <v>6.9673999999999996</v>
      </c>
      <c r="BH211" s="16">
        <v>6.8513999999999999</v>
      </c>
      <c r="BI211" s="16">
        <v>-8.5129000000000001</v>
      </c>
      <c r="BJ211" s="16">
        <v>5.3727</v>
      </c>
      <c r="BK211" s="16">
        <v>5.5301999999999998</v>
      </c>
      <c r="BL211" s="16" t="s">
        <v>189</v>
      </c>
      <c r="BM211" s="16">
        <v>4.8939000000000004</v>
      </c>
      <c r="BN211" s="16">
        <v>3.8506999999999998</v>
      </c>
      <c r="BO211" s="16">
        <v>7.5526999999999997</v>
      </c>
      <c r="BP211" s="16">
        <v>7.4015000000000004</v>
      </c>
      <c r="BQ211" s="16">
        <v>4.9885000000000002</v>
      </c>
      <c r="BR211" s="16" t="s">
        <v>189</v>
      </c>
      <c r="BS211" s="16">
        <v>7.5351999999999997</v>
      </c>
    </row>
    <row r="212" spans="1:71">
      <c r="A212" t="s">
        <v>288</v>
      </c>
      <c r="B212" t="s">
        <v>75</v>
      </c>
      <c r="C212" t="s">
        <v>500</v>
      </c>
      <c r="D212" s="16">
        <v>2.2566000000000002</v>
      </c>
      <c r="E212" s="16">
        <v>3.5468999999999999</v>
      </c>
      <c r="F212" s="16">
        <v>1.7641</v>
      </c>
      <c r="G212" s="16">
        <v>1.4849000000000001</v>
      </c>
      <c r="H212" s="16">
        <v>3.5468999999999999</v>
      </c>
      <c r="I212" s="16">
        <v>1.6132</v>
      </c>
      <c r="J212" s="16" t="s">
        <v>189</v>
      </c>
      <c r="K212" s="16">
        <v>2.3631000000000002</v>
      </c>
      <c r="L212" s="16">
        <v>-3.0503</v>
      </c>
      <c r="M212" s="16">
        <v>2.6863000000000001</v>
      </c>
      <c r="N212" s="16">
        <v>-0.76280000000000003</v>
      </c>
      <c r="O212" s="16">
        <v>3.3820999999999999</v>
      </c>
      <c r="P212" s="16">
        <v>0.94989999999999997</v>
      </c>
      <c r="Q212" s="16">
        <v>2.6036999999999999</v>
      </c>
      <c r="R212" s="16">
        <v>1.3708</v>
      </c>
      <c r="S212" s="16">
        <v>1.6048</v>
      </c>
      <c r="T212" s="16">
        <v>3.0891000000000002</v>
      </c>
      <c r="U212" s="16">
        <v>2.2858999999999998</v>
      </c>
      <c r="V212" s="16">
        <v>2.2368999999999999</v>
      </c>
      <c r="W212" s="16" t="s">
        <v>189</v>
      </c>
      <c r="X212" s="16">
        <v>-2.2115</v>
      </c>
      <c r="Y212" s="16">
        <v>2.3653</v>
      </c>
      <c r="Z212" s="16">
        <v>2.0139</v>
      </c>
      <c r="AA212" s="16">
        <v>2.3653</v>
      </c>
      <c r="AB212" s="16">
        <v>-2.1190000000000002</v>
      </c>
      <c r="AC212" s="16">
        <v>1.1651</v>
      </c>
      <c r="AD212" s="16">
        <v>-2.3115000000000001</v>
      </c>
      <c r="AE212" s="16">
        <v>1.2613000000000001</v>
      </c>
      <c r="AF212" s="16">
        <v>2.1152000000000002</v>
      </c>
      <c r="AG212" s="16">
        <v>-0.4577</v>
      </c>
      <c r="AH212" s="16" t="s">
        <v>189</v>
      </c>
      <c r="AI212" s="16">
        <v>3.3628999999999998</v>
      </c>
      <c r="AJ212" s="16" t="s">
        <v>189</v>
      </c>
      <c r="AK212" s="16">
        <v>-2.0695000000000001</v>
      </c>
      <c r="AL212" s="16">
        <v>3.1850000000000001</v>
      </c>
      <c r="AM212" s="16" t="s">
        <v>189</v>
      </c>
      <c r="AN212" s="16" t="s">
        <v>189</v>
      </c>
      <c r="AO212" s="16">
        <v>-0.92710000000000004</v>
      </c>
      <c r="AP212" s="16">
        <v>-2.5287000000000002</v>
      </c>
      <c r="AQ212" s="16" t="s">
        <v>189</v>
      </c>
      <c r="AR212" s="16">
        <v>-3.0525000000000002</v>
      </c>
      <c r="AS212" s="16">
        <v>1.8908</v>
      </c>
      <c r="AT212" s="16">
        <v>2.6341000000000001</v>
      </c>
      <c r="AU212" s="16">
        <v>-1.3689</v>
      </c>
      <c r="AV212" s="16" t="s">
        <v>189</v>
      </c>
      <c r="AW212" s="16">
        <v>-1.5208999999999999</v>
      </c>
      <c r="AX212" s="16">
        <v>-2.9302000000000001</v>
      </c>
      <c r="AY212" s="16" t="s">
        <v>189</v>
      </c>
      <c r="AZ212" s="16">
        <v>-3.5303</v>
      </c>
      <c r="BA212" s="16">
        <v>1.6779999999999999</v>
      </c>
      <c r="BB212" s="16">
        <v>2.4384000000000001</v>
      </c>
      <c r="BC212" s="16">
        <v>-2.1737000000000002</v>
      </c>
      <c r="BD212" s="16" t="s">
        <v>189</v>
      </c>
      <c r="BE212" s="16">
        <v>3.5449000000000002</v>
      </c>
      <c r="BF212" s="16">
        <v>3.5651000000000002</v>
      </c>
      <c r="BG212" s="16">
        <v>-3.1124000000000001</v>
      </c>
      <c r="BH212" s="16">
        <v>3.2170999999999998</v>
      </c>
      <c r="BI212" s="16" t="s">
        <v>189</v>
      </c>
      <c r="BJ212" s="16">
        <v>-1.6941999999999999</v>
      </c>
      <c r="BK212" s="16">
        <v>-0.32550000000000001</v>
      </c>
      <c r="BL212" s="16" t="s">
        <v>189</v>
      </c>
      <c r="BM212" s="16">
        <v>0.82350000000000001</v>
      </c>
      <c r="BN212" s="16">
        <v>-1.4402999999999999</v>
      </c>
      <c r="BO212" s="16">
        <v>-0.37569999999999998</v>
      </c>
      <c r="BP212" s="16">
        <v>3.3763999999999998</v>
      </c>
      <c r="BQ212" s="16">
        <v>2.0550999999999999</v>
      </c>
      <c r="BR212" s="16" t="s">
        <v>189</v>
      </c>
      <c r="BS212" s="16">
        <v>-0.88360000000000005</v>
      </c>
    </row>
    <row r="213" spans="1:71">
      <c r="A213" t="s">
        <v>288</v>
      </c>
      <c r="B213" t="s">
        <v>64</v>
      </c>
      <c r="C213" t="s">
        <v>501</v>
      </c>
      <c r="D213" s="16">
        <v>-0.30719999999999997</v>
      </c>
      <c r="E213" s="16" t="s">
        <v>189</v>
      </c>
      <c r="F213" s="16" t="s">
        <v>189</v>
      </c>
      <c r="G213" s="16" t="s">
        <v>189</v>
      </c>
      <c r="H213" s="16" t="s">
        <v>189</v>
      </c>
      <c r="I213" s="16">
        <v>-0.37569999999999998</v>
      </c>
      <c r="J213" s="16" t="s">
        <v>189</v>
      </c>
      <c r="K213" s="16">
        <v>-0.3276</v>
      </c>
      <c r="L213" s="16" t="s">
        <v>189</v>
      </c>
      <c r="M213" s="16" t="s">
        <v>189</v>
      </c>
      <c r="N213" s="16" t="s">
        <v>189</v>
      </c>
      <c r="O213" s="16" t="s">
        <v>189</v>
      </c>
      <c r="P213" s="16" t="s">
        <v>189</v>
      </c>
      <c r="Q213" s="16" t="s">
        <v>189</v>
      </c>
      <c r="R213" s="16" t="s">
        <v>189</v>
      </c>
      <c r="S213" s="16" t="s">
        <v>189</v>
      </c>
      <c r="T213" s="16" t="s">
        <v>189</v>
      </c>
      <c r="U213" s="16" t="s">
        <v>189</v>
      </c>
      <c r="V213" s="16" t="s">
        <v>189</v>
      </c>
      <c r="W213" s="16" t="s">
        <v>189</v>
      </c>
      <c r="X213" s="16" t="s">
        <v>189</v>
      </c>
      <c r="Y213" s="16">
        <v>-1E-4</v>
      </c>
      <c r="Z213" s="16" t="s">
        <v>189</v>
      </c>
      <c r="AA213" s="16">
        <v>-1E-4</v>
      </c>
      <c r="AB213" s="16" t="s">
        <v>189</v>
      </c>
      <c r="AC213" s="16" t="s">
        <v>189</v>
      </c>
      <c r="AD213" s="16" t="s">
        <v>189</v>
      </c>
      <c r="AE213" s="16" t="s">
        <v>189</v>
      </c>
      <c r="AF213" s="16" t="s">
        <v>189</v>
      </c>
      <c r="AG213" s="16" t="s">
        <v>189</v>
      </c>
      <c r="AH213" s="16" t="s">
        <v>189</v>
      </c>
      <c r="AI213" s="16" t="s">
        <v>189</v>
      </c>
      <c r="AJ213" s="16" t="s">
        <v>189</v>
      </c>
      <c r="AK213" s="16" t="s">
        <v>189</v>
      </c>
      <c r="AL213" s="16" t="s">
        <v>189</v>
      </c>
      <c r="AM213" s="16" t="s">
        <v>189</v>
      </c>
      <c r="AN213" s="16" t="s">
        <v>189</v>
      </c>
      <c r="AO213" s="16" t="s">
        <v>189</v>
      </c>
      <c r="AP213" s="16" t="s">
        <v>189</v>
      </c>
      <c r="AQ213" s="16" t="s">
        <v>189</v>
      </c>
      <c r="AR213" s="16" t="s">
        <v>189</v>
      </c>
      <c r="AS213" s="16" t="s">
        <v>189</v>
      </c>
      <c r="AT213" s="16" t="s">
        <v>189</v>
      </c>
      <c r="AU213" s="16" t="s">
        <v>189</v>
      </c>
      <c r="AV213" s="16" t="s">
        <v>189</v>
      </c>
      <c r="AW213" s="16" t="s">
        <v>189</v>
      </c>
      <c r="AX213" s="16" t="s">
        <v>189</v>
      </c>
      <c r="AY213" s="16" t="s">
        <v>189</v>
      </c>
      <c r="AZ213" s="16" t="s">
        <v>189</v>
      </c>
      <c r="BA213" s="16" t="s">
        <v>189</v>
      </c>
      <c r="BB213" s="16" t="s">
        <v>189</v>
      </c>
      <c r="BC213" s="16" t="s">
        <v>189</v>
      </c>
      <c r="BD213" s="16" t="s">
        <v>189</v>
      </c>
      <c r="BE213" s="16" t="s">
        <v>189</v>
      </c>
      <c r="BF213" s="16" t="s">
        <v>189</v>
      </c>
      <c r="BG213" s="16" t="s">
        <v>189</v>
      </c>
      <c r="BH213" s="16" t="s">
        <v>189</v>
      </c>
      <c r="BI213" s="16" t="s">
        <v>189</v>
      </c>
      <c r="BJ213" s="16" t="s">
        <v>189</v>
      </c>
      <c r="BK213" s="16" t="s">
        <v>189</v>
      </c>
      <c r="BL213" s="16" t="s">
        <v>189</v>
      </c>
      <c r="BM213" s="16" t="s">
        <v>189</v>
      </c>
      <c r="BN213" s="16" t="s">
        <v>189</v>
      </c>
      <c r="BO213" s="16" t="s">
        <v>189</v>
      </c>
      <c r="BP213" s="16" t="s">
        <v>189</v>
      </c>
      <c r="BQ213" s="16" t="s">
        <v>189</v>
      </c>
      <c r="BR213" s="16" t="s">
        <v>189</v>
      </c>
      <c r="BS213" s="16" t="s">
        <v>189</v>
      </c>
    </row>
    <row r="214" spans="1:71">
      <c r="A214" t="s">
        <v>288</v>
      </c>
      <c r="B214" t="s">
        <v>2</v>
      </c>
      <c r="C214" t="s">
        <v>502</v>
      </c>
      <c r="D214" s="16">
        <v>3.3913000000000002</v>
      </c>
      <c r="E214" s="16">
        <v>-3.5261</v>
      </c>
      <c r="F214" s="16" t="s">
        <v>189</v>
      </c>
      <c r="G214" s="16">
        <v>-2.0562</v>
      </c>
      <c r="H214" s="16">
        <v>-3.5261</v>
      </c>
      <c r="I214" s="16">
        <v>3.3668</v>
      </c>
      <c r="J214" s="16">
        <v>-2.9775</v>
      </c>
      <c r="K214" s="16">
        <v>3.5224000000000002</v>
      </c>
      <c r="L214" s="16">
        <v>-3.5706000000000002</v>
      </c>
      <c r="M214" s="16">
        <v>-1.7037</v>
      </c>
      <c r="N214" s="16" t="s">
        <v>189</v>
      </c>
      <c r="O214" s="16">
        <v>3.1284999999999998</v>
      </c>
      <c r="P214" s="16">
        <v>-3.8411</v>
      </c>
      <c r="Q214" s="16">
        <v>2.7515999999999998</v>
      </c>
      <c r="R214" s="16">
        <v>-4.9458000000000002</v>
      </c>
      <c r="S214" s="16">
        <v>-3.6505000000000001</v>
      </c>
      <c r="T214" s="16">
        <v>3.1894999999999998</v>
      </c>
      <c r="U214" s="16">
        <v>4.1216999999999997</v>
      </c>
      <c r="V214" s="16">
        <v>2.7265000000000001</v>
      </c>
      <c r="W214" s="16" t="s">
        <v>189</v>
      </c>
      <c r="X214" s="16" t="s">
        <v>189</v>
      </c>
      <c r="Y214" s="16">
        <v>3.1856</v>
      </c>
      <c r="Z214" s="16">
        <v>-3.9889000000000001</v>
      </c>
      <c r="AA214" s="16">
        <v>3.1856</v>
      </c>
      <c r="AB214" s="16" t="s">
        <v>189</v>
      </c>
      <c r="AC214" s="16">
        <v>-2.2898999999999998</v>
      </c>
      <c r="AD214" s="16" t="s">
        <v>189</v>
      </c>
      <c r="AE214" s="16">
        <v>-4.2363999999999997</v>
      </c>
      <c r="AF214" s="16">
        <v>-2.2902999999999998</v>
      </c>
      <c r="AG214" s="16" t="s">
        <v>189</v>
      </c>
      <c r="AH214" s="16" t="s">
        <v>189</v>
      </c>
      <c r="AI214" s="16">
        <v>3.6917</v>
      </c>
      <c r="AJ214" s="16" t="s">
        <v>189</v>
      </c>
      <c r="AK214" s="16">
        <v>-2.6987999999999999</v>
      </c>
      <c r="AL214" s="16">
        <v>-3.1633</v>
      </c>
      <c r="AM214" s="16" t="s">
        <v>189</v>
      </c>
      <c r="AN214" s="16" t="s">
        <v>189</v>
      </c>
      <c r="AO214" s="16">
        <v>-3.4382999999999999</v>
      </c>
      <c r="AP214" s="16">
        <v>-4.1424000000000003</v>
      </c>
      <c r="AQ214" s="16" t="s">
        <v>189</v>
      </c>
      <c r="AR214" s="16" t="s">
        <v>189</v>
      </c>
      <c r="AS214" s="16">
        <v>-3.2791999999999999</v>
      </c>
      <c r="AT214" s="16">
        <v>-1.5193000000000001</v>
      </c>
      <c r="AU214" s="16" t="s">
        <v>189</v>
      </c>
      <c r="AV214" s="16" t="s">
        <v>189</v>
      </c>
      <c r="AW214" s="16" t="s">
        <v>189</v>
      </c>
      <c r="AX214" s="16" t="s">
        <v>189</v>
      </c>
      <c r="AY214" s="16" t="s">
        <v>189</v>
      </c>
      <c r="AZ214" s="16">
        <v>-4.4512</v>
      </c>
      <c r="BA214" s="16">
        <v>-2.5289000000000001</v>
      </c>
      <c r="BB214" s="16">
        <v>3.2178</v>
      </c>
      <c r="BC214" s="16" t="s">
        <v>189</v>
      </c>
      <c r="BD214" s="16" t="s">
        <v>189</v>
      </c>
      <c r="BE214" s="16">
        <v>3.8668999999999998</v>
      </c>
      <c r="BF214" s="16">
        <v>-3.7176999999999998</v>
      </c>
      <c r="BG214" s="16">
        <v>-2.5844999999999998</v>
      </c>
      <c r="BH214" s="16">
        <v>2.5615000000000001</v>
      </c>
      <c r="BI214" s="16" t="s">
        <v>189</v>
      </c>
      <c r="BJ214" s="16" t="s">
        <v>189</v>
      </c>
      <c r="BK214" s="16" t="s">
        <v>189</v>
      </c>
      <c r="BL214" s="16" t="s">
        <v>189</v>
      </c>
      <c r="BM214" s="16">
        <v>-4.0426000000000002</v>
      </c>
      <c r="BN214" s="16" t="s">
        <v>189</v>
      </c>
      <c r="BO214" s="16" t="s">
        <v>189</v>
      </c>
      <c r="BP214" s="16">
        <v>-3.7511000000000001</v>
      </c>
      <c r="BQ214" s="16">
        <v>-2.0350999999999999</v>
      </c>
      <c r="BR214" s="16" t="s">
        <v>189</v>
      </c>
      <c r="BS214" s="16" t="s">
        <v>189</v>
      </c>
    </row>
  </sheetData>
  <conditionalFormatting sqref="D2:BS214">
    <cfRule type="cellIs" dxfId="1" priority="1"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dimension ref="A1:BS214"/>
  <sheetViews>
    <sheetView zoomScale="80" zoomScaleNormal="80" zoomScalePageLayoutView="80" workbookViewId="0">
      <selection activeCell="B1" sqref="B1:J1"/>
    </sheetView>
  </sheetViews>
  <sheetFormatPr defaultColWidth="8.85546875" defaultRowHeight="15"/>
  <cols>
    <col min="1" max="1" width="26.7109375" bestFit="1" customWidth="1"/>
    <col min="2" max="2" width="20.85546875" bestFit="1" customWidth="1"/>
    <col min="3" max="3" width="46.42578125" bestFit="1" customWidth="1"/>
    <col min="4" max="71" width="20.7109375" customWidth="1"/>
  </cols>
  <sheetData>
    <row r="1" spans="1:71" s="5" customFormat="1">
      <c r="A1" s="68" t="s">
        <v>289</v>
      </c>
      <c r="B1" s="68" t="s">
        <v>85</v>
      </c>
      <c r="C1" s="68" t="str">
        <f>CONCATENATE(A1,B1)</f>
        <v>CountryMethod</v>
      </c>
      <c r="D1" s="68" t="s">
        <v>77</v>
      </c>
      <c r="E1" s="68" t="s">
        <v>193</v>
      </c>
      <c r="F1" s="68" t="s">
        <v>194</v>
      </c>
      <c r="G1" s="68" t="s">
        <v>195</v>
      </c>
      <c r="H1" s="68" t="s">
        <v>196</v>
      </c>
      <c r="I1" s="68" t="s">
        <v>197</v>
      </c>
      <c r="J1" s="68" t="s">
        <v>138</v>
      </c>
      <c r="K1" s="68" t="s">
        <v>139</v>
      </c>
      <c r="L1" s="68" t="s">
        <v>152</v>
      </c>
      <c r="M1" s="68" t="s">
        <v>153</v>
      </c>
      <c r="N1" s="68" t="s">
        <v>151</v>
      </c>
      <c r="O1" s="68" t="s">
        <v>198</v>
      </c>
      <c r="P1" s="68" t="s">
        <v>199</v>
      </c>
      <c r="Q1" s="68" t="s">
        <v>200</v>
      </c>
      <c r="R1" s="68" t="s">
        <v>190</v>
      </c>
      <c r="S1" s="68" t="s">
        <v>88</v>
      </c>
      <c r="T1" s="68" t="s">
        <v>140</v>
      </c>
      <c r="U1" s="68" t="s">
        <v>89</v>
      </c>
      <c r="V1" s="68" t="s">
        <v>90</v>
      </c>
      <c r="W1" s="68" t="s">
        <v>201</v>
      </c>
      <c r="X1" s="68" t="s">
        <v>92</v>
      </c>
      <c r="Y1" s="68" t="s">
        <v>91</v>
      </c>
      <c r="Z1" s="68" t="s">
        <v>202</v>
      </c>
      <c r="AA1" s="68" t="s">
        <v>203</v>
      </c>
      <c r="AB1" s="68" t="s">
        <v>204</v>
      </c>
      <c r="AC1" s="68" t="s">
        <v>205</v>
      </c>
      <c r="AD1" s="68" t="s">
        <v>206</v>
      </c>
      <c r="AE1" s="68" t="s">
        <v>207</v>
      </c>
      <c r="AF1" s="68" t="s">
        <v>208</v>
      </c>
      <c r="AG1" s="68" t="s">
        <v>209</v>
      </c>
      <c r="AH1" s="68" t="s">
        <v>210</v>
      </c>
      <c r="AI1" s="68" t="s">
        <v>211</v>
      </c>
      <c r="AJ1" s="68" t="s">
        <v>212</v>
      </c>
      <c r="AK1" s="68" t="s">
        <v>213</v>
      </c>
      <c r="AL1" s="68" t="s">
        <v>214</v>
      </c>
      <c r="AM1" s="68" t="s">
        <v>215</v>
      </c>
      <c r="AN1" s="68" t="s">
        <v>216</v>
      </c>
      <c r="AO1" s="68" t="s">
        <v>217</v>
      </c>
      <c r="AP1" s="68" t="s">
        <v>218</v>
      </c>
      <c r="AQ1" s="68" t="s">
        <v>219</v>
      </c>
      <c r="AR1" s="68" t="s">
        <v>220</v>
      </c>
      <c r="AS1" s="68" t="s">
        <v>221</v>
      </c>
      <c r="AT1" s="68" t="s">
        <v>222</v>
      </c>
      <c r="AU1" s="68" t="s">
        <v>223</v>
      </c>
      <c r="AV1" s="68" t="s">
        <v>224</v>
      </c>
      <c r="AW1" s="68" t="s">
        <v>225</v>
      </c>
      <c r="AX1" s="68" t="s">
        <v>226</v>
      </c>
      <c r="AY1" s="68" t="s">
        <v>227</v>
      </c>
      <c r="AZ1" s="68" t="s">
        <v>228</v>
      </c>
      <c r="BA1" s="68" t="s">
        <v>229</v>
      </c>
      <c r="BB1" s="68" t="s">
        <v>230</v>
      </c>
      <c r="BC1" s="68" t="s">
        <v>231</v>
      </c>
      <c r="BD1" s="68" t="s">
        <v>232</v>
      </c>
      <c r="BE1" s="68" t="s">
        <v>233</v>
      </c>
      <c r="BF1" s="68" t="s">
        <v>234</v>
      </c>
      <c r="BG1" s="68" t="s">
        <v>235</v>
      </c>
      <c r="BH1" s="68" t="s">
        <v>236</v>
      </c>
      <c r="BI1" s="68" t="s">
        <v>237</v>
      </c>
      <c r="BJ1" s="68" t="s">
        <v>238</v>
      </c>
      <c r="BK1" s="68" t="s">
        <v>239</v>
      </c>
      <c r="BL1" s="68" t="s">
        <v>240</v>
      </c>
      <c r="BM1" s="68" t="s">
        <v>241</v>
      </c>
      <c r="BN1" s="68" t="s">
        <v>242</v>
      </c>
      <c r="BO1" s="68" t="s">
        <v>243</v>
      </c>
      <c r="BP1" s="68" t="s">
        <v>244</v>
      </c>
      <c r="BQ1" s="68" t="s">
        <v>245</v>
      </c>
      <c r="BR1" s="68" t="s">
        <v>246</v>
      </c>
      <c r="BS1" s="68" t="s">
        <v>247</v>
      </c>
    </row>
    <row r="2" spans="1:71">
      <c r="A2" t="s">
        <v>248</v>
      </c>
      <c r="B2" t="s">
        <v>1</v>
      </c>
      <c r="C2" t="s">
        <v>290</v>
      </c>
      <c r="D2" s="16">
        <v>-0.69069999999999998</v>
      </c>
      <c r="E2" s="16" t="s">
        <v>189</v>
      </c>
      <c r="F2" s="16" t="s">
        <v>189</v>
      </c>
      <c r="G2" s="16" t="s">
        <v>189</v>
      </c>
      <c r="H2" s="16" t="s">
        <v>189</v>
      </c>
      <c r="I2" s="16">
        <v>-0.7379</v>
      </c>
      <c r="J2" s="16" t="s">
        <v>189</v>
      </c>
      <c r="K2" s="16">
        <v>-0.69069999999999998</v>
      </c>
      <c r="L2" s="16" t="s">
        <v>189</v>
      </c>
      <c r="M2" s="16">
        <v>-0.83620000000000005</v>
      </c>
      <c r="N2" s="16" t="s">
        <v>189</v>
      </c>
      <c r="O2" s="16">
        <v>-0.83299999999999996</v>
      </c>
      <c r="P2" s="16" t="s">
        <v>189</v>
      </c>
      <c r="Q2" s="16" t="s">
        <v>189</v>
      </c>
      <c r="R2" s="16" t="s">
        <v>189</v>
      </c>
      <c r="S2" s="16" t="s">
        <v>189</v>
      </c>
      <c r="T2" s="16" t="s">
        <v>189</v>
      </c>
      <c r="U2" s="16">
        <v>-1.0701000000000001</v>
      </c>
      <c r="V2" s="16" t="s">
        <v>189</v>
      </c>
      <c r="W2" s="16" t="s">
        <v>189</v>
      </c>
      <c r="X2" s="16" t="s">
        <v>189</v>
      </c>
      <c r="Y2" s="16">
        <v>-0.69520000000000004</v>
      </c>
      <c r="Z2" s="16" t="s">
        <v>189</v>
      </c>
      <c r="AA2" s="16">
        <v>-0.69520000000000004</v>
      </c>
      <c r="AB2" s="16" t="s">
        <v>189</v>
      </c>
      <c r="AC2" s="16" t="s">
        <v>189</v>
      </c>
      <c r="AD2" s="16" t="s">
        <v>189</v>
      </c>
      <c r="AE2" s="16" t="s">
        <v>189</v>
      </c>
      <c r="AF2" s="16" t="s">
        <v>189</v>
      </c>
      <c r="AG2" s="16" t="s">
        <v>189</v>
      </c>
      <c r="AH2" s="16" t="s">
        <v>189</v>
      </c>
      <c r="AI2" s="16" t="s">
        <v>189</v>
      </c>
      <c r="AJ2" s="16" t="s">
        <v>189</v>
      </c>
      <c r="AK2" s="16" t="s">
        <v>189</v>
      </c>
      <c r="AL2" s="16" t="s">
        <v>189</v>
      </c>
      <c r="AM2" s="16" t="s">
        <v>189</v>
      </c>
      <c r="AN2" s="16" t="s">
        <v>189</v>
      </c>
      <c r="AO2" s="16" t="s">
        <v>189</v>
      </c>
      <c r="AP2" s="16" t="s">
        <v>189</v>
      </c>
      <c r="AQ2" s="16" t="s">
        <v>189</v>
      </c>
      <c r="AR2" s="16" t="s">
        <v>189</v>
      </c>
      <c r="AS2" s="16" t="s">
        <v>189</v>
      </c>
      <c r="AT2" s="16" t="s">
        <v>189</v>
      </c>
      <c r="AU2" s="16" t="s">
        <v>189</v>
      </c>
      <c r="AV2" s="16" t="s">
        <v>189</v>
      </c>
      <c r="AW2" s="16" t="s">
        <v>189</v>
      </c>
      <c r="AX2" s="16" t="s">
        <v>189</v>
      </c>
      <c r="AY2" s="16" t="s">
        <v>189</v>
      </c>
      <c r="AZ2" s="16" t="s">
        <v>189</v>
      </c>
      <c r="BA2" s="16">
        <v>-0.74299999999999999</v>
      </c>
      <c r="BB2" s="16" t="s">
        <v>189</v>
      </c>
      <c r="BC2" s="16" t="s">
        <v>189</v>
      </c>
      <c r="BD2" s="16" t="s">
        <v>189</v>
      </c>
      <c r="BE2" s="16">
        <v>-0.83299999999999996</v>
      </c>
      <c r="BF2" s="16" t="s">
        <v>189</v>
      </c>
      <c r="BG2" s="16">
        <v>-0.90210000000000001</v>
      </c>
      <c r="BH2" s="16" t="s">
        <v>189</v>
      </c>
      <c r="BI2" s="16" t="s">
        <v>189</v>
      </c>
      <c r="BJ2" s="16" t="s">
        <v>189</v>
      </c>
      <c r="BK2" s="16" t="s">
        <v>189</v>
      </c>
      <c r="BL2" s="16" t="s">
        <v>189</v>
      </c>
      <c r="BM2" s="16" t="s">
        <v>189</v>
      </c>
      <c r="BN2" s="16" t="s">
        <v>189</v>
      </c>
      <c r="BO2" s="16" t="s">
        <v>189</v>
      </c>
      <c r="BP2" s="16" t="s">
        <v>189</v>
      </c>
      <c r="BQ2" s="16" t="s">
        <v>189</v>
      </c>
      <c r="BR2" s="16" t="s">
        <v>189</v>
      </c>
      <c r="BS2" s="16" t="s">
        <v>189</v>
      </c>
    </row>
    <row r="3" spans="1:71">
      <c r="A3" t="s">
        <v>248</v>
      </c>
      <c r="B3" t="s">
        <v>2</v>
      </c>
      <c r="C3" t="s">
        <v>291</v>
      </c>
      <c r="D3" s="16">
        <v>9.1266999999999996</v>
      </c>
      <c r="E3" s="16" t="s">
        <v>189</v>
      </c>
      <c r="F3" s="16" t="s">
        <v>189</v>
      </c>
      <c r="G3" s="16">
        <v>-5.1833</v>
      </c>
      <c r="H3" s="16" t="s">
        <v>189</v>
      </c>
      <c r="I3" s="16">
        <v>8.1432000000000002</v>
      </c>
      <c r="J3" s="16" t="s">
        <v>189</v>
      </c>
      <c r="K3" s="16">
        <v>9.1310000000000002</v>
      </c>
      <c r="L3" s="16">
        <v>-9.7263000000000002</v>
      </c>
      <c r="M3" s="16">
        <v>8.9855999999999998</v>
      </c>
      <c r="N3" s="16" t="s">
        <v>189</v>
      </c>
      <c r="O3" s="16">
        <v>9.5946999999999996</v>
      </c>
      <c r="P3" s="16" t="s">
        <v>189</v>
      </c>
      <c r="Q3" s="16">
        <v>9.6590000000000007</v>
      </c>
      <c r="R3" s="16">
        <v>-8.1669999999999998</v>
      </c>
      <c r="S3" s="16">
        <v>-7.8983999999999996</v>
      </c>
      <c r="T3" s="16">
        <v>-10.0182</v>
      </c>
      <c r="U3" s="16">
        <v>9.3886000000000003</v>
      </c>
      <c r="V3" s="16" t="s">
        <v>189</v>
      </c>
      <c r="W3" s="16" t="s">
        <v>189</v>
      </c>
      <c r="X3" s="16" t="s">
        <v>189</v>
      </c>
      <c r="Y3" s="16">
        <v>9.1266999999999996</v>
      </c>
      <c r="Z3" s="16" t="s">
        <v>189</v>
      </c>
      <c r="AA3" s="16">
        <v>9.1266999999999996</v>
      </c>
      <c r="AB3" s="16" t="s">
        <v>189</v>
      </c>
      <c r="AC3" s="16">
        <v>-7.8983999999999996</v>
      </c>
      <c r="AD3" s="16" t="s">
        <v>189</v>
      </c>
      <c r="AE3" s="16">
        <v>-8.3522999999999996</v>
      </c>
      <c r="AF3" s="16">
        <v>-10.048500000000001</v>
      </c>
      <c r="AG3" s="16" t="s">
        <v>189</v>
      </c>
      <c r="AH3" s="16" t="s">
        <v>189</v>
      </c>
      <c r="AI3" s="16">
        <v>-10.0182</v>
      </c>
      <c r="AJ3" s="16" t="s">
        <v>189</v>
      </c>
      <c r="AK3" s="16">
        <v>-7.9200999999999997</v>
      </c>
      <c r="AL3" s="16" t="s">
        <v>189</v>
      </c>
      <c r="AM3" s="16" t="s">
        <v>189</v>
      </c>
      <c r="AN3" s="16" t="s">
        <v>189</v>
      </c>
      <c r="AO3" s="16">
        <v>-8.0663</v>
      </c>
      <c r="AP3" s="16">
        <v>-9.9598999999999993</v>
      </c>
      <c r="AQ3" s="16" t="s">
        <v>189</v>
      </c>
      <c r="AR3" s="16" t="s">
        <v>189</v>
      </c>
      <c r="AS3" s="16" t="s">
        <v>189</v>
      </c>
      <c r="AT3" s="16" t="s">
        <v>189</v>
      </c>
      <c r="AU3" s="16" t="s">
        <v>189</v>
      </c>
      <c r="AV3" s="16" t="s">
        <v>189</v>
      </c>
      <c r="AW3" s="16" t="s">
        <v>189</v>
      </c>
      <c r="AX3" s="16" t="s">
        <v>189</v>
      </c>
      <c r="AY3" s="16" t="s">
        <v>189</v>
      </c>
      <c r="AZ3" s="16" t="s">
        <v>189</v>
      </c>
      <c r="BA3" s="16">
        <v>8.1432000000000002</v>
      </c>
      <c r="BB3" s="16">
        <v>9.6590000000000007</v>
      </c>
      <c r="BC3" s="16">
        <v>-8.1669999999999998</v>
      </c>
      <c r="BD3" s="16" t="s">
        <v>189</v>
      </c>
      <c r="BE3" s="16">
        <v>9.5946999999999996</v>
      </c>
      <c r="BF3" s="16" t="s">
        <v>189</v>
      </c>
      <c r="BG3" s="16">
        <v>-8.4591999999999992</v>
      </c>
      <c r="BH3" s="16">
        <v>-8.7294</v>
      </c>
      <c r="BI3" s="16" t="s">
        <v>189</v>
      </c>
      <c r="BJ3" s="16" t="s">
        <v>189</v>
      </c>
      <c r="BK3" s="16" t="s">
        <v>189</v>
      </c>
      <c r="BL3" s="16" t="s">
        <v>189</v>
      </c>
      <c r="BM3" s="16" t="s">
        <v>189</v>
      </c>
      <c r="BN3" s="16" t="s">
        <v>189</v>
      </c>
      <c r="BO3" s="16" t="s">
        <v>189</v>
      </c>
      <c r="BP3" s="16" t="s">
        <v>189</v>
      </c>
      <c r="BQ3" s="16">
        <v>-11.1449</v>
      </c>
      <c r="BR3" s="16" t="s">
        <v>189</v>
      </c>
      <c r="BS3" s="16">
        <v>-4.5425000000000004</v>
      </c>
    </row>
    <row r="4" spans="1:71">
      <c r="A4" t="s">
        <v>248</v>
      </c>
      <c r="B4" t="s">
        <v>4</v>
      </c>
      <c r="C4" t="s">
        <v>292</v>
      </c>
      <c r="D4" s="16">
        <v>30.4024</v>
      </c>
      <c r="E4" s="16">
        <v>-48.234099999999998</v>
      </c>
      <c r="F4" s="16">
        <v>33.513800000000003</v>
      </c>
      <c r="G4" s="16">
        <v>19.3584</v>
      </c>
      <c r="H4" s="16">
        <v>-48.234099999999998</v>
      </c>
      <c r="I4" s="16">
        <v>24.563400000000001</v>
      </c>
      <c r="J4" s="16" t="s">
        <v>189</v>
      </c>
      <c r="K4" s="16">
        <v>30.459099999999999</v>
      </c>
      <c r="L4" s="16">
        <v>-37.8279</v>
      </c>
      <c r="M4" s="16">
        <v>29.0015</v>
      </c>
      <c r="N4" s="16" t="s">
        <v>189</v>
      </c>
      <c r="O4" s="16">
        <v>32.2986</v>
      </c>
      <c r="P4" s="16">
        <v>-25.0016</v>
      </c>
      <c r="Q4" s="16">
        <v>34.429299999999998</v>
      </c>
      <c r="R4" s="16">
        <v>25.414899999999999</v>
      </c>
      <c r="S4" s="16">
        <v>29.607500000000002</v>
      </c>
      <c r="T4" s="16">
        <v>31.9512</v>
      </c>
      <c r="U4" s="16">
        <v>33.877200000000002</v>
      </c>
      <c r="V4" s="16">
        <v>26.178100000000001</v>
      </c>
      <c r="W4" s="16" t="s">
        <v>189</v>
      </c>
      <c r="X4" s="16" t="s">
        <v>189</v>
      </c>
      <c r="Y4" s="16">
        <v>30.4024</v>
      </c>
      <c r="Z4" s="16" t="s">
        <v>189</v>
      </c>
      <c r="AA4" s="16">
        <v>30.4024</v>
      </c>
      <c r="AB4" s="16" t="s">
        <v>189</v>
      </c>
      <c r="AC4" s="16">
        <v>29.607500000000002</v>
      </c>
      <c r="AD4" s="16">
        <v>-42.724299999999999</v>
      </c>
      <c r="AE4" s="16">
        <v>24.825700000000001</v>
      </c>
      <c r="AF4" s="16">
        <v>32.555199999999999</v>
      </c>
      <c r="AG4" s="16">
        <v>26.590599999999998</v>
      </c>
      <c r="AH4" s="16" t="s">
        <v>189</v>
      </c>
      <c r="AI4" s="16">
        <v>31.9512</v>
      </c>
      <c r="AJ4" s="16" t="s">
        <v>189</v>
      </c>
      <c r="AK4" s="16">
        <v>-24.093499999999999</v>
      </c>
      <c r="AL4" s="16">
        <v>-37.443199999999997</v>
      </c>
      <c r="AM4" s="16" t="s">
        <v>189</v>
      </c>
      <c r="AN4" s="16">
        <v>-65.684100000000001</v>
      </c>
      <c r="AO4" s="16">
        <v>25.7393</v>
      </c>
      <c r="AP4" s="16">
        <v>38.491799999999998</v>
      </c>
      <c r="AQ4" s="16">
        <v>-26.313800000000001</v>
      </c>
      <c r="AR4" s="16" t="s">
        <v>189</v>
      </c>
      <c r="AS4" s="16">
        <v>-22.9725</v>
      </c>
      <c r="AT4" s="16">
        <v>-27.798100000000002</v>
      </c>
      <c r="AU4" s="16">
        <v>-24.703499999999998</v>
      </c>
      <c r="AV4" s="16" t="s">
        <v>189</v>
      </c>
      <c r="AW4" s="16" t="s">
        <v>189</v>
      </c>
      <c r="AX4" s="16" t="s">
        <v>189</v>
      </c>
      <c r="AY4" s="16" t="s">
        <v>189</v>
      </c>
      <c r="AZ4" s="16">
        <v>-48.234099999999998</v>
      </c>
      <c r="BA4" s="16">
        <v>24.563400000000001</v>
      </c>
      <c r="BB4" s="16">
        <v>34.429299999999998</v>
      </c>
      <c r="BC4" s="16">
        <v>25.414899999999999</v>
      </c>
      <c r="BD4" s="16" t="s">
        <v>189</v>
      </c>
      <c r="BE4" s="16">
        <v>32.2986</v>
      </c>
      <c r="BF4" s="16">
        <v>-47.4938</v>
      </c>
      <c r="BG4" s="16">
        <v>24.825500000000002</v>
      </c>
      <c r="BH4" s="16">
        <v>34.573999999999998</v>
      </c>
      <c r="BI4" s="16">
        <v>-26.709499999999998</v>
      </c>
      <c r="BJ4" s="16" t="s">
        <v>189</v>
      </c>
      <c r="BK4" s="16">
        <v>-25.0016</v>
      </c>
      <c r="BL4" s="16" t="s">
        <v>189</v>
      </c>
      <c r="BM4" s="16">
        <v>-23.944400000000002</v>
      </c>
      <c r="BN4" s="16" t="s">
        <v>189</v>
      </c>
      <c r="BO4" s="16">
        <v>-23.619700000000002</v>
      </c>
      <c r="BP4" s="16">
        <v>-41.725999999999999</v>
      </c>
      <c r="BQ4" s="16">
        <v>30.388999999999999</v>
      </c>
      <c r="BR4" s="16" t="s">
        <v>189</v>
      </c>
      <c r="BS4" s="16">
        <v>19.322800000000001</v>
      </c>
    </row>
    <row r="5" spans="1:71">
      <c r="A5" t="s">
        <v>249</v>
      </c>
      <c r="B5" t="s">
        <v>1</v>
      </c>
      <c r="C5" t="s">
        <v>293</v>
      </c>
      <c r="D5" s="16">
        <v>1.4361999999999999</v>
      </c>
      <c r="E5" s="16" t="s">
        <v>189</v>
      </c>
      <c r="F5" s="16" t="s">
        <v>189</v>
      </c>
      <c r="G5" s="16">
        <v>-0.24890000000000001</v>
      </c>
      <c r="H5" s="16" t="s">
        <v>189</v>
      </c>
      <c r="I5" s="16">
        <v>0.70879999999999999</v>
      </c>
      <c r="J5" s="16" t="s">
        <v>189</v>
      </c>
      <c r="K5" s="16">
        <v>1.4361999999999999</v>
      </c>
      <c r="L5" s="16" t="s">
        <v>189</v>
      </c>
      <c r="M5" s="16">
        <v>1.8247</v>
      </c>
      <c r="N5" s="16" t="s">
        <v>189</v>
      </c>
      <c r="O5" s="16">
        <v>-2.0800999999999998</v>
      </c>
      <c r="P5" s="16">
        <v>-0.42949999999999999</v>
      </c>
      <c r="Q5" s="16" t="s">
        <v>189</v>
      </c>
      <c r="R5" s="16">
        <v>-0.60609999999999997</v>
      </c>
      <c r="S5" s="16">
        <v>-2.5541</v>
      </c>
      <c r="T5" s="16">
        <v>-0.51939999999999997</v>
      </c>
      <c r="U5" s="16">
        <v>-0.47889999999999999</v>
      </c>
      <c r="V5" s="16">
        <v>-3.2930999999999999</v>
      </c>
      <c r="W5" s="16" t="s">
        <v>189</v>
      </c>
      <c r="X5" s="16" t="s">
        <v>189</v>
      </c>
      <c r="Y5" s="16">
        <v>1.4488000000000001</v>
      </c>
      <c r="Z5" s="16" t="s">
        <v>189</v>
      </c>
      <c r="AA5" s="16">
        <v>1.4488000000000001</v>
      </c>
      <c r="AB5" s="16" t="s">
        <v>189</v>
      </c>
      <c r="AC5" s="16">
        <v>-2.6036999999999999</v>
      </c>
      <c r="AD5" s="16" t="s">
        <v>189</v>
      </c>
      <c r="AE5" s="16">
        <v>-0.86319999999999997</v>
      </c>
      <c r="AF5" s="16" t="s">
        <v>189</v>
      </c>
      <c r="AG5" s="16">
        <v>-0.80089999999999995</v>
      </c>
      <c r="AH5" s="16" t="s">
        <v>189</v>
      </c>
      <c r="AI5" s="16">
        <v>-0.51939999999999997</v>
      </c>
      <c r="AJ5" s="16" t="s">
        <v>189</v>
      </c>
      <c r="AK5" s="16">
        <v>-0.59130000000000005</v>
      </c>
      <c r="AL5" s="16" t="s">
        <v>189</v>
      </c>
      <c r="AM5" s="16" t="s">
        <v>189</v>
      </c>
      <c r="AN5" s="16" t="s">
        <v>189</v>
      </c>
      <c r="AO5" s="16">
        <v>-0.54379999999999995</v>
      </c>
      <c r="AP5" s="16" t="s">
        <v>189</v>
      </c>
      <c r="AQ5" s="16">
        <v>-0.29609999999999997</v>
      </c>
      <c r="AR5" s="16" t="s">
        <v>189</v>
      </c>
      <c r="AS5" s="16" t="s">
        <v>189</v>
      </c>
      <c r="AT5" s="16" t="s">
        <v>189</v>
      </c>
      <c r="AU5" s="16" t="s">
        <v>189</v>
      </c>
      <c r="AV5" s="16" t="s">
        <v>189</v>
      </c>
      <c r="AW5" s="16" t="s">
        <v>189</v>
      </c>
      <c r="AX5" s="16" t="s">
        <v>189</v>
      </c>
      <c r="AY5" s="16" t="s">
        <v>189</v>
      </c>
      <c r="AZ5" s="16" t="s">
        <v>189</v>
      </c>
      <c r="BA5" s="16">
        <v>0.71530000000000005</v>
      </c>
      <c r="BB5" s="16" t="s">
        <v>189</v>
      </c>
      <c r="BC5" s="16">
        <v>-0.61439999999999995</v>
      </c>
      <c r="BD5" s="16" t="s">
        <v>189</v>
      </c>
      <c r="BE5" s="16">
        <v>-2.0808</v>
      </c>
      <c r="BF5" s="16" t="s">
        <v>189</v>
      </c>
      <c r="BG5" s="16">
        <v>-0.89490000000000003</v>
      </c>
      <c r="BH5" s="16" t="s">
        <v>189</v>
      </c>
      <c r="BI5" s="16" t="s">
        <v>189</v>
      </c>
      <c r="BJ5" s="16" t="s">
        <v>189</v>
      </c>
      <c r="BK5" s="16">
        <v>-0.439</v>
      </c>
      <c r="BL5" s="16" t="s">
        <v>189</v>
      </c>
      <c r="BM5" s="16">
        <v>-0.44230000000000003</v>
      </c>
      <c r="BN5" s="16" t="s">
        <v>189</v>
      </c>
      <c r="BO5" s="16" t="s">
        <v>189</v>
      </c>
      <c r="BP5" s="16" t="s">
        <v>189</v>
      </c>
      <c r="BQ5" s="16" t="s">
        <v>189</v>
      </c>
      <c r="BR5" s="16" t="s">
        <v>189</v>
      </c>
      <c r="BS5" s="16">
        <v>-0.1951</v>
      </c>
    </row>
    <row r="6" spans="1:71">
      <c r="A6" t="s">
        <v>249</v>
      </c>
      <c r="B6" t="s">
        <v>2</v>
      </c>
      <c r="C6" t="s">
        <v>294</v>
      </c>
      <c r="D6" s="16">
        <v>-19.316500000000001</v>
      </c>
      <c r="E6" s="16" t="s">
        <v>189</v>
      </c>
      <c r="F6" s="16" t="s">
        <v>189</v>
      </c>
      <c r="G6" s="16" t="s">
        <v>189</v>
      </c>
      <c r="H6" s="16" t="s">
        <v>189</v>
      </c>
      <c r="I6" s="16">
        <v>-18.901399999999999</v>
      </c>
      <c r="J6" s="16" t="s">
        <v>189</v>
      </c>
      <c r="K6" s="16">
        <v>-19.5185</v>
      </c>
      <c r="L6" s="16" t="s">
        <v>189</v>
      </c>
      <c r="M6" s="16" t="s">
        <v>189</v>
      </c>
      <c r="N6" s="16" t="s">
        <v>189</v>
      </c>
      <c r="O6" s="16">
        <v>-21.1752</v>
      </c>
      <c r="P6" s="16" t="s">
        <v>189</v>
      </c>
      <c r="Q6" s="16" t="s">
        <v>189</v>
      </c>
      <c r="R6" s="16" t="s">
        <v>189</v>
      </c>
      <c r="S6" s="16" t="s">
        <v>189</v>
      </c>
      <c r="T6" s="16" t="s">
        <v>189</v>
      </c>
      <c r="U6" s="16">
        <v>-20.273299999999999</v>
      </c>
      <c r="V6" s="16" t="s">
        <v>189</v>
      </c>
      <c r="W6" s="16" t="s">
        <v>189</v>
      </c>
      <c r="X6" s="16" t="s">
        <v>189</v>
      </c>
      <c r="Y6" s="16">
        <v>-19.316500000000001</v>
      </c>
      <c r="Z6" s="16" t="s">
        <v>189</v>
      </c>
      <c r="AA6" s="16">
        <v>-19.316500000000001</v>
      </c>
      <c r="AB6" s="16" t="s">
        <v>189</v>
      </c>
      <c r="AC6" s="16" t="s">
        <v>189</v>
      </c>
      <c r="AD6" s="16" t="s">
        <v>189</v>
      </c>
      <c r="AE6" s="16" t="s">
        <v>189</v>
      </c>
      <c r="AF6" s="16" t="s">
        <v>189</v>
      </c>
      <c r="AG6" s="16" t="s">
        <v>189</v>
      </c>
      <c r="AH6" s="16" t="s">
        <v>189</v>
      </c>
      <c r="AI6" s="16" t="s">
        <v>189</v>
      </c>
      <c r="AJ6" s="16" t="s">
        <v>189</v>
      </c>
      <c r="AK6" s="16" t="s">
        <v>189</v>
      </c>
      <c r="AL6" s="16" t="s">
        <v>189</v>
      </c>
      <c r="AM6" s="16" t="s">
        <v>189</v>
      </c>
      <c r="AN6" s="16" t="s">
        <v>189</v>
      </c>
      <c r="AO6" s="16" t="s">
        <v>189</v>
      </c>
      <c r="AP6" s="16" t="s">
        <v>189</v>
      </c>
      <c r="AQ6" s="16" t="s">
        <v>189</v>
      </c>
      <c r="AR6" s="16" t="s">
        <v>189</v>
      </c>
      <c r="AS6" s="16" t="s">
        <v>189</v>
      </c>
      <c r="AT6" s="16" t="s">
        <v>189</v>
      </c>
      <c r="AU6" s="16" t="s">
        <v>189</v>
      </c>
      <c r="AV6" s="16" t="s">
        <v>189</v>
      </c>
      <c r="AW6" s="16" t="s">
        <v>189</v>
      </c>
      <c r="AX6" s="16" t="s">
        <v>189</v>
      </c>
      <c r="AY6" s="16" t="s">
        <v>189</v>
      </c>
      <c r="AZ6" s="16" t="s">
        <v>189</v>
      </c>
      <c r="BA6" s="16">
        <v>-18.901399999999999</v>
      </c>
      <c r="BB6" s="16" t="s">
        <v>189</v>
      </c>
      <c r="BC6" s="16" t="s">
        <v>189</v>
      </c>
      <c r="BD6" s="16" t="s">
        <v>189</v>
      </c>
      <c r="BE6" s="16">
        <v>-21.1752</v>
      </c>
      <c r="BF6" s="16" t="s">
        <v>189</v>
      </c>
      <c r="BG6" s="16" t="s">
        <v>189</v>
      </c>
      <c r="BH6" s="16" t="s">
        <v>189</v>
      </c>
      <c r="BI6" s="16" t="s">
        <v>189</v>
      </c>
      <c r="BJ6" s="16" t="s">
        <v>189</v>
      </c>
      <c r="BK6" s="16" t="s">
        <v>189</v>
      </c>
      <c r="BL6" s="16" t="s">
        <v>189</v>
      </c>
      <c r="BM6" s="16" t="s">
        <v>189</v>
      </c>
      <c r="BN6" s="16" t="s">
        <v>189</v>
      </c>
      <c r="BO6" s="16" t="s">
        <v>189</v>
      </c>
      <c r="BP6" s="16" t="s">
        <v>189</v>
      </c>
      <c r="BQ6" s="16" t="s">
        <v>189</v>
      </c>
      <c r="BR6" s="16" t="s">
        <v>189</v>
      </c>
      <c r="BS6" s="16" t="s">
        <v>189</v>
      </c>
    </row>
    <row r="7" spans="1:71">
      <c r="A7" t="s">
        <v>249</v>
      </c>
      <c r="B7" t="s">
        <v>67</v>
      </c>
      <c r="C7" t="s">
        <v>295</v>
      </c>
      <c r="D7" s="16">
        <v>-36.454599999999999</v>
      </c>
      <c r="E7" s="16" t="s">
        <v>189</v>
      </c>
      <c r="F7" s="16" t="s">
        <v>189</v>
      </c>
      <c r="G7" s="16" t="s">
        <v>189</v>
      </c>
      <c r="H7" s="16" t="s">
        <v>189</v>
      </c>
      <c r="I7" s="16">
        <v>-35.192599999999999</v>
      </c>
      <c r="J7" s="16" t="s">
        <v>189</v>
      </c>
      <c r="K7" s="16">
        <v>-36.454599999999999</v>
      </c>
      <c r="L7" s="16" t="s">
        <v>189</v>
      </c>
      <c r="M7" s="16" t="s">
        <v>189</v>
      </c>
      <c r="N7" s="16" t="s">
        <v>189</v>
      </c>
      <c r="O7" s="16" t="s">
        <v>189</v>
      </c>
      <c r="P7" s="16" t="s">
        <v>189</v>
      </c>
      <c r="Q7" s="16" t="s">
        <v>189</v>
      </c>
      <c r="R7" s="16" t="s">
        <v>189</v>
      </c>
      <c r="S7" s="16" t="s">
        <v>189</v>
      </c>
      <c r="T7" s="16" t="s">
        <v>189</v>
      </c>
      <c r="U7" s="16">
        <v>-32.2102</v>
      </c>
      <c r="V7" s="16" t="s">
        <v>189</v>
      </c>
      <c r="W7" s="16" t="s">
        <v>189</v>
      </c>
      <c r="X7" s="16" t="s">
        <v>189</v>
      </c>
      <c r="Y7" s="16">
        <v>-35.972499999999997</v>
      </c>
      <c r="Z7" s="16" t="s">
        <v>189</v>
      </c>
      <c r="AA7" s="16">
        <v>-35.972499999999997</v>
      </c>
      <c r="AB7" s="16" t="s">
        <v>189</v>
      </c>
      <c r="AC7" s="16" t="s">
        <v>189</v>
      </c>
      <c r="AD7" s="16" t="s">
        <v>189</v>
      </c>
      <c r="AE7" s="16" t="s">
        <v>189</v>
      </c>
      <c r="AF7" s="16" t="s">
        <v>189</v>
      </c>
      <c r="AG7" s="16" t="s">
        <v>189</v>
      </c>
      <c r="AH7" s="16" t="s">
        <v>189</v>
      </c>
      <c r="AI7" s="16" t="s">
        <v>189</v>
      </c>
      <c r="AJ7" s="16" t="s">
        <v>189</v>
      </c>
      <c r="AK7" s="16" t="s">
        <v>189</v>
      </c>
      <c r="AL7" s="16" t="s">
        <v>189</v>
      </c>
      <c r="AM7" s="16" t="s">
        <v>189</v>
      </c>
      <c r="AN7" s="16" t="s">
        <v>189</v>
      </c>
      <c r="AO7" s="16">
        <v>-31.6751</v>
      </c>
      <c r="AP7" s="16" t="s">
        <v>189</v>
      </c>
      <c r="AQ7" s="16" t="s">
        <v>189</v>
      </c>
      <c r="AR7" s="16" t="s">
        <v>189</v>
      </c>
      <c r="AS7" s="16" t="s">
        <v>189</v>
      </c>
      <c r="AT7" s="16" t="s">
        <v>189</v>
      </c>
      <c r="AU7" s="16" t="s">
        <v>189</v>
      </c>
      <c r="AV7" s="16" t="s">
        <v>189</v>
      </c>
      <c r="AW7" s="16" t="s">
        <v>189</v>
      </c>
      <c r="AX7" s="16" t="s">
        <v>189</v>
      </c>
      <c r="AY7" s="16" t="s">
        <v>189</v>
      </c>
      <c r="AZ7" s="16" t="s">
        <v>189</v>
      </c>
      <c r="BA7" s="16">
        <v>-34.638500000000001</v>
      </c>
      <c r="BB7" s="16" t="s">
        <v>189</v>
      </c>
      <c r="BC7" s="16" t="s">
        <v>189</v>
      </c>
      <c r="BD7" s="16" t="s">
        <v>189</v>
      </c>
      <c r="BE7" s="16" t="s">
        <v>189</v>
      </c>
      <c r="BF7" s="16" t="s">
        <v>189</v>
      </c>
      <c r="BG7" s="16" t="s">
        <v>189</v>
      </c>
      <c r="BH7" s="16" t="s">
        <v>189</v>
      </c>
      <c r="BI7" s="16" t="s">
        <v>189</v>
      </c>
      <c r="BJ7" s="16" t="s">
        <v>189</v>
      </c>
      <c r="BK7" s="16" t="s">
        <v>189</v>
      </c>
      <c r="BL7" s="16" t="s">
        <v>189</v>
      </c>
      <c r="BM7" s="16" t="s">
        <v>189</v>
      </c>
      <c r="BN7" s="16" t="s">
        <v>189</v>
      </c>
      <c r="BO7" s="16" t="s">
        <v>189</v>
      </c>
      <c r="BP7" s="16" t="s">
        <v>189</v>
      </c>
      <c r="BQ7" s="16" t="s">
        <v>189</v>
      </c>
      <c r="BR7" s="16" t="s">
        <v>189</v>
      </c>
      <c r="BS7" s="16" t="s">
        <v>189</v>
      </c>
    </row>
    <row r="8" spans="1:71">
      <c r="A8" t="s">
        <v>249</v>
      </c>
      <c r="B8" t="s">
        <v>4</v>
      </c>
      <c r="C8" t="s">
        <v>296</v>
      </c>
      <c r="D8" s="16">
        <v>37.619500000000002</v>
      </c>
      <c r="E8" s="16">
        <v>44.341999999999999</v>
      </c>
      <c r="F8" s="16">
        <v>45.392499999999998</v>
      </c>
      <c r="G8" s="16">
        <v>31.7182</v>
      </c>
      <c r="H8" s="16">
        <v>44.341999999999999</v>
      </c>
      <c r="I8" s="16">
        <v>36.064599999999999</v>
      </c>
      <c r="J8" s="16" t="s">
        <v>189</v>
      </c>
      <c r="K8" s="16">
        <v>37.653700000000001</v>
      </c>
      <c r="L8" s="16">
        <v>40.177199999999999</v>
      </c>
      <c r="M8" s="16">
        <v>37.578800000000001</v>
      </c>
      <c r="N8" s="16">
        <v>-34.353999999999999</v>
      </c>
      <c r="O8" s="16">
        <v>40.387700000000002</v>
      </c>
      <c r="P8" s="16">
        <v>32.9574</v>
      </c>
      <c r="Q8" s="16">
        <v>40.134300000000003</v>
      </c>
      <c r="R8" s="16">
        <v>35.745899999999999</v>
      </c>
      <c r="S8" s="16">
        <v>39.321199999999997</v>
      </c>
      <c r="T8" s="16">
        <v>34.259900000000002</v>
      </c>
      <c r="U8" s="16">
        <v>35.000399999999999</v>
      </c>
      <c r="V8" s="16">
        <v>40.052700000000002</v>
      </c>
      <c r="W8" s="16" t="s">
        <v>189</v>
      </c>
      <c r="X8" s="16" t="s">
        <v>189</v>
      </c>
      <c r="Y8" s="16">
        <v>38.015099999999997</v>
      </c>
      <c r="Z8" s="16" t="s">
        <v>189</v>
      </c>
      <c r="AA8" s="16">
        <v>38.015099999999997</v>
      </c>
      <c r="AB8" s="16" t="s">
        <v>189</v>
      </c>
      <c r="AC8" s="16">
        <v>39.912799999999997</v>
      </c>
      <c r="AD8" s="16">
        <v>46.341799999999999</v>
      </c>
      <c r="AE8" s="16">
        <v>37.781799999999997</v>
      </c>
      <c r="AF8" s="16">
        <v>42.234299999999998</v>
      </c>
      <c r="AG8" s="16">
        <v>37.498899999999999</v>
      </c>
      <c r="AH8" s="16" t="s">
        <v>189</v>
      </c>
      <c r="AI8" s="16">
        <v>34.348599999999998</v>
      </c>
      <c r="AJ8" s="16" t="s">
        <v>189</v>
      </c>
      <c r="AK8" s="16">
        <v>32.673499999999997</v>
      </c>
      <c r="AL8" s="16">
        <v>-37.206400000000002</v>
      </c>
      <c r="AM8" s="16">
        <v>31.235099999999999</v>
      </c>
      <c r="AN8" s="16">
        <v>-36.755800000000001</v>
      </c>
      <c r="AO8" s="16">
        <v>34.4649</v>
      </c>
      <c r="AP8" s="16">
        <v>39.089199999999998</v>
      </c>
      <c r="AQ8" s="16">
        <v>31.1601</v>
      </c>
      <c r="AR8" s="16">
        <v>-50.334800000000001</v>
      </c>
      <c r="AS8" s="16">
        <v>37.6158</v>
      </c>
      <c r="AT8" s="16">
        <v>41.176099999999998</v>
      </c>
      <c r="AU8" s="16">
        <v>39.310600000000001</v>
      </c>
      <c r="AV8" s="16" t="s">
        <v>189</v>
      </c>
      <c r="AW8" s="16" t="s">
        <v>189</v>
      </c>
      <c r="AX8" s="16" t="s">
        <v>189</v>
      </c>
      <c r="AY8" s="16" t="s">
        <v>189</v>
      </c>
      <c r="AZ8" s="16">
        <v>45.448</v>
      </c>
      <c r="BA8" s="16">
        <v>36.339799999999997</v>
      </c>
      <c r="BB8" s="16">
        <v>40.349200000000003</v>
      </c>
      <c r="BC8" s="16">
        <v>36.254199999999997</v>
      </c>
      <c r="BD8" s="16" t="s">
        <v>189</v>
      </c>
      <c r="BE8" s="16">
        <v>40.770499999999998</v>
      </c>
      <c r="BF8" s="16">
        <v>41.146099999999997</v>
      </c>
      <c r="BG8" s="16">
        <v>40.119700000000002</v>
      </c>
      <c r="BH8" s="16">
        <v>42.168700000000001</v>
      </c>
      <c r="BI8" s="16">
        <v>38.040300000000002</v>
      </c>
      <c r="BJ8" s="16" t="s">
        <v>189</v>
      </c>
      <c r="BK8" s="16">
        <v>33.285699999999999</v>
      </c>
      <c r="BL8" s="16" t="s">
        <v>189</v>
      </c>
      <c r="BM8" s="16">
        <v>30.754100000000001</v>
      </c>
      <c r="BN8" s="16" t="s">
        <v>189</v>
      </c>
      <c r="BO8" s="16">
        <v>33.765300000000003</v>
      </c>
      <c r="BP8" s="16">
        <v>-40.877099999999999</v>
      </c>
      <c r="BQ8" s="16">
        <v>39.64</v>
      </c>
      <c r="BR8" s="16">
        <v>-52.357599999999998</v>
      </c>
      <c r="BS8" s="16">
        <v>33.943199999999997</v>
      </c>
    </row>
    <row r="9" spans="1:71">
      <c r="A9" t="s">
        <v>250</v>
      </c>
      <c r="B9" t="s">
        <v>0</v>
      </c>
      <c r="C9" t="s">
        <v>297</v>
      </c>
      <c r="D9" s="16">
        <v>9.5487000000000002</v>
      </c>
      <c r="E9" s="16">
        <v>12.126799999999999</v>
      </c>
      <c r="F9" s="16">
        <v>8.1949000000000005</v>
      </c>
      <c r="G9" s="16">
        <v>4.9619999999999997</v>
      </c>
      <c r="H9" s="16">
        <v>12.126799999999999</v>
      </c>
      <c r="I9" s="16">
        <v>6.5251000000000001</v>
      </c>
      <c r="J9" s="16" t="s">
        <v>189</v>
      </c>
      <c r="K9" s="16">
        <v>9.5422999999999991</v>
      </c>
      <c r="L9" s="16">
        <v>11.4024</v>
      </c>
      <c r="M9" s="16">
        <v>8.6744000000000003</v>
      </c>
      <c r="N9" s="16">
        <v>6.3465999999999996</v>
      </c>
      <c r="O9" s="16">
        <v>9.9962</v>
      </c>
      <c r="P9" s="16">
        <v>8.4862000000000002</v>
      </c>
      <c r="Q9" s="16">
        <v>11.2895</v>
      </c>
      <c r="R9" s="16">
        <v>8.0714000000000006</v>
      </c>
      <c r="S9" s="16">
        <v>10.995100000000001</v>
      </c>
      <c r="T9" s="16">
        <v>7.6879999999999997</v>
      </c>
      <c r="U9" s="16">
        <v>8.5760000000000005</v>
      </c>
      <c r="V9" s="16">
        <v>9.9030000000000005</v>
      </c>
      <c r="W9" s="16">
        <v>10.565300000000001</v>
      </c>
      <c r="X9" s="16">
        <v>7.8445</v>
      </c>
      <c r="Y9" s="16">
        <v>9.3267000000000007</v>
      </c>
      <c r="Z9" s="16">
        <v>9.8394999999999992</v>
      </c>
      <c r="AA9" s="16">
        <v>9.3267000000000007</v>
      </c>
      <c r="AB9" s="16">
        <v>10.2849</v>
      </c>
      <c r="AC9" s="16">
        <v>12.0007</v>
      </c>
      <c r="AD9" s="16">
        <v>14.102600000000001</v>
      </c>
      <c r="AE9" s="16">
        <v>7.0290999999999997</v>
      </c>
      <c r="AF9" s="16">
        <v>13.1869</v>
      </c>
      <c r="AG9" s="16">
        <v>9.3201999999999998</v>
      </c>
      <c r="AH9" s="16">
        <v>8.5467999999999993</v>
      </c>
      <c r="AI9" s="16">
        <v>7.3792</v>
      </c>
      <c r="AJ9" s="16">
        <v>9.3237000000000005</v>
      </c>
      <c r="AK9" s="16">
        <v>5.9641000000000002</v>
      </c>
      <c r="AL9" s="16">
        <v>9.1504999999999992</v>
      </c>
      <c r="AM9" s="16">
        <v>6.2679</v>
      </c>
      <c r="AN9" s="16">
        <v>9.7722999999999995</v>
      </c>
      <c r="AO9" s="16">
        <v>7.0396000000000001</v>
      </c>
      <c r="AP9" s="16">
        <v>10.4686</v>
      </c>
      <c r="AQ9" s="16">
        <v>6.7352999999999996</v>
      </c>
      <c r="AR9" s="16">
        <v>13.0113</v>
      </c>
      <c r="AS9" s="16">
        <v>6.3489000000000004</v>
      </c>
      <c r="AT9" s="16">
        <v>11.607200000000001</v>
      </c>
      <c r="AU9" s="16">
        <v>8.5182000000000002</v>
      </c>
      <c r="AV9" s="16">
        <v>13.318899999999999</v>
      </c>
      <c r="AW9" s="16">
        <v>7.1740000000000004</v>
      </c>
      <c r="AX9" s="16">
        <v>11.8619</v>
      </c>
      <c r="AY9" s="16">
        <v>8.9817999999999998</v>
      </c>
      <c r="AZ9" s="16">
        <v>11.467700000000001</v>
      </c>
      <c r="BA9" s="16">
        <v>5.7422000000000004</v>
      </c>
      <c r="BB9" s="16">
        <v>11.0825</v>
      </c>
      <c r="BC9" s="16">
        <v>6.8507999999999996</v>
      </c>
      <c r="BD9" s="16">
        <v>10.297800000000001</v>
      </c>
      <c r="BE9" s="16">
        <v>9.8545999999999996</v>
      </c>
      <c r="BF9" s="16">
        <v>11.7852</v>
      </c>
      <c r="BG9" s="16">
        <v>5.3625999999999996</v>
      </c>
      <c r="BH9" s="16">
        <v>11.44</v>
      </c>
      <c r="BI9" s="16">
        <v>7.3556999999999997</v>
      </c>
      <c r="BJ9" s="16">
        <v>9.3153000000000006</v>
      </c>
      <c r="BK9" s="16">
        <v>6.569</v>
      </c>
      <c r="BL9" s="16">
        <v>-17.573799999999999</v>
      </c>
      <c r="BM9" s="16">
        <v>7.3860000000000001</v>
      </c>
      <c r="BN9" s="16" t="s">
        <v>189</v>
      </c>
      <c r="BO9" s="16">
        <v>8.6397999999999993</v>
      </c>
      <c r="BP9" s="16">
        <v>11.883100000000001</v>
      </c>
      <c r="BQ9" s="16">
        <v>7.1448</v>
      </c>
      <c r="BR9" s="16">
        <v>12.7874</v>
      </c>
      <c r="BS9" s="16">
        <v>6.4382999999999999</v>
      </c>
    </row>
    <row r="10" spans="1:71">
      <c r="A10" t="s">
        <v>250</v>
      </c>
      <c r="B10" t="s">
        <v>1</v>
      </c>
      <c r="C10" t="s">
        <v>298</v>
      </c>
      <c r="D10" s="16">
        <v>-1.6215999999999999</v>
      </c>
      <c r="E10" s="16" t="s">
        <v>189</v>
      </c>
      <c r="F10" s="16" t="s">
        <v>189</v>
      </c>
      <c r="G10" s="16" t="s">
        <v>189</v>
      </c>
      <c r="H10" s="16" t="s">
        <v>189</v>
      </c>
      <c r="I10" s="16" t="s">
        <v>189</v>
      </c>
      <c r="J10" s="16" t="s">
        <v>189</v>
      </c>
      <c r="K10" s="16">
        <v>-1.6215999999999999</v>
      </c>
      <c r="L10" s="16" t="s">
        <v>189</v>
      </c>
      <c r="M10" s="16" t="s">
        <v>189</v>
      </c>
      <c r="N10" s="16" t="s">
        <v>189</v>
      </c>
      <c r="O10" s="16" t="s">
        <v>189</v>
      </c>
      <c r="P10" s="16" t="s">
        <v>189</v>
      </c>
      <c r="Q10" s="16" t="s">
        <v>189</v>
      </c>
      <c r="R10" s="16" t="s">
        <v>189</v>
      </c>
      <c r="S10" s="16" t="s">
        <v>189</v>
      </c>
      <c r="T10" s="16" t="s">
        <v>189</v>
      </c>
      <c r="U10" s="16" t="s">
        <v>189</v>
      </c>
      <c r="V10" s="16" t="s">
        <v>189</v>
      </c>
      <c r="W10" s="16" t="s">
        <v>189</v>
      </c>
      <c r="X10" s="16" t="s">
        <v>189</v>
      </c>
      <c r="Y10" s="16" t="s">
        <v>189</v>
      </c>
      <c r="Z10" s="16" t="s">
        <v>189</v>
      </c>
      <c r="AA10" s="16" t="s">
        <v>189</v>
      </c>
      <c r="AB10" s="16" t="s">
        <v>189</v>
      </c>
      <c r="AC10" s="16" t="s">
        <v>189</v>
      </c>
      <c r="AD10" s="16" t="s">
        <v>189</v>
      </c>
      <c r="AE10" s="16" t="s">
        <v>189</v>
      </c>
      <c r="AF10" s="16" t="s">
        <v>189</v>
      </c>
      <c r="AG10" s="16" t="s">
        <v>189</v>
      </c>
      <c r="AH10" s="16" t="s">
        <v>189</v>
      </c>
      <c r="AI10" s="16" t="s">
        <v>189</v>
      </c>
      <c r="AJ10" s="16" t="s">
        <v>189</v>
      </c>
      <c r="AK10" s="16" t="s">
        <v>189</v>
      </c>
      <c r="AL10" s="16" t="s">
        <v>189</v>
      </c>
      <c r="AM10" s="16" t="s">
        <v>189</v>
      </c>
      <c r="AN10" s="16" t="s">
        <v>189</v>
      </c>
      <c r="AO10" s="16" t="s">
        <v>189</v>
      </c>
      <c r="AP10" s="16" t="s">
        <v>189</v>
      </c>
      <c r="AQ10" s="16" t="s">
        <v>189</v>
      </c>
      <c r="AR10" s="16" t="s">
        <v>189</v>
      </c>
      <c r="AS10" s="16" t="s">
        <v>189</v>
      </c>
      <c r="AT10" s="16" t="s">
        <v>189</v>
      </c>
      <c r="AU10" s="16" t="s">
        <v>189</v>
      </c>
      <c r="AV10" s="16" t="s">
        <v>189</v>
      </c>
      <c r="AW10" s="16" t="s">
        <v>189</v>
      </c>
      <c r="AX10" s="16" t="s">
        <v>189</v>
      </c>
      <c r="AY10" s="16" t="s">
        <v>189</v>
      </c>
      <c r="AZ10" s="16" t="s">
        <v>189</v>
      </c>
      <c r="BA10" s="16" t="s">
        <v>189</v>
      </c>
      <c r="BB10" s="16" t="s">
        <v>189</v>
      </c>
      <c r="BC10" s="16" t="s">
        <v>189</v>
      </c>
      <c r="BD10" s="16" t="s">
        <v>189</v>
      </c>
      <c r="BE10" s="16" t="s">
        <v>189</v>
      </c>
      <c r="BF10" s="16" t="s">
        <v>189</v>
      </c>
      <c r="BG10" s="16" t="s">
        <v>189</v>
      </c>
      <c r="BH10" s="16" t="s">
        <v>189</v>
      </c>
      <c r="BI10" s="16" t="s">
        <v>189</v>
      </c>
      <c r="BJ10" s="16" t="s">
        <v>189</v>
      </c>
      <c r="BK10" s="16" t="s">
        <v>189</v>
      </c>
      <c r="BL10" s="16" t="s">
        <v>189</v>
      </c>
      <c r="BM10" s="16" t="s">
        <v>189</v>
      </c>
      <c r="BN10" s="16" t="s">
        <v>189</v>
      </c>
      <c r="BO10" s="16" t="s">
        <v>189</v>
      </c>
      <c r="BP10" s="16" t="s">
        <v>189</v>
      </c>
      <c r="BQ10" s="16" t="s">
        <v>189</v>
      </c>
      <c r="BR10" s="16" t="s">
        <v>189</v>
      </c>
      <c r="BS10" s="16" t="s">
        <v>189</v>
      </c>
    </row>
    <row r="11" spans="1:71">
      <c r="A11" t="s">
        <v>250</v>
      </c>
      <c r="B11" t="s">
        <v>75</v>
      </c>
      <c r="C11" t="s">
        <v>299</v>
      </c>
      <c r="D11" s="16">
        <v>2.7208000000000001</v>
      </c>
      <c r="E11" s="16">
        <v>2.3944000000000001</v>
      </c>
      <c r="F11" s="16">
        <v>4.3136999999999999</v>
      </c>
      <c r="G11" s="16">
        <v>1.7929999999999999</v>
      </c>
      <c r="H11" s="16">
        <v>2.3944000000000001</v>
      </c>
      <c r="I11" s="16">
        <v>2.9064000000000001</v>
      </c>
      <c r="J11" s="16" t="s">
        <v>189</v>
      </c>
      <c r="K11" s="16">
        <v>2.7212999999999998</v>
      </c>
      <c r="L11" s="16">
        <v>2.3580999999999999</v>
      </c>
      <c r="M11" s="16">
        <v>3.1781999999999999</v>
      </c>
      <c r="N11" s="16">
        <v>2.1179000000000001</v>
      </c>
      <c r="O11" s="16">
        <v>2.4670999999999998</v>
      </c>
      <c r="P11" s="16">
        <v>3.0143</v>
      </c>
      <c r="Q11" s="16">
        <v>2.5907</v>
      </c>
      <c r="R11" s="16">
        <v>2.7709000000000001</v>
      </c>
      <c r="S11" s="16">
        <v>3.0880999999999998</v>
      </c>
      <c r="T11" s="16">
        <v>1.9016999999999999</v>
      </c>
      <c r="U11" s="16">
        <v>2.7181000000000002</v>
      </c>
      <c r="V11" s="16">
        <v>2.7330999999999999</v>
      </c>
      <c r="W11" s="16">
        <v>2.7324999999999999</v>
      </c>
      <c r="X11" s="16">
        <v>1.2737000000000001</v>
      </c>
      <c r="Y11" s="16">
        <v>3.2869000000000002</v>
      </c>
      <c r="Z11" s="16">
        <v>2.4243000000000001</v>
      </c>
      <c r="AA11" s="16">
        <v>3.2869000000000002</v>
      </c>
      <c r="AB11" s="16">
        <v>2.8963999999999999</v>
      </c>
      <c r="AC11" s="16">
        <v>3.7225999999999999</v>
      </c>
      <c r="AD11" s="16">
        <v>2.5747</v>
      </c>
      <c r="AE11" s="16">
        <v>3.3874</v>
      </c>
      <c r="AF11" s="16">
        <v>3.3538000000000001</v>
      </c>
      <c r="AG11" s="16">
        <v>2.9910999999999999</v>
      </c>
      <c r="AH11" s="16">
        <v>0.72750000000000004</v>
      </c>
      <c r="AI11" s="16">
        <v>2.8612000000000002</v>
      </c>
      <c r="AJ11" s="16">
        <v>1.9404999999999999</v>
      </c>
      <c r="AK11" s="16">
        <v>1.8771</v>
      </c>
      <c r="AL11" s="16">
        <v>-0.93679999999999997</v>
      </c>
      <c r="AM11" s="16">
        <v>2.2622</v>
      </c>
      <c r="AN11" s="16">
        <v>1.9845999999999999</v>
      </c>
      <c r="AO11" s="16">
        <v>3.3043</v>
      </c>
      <c r="AP11" s="16">
        <v>1.0689</v>
      </c>
      <c r="AQ11" s="16">
        <v>3.4975000000000001</v>
      </c>
      <c r="AR11" s="16">
        <v>2.5348999999999999</v>
      </c>
      <c r="AS11" s="16">
        <v>2.8155000000000001</v>
      </c>
      <c r="AT11" s="16">
        <v>3.1564999999999999</v>
      </c>
      <c r="AU11" s="16">
        <v>2.5897999999999999</v>
      </c>
      <c r="AV11" s="16">
        <v>1.9461999999999999</v>
      </c>
      <c r="AW11" s="16">
        <v>2.6528999999999998</v>
      </c>
      <c r="AX11" s="16">
        <v>2.6634000000000002</v>
      </c>
      <c r="AY11" s="16">
        <v>2.3612000000000002</v>
      </c>
      <c r="AZ11" s="16">
        <v>2.9323000000000001</v>
      </c>
      <c r="BA11" s="16">
        <v>3.5125000000000002</v>
      </c>
      <c r="BB11" s="16">
        <v>2.5554999999999999</v>
      </c>
      <c r="BC11" s="16">
        <v>3.7656999999999998</v>
      </c>
      <c r="BD11" s="16">
        <v>1.8859999999999999</v>
      </c>
      <c r="BE11" s="16">
        <v>3.1156999999999999</v>
      </c>
      <c r="BF11" s="16">
        <v>2.3597999999999999</v>
      </c>
      <c r="BG11" s="16">
        <v>2.6695000000000002</v>
      </c>
      <c r="BH11" s="16">
        <v>2.4357000000000002</v>
      </c>
      <c r="BI11" s="16">
        <v>2.5005000000000002</v>
      </c>
      <c r="BJ11" s="16">
        <v>2.8452000000000002</v>
      </c>
      <c r="BK11" s="16">
        <v>-3.7191999999999998</v>
      </c>
      <c r="BL11" s="16" t="s">
        <v>189</v>
      </c>
      <c r="BM11" s="16">
        <v>3.0243000000000002</v>
      </c>
      <c r="BN11" s="16" t="s">
        <v>189</v>
      </c>
      <c r="BO11" s="16">
        <v>2.9308999999999998</v>
      </c>
      <c r="BP11" s="16">
        <v>1.6484000000000001</v>
      </c>
      <c r="BQ11" s="16" t="s">
        <v>189</v>
      </c>
      <c r="BR11" s="16">
        <v>3.3422999999999998</v>
      </c>
      <c r="BS11" s="16">
        <v>2.5627</v>
      </c>
    </row>
    <row r="12" spans="1:71">
      <c r="A12" t="s">
        <v>250</v>
      </c>
      <c r="B12" t="s">
        <v>64</v>
      </c>
      <c r="C12" t="s">
        <v>300</v>
      </c>
      <c r="D12" s="16">
        <v>-1.1052999999999999</v>
      </c>
      <c r="E12" s="16" t="s">
        <v>189</v>
      </c>
      <c r="F12" s="16" t="s">
        <v>189</v>
      </c>
      <c r="G12" s="16" t="s">
        <v>189</v>
      </c>
      <c r="H12" s="16" t="s">
        <v>189</v>
      </c>
      <c r="I12" s="16" t="s">
        <v>189</v>
      </c>
      <c r="J12" s="16" t="s">
        <v>189</v>
      </c>
      <c r="K12" s="16">
        <v>-1.1052999999999999</v>
      </c>
      <c r="L12" s="16" t="s">
        <v>189</v>
      </c>
      <c r="M12" s="16" t="s">
        <v>189</v>
      </c>
      <c r="N12" s="16" t="s">
        <v>189</v>
      </c>
      <c r="O12" s="16" t="s">
        <v>189</v>
      </c>
      <c r="P12" s="16" t="s">
        <v>189</v>
      </c>
      <c r="Q12" s="16" t="s">
        <v>189</v>
      </c>
      <c r="R12" s="16">
        <v>-1.3960999999999999</v>
      </c>
      <c r="S12" s="16">
        <v>-1.5074000000000001</v>
      </c>
      <c r="T12" s="16" t="s">
        <v>189</v>
      </c>
      <c r="U12" s="16" t="s">
        <v>189</v>
      </c>
      <c r="V12" s="16">
        <v>-1.3752</v>
      </c>
      <c r="W12" s="16" t="s">
        <v>189</v>
      </c>
      <c r="X12" s="16" t="s">
        <v>189</v>
      </c>
      <c r="Y12" s="16" t="s">
        <v>189</v>
      </c>
      <c r="Z12" s="16" t="s">
        <v>189</v>
      </c>
      <c r="AA12" s="16" t="s">
        <v>189</v>
      </c>
      <c r="AB12" s="16" t="s">
        <v>189</v>
      </c>
      <c r="AC12" s="16" t="s">
        <v>189</v>
      </c>
      <c r="AD12" s="16" t="s">
        <v>189</v>
      </c>
      <c r="AE12" s="16" t="s">
        <v>189</v>
      </c>
      <c r="AF12" s="16" t="s">
        <v>189</v>
      </c>
      <c r="AG12" s="16" t="s">
        <v>189</v>
      </c>
      <c r="AH12" s="16" t="s">
        <v>189</v>
      </c>
      <c r="AI12" s="16" t="s">
        <v>189</v>
      </c>
      <c r="AJ12" s="16" t="s">
        <v>189</v>
      </c>
      <c r="AK12" s="16" t="s">
        <v>189</v>
      </c>
      <c r="AL12" s="16" t="s">
        <v>189</v>
      </c>
      <c r="AM12" s="16" t="s">
        <v>189</v>
      </c>
      <c r="AN12" s="16" t="s">
        <v>189</v>
      </c>
      <c r="AO12" s="16" t="s">
        <v>189</v>
      </c>
      <c r="AP12" s="16" t="s">
        <v>189</v>
      </c>
      <c r="AQ12" s="16" t="s">
        <v>189</v>
      </c>
      <c r="AR12" s="16" t="s">
        <v>189</v>
      </c>
      <c r="AS12" s="16" t="s">
        <v>189</v>
      </c>
      <c r="AT12" s="16" t="s">
        <v>189</v>
      </c>
      <c r="AU12" s="16" t="s">
        <v>189</v>
      </c>
      <c r="AV12" s="16" t="s">
        <v>189</v>
      </c>
      <c r="AW12" s="16" t="s">
        <v>189</v>
      </c>
      <c r="AX12" s="16" t="s">
        <v>189</v>
      </c>
      <c r="AY12" s="16" t="s">
        <v>189</v>
      </c>
      <c r="AZ12" s="16" t="s">
        <v>189</v>
      </c>
      <c r="BA12" s="16" t="s">
        <v>189</v>
      </c>
      <c r="BB12" s="16" t="s">
        <v>189</v>
      </c>
      <c r="BC12" s="16" t="s">
        <v>189</v>
      </c>
      <c r="BD12" s="16" t="s">
        <v>189</v>
      </c>
      <c r="BE12" s="16" t="s">
        <v>189</v>
      </c>
      <c r="BF12" s="16" t="s">
        <v>189</v>
      </c>
      <c r="BG12" s="16" t="s">
        <v>189</v>
      </c>
      <c r="BH12" s="16" t="s">
        <v>189</v>
      </c>
      <c r="BI12" s="16" t="s">
        <v>189</v>
      </c>
      <c r="BJ12" s="16" t="s">
        <v>189</v>
      </c>
      <c r="BK12" s="16" t="s">
        <v>189</v>
      </c>
      <c r="BL12" s="16" t="s">
        <v>189</v>
      </c>
      <c r="BM12" s="16" t="s">
        <v>189</v>
      </c>
      <c r="BN12" s="16" t="s">
        <v>189</v>
      </c>
      <c r="BO12" s="16" t="s">
        <v>189</v>
      </c>
      <c r="BP12" s="16" t="s">
        <v>189</v>
      </c>
      <c r="BQ12" s="16" t="s">
        <v>189</v>
      </c>
      <c r="BR12" s="16" t="s">
        <v>189</v>
      </c>
      <c r="BS12" s="16" t="s">
        <v>189</v>
      </c>
    </row>
    <row r="13" spans="1:71">
      <c r="A13" t="s">
        <v>250</v>
      </c>
      <c r="B13" t="s">
        <v>2</v>
      </c>
      <c r="C13" t="s">
        <v>301</v>
      </c>
      <c r="D13" s="16">
        <v>13.727399999999999</v>
      </c>
      <c r="E13" s="16">
        <v>16.463799999999999</v>
      </c>
      <c r="F13" s="16">
        <v>15.572100000000001</v>
      </c>
      <c r="G13" s="16">
        <v>7.3625999999999996</v>
      </c>
      <c r="H13" s="16">
        <v>16.463799999999999</v>
      </c>
      <c r="I13" s="16">
        <v>11.0528</v>
      </c>
      <c r="J13" s="16" t="s">
        <v>189</v>
      </c>
      <c r="K13" s="16">
        <v>13.482900000000001</v>
      </c>
      <c r="L13" s="16">
        <v>15.7361</v>
      </c>
      <c r="M13" s="16">
        <v>12.3767</v>
      </c>
      <c r="N13" s="16">
        <v>-7.0712999999999999</v>
      </c>
      <c r="O13" s="16">
        <v>14.185499999999999</v>
      </c>
      <c r="P13" s="16">
        <v>12.1029</v>
      </c>
      <c r="Q13" s="16">
        <v>16.2699</v>
      </c>
      <c r="R13" s="16">
        <v>11.124700000000001</v>
      </c>
      <c r="S13" s="16">
        <v>14.266400000000001</v>
      </c>
      <c r="T13" s="16">
        <v>13.7149</v>
      </c>
      <c r="U13" s="16">
        <v>13.2347</v>
      </c>
      <c r="V13" s="16">
        <v>14.267799999999999</v>
      </c>
      <c r="W13" s="16">
        <v>-15.6831</v>
      </c>
      <c r="X13" s="16" t="s">
        <v>189</v>
      </c>
      <c r="Y13" s="16">
        <v>13.680999999999999</v>
      </c>
      <c r="Z13" s="16">
        <v>13.8156</v>
      </c>
      <c r="AA13" s="16">
        <v>13.680999999999999</v>
      </c>
      <c r="AB13" s="16">
        <v>-13.932399999999999</v>
      </c>
      <c r="AC13" s="16">
        <v>-14.419</v>
      </c>
      <c r="AD13" s="16">
        <v>-16.751300000000001</v>
      </c>
      <c r="AE13" s="16">
        <v>-11.665100000000001</v>
      </c>
      <c r="AF13" s="16">
        <v>-15.0336</v>
      </c>
      <c r="AG13" s="16">
        <v>-13.6143</v>
      </c>
      <c r="AH13" s="16">
        <v>-15.116300000000001</v>
      </c>
      <c r="AI13" s="16">
        <v>13.5214</v>
      </c>
      <c r="AJ13" s="16">
        <v>16.438099999999999</v>
      </c>
      <c r="AK13" s="16">
        <v>11.065799999999999</v>
      </c>
      <c r="AL13" s="16">
        <v>16.561699999999998</v>
      </c>
      <c r="AM13" s="16">
        <v>10.4201</v>
      </c>
      <c r="AN13" s="16">
        <v>17.958100000000002</v>
      </c>
      <c r="AO13" s="16">
        <v>9.3026</v>
      </c>
      <c r="AP13" s="16">
        <v>17.626799999999999</v>
      </c>
      <c r="AQ13" s="16">
        <v>8.3506</v>
      </c>
      <c r="AR13" s="16">
        <v>15.3935</v>
      </c>
      <c r="AS13" s="16">
        <v>13.0349</v>
      </c>
      <c r="AT13" s="16">
        <v>14.985300000000001</v>
      </c>
      <c r="AU13" s="16">
        <v>13.545</v>
      </c>
      <c r="AV13" s="16" t="s">
        <v>189</v>
      </c>
      <c r="AW13" s="16">
        <v>-12.4754</v>
      </c>
      <c r="AX13" s="16" t="s">
        <v>189</v>
      </c>
      <c r="AY13" s="16">
        <v>14.689399999999999</v>
      </c>
      <c r="AZ13" s="16">
        <v>16.333300000000001</v>
      </c>
      <c r="BA13" s="16">
        <v>10.451700000000001</v>
      </c>
      <c r="BB13" s="16">
        <v>16.881</v>
      </c>
      <c r="BC13" s="16">
        <v>9.2325999999999997</v>
      </c>
      <c r="BD13" s="16">
        <v>-13.0899</v>
      </c>
      <c r="BE13" s="16">
        <v>14.3147</v>
      </c>
      <c r="BF13" s="16">
        <v>16.556999999999999</v>
      </c>
      <c r="BG13" s="16">
        <v>10.3423</v>
      </c>
      <c r="BH13" s="16">
        <v>16.489799999999999</v>
      </c>
      <c r="BI13" s="16">
        <v>10.1951</v>
      </c>
      <c r="BJ13" s="16">
        <v>-14.445399999999999</v>
      </c>
      <c r="BK13" s="16">
        <v>-9.8063000000000002</v>
      </c>
      <c r="BL13" s="16" t="s">
        <v>189</v>
      </c>
      <c r="BM13" s="16">
        <v>12.1525</v>
      </c>
      <c r="BN13" s="16" t="s">
        <v>189</v>
      </c>
      <c r="BO13" s="16">
        <v>12.507099999999999</v>
      </c>
      <c r="BP13" s="16">
        <v>17.600999999999999</v>
      </c>
      <c r="BQ13" s="16">
        <v>-11.353199999999999</v>
      </c>
      <c r="BR13" s="16">
        <v>-11.6836</v>
      </c>
      <c r="BS13" s="16">
        <v>10.9671</v>
      </c>
    </row>
    <row r="14" spans="1:71">
      <c r="A14" t="s">
        <v>250</v>
      </c>
      <c r="B14" t="s">
        <v>67</v>
      </c>
      <c r="C14" t="s">
        <v>302</v>
      </c>
      <c r="D14" s="16">
        <v>16.535</v>
      </c>
      <c r="E14" s="16">
        <v>27.801100000000002</v>
      </c>
      <c r="F14" s="16">
        <v>-22.3718</v>
      </c>
      <c r="G14" s="16">
        <v>6.4412000000000003</v>
      </c>
      <c r="H14" s="16">
        <v>27.801100000000002</v>
      </c>
      <c r="I14" s="16">
        <v>11.1755</v>
      </c>
      <c r="J14" s="16" t="s">
        <v>189</v>
      </c>
      <c r="K14" s="16">
        <v>16.612200000000001</v>
      </c>
      <c r="L14" s="16">
        <v>23.380800000000001</v>
      </c>
      <c r="M14" s="16">
        <v>16.160599999999999</v>
      </c>
      <c r="N14" s="16">
        <v>10.6747</v>
      </c>
      <c r="O14" s="16">
        <v>19.951899999999998</v>
      </c>
      <c r="P14" s="16">
        <v>12.7676</v>
      </c>
      <c r="Q14" s="16">
        <v>22.484200000000001</v>
      </c>
      <c r="R14" s="16">
        <v>14.081300000000001</v>
      </c>
      <c r="S14" s="16">
        <v>18.854700000000001</v>
      </c>
      <c r="T14" s="16">
        <v>12.3964</v>
      </c>
      <c r="U14" s="16">
        <v>14.641</v>
      </c>
      <c r="V14" s="16">
        <v>17.2303</v>
      </c>
      <c r="W14" s="16">
        <v>12.604100000000001</v>
      </c>
      <c r="X14" s="16">
        <v>-20.616700000000002</v>
      </c>
      <c r="Y14" s="16">
        <v>20.204999999999998</v>
      </c>
      <c r="Z14" s="16">
        <v>14.194000000000001</v>
      </c>
      <c r="AA14" s="16">
        <v>20.204999999999998</v>
      </c>
      <c r="AB14" s="16">
        <v>15.0192</v>
      </c>
      <c r="AC14" s="16">
        <v>-30.078499999999998</v>
      </c>
      <c r="AD14" s="16">
        <v>-29.299199999999999</v>
      </c>
      <c r="AE14" s="16">
        <v>12.8537</v>
      </c>
      <c r="AF14" s="16">
        <v>-26.6205</v>
      </c>
      <c r="AG14" s="16">
        <v>15.7098</v>
      </c>
      <c r="AH14" s="16">
        <v>-11.420500000000001</v>
      </c>
      <c r="AI14" s="16">
        <v>13.007</v>
      </c>
      <c r="AJ14" s="16" t="s">
        <v>189</v>
      </c>
      <c r="AK14" s="16">
        <v>8.6629000000000005</v>
      </c>
      <c r="AL14" s="16">
        <v>-15.326499999999999</v>
      </c>
      <c r="AM14" s="16">
        <v>11.099399999999999</v>
      </c>
      <c r="AN14" s="16" t="s">
        <v>189</v>
      </c>
      <c r="AO14" s="16">
        <v>11.509399999999999</v>
      </c>
      <c r="AP14" s="16" t="s">
        <v>189</v>
      </c>
      <c r="AQ14" s="16">
        <v>12.4397</v>
      </c>
      <c r="AR14" s="16">
        <v>28.354199999999999</v>
      </c>
      <c r="AS14" s="16">
        <v>11.070499999999999</v>
      </c>
      <c r="AT14" s="16">
        <v>-23.279399999999999</v>
      </c>
      <c r="AU14" s="16">
        <v>14.671799999999999</v>
      </c>
      <c r="AV14" s="16">
        <v>-27.039000000000001</v>
      </c>
      <c r="AW14" s="16">
        <v>9.4144000000000005</v>
      </c>
      <c r="AX14" s="16">
        <v>-25.5276</v>
      </c>
      <c r="AY14" s="16">
        <v>11.6328</v>
      </c>
      <c r="AZ14" s="16">
        <v>-28.813500000000001</v>
      </c>
      <c r="BA14" s="16">
        <v>14.434900000000001</v>
      </c>
      <c r="BB14" s="16">
        <v>-20.798500000000001</v>
      </c>
      <c r="BC14" s="16">
        <v>-19.530200000000001</v>
      </c>
      <c r="BD14" s="16">
        <v>-20.904</v>
      </c>
      <c r="BE14" s="16">
        <v>19.449300000000001</v>
      </c>
      <c r="BF14" s="16">
        <v>26.763100000000001</v>
      </c>
      <c r="BG14" s="16">
        <v>11.486499999999999</v>
      </c>
      <c r="BH14" s="16">
        <v>22.752500000000001</v>
      </c>
      <c r="BI14" s="16">
        <v>16.395399999999999</v>
      </c>
      <c r="BJ14" s="16">
        <v>10.2578</v>
      </c>
      <c r="BK14" s="16" t="s">
        <v>189</v>
      </c>
      <c r="BL14" s="16" t="s">
        <v>189</v>
      </c>
      <c r="BM14" s="16">
        <v>10.960599999999999</v>
      </c>
      <c r="BN14" s="16" t="s">
        <v>189</v>
      </c>
      <c r="BO14" s="16">
        <v>12.8299</v>
      </c>
      <c r="BP14" s="16">
        <v>26.707699999999999</v>
      </c>
      <c r="BQ14" s="16" t="s">
        <v>189</v>
      </c>
      <c r="BR14" s="16" t="s">
        <v>189</v>
      </c>
      <c r="BS14" s="16">
        <v>11.331099999999999</v>
      </c>
    </row>
    <row r="15" spans="1:71">
      <c r="A15" t="s">
        <v>250</v>
      </c>
      <c r="B15" t="s">
        <v>4</v>
      </c>
      <c r="C15" t="s">
        <v>303</v>
      </c>
      <c r="D15" s="16">
        <v>19.332899999999999</v>
      </c>
      <c r="E15" s="16" t="s">
        <v>189</v>
      </c>
      <c r="F15" s="16" t="s">
        <v>189</v>
      </c>
      <c r="G15" s="16">
        <v>-10.8352</v>
      </c>
      <c r="H15" s="16" t="s">
        <v>189</v>
      </c>
      <c r="I15" s="16">
        <v>-14.5976</v>
      </c>
      <c r="J15" s="16" t="s">
        <v>189</v>
      </c>
      <c r="K15" s="16">
        <v>19.121500000000001</v>
      </c>
      <c r="L15" s="16">
        <v>-21.434899999999999</v>
      </c>
      <c r="M15" s="16">
        <v>-18.245200000000001</v>
      </c>
      <c r="N15" s="16" t="s">
        <v>189</v>
      </c>
      <c r="O15" s="16">
        <v>-20.8918</v>
      </c>
      <c r="P15" s="16">
        <v>-17.2517</v>
      </c>
      <c r="Q15" s="16">
        <v>-24.128799999999998</v>
      </c>
      <c r="R15" s="16">
        <v>-16.713000000000001</v>
      </c>
      <c r="S15" s="16">
        <v>-26.466899999999999</v>
      </c>
      <c r="T15" s="16">
        <v>-13.596</v>
      </c>
      <c r="U15" s="16">
        <v>-14.784000000000001</v>
      </c>
      <c r="V15" s="16">
        <v>-21.2789</v>
      </c>
      <c r="W15" s="16" t="s">
        <v>189</v>
      </c>
      <c r="X15" s="16" t="s">
        <v>189</v>
      </c>
      <c r="Y15" s="16">
        <v>-14.1311</v>
      </c>
      <c r="Z15" s="16">
        <v>-26.475100000000001</v>
      </c>
      <c r="AA15" s="16">
        <v>-14.1311</v>
      </c>
      <c r="AB15" s="16" t="s">
        <v>189</v>
      </c>
      <c r="AC15" s="16" t="s">
        <v>189</v>
      </c>
      <c r="AD15" s="16" t="s">
        <v>189</v>
      </c>
      <c r="AE15" s="16" t="s">
        <v>189</v>
      </c>
      <c r="AF15" s="16" t="s">
        <v>189</v>
      </c>
      <c r="AG15" s="16" t="s">
        <v>189</v>
      </c>
      <c r="AH15" s="16" t="s">
        <v>189</v>
      </c>
      <c r="AI15" s="16">
        <v>-10.4892</v>
      </c>
      <c r="AJ15" s="16" t="s">
        <v>189</v>
      </c>
      <c r="AK15" s="16">
        <v>-8.2888000000000002</v>
      </c>
      <c r="AL15" s="16" t="s">
        <v>189</v>
      </c>
      <c r="AM15" s="16" t="s">
        <v>189</v>
      </c>
      <c r="AN15" s="16" t="s">
        <v>189</v>
      </c>
      <c r="AO15" s="16" t="s">
        <v>189</v>
      </c>
      <c r="AP15" s="16" t="s">
        <v>189</v>
      </c>
      <c r="AQ15" s="16" t="s">
        <v>189</v>
      </c>
      <c r="AR15" s="16" t="s">
        <v>189</v>
      </c>
      <c r="AS15" s="16">
        <v>-14.0313</v>
      </c>
      <c r="AT15" s="16" t="s">
        <v>189</v>
      </c>
      <c r="AU15" s="16">
        <v>-17.639099999999999</v>
      </c>
      <c r="AV15" s="16" t="s">
        <v>189</v>
      </c>
      <c r="AW15" s="16" t="s">
        <v>189</v>
      </c>
      <c r="AX15" s="16" t="s">
        <v>189</v>
      </c>
      <c r="AY15" s="16" t="s">
        <v>189</v>
      </c>
      <c r="AZ15" s="16" t="s">
        <v>189</v>
      </c>
      <c r="BA15" s="16" t="s">
        <v>189</v>
      </c>
      <c r="BB15" s="16" t="s">
        <v>189</v>
      </c>
      <c r="BC15" s="16" t="s">
        <v>189</v>
      </c>
      <c r="BD15" s="16" t="s">
        <v>189</v>
      </c>
      <c r="BE15" s="16">
        <v>-13.2773</v>
      </c>
      <c r="BF15" s="16" t="s">
        <v>189</v>
      </c>
      <c r="BG15" s="16" t="s">
        <v>189</v>
      </c>
      <c r="BH15" s="16">
        <v>-24.886500000000002</v>
      </c>
      <c r="BI15" s="16" t="s">
        <v>189</v>
      </c>
      <c r="BJ15" s="16" t="s">
        <v>189</v>
      </c>
      <c r="BK15" s="16" t="s">
        <v>189</v>
      </c>
      <c r="BL15" s="16" t="s">
        <v>189</v>
      </c>
      <c r="BM15" s="16">
        <v>-17.4816</v>
      </c>
      <c r="BN15" s="16" t="s">
        <v>189</v>
      </c>
      <c r="BO15" s="16">
        <v>-17.685700000000001</v>
      </c>
      <c r="BP15" s="16" t="s">
        <v>189</v>
      </c>
      <c r="BQ15" s="16" t="s">
        <v>189</v>
      </c>
      <c r="BR15" s="16" t="s">
        <v>189</v>
      </c>
      <c r="BS15" s="16">
        <v>-15.2468</v>
      </c>
    </row>
    <row r="16" spans="1:71">
      <c r="A16" t="s">
        <v>188</v>
      </c>
      <c r="B16" t="s">
        <v>0</v>
      </c>
      <c r="C16" t="s">
        <v>304</v>
      </c>
      <c r="D16" s="16">
        <v>4.9372999999999996</v>
      </c>
      <c r="E16" s="16" t="s">
        <v>189</v>
      </c>
      <c r="F16" s="16" t="s">
        <v>189</v>
      </c>
      <c r="G16" s="16">
        <v>-2.8252000000000002</v>
      </c>
      <c r="H16" s="16" t="s">
        <v>189</v>
      </c>
      <c r="I16" s="16">
        <v>5.4844999999999997</v>
      </c>
      <c r="J16" s="16" t="s">
        <v>189</v>
      </c>
      <c r="K16" s="16">
        <v>6.1970999999999998</v>
      </c>
      <c r="L16" s="16">
        <v>-1.6418999999999999</v>
      </c>
      <c r="M16" s="16">
        <v>-7.7087000000000003</v>
      </c>
      <c r="N16" s="16" t="s">
        <v>189</v>
      </c>
      <c r="O16" s="16">
        <v>-4.3048999999999999</v>
      </c>
      <c r="P16" s="16">
        <v>-5.6868999999999996</v>
      </c>
      <c r="Q16" s="16">
        <v>5.1856</v>
      </c>
      <c r="R16" s="16">
        <v>-4.5644999999999998</v>
      </c>
      <c r="S16" s="16">
        <v>-5.7214999999999998</v>
      </c>
      <c r="T16" s="16">
        <v>-4.5256999999999996</v>
      </c>
      <c r="U16" s="16">
        <v>-3.8925000000000001</v>
      </c>
      <c r="V16" s="16">
        <v>-6.2412999999999998</v>
      </c>
      <c r="W16" s="16">
        <v>-5.9211999999999998</v>
      </c>
      <c r="X16" s="16" t="s">
        <v>189</v>
      </c>
      <c r="Y16" s="16">
        <v>-3.4315000000000002</v>
      </c>
      <c r="Z16" s="16">
        <v>5.7732999999999999</v>
      </c>
      <c r="AA16" s="16">
        <v>-3.4315000000000002</v>
      </c>
      <c r="AB16" s="16">
        <v>-6.5488999999999997</v>
      </c>
      <c r="AC16" s="16" t="s">
        <v>189</v>
      </c>
      <c r="AD16" s="16" t="s">
        <v>189</v>
      </c>
      <c r="AE16" s="16" t="s">
        <v>189</v>
      </c>
      <c r="AF16" s="16" t="s">
        <v>189</v>
      </c>
      <c r="AG16" s="16" t="s">
        <v>189</v>
      </c>
      <c r="AH16" s="16">
        <v>-4.9600999999999997</v>
      </c>
      <c r="AI16" s="16" t="s">
        <v>189</v>
      </c>
      <c r="AJ16" s="16" t="s">
        <v>189</v>
      </c>
      <c r="AK16" s="16">
        <v>-4.7370999999999999</v>
      </c>
      <c r="AL16" s="16">
        <v>-6.0838000000000001</v>
      </c>
      <c r="AM16" s="16" t="s">
        <v>189</v>
      </c>
      <c r="AN16" s="16" t="s">
        <v>189</v>
      </c>
      <c r="AO16" s="16">
        <v>-4.7228000000000003</v>
      </c>
      <c r="AP16" s="16">
        <v>-4.5038999999999998</v>
      </c>
      <c r="AQ16" s="16" t="s">
        <v>189</v>
      </c>
      <c r="AR16" s="16" t="s">
        <v>189</v>
      </c>
      <c r="AS16" s="16" t="s">
        <v>189</v>
      </c>
      <c r="AT16" s="16" t="s">
        <v>189</v>
      </c>
      <c r="AU16" s="16" t="s">
        <v>189</v>
      </c>
      <c r="AV16" s="16" t="s">
        <v>189</v>
      </c>
      <c r="AW16" s="16">
        <v>-5.8844000000000003</v>
      </c>
      <c r="AX16" s="16">
        <v>-6.4385000000000003</v>
      </c>
      <c r="AY16" s="16" t="s">
        <v>189</v>
      </c>
      <c r="AZ16" s="16" t="s">
        <v>189</v>
      </c>
      <c r="BA16" s="16" t="s">
        <v>189</v>
      </c>
      <c r="BB16" s="16" t="s">
        <v>189</v>
      </c>
      <c r="BC16" s="16" t="s">
        <v>189</v>
      </c>
      <c r="BD16" s="16" t="s">
        <v>189</v>
      </c>
      <c r="BE16" s="16" t="s">
        <v>189</v>
      </c>
      <c r="BF16" s="16" t="s">
        <v>189</v>
      </c>
      <c r="BG16" s="16" t="s">
        <v>189</v>
      </c>
      <c r="BH16" s="16">
        <v>-4.5362999999999998</v>
      </c>
      <c r="BI16" s="16" t="s">
        <v>189</v>
      </c>
      <c r="BJ16" s="16">
        <v>-6.9894999999999996</v>
      </c>
      <c r="BK16" s="16" t="s">
        <v>189</v>
      </c>
      <c r="BL16" s="16" t="s">
        <v>189</v>
      </c>
      <c r="BM16" s="16">
        <v>-5.4722999999999997</v>
      </c>
      <c r="BN16" s="16" t="s">
        <v>189</v>
      </c>
      <c r="BO16" s="16" t="s">
        <v>189</v>
      </c>
      <c r="BP16" s="16" t="s">
        <v>189</v>
      </c>
      <c r="BQ16" s="16">
        <v>-6.8998999999999997</v>
      </c>
      <c r="BR16" s="16" t="s">
        <v>189</v>
      </c>
      <c r="BS16" s="16" t="s">
        <v>189</v>
      </c>
    </row>
    <row r="17" spans="1:71">
      <c r="A17" t="s">
        <v>188</v>
      </c>
      <c r="B17" t="s">
        <v>75</v>
      </c>
      <c r="C17" t="s">
        <v>305</v>
      </c>
      <c r="D17" s="16">
        <v>2.9016999999999999</v>
      </c>
      <c r="E17" s="16" t="s">
        <v>189</v>
      </c>
      <c r="F17" s="16" t="s">
        <v>189</v>
      </c>
      <c r="G17" s="16">
        <v>-2.3027000000000002</v>
      </c>
      <c r="H17" s="16" t="s">
        <v>189</v>
      </c>
      <c r="I17" s="16">
        <v>3.2833000000000001</v>
      </c>
      <c r="J17" s="16" t="s">
        <v>189</v>
      </c>
      <c r="K17" s="16">
        <v>3.1358999999999999</v>
      </c>
      <c r="L17" s="16" t="s">
        <v>189</v>
      </c>
      <c r="M17" s="16">
        <v>-1.7356</v>
      </c>
      <c r="N17" s="16">
        <v>-2.2338</v>
      </c>
      <c r="O17" s="16">
        <v>-4.3277000000000001</v>
      </c>
      <c r="P17" s="16">
        <v>2.0105</v>
      </c>
      <c r="Q17" s="16">
        <v>3.5312999999999999</v>
      </c>
      <c r="R17" s="16">
        <v>-1.8927</v>
      </c>
      <c r="S17" s="16">
        <v>-2.3986000000000001</v>
      </c>
      <c r="T17" s="16">
        <v>-3.1979000000000002</v>
      </c>
      <c r="U17" s="16">
        <v>-3.2988</v>
      </c>
      <c r="V17" s="16">
        <v>-2.2528000000000001</v>
      </c>
      <c r="W17" s="16">
        <v>2.1356999999999999</v>
      </c>
      <c r="X17" s="16" t="s">
        <v>189</v>
      </c>
      <c r="Y17" s="16" t="s">
        <v>189</v>
      </c>
      <c r="Z17" s="16">
        <v>1.9748000000000001</v>
      </c>
      <c r="AA17" s="16" t="s">
        <v>189</v>
      </c>
      <c r="AB17" s="16">
        <v>-2.6918000000000002</v>
      </c>
      <c r="AC17" s="16" t="s">
        <v>189</v>
      </c>
      <c r="AD17" s="16" t="s">
        <v>189</v>
      </c>
      <c r="AE17" s="16">
        <v>-2.7330999999999999</v>
      </c>
      <c r="AF17" s="16" t="s">
        <v>189</v>
      </c>
      <c r="AG17" s="16" t="s">
        <v>189</v>
      </c>
      <c r="AH17" s="16">
        <v>-1.2485999999999999</v>
      </c>
      <c r="AI17" s="16" t="s">
        <v>189</v>
      </c>
      <c r="AJ17" s="16" t="s">
        <v>189</v>
      </c>
      <c r="AK17" s="16">
        <v>-3.5838999999999999</v>
      </c>
      <c r="AL17" s="16">
        <v>-4.4310999999999998</v>
      </c>
      <c r="AM17" s="16" t="s">
        <v>189</v>
      </c>
      <c r="AN17" s="16" t="s">
        <v>189</v>
      </c>
      <c r="AO17" s="16">
        <v>-3.9058999999999999</v>
      </c>
      <c r="AP17" s="16">
        <v>-4.3087999999999997</v>
      </c>
      <c r="AQ17" s="16" t="s">
        <v>189</v>
      </c>
      <c r="AR17" s="16" t="s">
        <v>189</v>
      </c>
      <c r="AS17" s="16">
        <v>-2.2084999999999999</v>
      </c>
      <c r="AT17" s="16" t="s">
        <v>189</v>
      </c>
      <c r="AU17" s="16" t="s">
        <v>189</v>
      </c>
      <c r="AV17" s="16" t="s">
        <v>189</v>
      </c>
      <c r="AW17" s="16">
        <v>2.2109000000000001</v>
      </c>
      <c r="AX17" s="16">
        <v>-1.7875000000000001</v>
      </c>
      <c r="AY17" s="16" t="s">
        <v>189</v>
      </c>
      <c r="AZ17" s="16" t="s">
        <v>189</v>
      </c>
      <c r="BA17" s="16" t="s">
        <v>189</v>
      </c>
      <c r="BB17" s="16" t="s">
        <v>189</v>
      </c>
      <c r="BC17" s="16" t="s">
        <v>189</v>
      </c>
      <c r="BD17" s="16" t="s">
        <v>189</v>
      </c>
      <c r="BE17" s="16" t="s">
        <v>189</v>
      </c>
      <c r="BF17" s="16" t="s">
        <v>189</v>
      </c>
      <c r="BG17" s="16" t="s">
        <v>189</v>
      </c>
      <c r="BH17" s="16">
        <v>-4.8777999999999997</v>
      </c>
      <c r="BI17" s="16" t="s">
        <v>189</v>
      </c>
      <c r="BJ17" s="16">
        <v>-2.3843000000000001</v>
      </c>
      <c r="BK17" s="16" t="s">
        <v>189</v>
      </c>
      <c r="BL17" s="16" t="s">
        <v>189</v>
      </c>
      <c r="BM17" s="16">
        <v>-2.17</v>
      </c>
      <c r="BN17" s="16">
        <v>-1.9309000000000001</v>
      </c>
      <c r="BO17" s="16">
        <v>-2.1474000000000002</v>
      </c>
      <c r="BP17" s="16" t="s">
        <v>189</v>
      </c>
      <c r="BQ17" s="16">
        <v>-4.3445</v>
      </c>
      <c r="BR17" s="16" t="s">
        <v>189</v>
      </c>
      <c r="BS17" s="16">
        <v>-2.0074999999999998</v>
      </c>
    </row>
    <row r="18" spans="1:71">
      <c r="A18" t="s">
        <v>188</v>
      </c>
      <c r="B18" t="s">
        <v>64</v>
      </c>
      <c r="C18" t="s">
        <v>306</v>
      </c>
      <c r="D18" s="16">
        <v>-4.6257999999999999</v>
      </c>
      <c r="E18" s="16" t="s">
        <v>189</v>
      </c>
      <c r="F18" s="16" t="s">
        <v>189</v>
      </c>
      <c r="G18" s="16" t="s">
        <v>189</v>
      </c>
      <c r="H18" s="16" t="s">
        <v>189</v>
      </c>
      <c r="I18" s="16" t="s">
        <v>189</v>
      </c>
      <c r="J18" s="16" t="s">
        <v>189</v>
      </c>
      <c r="K18" s="16">
        <v>-4.0868000000000002</v>
      </c>
      <c r="L18" s="16" t="s">
        <v>189</v>
      </c>
      <c r="M18" s="16" t="s">
        <v>189</v>
      </c>
      <c r="N18" s="16" t="s">
        <v>189</v>
      </c>
      <c r="O18" s="16" t="s">
        <v>189</v>
      </c>
      <c r="P18" s="16" t="s">
        <v>189</v>
      </c>
      <c r="Q18" s="16" t="s">
        <v>189</v>
      </c>
      <c r="R18" s="16" t="s">
        <v>189</v>
      </c>
      <c r="S18" s="16" t="s">
        <v>189</v>
      </c>
      <c r="T18" s="16" t="s">
        <v>189</v>
      </c>
      <c r="U18" s="16" t="s">
        <v>189</v>
      </c>
      <c r="V18" s="16" t="s">
        <v>189</v>
      </c>
      <c r="W18" s="16" t="s">
        <v>189</v>
      </c>
      <c r="X18" s="16" t="s">
        <v>189</v>
      </c>
      <c r="Y18" s="16" t="s">
        <v>189</v>
      </c>
      <c r="Z18" s="16" t="s">
        <v>189</v>
      </c>
      <c r="AA18" s="16" t="s">
        <v>189</v>
      </c>
      <c r="AB18" s="16" t="s">
        <v>189</v>
      </c>
      <c r="AC18" s="16" t="s">
        <v>189</v>
      </c>
      <c r="AD18" s="16" t="s">
        <v>189</v>
      </c>
      <c r="AE18" s="16" t="s">
        <v>189</v>
      </c>
      <c r="AF18" s="16" t="s">
        <v>189</v>
      </c>
      <c r="AG18" s="16" t="s">
        <v>189</v>
      </c>
      <c r="AH18" s="16" t="s">
        <v>189</v>
      </c>
      <c r="AI18" s="16" t="s">
        <v>189</v>
      </c>
      <c r="AJ18" s="16" t="s">
        <v>189</v>
      </c>
      <c r="AK18" s="16" t="s">
        <v>189</v>
      </c>
      <c r="AL18" s="16" t="s">
        <v>189</v>
      </c>
      <c r="AM18" s="16" t="s">
        <v>189</v>
      </c>
      <c r="AN18" s="16" t="s">
        <v>189</v>
      </c>
      <c r="AO18" s="16" t="s">
        <v>189</v>
      </c>
      <c r="AP18" s="16" t="s">
        <v>189</v>
      </c>
      <c r="AQ18" s="16" t="s">
        <v>189</v>
      </c>
      <c r="AR18" s="16" t="s">
        <v>189</v>
      </c>
      <c r="AS18" s="16" t="s">
        <v>189</v>
      </c>
      <c r="AT18" s="16" t="s">
        <v>189</v>
      </c>
      <c r="AU18" s="16" t="s">
        <v>189</v>
      </c>
      <c r="AV18" s="16" t="s">
        <v>189</v>
      </c>
      <c r="AW18" s="16" t="s">
        <v>189</v>
      </c>
      <c r="AX18" s="16" t="s">
        <v>189</v>
      </c>
      <c r="AY18" s="16" t="s">
        <v>189</v>
      </c>
      <c r="AZ18" s="16" t="s">
        <v>189</v>
      </c>
      <c r="BA18" s="16" t="s">
        <v>189</v>
      </c>
      <c r="BB18" s="16" t="s">
        <v>189</v>
      </c>
      <c r="BC18" s="16" t="s">
        <v>189</v>
      </c>
      <c r="BD18" s="16" t="s">
        <v>189</v>
      </c>
      <c r="BE18" s="16" t="s">
        <v>189</v>
      </c>
      <c r="BF18" s="16" t="s">
        <v>189</v>
      </c>
      <c r="BG18" s="16" t="s">
        <v>189</v>
      </c>
      <c r="BH18" s="16" t="s">
        <v>189</v>
      </c>
      <c r="BI18" s="16" t="s">
        <v>189</v>
      </c>
      <c r="BJ18" s="16" t="s">
        <v>189</v>
      </c>
      <c r="BK18" s="16" t="s">
        <v>189</v>
      </c>
      <c r="BL18" s="16" t="s">
        <v>189</v>
      </c>
      <c r="BM18" s="16" t="s">
        <v>189</v>
      </c>
      <c r="BN18" s="16" t="s">
        <v>189</v>
      </c>
      <c r="BO18" s="16" t="s">
        <v>189</v>
      </c>
      <c r="BP18" s="16" t="s">
        <v>189</v>
      </c>
      <c r="BQ18" s="16" t="s">
        <v>189</v>
      </c>
      <c r="BR18" s="16" t="s">
        <v>189</v>
      </c>
      <c r="BS18" s="16" t="s">
        <v>189</v>
      </c>
    </row>
    <row r="19" spans="1:71">
      <c r="A19" t="s">
        <v>188</v>
      </c>
      <c r="B19" t="s">
        <v>2</v>
      </c>
      <c r="C19" t="s">
        <v>307</v>
      </c>
      <c r="D19" s="16">
        <v>3.3978000000000002</v>
      </c>
      <c r="E19" s="16">
        <v>3.7374999999999998</v>
      </c>
      <c r="F19" s="16" t="s">
        <v>189</v>
      </c>
      <c r="G19" s="16" t="s">
        <v>189</v>
      </c>
      <c r="H19" s="16">
        <v>3.7374999999999998</v>
      </c>
      <c r="I19" s="16">
        <v>-2.8123</v>
      </c>
      <c r="J19" s="16">
        <v>2.6053000000000002</v>
      </c>
      <c r="K19" s="16">
        <v>4.3552999999999997</v>
      </c>
      <c r="L19" s="16">
        <v>4.0385</v>
      </c>
      <c r="M19" s="16">
        <v>-2.3206000000000002</v>
      </c>
      <c r="N19" s="16" t="s">
        <v>189</v>
      </c>
      <c r="O19" s="16">
        <v>3.9112</v>
      </c>
      <c r="P19" s="16">
        <v>-1.3660000000000001</v>
      </c>
      <c r="Q19" s="16">
        <v>3.3271000000000002</v>
      </c>
      <c r="R19" s="16" t="s">
        <v>189</v>
      </c>
      <c r="S19" s="16">
        <v>2.9883000000000002</v>
      </c>
      <c r="T19" s="16">
        <v>3.8328000000000002</v>
      </c>
      <c r="U19" s="16">
        <v>3.5741000000000001</v>
      </c>
      <c r="V19" s="16">
        <v>3.2507000000000001</v>
      </c>
      <c r="W19" s="16">
        <v>2.2126000000000001</v>
      </c>
      <c r="X19" s="16" t="s">
        <v>189</v>
      </c>
      <c r="Y19" s="16">
        <v>4.8449</v>
      </c>
      <c r="Z19" s="16">
        <v>1.9722</v>
      </c>
      <c r="AA19" s="16">
        <v>4.8449</v>
      </c>
      <c r="AB19" s="16">
        <v>-0.37119999999999997</v>
      </c>
      <c r="AC19" s="16" t="s">
        <v>189</v>
      </c>
      <c r="AD19" s="16">
        <v>-4.7153999999999998</v>
      </c>
      <c r="AE19" s="16" t="s">
        <v>189</v>
      </c>
      <c r="AF19" s="16">
        <v>3.1724000000000001</v>
      </c>
      <c r="AG19" s="16" t="s">
        <v>189</v>
      </c>
      <c r="AH19" s="16" t="s">
        <v>189</v>
      </c>
      <c r="AI19" s="16">
        <v>-4.2102000000000004</v>
      </c>
      <c r="AJ19" s="16">
        <v>-3.4828999999999999</v>
      </c>
      <c r="AK19" s="16" t="s">
        <v>189</v>
      </c>
      <c r="AL19" s="16">
        <v>3.6435</v>
      </c>
      <c r="AM19" s="16" t="s">
        <v>189</v>
      </c>
      <c r="AN19" s="16">
        <v>-3.9845999999999999</v>
      </c>
      <c r="AO19" s="16" t="s">
        <v>189</v>
      </c>
      <c r="AP19" s="16">
        <v>3.9251999999999998</v>
      </c>
      <c r="AQ19" s="16" t="s">
        <v>189</v>
      </c>
      <c r="AR19" s="16">
        <v>-3.6</v>
      </c>
      <c r="AS19" s="16" t="s">
        <v>189</v>
      </c>
      <c r="AT19" s="16">
        <v>-2.5790000000000002</v>
      </c>
      <c r="AU19" s="16" t="s">
        <v>189</v>
      </c>
      <c r="AV19" s="16">
        <v>-4.0713999999999997</v>
      </c>
      <c r="AW19" s="16">
        <v>-0.39179999999999998</v>
      </c>
      <c r="AX19" s="16">
        <v>2.2059000000000002</v>
      </c>
      <c r="AY19" s="16" t="s">
        <v>189</v>
      </c>
      <c r="AZ19" s="16">
        <v>-3.9026000000000001</v>
      </c>
      <c r="BA19" s="16" t="s">
        <v>189</v>
      </c>
      <c r="BB19" s="16">
        <v>4.3849999999999998</v>
      </c>
      <c r="BC19" s="16" t="s">
        <v>189</v>
      </c>
      <c r="BD19" s="16">
        <v>-3.1859000000000002</v>
      </c>
      <c r="BE19" s="16">
        <v>4.6127000000000002</v>
      </c>
      <c r="BF19" s="16">
        <v>3.8268</v>
      </c>
      <c r="BG19" s="16" t="s">
        <v>189</v>
      </c>
      <c r="BH19" s="16">
        <v>3.9260999999999999</v>
      </c>
      <c r="BI19" s="16" t="s">
        <v>189</v>
      </c>
      <c r="BJ19" s="16" t="s">
        <v>189</v>
      </c>
      <c r="BK19" s="16" t="s">
        <v>189</v>
      </c>
      <c r="BL19" s="16" t="s">
        <v>189</v>
      </c>
      <c r="BM19" s="16">
        <v>-1.4520999999999999</v>
      </c>
      <c r="BN19" s="16" t="s">
        <v>189</v>
      </c>
      <c r="BO19" s="16" t="s">
        <v>189</v>
      </c>
      <c r="BP19" s="16">
        <v>3.8138000000000001</v>
      </c>
      <c r="BQ19" s="16">
        <v>-2.2635999999999998</v>
      </c>
      <c r="BR19" s="16" t="s">
        <v>189</v>
      </c>
      <c r="BS19" s="16" t="s">
        <v>189</v>
      </c>
    </row>
    <row r="20" spans="1:71">
      <c r="A20" t="s">
        <v>188</v>
      </c>
      <c r="B20" t="s">
        <v>67</v>
      </c>
      <c r="C20" t="s">
        <v>308</v>
      </c>
      <c r="D20" s="16">
        <v>9.5588999999999995</v>
      </c>
      <c r="E20" s="16">
        <v>-7.9151999999999996</v>
      </c>
      <c r="F20" s="16" t="s">
        <v>189</v>
      </c>
      <c r="G20" s="16">
        <v>-7.7546999999999997</v>
      </c>
      <c r="H20" s="16">
        <v>-7.9151999999999996</v>
      </c>
      <c r="I20" s="16">
        <v>10.6974</v>
      </c>
      <c r="J20" s="16">
        <v>-3.4186000000000001</v>
      </c>
      <c r="K20" s="16">
        <v>11.7712</v>
      </c>
      <c r="L20" s="16">
        <v>-5.7922000000000002</v>
      </c>
      <c r="M20" s="16">
        <v>-13.9109</v>
      </c>
      <c r="N20" s="16" t="s">
        <v>189</v>
      </c>
      <c r="O20" s="16">
        <v>6.2244000000000002</v>
      </c>
      <c r="P20" s="16">
        <v>-14.818099999999999</v>
      </c>
      <c r="Q20" s="16">
        <v>10.7578</v>
      </c>
      <c r="R20" s="16" t="s">
        <v>189</v>
      </c>
      <c r="S20" s="16">
        <v>-9.6719000000000008</v>
      </c>
      <c r="T20" s="16">
        <v>9.4070999999999998</v>
      </c>
      <c r="U20" s="16">
        <v>6.0814000000000004</v>
      </c>
      <c r="V20" s="16">
        <v>-13.997999999999999</v>
      </c>
      <c r="W20" s="16">
        <v>13.2082</v>
      </c>
      <c r="X20" s="16" t="s">
        <v>189</v>
      </c>
      <c r="Y20" s="16">
        <v>-3.3208000000000002</v>
      </c>
      <c r="Z20" s="16">
        <v>12.1919</v>
      </c>
      <c r="AA20" s="16">
        <v>-3.3208000000000002</v>
      </c>
      <c r="AB20" s="16">
        <v>-11.067299999999999</v>
      </c>
      <c r="AC20" s="16" t="s">
        <v>189</v>
      </c>
      <c r="AD20" s="16" t="s">
        <v>189</v>
      </c>
      <c r="AE20" s="16">
        <v>-12.4696</v>
      </c>
      <c r="AF20" s="16">
        <v>-9.4921000000000006</v>
      </c>
      <c r="AG20" s="16" t="s">
        <v>189</v>
      </c>
      <c r="AH20" s="16">
        <v>-13.2432</v>
      </c>
      <c r="AI20" s="16" t="s">
        <v>189</v>
      </c>
      <c r="AJ20" s="16" t="s">
        <v>189</v>
      </c>
      <c r="AK20" s="16">
        <v>-9.1412999999999993</v>
      </c>
      <c r="AL20" s="16">
        <v>-11.4787</v>
      </c>
      <c r="AM20" s="16" t="s">
        <v>189</v>
      </c>
      <c r="AN20" s="16" t="s">
        <v>189</v>
      </c>
      <c r="AO20" s="16">
        <v>-6.4896000000000003</v>
      </c>
      <c r="AP20" s="16">
        <v>-7.5256999999999996</v>
      </c>
      <c r="AQ20" s="16" t="s">
        <v>189</v>
      </c>
      <c r="AR20" s="16" t="s">
        <v>189</v>
      </c>
      <c r="AS20" s="16">
        <v>-15.413399999999999</v>
      </c>
      <c r="AT20" s="16">
        <v>-14.493</v>
      </c>
      <c r="AU20" s="16" t="s">
        <v>189</v>
      </c>
      <c r="AV20" s="16" t="s">
        <v>189</v>
      </c>
      <c r="AW20" s="16">
        <v>-12.868399999999999</v>
      </c>
      <c r="AX20" s="16">
        <v>13.705399999999999</v>
      </c>
      <c r="AY20" s="16" t="s">
        <v>189</v>
      </c>
      <c r="AZ20" s="16" t="s">
        <v>189</v>
      </c>
      <c r="BA20" s="16" t="s">
        <v>189</v>
      </c>
      <c r="BB20" s="16" t="s">
        <v>189</v>
      </c>
      <c r="BC20" s="16" t="s">
        <v>189</v>
      </c>
      <c r="BD20" s="16">
        <v>-7.8811999999999998</v>
      </c>
      <c r="BE20" s="16" t="s">
        <v>189</v>
      </c>
      <c r="BF20" s="16">
        <v>-7.3257000000000003</v>
      </c>
      <c r="BG20" s="16" t="s">
        <v>189</v>
      </c>
      <c r="BH20" s="16">
        <v>6.2043999999999997</v>
      </c>
      <c r="BI20" s="16" t="s">
        <v>189</v>
      </c>
      <c r="BJ20" s="16">
        <v>-17.1266</v>
      </c>
      <c r="BK20" s="16" t="s">
        <v>189</v>
      </c>
      <c r="BL20" s="16" t="s">
        <v>189</v>
      </c>
      <c r="BM20" s="16">
        <v>-14.6403</v>
      </c>
      <c r="BN20" s="16" t="s">
        <v>189</v>
      </c>
      <c r="BO20" s="16" t="s">
        <v>189</v>
      </c>
      <c r="BP20" s="16">
        <v>-8.2802000000000007</v>
      </c>
      <c r="BQ20" s="16">
        <v>-13.231</v>
      </c>
      <c r="BR20" s="16" t="s">
        <v>189</v>
      </c>
      <c r="BS20" s="16" t="s">
        <v>189</v>
      </c>
    </row>
    <row r="21" spans="1:71">
      <c r="A21" t="s">
        <v>188</v>
      </c>
      <c r="B21" t="s">
        <v>4</v>
      </c>
      <c r="C21" t="s">
        <v>309</v>
      </c>
      <c r="D21" s="16">
        <v>-13.0808</v>
      </c>
      <c r="E21" s="16" t="s">
        <v>189</v>
      </c>
      <c r="F21" s="16" t="s">
        <v>189</v>
      </c>
      <c r="G21" s="16" t="s">
        <v>189</v>
      </c>
      <c r="H21" s="16" t="s">
        <v>189</v>
      </c>
      <c r="I21" s="16" t="s">
        <v>189</v>
      </c>
      <c r="J21" s="16" t="s">
        <v>189</v>
      </c>
      <c r="K21" s="16">
        <v>-16.120699999999999</v>
      </c>
      <c r="L21" s="16" t="s">
        <v>189</v>
      </c>
      <c r="M21" s="16" t="s">
        <v>189</v>
      </c>
      <c r="N21" s="16" t="s">
        <v>189</v>
      </c>
      <c r="O21" s="16" t="s">
        <v>189</v>
      </c>
      <c r="P21" s="16" t="s">
        <v>189</v>
      </c>
      <c r="Q21" s="16">
        <v>-14.0959</v>
      </c>
      <c r="R21" s="16" t="s">
        <v>189</v>
      </c>
      <c r="S21" s="16" t="s">
        <v>189</v>
      </c>
      <c r="T21" s="16" t="s">
        <v>189</v>
      </c>
      <c r="U21" s="16" t="s">
        <v>189</v>
      </c>
      <c r="V21" s="16" t="s">
        <v>189</v>
      </c>
      <c r="W21" s="16">
        <v>-13.783300000000001</v>
      </c>
      <c r="X21" s="16" t="s">
        <v>189</v>
      </c>
      <c r="Y21" s="16" t="s">
        <v>189</v>
      </c>
      <c r="Z21" s="16">
        <v>-14.3691</v>
      </c>
      <c r="AA21" s="16" t="s">
        <v>189</v>
      </c>
      <c r="AB21" s="16" t="s">
        <v>189</v>
      </c>
      <c r="AC21" s="16" t="s">
        <v>189</v>
      </c>
      <c r="AD21" s="16" t="s">
        <v>189</v>
      </c>
      <c r="AE21" s="16" t="s">
        <v>189</v>
      </c>
      <c r="AF21" s="16" t="s">
        <v>189</v>
      </c>
      <c r="AG21" s="16" t="s">
        <v>189</v>
      </c>
      <c r="AH21" s="16" t="s">
        <v>189</v>
      </c>
      <c r="AI21" s="16" t="s">
        <v>189</v>
      </c>
      <c r="AJ21" s="16" t="s">
        <v>189</v>
      </c>
      <c r="AK21" s="16" t="s">
        <v>189</v>
      </c>
      <c r="AL21" s="16" t="s">
        <v>189</v>
      </c>
      <c r="AM21" s="16" t="s">
        <v>189</v>
      </c>
      <c r="AN21" s="16" t="s">
        <v>189</v>
      </c>
      <c r="AO21" s="16" t="s">
        <v>189</v>
      </c>
      <c r="AP21" s="16" t="s">
        <v>189</v>
      </c>
      <c r="AQ21" s="16" t="s">
        <v>189</v>
      </c>
      <c r="AR21" s="16" t="s">
        <v>189</v>
      </c>
      <c r="AS21" s="16" t="s">
        <v>189</v>
      </c>
      <c r="AT21" s="16" t="s">
        <v>189</v>
      </c>
      <c r="AU21" s="16" t="s">
        <v>189</v>
      </c>
      <c r="AV21" s="16" t="s">
        <v>189</v>
      </c>
      <c r="AW21" s="16" t="s">
        <v>189</v>
      </c>
      <c r="AX21" s="16" t="s">
        <v>189</v>
      </c>
      <c r="AY21" s="16" t="s">
        <v>189</v>
      </c>
      <c r="AZ21" s="16" t="s">
        <v>189</v>
      </c>
      <c r="BA21" s="16" t="s">
        <v>189</v>
      </c>
      <c r="BB21" s="16" t="s">
        <v>189</v>
      </c>
      <c r="BC21" s="16" t="s">
        <v>189</v>
      </c>
      <c r="BD21" s="16" t="s">
        <v>189</v>
      </c>
      <c r="BE21" s="16" t="s">
        <v>189</v>
      </c>
      <c r="BF21" s="16" t="s">
        <v>189</v>
      </c>
      <c r="BG21" s="16" t="s">
        <v>189</v>
      </c>
      <c r="BH21" s="16" t="s">
        <v>189</v>
      </c>
      <c r="BI21" s="16" t="s">
        <v>189</v>
      </c>
      <c r="BJ21" s="16" t="s">
        <v>189</v>
      </c>
      <c r="BK21" s="16" t="s">
        <v>189</v>
      </c>
      <c r="BL21" s="16" t="s">
        <v>189</v>
      </c>
      <c r="BM21" s="16" t="s">
        <v>189</v>
      </c>
      <c r="BN21" s="16" t="s">
        <v>189</v>
      </c>
      <c r="BO21" s="16" t="s">
        <v>189</v>
      </c>
      <c r="BP21" s="16" t="s">
        <v>189</v>
      </c>
      <c r="BQ21" s="16" t="s">
        <v>189</v>
      </c>
      <c r="BR21" s="16" t="s">
        <v>189</v>
      </c>
      <c r="BS21" s="16" t="s">
        <v>189</v>
      </c>
    </row>
    <row r="22" spans="1:71">
      <c r="A22" t="s">
        <v>251</v>
      </c>
      <c r="B22" t="s">
        <v>0</v>
      </c>
      <c r="C22" t="s">
        <v>310</v>
      </c>
      <c r="D22" s="16">
        <v>9.8187999999999995</v>
      </c>
      <c r="E22" s="16">
        <v>-16.914899999999999</v>
      </c>
      <c r="F22" s="16">
        <v>-6.0048000000000004</v>
      </c>
      <c r="G22" s="16">
        <v>-6.3579999999999997</v>
      </c>
      <c r="H22" s="16">
        <v>-16.914899999999999</v>
      </c>
      <c r="I22" s="16">
        <v>6.1497999999999999</v>
      </c>
      <c r="J22" s="16" t="s">
        <v>189</v>
      </c>
      <c r="K22" s="16">
        <v>10.0787</v>
      </c>
      <c r="L22" s="16">
        <v>-8.2009000000000007</v>
      </c>
      <c r="M22" s="16">
        <v>-10.8119</v>
      </c>
      <c r="N22" s="16">
        <v>-9.9865999999999993</v>
      </c>
      <c r="O22" s="16">
        <v>8.9938000000000002</v>
      </c>
      <c r="P22" s="16">
        <v>10.632199999999999</v>
      </c>
      <c r="Q22" s="16">
        <v>8.2248000000000001</v>
      </c>
      <c r="R22" s="16">
        <v>-11.620799999999999</v>
      </c>
      <c r="S22" s="16">
        <v>-16.783000000000001</v>
      </c>
      <c r="T22" s="16">
        <v>6.9535</v>
      </c>
      <c r="U22" s="16">
        <v>9.5632999999999999</v>
      </c>
      <c r="V22" s="16" t="s">
        <v>189</v>
      </c>
      <c r="W22" s="16" t="s">
        <v>189</v>
      </c>
      <c r="X22" s="16" t="s">
        <v>189</v>
      </c>
      <c r="Y22" s="16">
        <v>9.1027000000000005</v>
      </c>
      <c r="Z22" s="16">
        <v>-11.313800000000001</v>
      </c>
      <c r="AA22" s="16">
        <v>9.1027000000000005</v>
      </c>
      <c r="AB22" s="16" t="s">
        <v>189</v>
      </c>
      <c r="AC22" s="16" t="s">
        <v>189</v>
      </c>
      <c r="AD22" s="16" t="s">
        <v>189</v>
      </c>
      <c r="AE22" s="16" t="s">
        <v>189</v>
      </c>
      <c r="AF22" s="16" t="s">
        <v>189</v>
      </c>
      <c r="AG22" s="16" t="s">
        <v>189</v>
      </c>
      <c r="AH22" s="16" t="s">
        <v>189</v>
      </c>
      <c r="AI22" s="16">
        <v>6.3005000000000004</v>
      </c>
      <c r="AJ22" s="16" t="s">
        <v>189</v>
      </c>
      <c r="AK22" s="16">
        <v>3.4601999999999999</v>
      </c>
      <c r="AL22" s="16">
        <v>-3.5518000000000001</v>
      </c>
      <c r="AM22" s="16">
        <v>-11.0571</v>
      </c>
      <c r="AN22" s="16">
        <v>-17.295999999999999</v>
      </c>
      <c r="AO22" s="16">
        <v>5.5711000000000004</v>
      </c>
      <c r="AP22" s="16">
        <v>7.9509999999999996</v>
      </c>
      <c r="AQ22" s="16">
        <v>-11.5397</v>
      </c>
      <c r="AR22" s="16" t="s">
        <v>189</v>
      </c>
      <c r="AS22" s="16" t="s">
        <v>189</v>
      </c>
      <c r="AT22" s="16" t="s">
        <v>189</v>
      </c>
      <c r="AU22" s="16" t="s">
        <v>189</v>
      </c>
      <c r="AV22" s="16" t="s">
        <v>189</v>
      </c>
      <c r="AW22" s="16" t="s">
        <v>189</v>
      </c>
      <c r="AX22" s="16" t="s">
        <v>189</v>
      </c>
      <c r="AY22" s="16" t="s">
        <v>189</v>
      </c>
      <c r="AZ22" s="16">
        <v>-16.6999</v>
      </c>
      <c r="BA22" s="16">
        <v>-4.4992000000000001</v>
      </c>
      <c r="BB22" s="16">
        <v>-7.6356000000000002</v>
      </c>
      <c r="BC22" s="16">
        <v>-11.076700000000001</v>
      </c>
      <c r="BD22" s="16" t="s">
        <v>189</v>
      </c>
      <c r="BE22" s="16">
        <v>-8.1344999999999992</v>
      </c>
      <c r="BF22" s="16">
        <v>-15.702400000000001</v>
      </c>
      <c r="BG22" s="16">
        <v>-2.5741000000000001</v>
      </c>
      <c r="BH22" s="16">
        <v>-9.4362999999999992</v>
      </c>
      <c r="BI22" s="16" t="s">
        <v>189</v>
      </c>
      <c r="BJ22" s="16" t="s">
        <v>189</v>
      </c>
      <c r="BK22" s="16">
        <v>-10.792</v>
      </c>
      <c r="BL22" s="16" t="s">
        <v>189</v>
      </c>
      <c r="BM22" s="16">
        <v>-8.6738999999999997</v>
      </c>
      <c r="BN22" s="16" t="s">
        <v>189</v>
      </c>
      <c r="BO22" s="16">
        <v>-13.302199999999999</v>
      </c>
      <c r="BP22" s="16">
        <v>-14.466699999999999</v>
      </c>
      <c r="BQ22" s="16">
        <v>-3.5636999999999999</v>
      </c>
      <c r="BR22" s="16" t="s">
        <v>189</v>
      </c>
      <c r="BS22" s="16">
        <v>-8.3678000000000008</v>
      </c>
    </row>
    <row r="23" spans="1:71">
      <c r="A23" t="s">
        <v>251</v>
      </c>
      <c r="B23" t="s">
        <v>1</v>
      </c>
      <c r="C23" t="s">
        <v>311</v>
      </c>
      <c r="D23" s="16">
        <v>1.7618</v>
      </c>
      <c r="E23" s="16" t="s">
        <v>189</v>
      </c>
      <c r="F23" s="16">
        <v>-1.8727</v>
      </c>
      <c r="G23" s="16">
        <v>-0.97889999999999999</v>
      </c>
      <c r="H23" s="16" t="s">
        <v>189</v>
      </c>
      <c r="I23" s="16">
        <v>1.3412999999999999</v>
      </c>
      <c r="J23" s="16" t="s">
        <v>189</v>
      </c>
      <c r="K23" s="16">
        <v>1.7915000000000001</v>
      </c>
      <c r="L23" s="16" t="s">
        <v>189</v>
      </c>
      <c r="M23" s="16">
        <v>-2.2469999999999999</v>
      </c>
      <c r="N23" s="16" t="s">
        <v>189</v>
      </c>
      <c r="O23" s="16">
        <v>-1.29</v>
      </c>
      <c r="P23" s="16">
        <v>-2.3094999999999999</v>
      </c>
      <c r="Q23" s="16">
        <v>-1.4476</v>
      </c>
      <c r="R23" s="16">
        <v>-2.0360999999999998</v>
      </c>
      <c r="S23" s="16" t="s">
        <v>189</v>
      </c>
      <c r="T23" s="16">
        <v>2.2656000000000001</v>
      </c>
      <c r="U23" s="16">
        <v>2.0131000000000001</v>
      </c>
      <c r="V23" s="16" t="s">
        <v>189</v>
      </c>
      <c r="W23" s="16" t="s">
        <v>189</v>
      </c>
      <c r="X23" s="16" t="s">
        <v>189</v>
      </c>
      <c r="Y23" s="16">
        <v>2.2412999999999998</v>
      </c>
      <c r="Z23" s="16" t="s">
        <v>189</v>
      </c>
      <c r="AA23" s="16">
        <v>2.2412999999999998</v>
      </c>
      <c r="AB23" s="16" t="s">
        <v>189</v>
      </c>
      <c r="AC23" s="16" t="s">
        <v>189</v>
      </c>
      <c r="AD23" s="16" t="s">
        <v>189</v>
      </c>
      <c r="AE23" s="16" t="s">
        <v>189</v>
      </c>
      <c r="AF23" s="16" t="s">
        <v>189</v>
      </c>
      <c r="AG23" s="16" t="s">
        <v>189</v>
      </c>
      <c r="AH23" s="16" t="s">
        <v>189</v>
      </c>
      <c r="AI23" s="16">
        <v>2.5369999999999999</v>
      </c>
      <c r="AJ23" s="16" t="s">
        <v>189</v>
      </c>
      <c r="AK23" s="16">
        <v>1.7303999999999999</v>
      </c>
      <c r="AL23" s="16">
        <v>-1.7077</v>
      </c>
      <c r="AM23" s="16">
        <v>-2.8231000000000002</v>
      </c>
      <c r="AN23" s="16" t="s">
        <v>189</v>
      </c>
      <c r="AO23" s="16">
        <v>1.5506</v>
      </c>
      <c r="AP23" s="16">
        <v>-1.56</v>
      </c>
      <c r="AQ23" s="16">
        <v>-2.4613999999999998</v>
      </c>
      <c r="AR23" s="16" t="s">
        <v>189</v>
      </c>
      <c r="AS23" s="16" t="s">
        <v>189</v>
      </c>
      <c r="AT23" s="16" t="s">
        <v>189</v>
      </c>
      <c r="AU23" s="16" t="s">
        <v>189</v>
      </c>
      <c r="AV23" s="16" t="s">
        <v>189</v>
      </c>
      <c r="AW23" s="16" t="s">
        <v>189</v>
      </c>
      <c r="AX23" s="16" t="s">
        <v>189</v>
      </c>
      <c r="AY23" s="16" t="s">
        <v>189</v>
      </c>
      <c r="AZ23" s="16" t="s">
        <v>189</v>
      </c>
      <c r="BA23" s="16">
        <v>1.7565</v>
      </c>
      <c r="BB23" s="16">
        <v>-1.6879999999999999</v>
      </c>
      <c r="BC23" s="16">
        <v>-2.8142999999999998</v>
      </c>
      <c r="BD23" s="16" t="s">
        <v>189</v>
      </c>
      <c r="BE23" s="16">
        <v>-1.4077</v>
      </c>
      <c r="BF23" s="16" t="s">
        <v>189</v>
      </c>
      <c r="BG23" s="16">
        <v>-1E-4</v>
      </c>
      <c r="BH23" s="16">
        <v>-1.9051</v>
      </c>
      <c r="BI23" s="16" t="s">
        <v>189</v>
      </c>
      <c r="BJ23" s="16" t="s">
        <v>189</v>
      </c>
      <c r="BK23" s="16">
        <v>-3.6562000000000001</v>
      </c>
      <c r="BL23" s="16" t="s">
        <v>189</v>
      </c>
      <c r="BM23" s="16">
        <v>-2.4020000000000001</v>
      </c>
      <c r="BN23" s="16" t="s">
        <v>189</v>
      </c>
      <c r="BO23" s="16">
        <v>-3.0783</v>
      </c>
      <c r="BP23" s="16" t="s">
        <v>189</v>
      </c>
      <c r="BQ23" s="16">
        <v>-1E-4</v>
      </c>
      <c r="BR23" s="16" t="s">
        <v>189</v>
      </c>
      <c r="BS23" s="16">
        <v>-2.2504</v>
      </c>
    </row>
    <row r="24" spans="1:71">
      <c r="A24" t="s">
        <v>251</v>
      </c>
      <c r="B24" t="s">
        <v>75</v>
      </c>
      <c r="C24" t="s">
        <v>312</v>
      </c>
      <c r="D24" s="16">
        <v>-5.8573000000000004</v>
      </c>
      <c r="E24" s="16" t="s">
        <v>189</v>
      </c>
      <c r="F24" s="16" t="s">
        <v>189</v>
      </c>
      <c r="G24" s="16" t="s">
        <v>189</v>
      </c>
      <c r="H24" s="16" t="s">
        <v>189</v>
      </c>
      <c r="I24" s="16" t="s">
        <v>189</v>
      </c>
      <c r="J24" s="16" t="s">
        <v>189</v>
      </c>
      <c r="K24" s="16">
        <v>-6.1486000000000001</v>
      </c>
      <c r="L24" s="16" t="s">
        <v>189</v>
      </c>
      <c r="M24" s="16" t="s">
        <v>189</v>
      </c>
      <c r="N24" s="16" t="s">
        <v>189</v>
      </c>
      <c r="O24" s="16" t="s">
        <v>189</v>
      </c>
      <c r="P24" s="16" t="s">
        <v>189</v>
      </c>
      <c r="Q24" s="16" t="s">
        <v>189</v>
      </c>
      <c r="R24" s="16" t="s">
        <v>189</v>
      </c>
      <c r="S24" s="16" t="s">
        <v>189</v>
      </c>
      <c r="T24" s="16">
        <v>-8.3402999999999992</v>
      </c>
      <c r="U24" s="16">
        <v>-7.1253000000000002</v>
      </c>
      <c r="V24" s="16" t="s">
        <v>189</v>
      </c>
      <c r="W24" s="16" t="s">
        <v>189</v>
      </c>
      <c r="X24" s="16" t="s">
        <v>189</v>
      </c>
      <c r="Y24" s="16">
        <v>-5.74</v>
      </c>
      <c r="Z24" s="16" t="s">
        <v>189</v>
      </c>
      <c r="AA24" s="16">
        <v>-5.74</v>
      </c>
      <c r="AB24" s="16" t="s">
        <v>189</v>
      </c>
      <c r="AC24" s="16" t="s">
        <v>189</v>
      </c>
      <c r="AD24" s="16" t="s">
        <v>189</v>
      </c>
      <c r="AE24" s="16" t="s">
        <v>189</v>
      </c>
      <c r="AF24" s="16" t="s">
        <v>189</v>
      </c>
      <c r="AG24" s="16" t="s">
        <v>189</v>
      </c>
      <c r="AH24" s="16" t="s">
        <v>189</v>
      </c>
      <c r="AI24" s="16" t="s">
        <v>189</v>
      </c>
      <c r="AJ24" s="16" t="s">
        <v>189</v>
      </c>
      <c r="AK24" s="16" t="s">
        <v>189</v>
      </c>
      <c r="AL24" s="16" t="s">
        <v>189</v>
      </c>
      <c r="AM24" s="16" t="s">
        <v>189</v>
      </c>
      <c r="AN24" s="16" t="s">
        <v>189</v>
      </c>
      <c r="AO24" s="16" t="s">
        <v>189</v>
      </c>
      <c r="AP24" s="16" t="s">
        <v>189</v>
      </c>
      <c r="AQ24" s="16" t="s">
        <v>189</v>
      </c>
      <c r="AR24" s="16" t="s">
        <v>189</v>
      </c>
      <c r="AS24" s="16" t="s">
        <v>189</v>
      </c>
      <c r="AT24" s="16" t="s">
        <v>189</v>
      </c>
      <c r="AU24" s="16" t="s">
        <v>189</v>
      </c>
      <c r="AV24" s="16" t="s">
        <v>189</v>
      </c>
      <c r="AW24" s="16" t="s">
        <v>189</v>
      </c>
      <c r="AX24" s="16" t="s">
        <v>189</v>
      </c>
      <c r="AY24" s="16" t="s">
        <v>189</v>
      </c>
      <c r="AZ24" s="16" t="s">
        <v>189</v>
      </c>
      <c r="BA24" s="16" t="s">
        <v>189</v>
      </c>
      <c r="BB24" s="16" t="s">
        <v>189</v>
      </c>
      <c r="BC24" s="16" t="s">
        <v>189</v>
      </c>
      <c r="BD24" s="16" t="s">
        <v>189</v>
      </c>
      <c r="BE24" s="16" t="s">
        <v>189</v>
      </c>
      <c r="BF24" s="16" t="s">
        <v>189</v>
      </c>
      <c r="BG24" s="16" t="s">
        <v>189</v>
      </c>
      <c r="BH24" s="16" t="s">
        <v>189</v>
      </c>
      <c r="BI24" s="16" t="s">
        <v>189</v>
      </c>
      <c r="BJ24" s="16" t="s">
        <v>189</v>
      </c>
      <c r="BK24" s="16" t="s">
        <v>189</v>
      </c>
      <c r="BL24" s="16" t="s">
        <v>189</v>
      </c>
      <c r="BM24" s="16" t="s">
        <v>189</v>
      </c>
      <c r="BN24" s="16" t="s">
        <v>189</v>
      </c>
      <c r="BO24" s="16" t="s">
        <v>189</v>
      </c>
      <c r="BP24" s="16" t="s">
        <v>189</v>
      </c>
      <c r="BQ24" s="16" t="s">
        <v>189</v>
      </c>
      <c r="BR24" s="16" t="s">
        <v>189</v>
      </c>
      <c r="BS24" s="16" t="s">
        <v>189</v>
      </c>
    </row>
    <row r="25" spans="1:71">
      <c r="A25" t="s">
        <v>251</v>
      </c>
      <c r="B25" t="s">
        <v>2</v>
      </c>
      <c r="C25" t="s">
        <v>313</v>
      </c>
      <c r="D25" s="16">
        <v>-6.9371999999999998</v>
      </c>
      <c r="E25" s="16" t="s">
        <v>189</v>
      </c>
      <c r="F25" s="16" t="s">
        <v>189</v>
      </c>
      <c r="G25" s="16" t="s">
        <v>189</v>
      </c>
      <c r="H25" s="16" t="s">
        <v>189</v>
      </c>
      <c r="I25" s="16">
        <v>-8.5588999999999995</v>
      </c>
      <c r="J25" s="16" t="s">
        <v>189</v>
      </c>
      <c r="K25" s="16">
        <v>-6.8608000000000002</v>
      </c>
      <c r="L25" s="16" t="s">
        <v>189</v>
      </c>
      <c r="M25" s="16" t="s">
        <v>189</v>
      </c>
      <c r="N25" s="16" t="s">
        <v>189</v>
      </c>
      <c r="O25" s="16">
        <v>-7.1795999999999998</v>
      </c>
      <c r="P25" s="16" t="s">
        <v>189</v>
      </c>
      <c r="Q25" s="16" t="s">
        <v>189</v>
      </c>
      <c r="R25" s="16" t="s">
        <v>189</v>
      </c>
      <c r="S25" s="16" t="s">
        <v>189</v>
      </c>
      <c r="T25" s="16">
        <v>-6.8874000000000004</v>
      </c>
      <c r="U25" s="16">
        <v>-6.9953000000000003</v>
      </c>
      <c r="V25" s="16" t="s">
        <v>189</v>
      </c>
      <c r="W25" s="16" t="s">
        <v>189</v>
      </c>
      <c r="X25" s="16" t="s">
        <v>189</v>
      </c>
      <c r="Y25" s="16">
        <v>-6.0589000000000004</v>
      </c>
      <c r="Z25" s="16" t="s">
        <v>189</v>
      </c>
      <c r="AA25" s="16">
        <v>-6.0589000000000004</v>
      </c>
      <c r="AB25" s="16" t="s">
        <v>189</v>
      </c>
      <c r="AC25" s="16" t="s">
        <v>189</v>
      </c>
      <c r="AD25" s="16" t="s">
        <v>189</v>
      </c>
      <c r="AE25" s="16" t="s">
        <v>189</v>
      </c>
      <c r="AF25" s="16" t="s">
        <v>189</v>
      </c>
      <c r="AG25" s="16" t="s">
        <v>189</v>
      </c>
      <c r="AH25" s="16" t="s">
        <v>189</v>
      </c>
      <c r="AI25" s="16">
        <v>-6.8117999999999999</v>
      </c>
      <c r="AJ25" s="16" t="s">
        <v>189</v>
      </c>
      <c r="AK25" s="16" t="s">
        <v>189</v>
      </c>
      <c r="AL25" s="16" t="s">
        <v>189</v>
      </c>
      <c r="AM25" s="16" t="s">
        <v>189</v>
      </c>
      <c r="AN25" s="16" t="s">
        <v>189</v>
      </c>
      <c r="AO25" s="16" t="s">
        <v>189</v>
      </c>
      <c r="AP25" s="16" t="s">
        <v>189</v>
      </c>
      <c r="AQ25" s="16" t="s">
        <v>189</v>
      </c>
      <c r="AR25" s="16" t="s">
        <v>189</v>
      </c>
      <c r="AS25" s="16" t="s">
        <v>189</v>
      </c>
      <c r="AT25" s="16" t="s">
        <v>189</v>
      </c>
      <c r="AU25" s="16" t="s">
        <v>189</v>
      </c>
      <c r="AV25" s="16" t="s">
        <v>189</v>
      </c>
      <c r="AW25" s="16" t="s">
        <v>189</v>
      </c>
      <c r="AX25" s="16" t="s">
        <v>189</v>
      </c>
      <c r="AY25" s="16" t="s">
        <v>189</v>
      </c>
      <c r="AZ25" s="16" t="s">
        <v>189</v>
      </c>
      <c r="BA25" s="16" t="s">
        <v>189</v>
      </c>
      <c r="BB25" s="16" t="s">
        <v>189</v>
      </c>
      <c r="BC25" s="16" t="s">
        <v>189</v>
      </c>
      <c r="BD25" s="16" t="s">
        <v>189</v>
      </c>
      <c r="BE25" s="16" t="s">
        <v>189</v>
      </c>
      <c r="BF25" s="16" t="s">
        <v>189</v>
      </c>
      <c r="BG25" s="16" t="s">
        <v>189</v>
      </c>
      <c r="BH25" s="16" t="s">
        <v>189</v>
      </c>
      <c r="BI25" s="16" t="s">
        <v>189</v>
      </c>
      <c r="BJ25" s="16" t="s">
        <v>189</v>
      </c>
      <c r="BK25" s="16" t="s">
        <v>189</v>
      </c>
      <c r="BL25" s="16" t="s">
        <v>189</v>
      </c>
      <c r="BM25" s="16" t="s">
        <v>189</v>
      </c>
      <c r="BN25" s="16" t="s">
        <v>189</v>
      </c>
      <c r="BO25" s="16" t="s">
        <v>189</v>
      </c>
      <c r="BP25" s="16" t="s">
        <v>189</v>
      </c>
      <c r="BQ25" s="16" t="s">
        <v>189</v>
      </c>
      <c r="BR25" s="16" t="s">
        <v>189</v>
      </c>
      <c r="BS25" s="16" t="s">
        <v>189</v>
      </c>
    </row>
    <row r="26" spans="1:71">
      <c r="A26" t="s">
        <v>251</v>
      </c>
      <c r="B26" t="s">
        <v>67</v>
      </c>
      <c r="C26" t="s">
        <v>314</v>
      </c>
      <c r="D26" s="16">
        <v>37.4193</v>
      </c>
      <c r="E26" s="16">
        <v>44.846400000000003</v>
      </c>
      <c r="F26" s="16">
        <v>38.709600000000002</v>
      </c>
      <c r="G26" s="16">
        <v>30.6919</v>
      </c>
      <c r="H26" s="16">
        <v>44.846400000000003</v>
      </c>
      <c r="I26" s="16">
        <v>33.5822</v>
      </c>
      <c r="J26" s="16">
        <v>-29.5624</v>
      </c>
      <c r="K26" s="16">
        <v>38.264400000000002</v>
      </c>
      <c r="L26" s="16">
        <v>36.023800000000001</v>
      </c>
      <c r="M26" s="16">
        <v>36.665100000000002</v>
      </c>
      <c r="N26" s="16">
        <v>39.685099999999998</v>
      </c>
      <c r="O26" s="16">
        <v>36.64</v>
      </c>
      <c r="P26" s="16">
        <v>38.313000000000002</v>
      </c>
      <c r="Q26" s="16">
        <v>36.379899999999999</v>
      </c>
      <c r="R26" s="16">
        <v>38.381</v>
      </c>
      <c r="S26" s="16">
        <v>45.7866</v>
      </c>
      <c r="T26" s="16">
        <v>28.528199999999998</v>
      </c>
      <c r="U26" s="16">
        <v>34.944000000000003</v>
      </c>
      <c r="V26" s="16">
        <v>42.932400000000001</v>
      </c>
      <c r="W26" s="16">
        <v>40.895800000000001</v>
      </c>
      <c r="X26" s="16">
        <v>51.180300000000003</v>
      </c>
      <c r="Y26" s="16">
        <v>32.210299999999997</v>
      </c>
      <c r="Z26" s="16">
        <v>43.5122</v>
      </c>
      <c r="AA26" s="16">
        <v>32.210299999999997</v>
      </c>
      <c r="AB26" s="16">
        <v>46.433399999999999</v>
      </c>
      <c r="AC26" s="16">
        <v>44.619399999999999</v>
      </c>
      <c r="AD26" s="16">
        <v>51.805799999999998</v>
      </c>
      <c r="AE26" s="16">
        <v>42.543399999999998</v>
      </c>
      <c r="AF26" s="16">
        <v>44.9542</v>
      </c>
      <c r="AG26" s="16">
        <v>46.324399999999997</v>
      </c>
      <c r="AH26" s="16">
        <v>-33.771599999999999</v>
      </c>
      <c r="AI26" s="16">
        <v>27.0258</v>
      </c>
      <c r="AJ26" s="16">
        <v>37.7654</v>
      </c>
      <c r="AK26" s="16">
        <v>24.206499999999998</v>
      </c>
      <c r="AL26" s="16">
        <v>30.202300000000001</v>
      </c>
      <c r="AM26" s="16">
        <v>26.251000000000001</v>
      </c>
      <c r="AN26" s="16">
        <v>43.343400000000003</v>
      </c>
      <c r="AO26" s="16">
        <v>30.726099999999999</v>
      </c>
      <c r="AP26" s="16">
        <v>34.883600000000001</v>
      </c>
      <c r="AQ26" s="16">
        <v>34.964199999999998</v>
      </c>
      <c r="AR26" s="16">
        <v>-48.399900000000002</v>
      </c>
      <c r="AS26" s="16">
        <v>40.005600000000001</v>
      </c>
      <c r="AT26" s="16">
        <v>40.802500000000002</v>
      </c>
      <c r="AU26" s="16">
        <v>44.252499999999998</v>
      </c>
      <c r="AV26" s="16">
        <v>54.782800000000002</v>
      </c>
      <c r="AW26" s="16">
        <v>39.785699999999999</v>
      </c>
      <c r="AX26" s="16">
        <v>43.937899999999999</v>
      </c>
      <c r="AY26" s="16">
        <v>43.158000000000001</v>
      </c>
      <c r="AZ26" s="16">
        <v>39.903700000000001</v>
      </c>
      <c r="BA26" s="16">
        <v>26.599399999999999</v>
      </c>
      <c r="BB26" s="16">
        <v>32.706800000000001</v>
      </c>
      <c r="BC26" s="16">
        <v>31.4696</v>
      </c>
      <c r="BD26" s="16">
        <v>46.949100000000001</v>
      </c>
      <c r="BE26" s="16">
        <v>32.826500000000003</v>
      </c>
      <c r="BF26" s="16">
        <v>43.235599999999998</v>
      </c>
      <c r="BG26" s="16">
        <v>27.756</v>
      </c>
      <c r="BH26" s="16">
        <v>36.256599999999999</v>
      </c>
      <c r="BI26" s="16">
        <v>37.679400000000001</v>
      </c>
      <c r="BJ26" s="16">
        <v>41.908700000000003</v>
      </c>
      <c r="BK26" s="16">
        <v>30.602799999999998</v>
      </c>
      <c r="BL26" s="16" t="s">
        <v>189</v>
      </c>
      <c r="BM26" s="16">
        <v>36.658999999999999</v>
      </c>
      <c r="BN26" s="16">
        <v>-36.719200000000001</v>
      </c>
      <c r="BO26" s="16">
        <v>38.706699999999998</v>
      </c>
      <c r="BP26" s="16">
        <v>41.201300000000003</v>
      </c>
      <c r="BQ26" s="16">
        <v>30.7193</v>
      </c>
      <c r="BR26" s="16">
        <v>-55.690800000000003</v>
      </c>
      <c r="BS26" s="16">
        <v>35.0105</v>
      </c>
    </row>
    <row r="27" spans="1:71">
      <c r="A27" t="s">
        <v>251</v>
      </c>
      <c r="B27" t="s">
        <v>4</v>
      </c>
      <c r="C27" t="s">
        <v>315</v>
      </c>
      <c r="D27" s="16">
        <v>28.649699999999999</v>
      </c>
      <c r="E27" s="16" t="s">
        <v>189</v>
      </c>
      <c r="F27" s="16" t="s">
        <v>189</v>
      </c>
      <c r="G27" s="16" t="s">
        <v>189</v>
      </c>
      <c r="H27" s="16" t="s">
        <v>189</v>
      </c>
      <c r="I27" s="16">
        <v>-25.443300000000001</v>
      </c>
      <c r="J27" s="16" t="s">
        <v>189</v>
      </c>
      <c r="K27" s="16">
        <v>-29.002600000000001</v>
      </c>
      <c r="L27" s="16" t="s">
        <v>189</v>
      </c>
      <c r="M27" s="16" t="s">
        <v>189</v>
      </c>
      <c r="N27" s="16" t="s">
        <v>189</v>
      </c>
      <c r="O27" s="16">
        <v>-24.093399999999999</v>
      </c>
      <c r="P27" s="16">
        <v>-33.159999999999997</v>
      </c>
      <c r="Q27" s="16">
        <v>-29.966000000000001</v>
      </c>
      <c r="R27" s="16">
        <v>-26.635400000000001</v>
      </c>
      <c r="S27" s="16" t="s">
        <v>189</v>
      </c>
      <c r="T27" s="16">
        <v>-19.873100000000001</v>
      </c>
      <c r="U27" s="16">
        <v>-24.2273</v>
      </c>
      <c r="V27" s="16" t="s">
        <v>189</v>
      </c>
      <c r="W27" s="16" t="s">
        <v>189</v>
      </c>
      <c r="X27" s="16" t="s">
        <v>189</v>
      </c>
      <c r="Y27" s="16">
        <v>-25.842300000000002</v>
      </c>
      <c r="Z27" s="16" t="s">
        <v>189</v>
      </c>
      <c r="AA27" s="16">
        <v>-25.842300000000002</v>
      </c>
      <c r="AB27" s="16" t="s">
        <v>189</v>
      </c>
      <c r="AC27" s="16" t="s">
        <v>189</v>
      </c>
      <c r="AD27" s="16" t="s">
        <v>189</v>
      </c>
      <c r="AE27" s="16" t="s">
        <v>189</v>
      </c>
      <c r="AF27" s="16" t="s">
        <v>189</v>
      </c>
      <c r="AG27" s="16" t="s">
        <v>189</v>
      </c>
      <c r="AH27" s="16" t="s">
        <v>189</v>
      </c>
      <c r="AI27" s="16" t="s">
        <v>189</v>
      </c>
      <c r="AJ27" s="16" t="s">
        <v>189</v>
      </c>
      <c r="AK27" s="16" t="s">
        <v>189</v>
      </c>
      <c r="AL27" s="16" t="s">
        <v>189</v>
      </c>
      <c r="AM27" s="16" t="s">
        <v>189</v>
      </c>
      <c r="AN27" s="16" t="s">
        <v>189</v>
      </c>
      <c r="AO27" s="16" t="s">
        <v>189</v>
      </c>
      <c r="AP27" s="16" t="s">
        <v>189</v>
      </c>
      <c r="AQ27" s="16" t="s">
        <v>189</v>
      </c>
      <c r="AR27" s="16" t="s">
        <v>189</v>
      </c>
      <c r="AS27" s="16" t="s">
        <v>189</v>
      </c>
      <c r="AT27" s="16" t="s">
        <v>189</v>
      </c>
      <c r="AU27" s="16" t="s">
        <v>189</v>
      </c>
      <c r="AV27" s="16" t="s">
        <v>189</v>
      </c>
      <c r="AW27" s="16" t="s">
        <v>189</v>
      </c>
      <c r="AX27" s="16" t="s">
        <v>189</v>
      </c>
      <c r="AY27" s="16" t="s">
        <v>189</v>
      </c>
      <c r="AZ27" s="16" t="s">
        <v>189</v>
      </c>
      <c r="BA27" s="16" t="s">
        <v>189</v>
      </c>
      <c r="BB27" s="16" t="s">
        <v>189</v>
      </c>
      <c r="BC27" s="16" t="s">
        <v>189</v>
      </c>
      <c r="BD27" s="16" t="s">
        <v>189</v>
      </c>
      <c r="BE27" s="16" t="s">
        <v>189</v>
      </c>
      <c r="BF27" s="16" t="s">
        <v>189</v>
      </c>
      <c r="BG27" s="16" t="s">
        <v>189</v>
      </c>
      <c r="BH27" s="16" t="s">
        <v>189</v>
      </c>
      <c r="BI27" s="16" t="s">
        <v>189</v>
      </c>
      <c r="BJ27" s="16" t="s">
        <v>189</v>
      </c>
      <c r="BK27" s="16" t="s">
        <v>189</v>
      </c>
      <c r="BL27" s="16" t="s">
        <v>189</v>
      </c>
      <c r="BM27" s="16" t="s">
        <v>189</v>
      </c>
      <c r="BN27" s="16" t="s">
        <v>189</v>
      </c>
      <c r="BO27" s="16" t="s">
        <v>189</v>
      </c>
      <c r="BP27" s="16" t="s">
        <v>189</v>
      </c>
      <c r="BQ27" s="16" t="s">
        <v>189</v>
      </c>
      <c r="BR27" s="16" t="s">
        <v>189</v>
      </c>
      <c r="BS27" s="16" t="s">
        <v>189</v>
      </c>
    </row>
    <row r="28" spans="1:71">
      <c r="A28" t="s">
        <v>252</v>
      </c>
      <c r="B28" t="s">
        <v>0</v>
      </c>
      <c r="C28" t="s">
        <v>316</v>
      </c>
      <c r="D28" s="16">
        <v>8.9178999999999995</v>
      </c>
      <c r="E28" s="16">
        <v>11.2416</v>
      </c>
      <c r="F28" s="16">
        <v>8.2721</v>
      </c>
      <c r="G28" s="16">
        <v>5.6810999999999998</v>
      </c>
      <c r="H28" s="16">
        <v>11.2416</v>
      </c>
      <c r="I28" s="16">
        <v>6.8998999999999997</v>
      </c>
      <c r="J28" s="16">
        <v>7.1936999999999998</v>
      </c>
      <c r="K28" s="16">
        <v>9.2660999999999998</v>
      </c>
      <c r="L28" s="16">
        <v>6.8636999999999997</v>
      </c>
      <c r="M28" s="16">
        <v>11.847</v>
      </c>
      <c r="N28" s="16">
        <v>14.551399999999999</v>
      </c>
      <c r="O28" s="16">
        <v>7.4943999999999997</v>
      </c>
      <c r="P28" s="16">
        <v>16.744299999999999</v>
      </c>
      <c r="Q28" s="16">
        <v>7.7186000000000003</v>
      </c>
      <c r="R28" s="16">
        <v>10.9481</v>
      </c>
      <c r="S28" s="16">
        <v>11.170299999999999</v>
      </c>
      <c r="T28" s="16">
        <v>5.8442999999999996</v>
      </c>
      <c r="U28" s="16">
        <v>9.1437000000000008</v>
      </c>
      <c r="V28" s="16">
        <v>7.8681999999999999</v>
      </c>
      <c r="W28" s="16">
        <v>14.3271</v>
      </c>
      <c r="X28" s="16">
        <v>7.0284000000000004</v>
      </c>
      <c r="Y28" s="16">
        <v>8.1014999999999997</v>
      </c>
      <c r="Z28" s="16">
        <v>10.4549</v>
      </c>
      <c r="AA28" s="16">
        <v>8.1014999999999997</v>
      </c>
      <c r="AB28" s="16">
        <v>10.7721</v>
      </c>
      <c r="AC28" s="16">
        <v>11.532500000000001</v>
      </c>
      <c r="AD28" s="16">
        <v>14.0167</v>
      </c>
      <c r="AE28" s="16">
        <v>8.4151000000000007</v>
      </c>
      <c r="AF28" s="16">
        <v>9.9728999999999992</v>
      </c>
      <c r="AG28" s="16">
        <v>12.9254</v>
      </c>
      <c r="AH28" s="16">
        <v>-9.0838000000000001</v>
      </c>
      <c r="AI28" s="16">
        <v>5.2091000000000003</v>
      </c>
      <c r="AJ28" s="16">
        <v>6.7267000000000001</v>
      </c>
      <c r="AK28" s="16">
        <v>5.1124000000000001</v>
      </c>
      <c r="AL28" s="16">
        <v>5.0449999999999999</v>
      </c>
      <c r="AM28" s="16">
        <v>7.5034999999999998</v>
      </c>
      <c r="AN28" s="16">
        <v>11.629899999999999</v>
      </c>
      <c r="AO28" s="16">
        <v>7.0697000000000001</v>
      </c>
      <c r="AP28" s="16">
        <v>7.9271000000000003</v>
      </c>
      <c r="AQ28" s="16">
        <v>11.1866</v>
      </c>
      <c r="AR28" s="16">
        <v>9.6592000000000002</v>
      </c>
      <c r="AS28" s="16">
        <v>5.9978999999999996</v>
      </c>
      <c r="AT28" s="16">
        <v>6.7424999999999997</v>
      </c>
      <c r="AU28" s="16">
        <v>9.7797000000000001</v>
      </c>
      <c r="AV28" s="16">
        <v>12.731299999999999</v>
      </c>
      <c r="AW28" s="16">
        <v>8.7787000000000006</v>
      </c>
      <c r="AX28" s="16">
        <v>7.3959000000000001</v>
      </c>
      <c r="AY28" s="16">
        <v>13.8462</v>
      </c>
      <c r="AZ28" s="16">
        <v>10.5298</v>
      </c>
      <c r="BA28" s="16">
        <v>5.7670000000000003</v>
      </c>
      <c r="BB28" s="16">
        <v>7.8799000000000001</v>
      </c>
      <c r="BC28" s="16">
        <v>8.6262000000000008</v>
      </c>
      <c r="BD28" s="16">
        <v>7.4946999999999999</v>
      </c>
      <c r="BE28" s="16">
        <v>7.492</v>
      </c>
      <c r="BF28" s="16">
        <v>10.3652</v>
      </c>
      <c r="BG28" s="16">
        <v>4.3338999999999999</v>
      </c>
      <c r="BH28" s="16">
        <v>7.2969999999999997</v>
      </c>
      <c r="BI28" s="16">
        <v>8.0210000000000008</v>
      </c>
      <c r="BJ28" s="16">
        <v>17.942799999999998</v>
      </c>
      <c r="BK28" s="16">
        <v>-15.067399999999999</v>
      </c>
      <c r="BL28" s="16" t="s">
        <v>189</v>
      </c>
      <c r="BM28" s="16">
        <v>14.557600000000001</v>
      </c>
      <c r="BN28" s="16" t="s">
        <v>189</v>
      </c>
      <c r="BO28" s="16">
        <v>16.075700000000001</v>
      </c>
      <c r="BP28" s="16">
        <v>9.1254000000000008</v>
      </c>
      <c r="BQ28" s="16">
        <v>5.7148000000000003</v>
      </c>
      <c r="BR28" s="16">
        <v>19.117999999999999</v>
      </c>
      <c r="BS28" s="16">
        <v>8.0593000000000004</v>
      </c>
    </row>
    <row r="29" spans="1:71">
      <c r="A29" t="s">
        <v>252</v>
      </c>
      <c r="B29" t="s">
        <v>75</v>
      </c>
      <c r="C29" t="s">
        <v>317</v>
      </c>
      <c r="D29" s="16">
        <v>7.6839000000000004</v>
      </c>
      <c r="E29" s="16">
        <v>-5.6528999999999998</v>
      </c>
      <c r="F29" s="16" t="s">
        <v>189</v>
      </c>
      <c r="G29" s="16" t="s">
        <v>189</v>
      </c>
      <c r="H29" s="16">
        <v>-5.6528999999999998</v>
      </c>
      <c r="I29" s="16">
        <v>-10.3832</v>
      </c>
      <c r="J29" s="16" t="s">
        <v>189</v>
      </c>
      <c r="K29" s="16">
        <v>9.1340000000000003</v>
      </c>
      <c r="L29" s="16">
        <v>5.9367999999999999</v>
      </c>
      <c r="M29" s="16" t="s">
        <v>189</v>
      </c>
      <c r="N29" s="16" t="s">
        <v>189</v>
      </c>
      <c r="O29" s="16">
        <v>7.7591999999999999</v>
      </c>
      <c r="P29" s="16" t="s">
        <v>189</v>
      </c>
      <c r="Q29" s="16">
        <v>-6.5442999999999998</v>
      </c>
      <c r="R29" s="16">
        <v>-9.7216000000000005</v>
      </c>
      <c r="S29" s="16">
        <v>8.6707999999999998</v>
      </c>
      <c r="T29" s="16">
        <v>-6.5259</v>
      </c>
      <c r="U29" s="16">
        <v>7.8948</v>
      </c>
      <c r="V29" s="16" t="s">
        <v>189</v>
      </c>
      <c r="W29" s="16" t="s">
        <v>189</v>
      </c>
      <c r="X29" s="16" t="s">
        <v>189</v>
      </c>
      <c r="Y29" s="16">
        <v>9.0067000000000004</v>
      </c>
      <c r="Z29" s="16" t="s">
        <v>189</v>
      </c>
      <c r="AA29" s="16">
        <v>9.0067000000000004</v>
      </c>
      <c r="AB29" s="16" t="s">
        <v>189</v>
      </c>
      <c r="AC29" s="16">
        <v>-11.52</v>
      </c>
      <c r="AD29" s="16">
        <v>-10.263299999999999</v>
      </c>
      <c r="AE29" s="16" t="s">
        <v>189</v>
      </c>
      <c r="AF29" s="16">
        <v>-5.0670999999999999</v>
      </c>
      <c r="AG29" s="16" t="s">
        <v>189</v>
      </c>
      <c r="AH29" s="16" t="s">
        <v>189</v>
      </c>
      <c r="AI29" s="16">
        <v>-7.0026000000000002</v>
      </c>
      <c r="AJ29" s="16" t="s">
        <v>189</v>
      </c>
      <c r="AK29" s="16" t="s">
        <v>189</v>
      </c>
      <c r="AL29" s="16" t="s">
        <v>189</v>
      </c>
      <c r="AM29" s="16" t="s">
        <v>189</v>
      </c>
      <c r="AN29" s="16">
        <v>-5.38</v>
      </c>
      <c r="AO29" s="16">
        <v>-11.3971</v>
      </c>
      <c r="AP29" s="16">
        <v>-6.4637000000000002</v>
      </c>
      <c r="AQ29" s="16">
        <v>-10.471</v>
      </c>
      <c r="AR29" s="16" t="s">
        <v>189</v>
      </c>
      <c r="AS29" s="16" t="s">
        <v>189</v>
      </c>
      <c r="AT29" s="16" t="s">
        <v>189</v>
      </c>
      <c r="AU29" s="16" t="s">
        <v>189</v>
      </c>
      <c r="AV29" s="16" t="s">
        <v>189</v>
      </c>
      <c r="AW29" s="16" t="s">
        <v>189</v>
      </c>
      <c r="AX29" s="16" t="s">
        <v>189</v>
      </c>
      <c r="AY29" s="16" t="s">
        <v>189</v>
      </c>
      <c r="AZ29" s="16">
        <v>-5.2112999999999996</v>
      </c>
      <c r="BA29" s="16" t="s">
        <v>189</v>
      </c>
      <c r="BB29" s="16">
        <v>-7.6962999999999999</v>
      </c>
      <c r="BC29" s="16" t="s">
        <v>189</v>
      </c>
      <c r="BD29" s="16" t="s">
        <v>189</v>
      </c>
      <c r="BE29" s="16">
        <v>8.2327999999999992</v>
      </c>
      <c r="BF29" s="16">
        <v>-5.6386000000000003</v>
      </c>
      <c r="BG29" s="16" t="s">
        <v>189</v>
      </c>
      <c r="BH29" s="16">
        <v>-5.8971999999999998</v>
      </c>
      <c r="BI29" s="16" t="s">
        <v>189</v>
      </c>
      <c r="BJ29" s="16" t="s">
        <v>189</v>
      </c>
      <c r="BK29" s="16" t="s">
        <v>189</v>
      </c>
      <c r="BL29" s="16" t="s">
        <v>189</v>
      </c>
      <c r="BM29" s="16" t="s">
        <v>189</v>
      </c>
      <c r="BN29" s="16" t="s">
        <v>189</v>
      </c>
      <c r="BO29" s="16" t="s">
        <v>189</v>
      </c>
      <c r="BP29" s="16">
        <v>-3.1591</v>
      </c>
      <c r="BQ29" s="16" t="s">
        <v>189</v>
      </c>
      <c r="BR29" s="16" t="s">
        <v>189</v>
      </c>
      <c r="BS29" s="16" t="s">
        <v>189</v>
      </c>
    </row>
    <row r="30" spans="1:71">
      <c r="A30" t="s">
        <v>252</v>
      </c>
      <c r="B30" t="s">
        <v>2</v>
      </c>
      <c r="C30" t="s">
        <v>318</v>
      </c>
      <c r="D30" s="16">
        <v>9.6272000000000002</v>
      </c>
      <c r="E30" s="16">
        <v>10.0053</v>
      </c>
      <c r="F30" s="16">
        <v>-9.1</v>
      </c>
      <c r="G30" s="16">
        <v>9.5434000000000001</v>
      </c>
      <c r="H30" s="16">
        <v>10.0053</v>
      </c>
      <c r="I30" s="16">
        <v>9.2487999999999992</v>
      </c>
      <c r="J30" s="16">
        <v>7.3872</v>
      </c>
      <c r="K30" s="16">
        <v>11.0959</v>
      </c>
      <c r="L30" s="16">
        <v>8.5458999999999996</v>
      </c>
      <c r="M30" s="16">
        <v>10.9391</v>
      </c>
      <c r="N30" s="16" t="s">
        <v>189</v>
      </c>
      <c r="O30" s="16">
        <v>9.5085999999999995</v>
      </c>
      <c r="P30" s="16">
        <v>-10.0832</v>
      </c>
      <c r="Q30" s="16">
        <v>10.281000000000001</v>
      </c>
      <c r="R30" s="16">
        <v>7.9158999999999997</v>
      </c>
      <c r="S30" s="16">
        <v>12.5947</v>
      </c>
      <c r="T30" s="16">
        <v>7.3930999999999996</v>
      </c>
      <c r="U30" s="16">
        <v>9.5768000000000004</v>
      </c>
      <c r="V30" s="16" t="s">
        <v>189</v>
      </c>
      <c r="W30" s="16">
        <v>-13.495900000000001</v>
      </c>
      <c r="X30" s="16">
        <v>-16.695399999999999</v>
      </c>
      <c r="Y30" s="16">
        <v>8.1791</v>
      </c>
      <c r="Z30" s="16">
        <v>15.083500000000001</v>
      </c>
      <c r="AA30" s="16">
        <v>8.1791</v>
      </c>
      <c r="AB30" s="16">
        <v>-14.931100000000001</v>
      </c>
      <c r="AC30" s="16">
        <v>11.531499999999999</v>
      </c>
      <c r="AD30" s="16">
        <v>13.8621</v>
      </c>
      <c r="AE30" s="16">
        <v>11.529299999999999</v>
      </c>
      <c r="AF30" s="16">
        <v>13.5068</v>
      </c>
      <c r="AG30" s="16">
        <v>-11.4481</v>
      </c>
      <c r="AH30" s="16" t="s">
        <v>189</v>
      </c>
      <c r="AI30" s="16">
        <v>6.5086000000000004</v>
      </c>
      <c r="AJ30" s="16">
        <v>6.8655999999999997</v>
      </c>
      <c r="AK30" s="16">
        <v>7.8331</v>
      </c>
      <c r="AL30" s="16">
        <v>8.3171999999999997</v>
      </c>
      <c r="AM30" s="16">
        <v>-4.2796000000000003</v>
      </c>
      <c r="AN30" s="16">
        <v>10.163600000000001</v>
      </c>
      <c r="AO30" s="16">
        <v>8.8742999999999999</v>
      </c>
      <c r="AP30" s="16">
        <v>10.570499999999999</v>
      </c>
      <c r="AQ30" s="16">
        <v>6.8159999999999998</v>
      </c>
      <c r="AR30" s="16" t="s">
        <v>189</v>
      </c>
      <c r="AS30" s="16" t="s">
        <v>189</v>
      </c>
      <c r="AT30" s="16" t="s">
        <v>189</v>
      </c>
      <c r="AU30" s="16" t="s">
        <v>189</v>
      </c>
      <c r="AV30" s="16">
        <v>-17.776599999999998</v>
      </c>
      <c r="AW30" s="16">
        <v>-12.621600000000001</v>
      </c>
      <c r="AX30" s="16">
        <v>-14.992900000000001</v>
      </c>
      <c r="AY30" s="16">
        <v>-15.8104</v>
      </c>
      <c r="AZ30" s="16">
        <v>8.1380999999999997</v>
      </c>
      <c r="BA30" s="16">
        <v>8.2169000000000008</v>
      </c>
      <c r="BB30" s="16">
        <v>9.4746000000000006</v>
      </c>
      <c r="BC30" s="16">
        <v>-3.9718</v>
      </c>
      <c r="BD30" s="16">
        <v>-14.3736</v>
      </c>
      <c r="BE30" s="16">
        <v>8.5289999999999999</v>
      </c>
      <c r="BF30" s="16">
        <v>9.7867999999999995</v>
      </c>
      <c r="BG30" s="16">
        <v>9.1463999999999999</v>
      </c>
      <c r="BH30" s="16">
        <v>10.270799999999999</v>
      </c>
      <c r="BI30" s="16">
        <v>-6.6803999999999997</v>
      </c>
      <c r="BJ30" s="16" t="s">
        <v>189</v>
      </c>
      <c r="BK30" s="16" t="s">
        <v>189</v>
      </c>
      <c r="BL30" s="16" t="s">
        <v>189</v>
      </c>
      <c r="BM30" s="16" t="s">
        <v>189</v>
      </c>
      <c r="BN30" s="16" t="s">
        <v>189</v>
      </c>
      <c r="BO30" s="16">
        <v>-10.212300000000001</v>
      </c>
      <c r="BP30" s="16">
        <v>10.0168</v>
      </c>
      <c r="BQ30" s="16">
        <v>10.5639</v>
      </c>
      <c r="BR30" s="16" t="s">
        <v>189</v>
      </c>
      <c r="BS30" s="16">
        <v>-7.1662999999999997</v>
      </c>
    </row>
    <row r="31" spans="1:71">
      <c r="A31" t="s">
        <v>252</v>
      </c>
      <c r="B31" t="s">
        <v>67</v>
      </c>
      <c r="C31" t="s">
        <v>319</v>
      </c>
      <c r="D31" s="16">
        <v>26.0457</v>
      </c>
      <c r="E31" s="16">
        <v>-40.482900000000001</v>
      </c>
      <c r="F31" s="16">
        <v>-22.3658</v>
      </c>
      <c r="G31" s="16">
        <v>-19.052499999999998</v>
      </c>
      <c r="H31" s="16">
        <v>-40.482900000000001</v>
      </c>
      <c r="I31" s="16">
        <v>20.578399999999998</v>
      </c>
      <c r="J31" s="16" t="s">
        <v>189</v>
      </c>
      <c r="K31" s="16">
        <v>25.505700000000001</v>
      </c>
      <c r="L31" s="16">
        <v>25.625399999999999</v>
      </c>
      <c r="M31" s="16">
        <v>-29.041599999999999</v>
      </c>
      <c r="N31" s="16" t="s">
        <v>189</v>
      </c>
      <c r="O31" s="16">
        <v>25.812799999999999</v>
      </c>
      <c r="P31" s="16" t="s">
        <v>189</v>
      </c>
      <c r="Q31" s="16">
        <v>27.303599999999999</v>
      </c>
      <c r="R31" s="16">
        <v>-23.304099999999998</v>
      </c>
      <c r="S31" s="16">
        <v>32.246899999999997</v>
      </c>
      <c r="T31" s="16">
        <v>21.532800000000002</v>
      </c>
      <c r="U31" s="16">
        <v>25.507899999999999</v>
      </c>
      <c r="V31" s="16" t="s">
        <v>189</v>
      </c>
      <c r="W31" s="16" t="s">
        <v>189</v>
      </c>
      <c r="X31" s="16" t="s">
        <v>189</v>
      </c>
      <c r="Y31" s="16">
        <v>25.982700000000001</v>
      </c>
      <c r="Z31" s="16">
        <v>-26.120799999999999</v>
      </c>
      <c r="AA31" s="16">
        <v>25.982700000000001</v>
      </c>
      <c r="AB31" s="16">
        <v>-26.5303</v>
      </c>
      <c r="AC31" s="16">
        <v>-39.912599999999998</v>
      </c>
      <c r="AD31" s="16" t="s">
        <v>189</v>
      </c>
      <c r="AE31" s="16">
        <v>-24.840499999999999</v>
      </c>
      <c r="AF31" s="16">
        <v>-32.877800000000001</v>
      </c>
      <c r="AG31" s="16" t="s">
        <v>189</v>
      </c>
      <c r="AH31" s="16" t="s">
        <v>189</v>
      </c>
      <c r="AI31" s="16">
        <v>21.505800000000001</v>
      </c>
      <c r="AJ31" s="16" t="s">
        <v>189</v>
      </c>
      <c r="AK31" s="16">
        <v>-17.408300000000001</v>
      </c>
      <c r="AL31" s="16">
        <v>-24.014900000000001</v>
      </c>
      <c r="AM31" s="16" t="s">
        <v>189</v>
      </c>
      <c r="AN31" s="16">
        <v>-41.717799999999997</v>
      </c>
      <c r="AO31" s="16">
        <v>19.466000000000001</v>
      </c>
      <c r="AP31" s="16">
        <v>26.4161</v>
      </c>
      <c r="AQ31" s="16">
        <v>-23.543900000000001</v>
      </c>
      <c r="AR31" s="16" t="s">
        <v>189</v>
      </c>
      <c r="AS31" s="16" t="s">
        <v>189</v>
      </c>
      <c r="AT31" s="16" t="s">
        <v>189</v>
      </c>
      <c r="AU31" s="16" t="s">
        <v>189</v>
      </c>
      <c r="AV31" s="16" t="s">
        <v>189</v>
      </c>
      <c r="AW31" s="16">
        <v>-20.666499999999999</v>
      </c>
      <c r="AX31" s="16" t="s">
        <v>189</v>
      </c>
      <c r="AY31" s="16" t="s">
        <v>189</v>
      </c>
      <c r="AZ31" s="16">
        <v>-38.333300000000001</v>
      </c>
      <c r="BA31" s="16">
        <v>20.623799999999999</v>
      </c>
      <c r="BB31" s="16">
        <v>27.539400000000001</v>
      </c>
      <c r="BC31" s="16" t="s">
        <v>189</v>
      </c>
      <c r="BD31" s="16" t="s">
        <v>189</v>
      </c>
      <c r="BE31" s="16">
        <v>25.243600000000001</v>
      </c>
      <c r="BF31" s="16">
        <v>-39.831000000000003</v>
      </c>
      <c r="BG31" s="16">
        <v>19.421299999999999</v>
      </c>
      <c r="BH31" s="16">
        <v>27.2117</v>
      </c>
      <c r="BI31" s="16" t="s">
        <v>189</v>
      </c>
      <c r="BJ31" s="16" t="s">
        <v>189</v>
      </c>
      <c r="BK31" s="16" t="s">
        <v>189</v>
      </c>
      <c r="BL31" s="16" t="s">
        <v>189</v>
      </c>
      <c r="BM31" s="16" t="s">
        <v>189</v>
      </c>
      <c r="BN31" s="16" t="s">
        <v>189</v>
      </c>
      <c r="BO31" s="16" t="s">
        <v>189</v>
      </c>
      <c r="BP31" s="16" t="s">
        <v>189</v>
      </c>
      <c r="BQ31" s="16">
        <v>20.572600000000001</v>
      </c>
      <c r="BR31" s="16" t="s">
        <v>189</v>
      </c>
      <c r="BS31" s="16">
        <v>-20.555900000000001</v>
      </c>
    </row>
    <row r="32" spans="1:71">
      <c r="A32" t="s">
        <v>252</v>
      </c>
      <c r="B32" t="s">
        <v>4</v>
      </c>
      <c r="C32" t="s">
        <v>320</v>
      </c>
      <c r="D32" s="16">
        <v>26.7239</v>
      </c>
      <c r="E32" s="16">
        <v>26.572600000000001</v>
      </c>
      <c r="F32" s="16">
        <v>-27.239699999999999</v>
      </c>
      <c r="G32" s="16">
        <v>-26.1523</v>
      </c>
      <c r="H32" s="16">
        <v>26.572600000000001</v>
      </c>
      <c r="I32" s="16">
        <v>26.356200000000001</v>
      </c>
      <c r="J32" s="16">
        <v>-21.8398</v>
      </c>
      <c r="K32" s="16">
        <v>28.157</v>
      </c>
      <c r="L32" s="16">
        <v>24.221299999999999</v>
      </c>
      <c r="M32" s="16">
        <v>-25.385899999999999</v>
      </c>
      <c r="N32" s="16" t="s">
        <v>189</v>
      </c>
      <c r="O32" s="16">
        <v>22.798100000000002</v>
      </c>
      <c r="P32" s="16">
        <v>-42.002400000000002</v>
      </c>
      <c r="Q32" s="16">
        <v>26.3965</v>
      </c>
      <c r="R32" s="16">
        <v>-27.180399999999999</v>
      </c>
      <c r="S32" s="16">
        <v>30.025600000000001</v>
      </c>
      <c r="T32" s="16">
        <v>-22.134899999999998</v>
      </c>
      <c r="U32" s="16">
        <v>26.825299999999999</v>
      </c>
      <c r="V32" s="16">
        <v>-26.258400000000002</v>
      </c>
      <c r="W32" s="16">
        <v>-30.148</v>
      </c>
      <c r="X32" s="16">
        <v>-25.115600000000001</v>
      </c>
      <c r="Y32" s="16">
        <v>25.627500000000001</v>
      </c>
      <c r="Z32" s="16">
        <v>28.090800000000002</v>
      </c>
      <c r="AA32" s="16">
        <v>25.627500000000001</v>
      </c>
      <c r="AB32" s="16">
        <v>-31.134</v>
      </c>
      <c r="AC32" s="16">
        <v>-28.464400000000001</v>
      </c>
      <c r="AD32" s="16">
        <v>-32.917000000000002</v>
      </c>
      <c r="AE32" s="16">
        <v>-27.528300000000002</v>
      </c>
      <c r="AF32" s="16">
        <v>-32.7166</v>
      </c>
      <c r="AG32" s="16">
        <v>-26.7028</v>
      </c>
      <c r="AH32" s="16" t="s">
        <v>189</v>
      </c>
      <c r="AI32" s="16">
        <v>-23.287099999999999</v>
      </c>
      <c r="AJ32" s="16" t="s">
        <v>189</v>
      </c>
      <c r="AK32" s="16" t="s">
        <v>189</v>
      </c>
      <c r="AL32" s="16">
        <v>-20.459900000000001</v>
      </c>
      <c r="AM32" s="16" t="s">
        <v>189</v>
      </c>
      <c r="AN32" s="16">
        <v>-26.435500000000001</v>
      </c>
      <c r="AO32" s="16">
        <v>-26.441199999999998</v>
      </c>
      <c r="AP32" s="16">
        <v>25.799800000000001</v>
      </c>
      <c r="AQ32" s="16">
        <v>-28.904</v>
      </c>
      <c r="AR32" s="16" t="s">
        <v>189</v>
      </c>
      <c r="AS32" s="16" t="s">
        <v>189</v>
      </c>
      <c r="AT32" s="16" t="s">
        <v>189</v>
      </c>
      <c r="AU32" s="16" t="s">
        <v>189</v>
      </c>
      <c r="AV32" s="16" t="s">
        <v>189</v>
      </c>
      <c r="AW32" s="16">
        <v>-30.737300000000001</v>
      </c>
      <c r="AX32" s="16">
        <v>-27.077400000000001</v>
      </c>
      <c r="AY32" s="16">
        <v>-29.156500000000001</v>
      </c>
      <c r="AZ32" s="16">
        <v>-28.2254</v>
      </c>
      <c r="BA32" s="16">
        <v>-22.704899999999999</v>
      </c>
      <c r="BB32" s="16">
        <v>-25.97</v>
      </c>
      <c r="BC32" s="16" t="s">
        <v>189</v>
      </c>
      <c r="BD32" s="16">
        <v>-22.778700000000001</v>
      </c>
      <c r="BE32" s="16">
        <v>22.868600000000001</v>
      </c>
      <c r="BF32" s="16">
        <v>25.224</v>
      </c>
      <c r="BG32" s="16">
        <v>-18.691099999999999</v>
      </c>
      <c r="BH32" s="16">
        <v>25.0349</v>
      </c>
      <c r="BI32" s="16">
        <v>-14.957700000000001</v>
      </c>
      <c r="BJ32" s="16" t="s">
        <v>189</v>
      </c>
      <c r="BK32" s="16" t="s">
        <v>189</v>
      </c>
      <c r="BL32" s="16" t="s">
        <v>189</v>
      </c>
      <c r="BM32" s="16">
        <v>-40.509300000000003</v>
      </c>
      <c r="BN32" s="16" t="s">
        <v>189</v>
      </c>
      <c r="BO32" s="16" t="s">
        <v>189</v>
      </c>
      <c r="BP32" s="16">
        <v>-26.071200000000001</v>
      </c>
      <c r="BQ32" s="16">
        <v>-25.941099999999999</v>
      </c>
      <c r="BR32" s="16" t="s">
        <v>189</v>
      </c>
      <c r="BS32" s="16">
        <v>-26.674600000000002</v>
      </c>
    </row>
    <row r="33" spans="1:71">
      <c r="A33" t="s">
        <v>253</v>
      </c>
      <c r="B33" t="s">
        <v>0</v>
      </c>
      <c r="C33" t="s">
        <v>321</v>
      </c>
      <c r="D33" s="16">
        <v>4.7053000000000003</v>
      </c>
      <c r="E33" s="16">
        <v>-7.0754999999999999</v>
      </c>
      <c r="F33" s="16">
        <v>-4.4802</v>
      </c>
      <c r="G33" s="16">
        <v>3.9032</v>
      </c>
      <c r="H33" s="16">
        <v>-7.0754999999999999</v>
      </c>
      <c r="I33" s="16">
        <v>4.1757</v>
      </c>
      <c r="J33" s="16" t="s">
        <v>189</v>
      </c>
      <c r="K33" s="16">
        <v>4.5533000000000001</v>
      </c>
      <c r="L33" s="16">
        <v>-2.8121999999999998</v>
      </c>
      <c r="M33" s="16">
        <v>7.8879999999999999</v>
      </c>
      <c r="N33" s="16">
        <v>2.9485999999999999</v>
      </c>
      <c r="O33" s="16">
        <v>5.0911999999999997</v>
      </c>
      <c r="P33" s="16">
        <v>4.3700999999999999</v>
      </c>
      <c r="Q33" s="16">
        <v>5.5305</v>
      </c>
      <c r="R33" s="16">
        <v>-2.1732</v>
      </c>
      <c r="S33" s="16">
        <v>-5.6630000000000003</v>
      </c>
      <c r="T33" s="16">
        <v>4.4081999999999999</v>
      </c>
      <c r="U33" s="16">
        <v>3.3475999999999999</v>
      </c>
      <c r="V33" s="16">
        <v>6.7126000000000001</v>
      </c>
      <c r="W33" s="16">
        <v>5.0919999999999996</v>
      </c>
      <c r="X33" s="16" t="s">
        <v>189</v>
      </c>
      <c r="Y33" s="16">
        <v>-4.3627000000000002</v>
      </c>
      <c r="Z33" s="16">
        <v>4.8194999999999997</v>
      </c>
      <c r="AA33" s="16">
        <v>-4.3627000000000002</v>
      </c>
      <c r="AB33" s="16">
        <v>-5.7492000000000001</v>
      </c>
      <c r="AC33" s="16" t="s">
        <v>189</v>
      </c>
      <c r="AD33" s="16" t="s">
        <v>189</v>
      </c>
      <c r="AE33" s="16">
        <v>-4.1863000000000001</v>
      </c>
      <c r="AF33" s="16">
        <v>-7.6101000000000001</v>
      </c>
      <c r="AG33" s="16" t="s">
        <v>189</v>
      </c>
      <c r="AH33" s="16">
        <v>4.4535</v>
      </c>
      <c r="AI33" s="16">
        <v>-4.3594999999999997</v>
      </c>
      <c r="AJ33" s="16">
        <v>-5.7824999999999998</v>
      </c>
      <c r="AK33" s="16">
        <v>4.1500000000000004</v>
      </c>
      <c r="AL33" s="16">
        <v>4.8968999999999996</v>
      </c>
      <c r="AM33" s="16" t="s">
        <v>189</v>
      </c>
      <c r="AN33" s="16">
        <v>-5.2558999999999996</v>
      </c>
      <c r="AO33" s="16">
        <v>3.0055000000000001</v>
      </c>
      <c r="AP33" s="16">
        <v>4.2255000000000003</v>
      </c>
      <c r="AQ33" s="16" t="s">
        <v>189</v>
      </c>
      <c r="AR33" s="16" t="s">
        <v>189</v>
      </c>
      <c r="AS33" s="16">
        <v>-5.9413</v>
      </c>
      <c r="AT33" s="16">
        <v>-7.5039999999999996</v>
      </c>
      <c r="AU33" s="16" t="s">
        <v>189</v>
      </c>
      <c r="AV33" s="16">
        <v>-7.7851999999999997</v>
      </c>
      <c r="AW33" s="16">
        <v>3.8757000000000001</v>
      </c>
      <c r="AX33" s="16">
        <v>5.5818000000000003</v>
      </c>
      <c r="AY33" s="16">
        <v>-2.6168999999999998</v>
      </c>
      <c r="AZ33" s="16" t="s">
        <v>189</v>
      </c>
      <c r="BA33" s="16" t="s">
        <v>189</v>
      </c>
      <c r="BB33" s="16">
        <v>-5.4401000000000002</v>
      </c>
      <c r="BC33" s="16" t="s">
        <v>189</v>
      </c>
      <c r="BD33" s="16">
        <v>5.4031000000000002</v>
      </c>
      <c r="BE33" s="16">
        <v>-4.0967000000000002</v>
      </c>
      <c r="BF33" s="16">
        <v>-7.4202000000000004</v>
      </c>
      <c r="BG33" s="16">
        <v>-3.2387000000000001</v>
      </c>
      <c r="BH33" s="16">
        <v>5.1517999999999997</v>
      </c>
      <c r="BI33" s="16" t="s">
        <v>189</v>
      </c>
      <c r="BJ33" s="16">
        <v>4.3407</v>
      </c>
      <c r="BK33" s="16" t="s">
        <v>189</v>
      </c>
      <c r="BL33" s="16" t="s">
        <v>189</v>
      </c>
      <c r="BM33" s="16">
        <v>4.5730000000000004</v>
      </c>
      <c r="BN33" s="16">
        <v>-5.9020999999999999</v>
      </c>
      <c r="BO33" s="16">
        <v>-2.2583000000000002</v>
      </c>
      <c r="BP33" s="16">
        <v>-7.14</v>
      </c>
      <c r="BQ33" s="16">
        <v>5.1052</v>
      </c>
      <c r="BR33" s="16" t="s">
        <v>189</v>
      </c>
      <c r="BS33" s="16">
        <v>-2.2094</v>
      </c>
    </row>
    <row r="34" spans="1:71">
      <c r="A34" t="s">
        <v>253</v>
      </c>
      <c r="B34" t="s">
        <v>75</v>
      </c>
      <c r="C34" t="s">
        <v>322</v>
      </c>
      <c r="D34" s="16">
        <v>0.63500000000000001</v>
      </c>
      <c r="E34" s="16">
        <v>1.0548999999999999</v>
      </c>
      <c r="F34" s="16">
        <v>0.30859999999999999</v>
      </c>
      <c r="G34" s="16">
        <v>0.57310000000000005</v>
      </c>
      <c r="H34" s="16">
        <v>1.0548999999999999</v>
      </c>
      <c r="I34" s="16">
        <v>0.48130000000000001</v>
      </c>
      <c r="J34" s="16" t="s">
        <v>189</v>
      </c>
      <c r="K34" s="16">
        <v>0.64319999999999999</v>
      </c>
      <c r="L34" s="16">
        <v>-0.48630000000000001</v>
      </c>
      <c r="M34" s="16">
        <v>0.81430000000000002</v>
      </c>
      <c r="N34" s="16">
        <v>0.56000000000000005</v>
      </c>
      <c r="O34" s="16">
        <v>0.4708</v>
      </c>
      <c r="P34" s="16">
        <v>0.71560000000000001</v>
      </c>
      <c r="Q34" s="16">
        <v>0.66600000000000004</v>
      </c>
      <c r="R34" s="16">
        <v>0.54890000000000005</v>
      </c>
      <c r="S34" s="16">
        <v>0.35709999999999997</v>
      </c>
      <c r="T34" s="16">
        <v>0.87419999999999998</v>
      </c>
      <c r="U34" s="16">
        <v>0.59840000000000004</v>
      </c>
      <c r="V34" s="16">
        <v>0.65029999999999999</v>
      </c>
      <c r="W34" s="16">
        <v>0.66790000000000005</v>
      </c>
      <c r="X34" s="16" t="s">
        <v>189</v>
      </c>
      <c r="Y34" s="16">
        <v>-0.56369999999999998</v>
      </c>
      <c r="Z34" s="16">
        <v>0.64219999999999999</v>
      </c>
      <c r="AA34" s="16">
        <v>-0.56369999999999998</v>
      </c>
      <c r="AB34" s="16">
        <v>0.3624</v>
      </c>
      <c r="AC34" s="16" t="s">
        <v>189</v>
      </c>
      <c r="AD34" s="16">
        <v>-1E-4</v>
      </c>
      <c r="AE34" s="16">
        <v>0.44719999999999999</v>
      </c>
      <c r="AF34" s="16">
        <v>0.2225</v>
      </c>
      <c r="AG34" s="16">
        <v>-0.71</v>
      </c>
      <c r="AH34" s="16">
        <v>0.93100000000000005</v>
      </c>
      <c r="AI34" s="16">
        <v>-0.60299999999999998</v>
      </c>
      <c r="AJ34" s="16">
        <v>-1.7851999999999999</v>
      </c>
      <c r="AK34" s="16">
        <v>0.50549999999999995</v>
      </c>
      <c r="AL34" s="16">
        <v>1.0286999999999999</v>
      </c>
      <c r="AM34" s="16">
        <v>-0.4108</v>
      </c>
      <c r="AN34" s="16">
        <v>-1.4151</v>
      </c>
      <c r="AO34" s="16">
        <v>0.2752</v>
      </c>
      <c r="AP34" s="16">
        <v>0.76080000000000003</v>
      </c>
      <c r="AQ34" s="16" t="s">
        <v>189</v>
      </c>
      <c r="AR34" s="16">
        <v>-0.90480000000000005</v>
      </c>
      <c r="AS34" s="16">
        <v>0.55020000000000002</v>
      </c>
      <c r="AT34" s="16">
        <v>0.62490000000000001</v>
      </c>
      <c r="AU34" s="16">
        <v>0.7056</v>
      </c>
      <c r="AV34" s="16">
        <v>0.95079999999999998</v>
      </c>
      <c r="AW34" s="16">
        <v>0.52800000000000002</v>
      </c>
      <c r="AX34" s="16">
        <v>0.65990000000000004</v>
      </c>
      <c r="AY34" s="16">
        <v>0.60019999999999996</v>
      </c>
      <c r="AZ34" s="16" t="s">
        <v>189</v>
      </c>
      <c r="BA34" s="16" t="s">
        <v>189</v>
      </c>
      <c r="BB34" s="16" t="s">
        <v>189</v>
      </c>
      <c r="BC34" s="16" t="s">
        <v>189</v>
      </c>
      <c r="BD34" s="16">
        <v>0.3826</v>
      </c>
      <c r="BE34" s="16" t="s">
        <v>189</v>
      </c>
      <c r="BF34" s="16">
        <v>0.77359999999999995</v>
      </c>
      <c r="BG34" s="16">
        <v>-1E-4</v>
      </c>
      <c r="BH34" s="16">
        <v>0.48270000000000002</v>
      </c>
      <c r="BI34" s="16" t="s">
        <v>189</v>
      </c>
      <c r="BJ34" s="16">
        <v>0.75339999999999996</v>
      </c>
      <c r="BK34" s="16" t="s">
        <v>189</v>
      </c>
      <c r="BL34" s="16" t="s">
        <v>189</v>
      </c>
      <c r="BM34" s="16">
        <v>0.58440000000000003</v>
      </c>
      <c r="BN34" s="16">
        <v>0.81</v>
      </c>
      <c r="BO34" s="16">
        <v>0.5655</v>
      </c>
      <c r="BP34" s="16">
        <v>1.0822000000000001</v>
      </c>
      <c r="BQ34" s="16">
        <v>0.43580000000000002</v>
      </c>
      <c r="BR34" s="16" t="s">
        <v>189</v>
      </c>
      <c r="BS34" s="16">
        <v>0.5625</v>
      </c>
    </row>
    <row r="35" spans="1:71">
      <c r="A35" t="s">
        <v>253</v>
      </c>
      <c r="B35" t="s">
        <v>64</v>
      </c>
      <c r="C35" t="s">
        <v>323</v>
      </c>
      <c r="D35" s="16">
        <v>0</v>
      </c>
      <c r="E35" s="16" t="s">
        <v>189</v>
      </c>
      <c r="F35" s="16" t="s">
        <v>189</v>
      </c>
      <c r="G35" s="16">
        <v>0</v>
      </c>
      <c r="H35" s="16" t="s">
        <v>189</v>
      </c>
      <c r="I35" s="16">
        <v>0</v>
      </c>
      <c r="J35" s="16" t="s">
        <v>189</v>
      </c>
      <c r="K35" s="16">
        <v>0</v>
      </c>
      <c r="L35" s="16" t="s">
        <v>189</v>
      </c>
      <c r="M35" s="16">
        <v>-1E-4</v>
      </c>
      <c r="N35" s="16">
        <v>0</v>
      </c>
      <c r="O35" s="16">
        <v>-1E-4</v>
      </c>
      <c r="P35" s="16">
        <v>0</v>
      </c>
      <c r="Q35" s="16">
        <v>0</v>
      </c>
      <c r="R35" s="16">
        <v>-1E-4</v>
      </c>
      <c r="S35" s="16">
        <v>-1E-4</v>
      </c>
      <c r="T35" s="16">
        <v>0</v>
      </c>
      <c r="U35" s="16">
        <v>0</v>
      </c>
      <c r="V35" s="16">
        <v>0</v>
      </c>
      <c r="W35" s="16">
        <v>0</v>
      </c>
      <c r="X35" s="16" t="s">
        <v>189</v>
      </c>
      <c r="Y35" s="16" t="s">
        <v>189</v>
      </c>
      <c r="Z35" s="16">
        <v>0</v>
      </c>
      <c r="AA35" s="16" t="s">
        <v>189</v>
      </c>
      <c r="AB35" s="16">
        <v>-1E-4</v>
      </c>
      <c r="AC35" s="16" t="s">
        <v>189</v>
      </c>
      <c r="AD35" s="16" t="s">
        <v>189</v>
      </c>
      <c r="AE35" s="16">
        <v>-1E-4</v>
      </c>
      <c r="AF35" s="16" t="s">
        <v>189</v>
      </c>
      <c r="AG35" s="16" t="s">
        <v>189</v>
      </c>
      <c r="AH35" s="16">
        <v>0</v>
      </c>
      <c r="AI35" s="16" t="s">
        <v>189</v>
      </c>
      <c r="AJ35" s="16" t="s">
        <v>189</v>
      </c>
      <c r="AK35" s="16">
        <v>0</v>
      </c>
      <c r="AL35" s="16">
        <v>-1E-4</v>
      </c>
      <c r="AM35" s="16" t="s">
        <v>189</v>
      </c>
      <c r="AN35" s="16" t="s">
        <v>189</v>
      </c>
      <c r="AO35" s="16">
        <v>-1E-4</v>
      </c>
      <c r="AP35" s="16">
        <v>-1E-4</v>
      </c>
      <c r="AQ35" s="16" t="s">
        <v>189</v>
      </c>
      <c r="AR35" s="16" t="s">
        <v>189</v>
      </c>
      <c r="AS35" s="16">
        <v>-1E-4</v>
      </c>
      <c r="AT35" s="16">
        <v>-1E-4</v>
      </c>
      <c r="AU35" s="16">
        <v>-1E-4</v>
      </c>
      <c r="AV35" s="16" t="s">
        <v>189</v>
      </c>
      <c r="AW35" s="16">
        <v>0</v>
      </c>
      <c r="AX35" s="16">
        <v>0</v>
      </c>
      <c r="AY35" s="16">
        <v>-1E-4</v>
      </c>
      <c r="AZ35" s="16" t="s">
        <v>189</v>
      </c>
      <c r="BA35" s="16" t="s">
        <v>189</v>
      </c>
      <c r="BB35" s="16" t="s">
        <v>189</v>
      </c>
      <c r="BC35" s="16" t="s">
        <v>189</v>
      </c>
      <c r="BD35" s="16" t="s">
        <v>189</v>
      </c>
      <c r="BE35" s="16" t="s">
        <v>189</v>
      </c>
      <c r="BF35" s="16" t="s">
        <v>189</v>
      </c>
      <c r="BG35" s="16" t="s">
        <v>189</v>
      </c>
      <c r="BH35" s="16">
        <v>-1E-4</v>
      </c>
      <c r="BI35" s="16" t="s">
        <v>189</v>
      </c>
      <c r="BJ35" s="16">
        <v>0</v>
      </c>
      <c r="BK35" s="16" t="s">
        <v>189</v>
      </c>
      <c r="BL35" s="16" t="s">
        <v>189</v>
      </c>
      <c r="BM35" s="16">
        <v>0</v>
      </c>
      <c r="BN35" s="16">
        <v>-1E-4</v>
      </c>
      <c r="BO35" s="16">
        <v>-1E-4</v>
      </c>
      <c r="BP35" s="16" t="s">
        <v>189</v>
      </c>
      <c r="BQ35" s="16">
        <v>-1E-4</v>
      </c>
      <c r="BR35" s="16" t="s">
        <v>189</v>
      </c>
      <c r="BS35" s="16">
        <v>-1E-4</v>
      </c>
    </row>
    <row r="36" spans="1:71">
      <c r="A36" t="s">
        <v>253</v>
      </c>
      <c r="B36" t="s">
        <v>2</v>
      </c>
      <c r="C36" t="s">
        <v>324</v>
      </c>
      <c r="D36" s="16">
        <v>3.2094999999999998</v>
      </c>
      <c r="E36" s="16">
        <v>2.4055</v>
      </c>
      <c r="F36" s="16" t="s">
        <v>189</v>
      </c>
      <c r="G36" s="16" t="s">
        <v>189</v>
      </c>
      <c r="H36" s="16">
        <v>2.4055</v>
      </c>
      <c r="I36" s="16">
        <v>-5.1721000000000004</v>
      </c>
      <c r="J36" s="16">
        <v>2.4116</v>
      </c>
      <c r="K36" s="16">
        <v>3.9466000000000001</v>
      </c>
      <c r="L36" s="16">
        <v>2.3986999999999998</v>
      </c>
      <c r="M36" s="16" t="s">
        <v>189</v>
      </c>
      <c r="N36" s="16" t="s">
        <v>189</v>
      </c>
      <c r="O36" s="16">
        <v>2.3168000000000002</v>
      </c>
      <c r="P36" s="16" t="s">
        <v>189</v>
      </c>
      <c r="Q36" s="16">
        <v>2.8923999999999999</v>
      </c>
      <c r="R36" s="16" t="s">
        <v>189</v>
      </c>
      <c r="S36" s="16" t="s">
        <v>189</v>
      </c>
      <c r="T36" s="16">
        <v>2.1619000000000002</v>
      </c>
      <c r="U36" s="16">
        <v>2.3908</v>
      </c>
      <c r="V36" s="16">
        <v>-8.1320999999999994</v>
      </c>
      <c r="W36" s="16">
        <v>-4.9878999999999998</v>
      </c>
      <c r="X36" s="16" t="s">
        <v>189</v>
      </c>
      <c r="Y36" s="16">
        <v>1.4832000000000001</v>
      </c>
      <c r="Z36" s="16">
        <v>-5.5526999999999997</v>
      </c>
      <c r="AA36" s="16">
        <v>1.4832000000000001</v>
      </c>
      <c r="AB36" s="16" t="s">
        <v>189</v>
      </c>
      <c r="AC36" s="16" t="s">
        <v>189</v>
      </c>
      <c r="AD36" s="16" t="s">
        <v>189</v>
      </c>
      <c r="AE36" s="16" t="s">
        <v>189</v>
      </c>
      <c r="AF36" s="16" t="s">
        <v>189</v>
      </c>
      <c r="AG36" s="16" t="s">
        <v>189</v>
      </c>
      <c r="AH36" s="16">
        <v>-3.1474000000000002</v>
      </c>
      <c r="AI36" s="16">
        <v>1.534</v>
      </c>
      <c r="AJ36" s="16">
        <v>1.8751</v>
      </c>
      <c r="AK36" s="16" t="s">
        <v>189</v>
      </c>
      <c r="AL36" s="16">
        <v>2.2610000000000001</v>
      </c>
      <c r="AM36" s="16" t="s">
        <v>189</v>
      </c>
      <c r="AN36" s="16">
        <v>2.556</v>
      </c>
      <c r="AO36" s="16" t="s">
        <v>189</v>
      </c>
      <c r="AP36" s="16">
        <v>2.4874999999999998</v>
      </c>
      <c r="AQ36" s="16" t="s">
        <v>189</v>
      </c>
      <c r="AR36" s="16" t="s">
        <v>189</v>
      </c>
      <c r="AS36" s="16" t="s">
        <v>189</v>
      </c>
      <c r="AT36" s="16" t="s">
        <v>189</v>
      </c>
      <c r="AU36" s="16" t="s">
        <v>189</v>
      </c>
      <c r="AV36" s="16">
        <v>-3.3498000000000001</v>
      </c>
      <c r="AW36" s="16" t="s">
        <v>189</v>
      </c>
      <c r="AX36" s="16">
        <v>-4.8712999999999997</v>
      </c>
      <c r="AY36" s="16" t="s">
        <v>189</v>
      </c>
      <c r="AZ36" s="16">
        <v>1.825</v>
      </c>
      <c r="BA36" s="16" t="s">
        <v>189</v>
      </c>
      <c r="BB36" s="16">
        <v>1.5216000000000001</v>
      </c>
      <c r="BC36" s="16" t="s">
        <v>189</v>
      </c>
      <c r="BD36" s="16">
        <v>-3.5552000000000001</v>
      </c>
      <c r="BE36" s="16">
        <v>1.5247999999999999</v>
      </c>
      <c r="BF36" s="16">
        <v>2.4127999999999998</v>
      </c>
      <c r="BG36" s="16" t="s">
        <v>189</v>
      </c>
      <c r="BH36" s="16">
        <v>2.3544999999999998</v>
      </c>
      <c r="BI36" s="16" t="s">
        <v>189</v>
      </c>
      <c r="BJ36" s="16" t="s">
        <v>189</v>
      </c>
      <c r="BK36" s="16" t="s">
        <v>189</v>
      </c>
      <c r="BL36" s="16" t="s">
        <v>189</v>
      </c>
      <c r="BM36" s="16" t="s">
        <v>189</v>
      </c>
      <c r="BN36" s="16" t="s">
        <v>189</v>
      </c>
      <c r="BO36" s="16" t="s">
        <v>189</v>
      </c>
      <c r="BP36" s="16">
        <v>2.4239000000000002</v>
      </c>
      <c r="BQ36" s="16" t="s">
        <v>189</v>
      </c>
      <c r="BR36" s="16" t="s">
        <v>189</v>
      </c>
      <c r="BS36" s="16" t="s">
        <v>189</v>
      </c>
    </row>
    <row r="37" spans="1:71">
      <c r="A37" t="s">
        <v>253</v>
      </c>
      <c r="B37" t="s">
        <v>67</v>
      </c>
      <c r="C37" t="s">
        <v>325</v>
      </c>
      <c r="D37" s="16">
        <v>-19.150600000000001</v>
      </c>
      <c r="E37" s="16" t="s">
        <v>189</v>
      </c>
      <c r="F37" s="16" t="s">
        <v>189</v>
      </c>
      <c r="G37" s="16" t="s">
        <v>189</v>
      </c>
      <c r="H37" s="16" t="s">
        <v>189</v>
      </c>
      <c r="I37" s="16">
        <v>-17.665600000000001</v>
      </c>
      <c r="J37" s="16" t="s">
        <v>189</v>
      </c>
      <c r="K37" s="16">
        <v>-19.327300000000001</v>
      </c>
      <c r="L37" s="16" t="s">
        <v>189</v>
      </c>
      <c r="M37" s="16" t="s">
        <v>189</v>
      </c>
      <c r="N37" s="16" t="s">
        <v>189</v>
      </c>
      <c r="O37" s="16" t="s">
        <v>189</v>
      </c>
      <c r="P37" s="16" t="s">
        <v>189</v>
      </c>
      <c r="Q37" s="16">
        <v>-20.953299999999999</v>
      </c>
      <c r="R37" s="16" t="s">
        <v>189</v>
      </c>
      <c r="S37" s="16" t="s">
        <v>189</v>
      </c>
      <c r="T37" s="16">
        <v>-15.3264</v>
      </c>
      <c r="U37" s="16" t="s">
        <v>189</v>
      </c>
      <c r="V37" s="16" t="s">
        <v>189</v>
      </c>
      <c r="W37" s="16">
        <v>-24.810300000000002</v>
      </c>
      <c r="X37" s="16" t="s">
        <v>189</v>
      </c>
      <c r="Y37" s="16" t="s">
        <v>189</v>
      </c>
      <c r="Z37" s="16">
        <v>-23.695</v>
      </c>
      <c r="AA37" s="16" t="s">
        <v>189</v>
      </c>
      <c r="AB37" s="16" t="s">
        <v>189</v>
      </c>
      <c r="AC37" s="16" t="s">
        <v>189</v>
      </c>
      <c r="AD37" s="16" t="s">
        <v>189</v>
      </c>
      <c r="AE37" s="16" t="s">
        <v>189</v>
      </c>
      <c r="AF37" s="16" t="s">
        <v>189</v>
      </c>
      <c r="AG37" s="16" t="s">
        <v>189</v>
      </c>
      <c r="AH37" s="16" t="s">
        <v>189</v>
      </c>
      <c r="AI37" s="16" t="s">
        <v>189</v>
      </c>
      <c r="AJ37" s="16" t="s">
        <v>189</v>
      </c>
      <c r="AK37" s="16" t="s">
        <v>189</v>
      </c>
      <c r="AL37" s="16" t="s">
        <v>189</v>
      </c>
      <c r="AM37" s="16" t="s">
        <v>189</v>
      </c>
      <c r="AN37" s="16" t="s">
        <v>189</v>
      </c>
      <c r="AO37" s="16" t="s">
        <v>189</v>
      </c>
      <c r="AP37" s="16" t="s">
        <v>189</v>
      </c>
      <c r="AQ37" s="16" t="s">
        <v>189</v>
      </c>
      <c r="AR37" s="16" t="s">
        <v>189</v>
      </c>
      <c r="AS37" s="16" t="s">
        <v>189</v>
      </c>
      <c r="AT37" s="16" t="s">
        <v>189</v>
      </c>
      <c r="AU37" s="16" t="s">
        <v>189</v>
      </c>
      <c r="AV37" s="16" t="s">
        <v>189</v>
      </c>
      <c r="AW37" s="16" t="s">
        <v>189</v>
      </c>
      <c r="AX37" s="16" t="s">
        <v>189</v>
      </c>
      <c r="AY37" s="16" t="s">
        <v>189</v>
      </c>
      <c r="AZ37" s="16" t="s">
        <v>189</v>
      </c>
      <c r="BA37" s="16" t="s">
        <v>189</v>
      </c>
      <c r="BB37" s="16" t="s">
        <v>189</v>
      </c>
      <c r="BC37" s="16" t="s">
        <v>189</v>
      </c>
      <c r="BD37" s="16" t="s">
        <v>189</v>
      </c>
      <c r="BE37" s="16" t="s">
        <v>189</v>
      </c>
      <c r="BF37" s="16" t="s">
        <v>189</v>
      </c>
      <c r="BG37" s="16" t="s">
        <v>189</v>
      </c>
      <c r="BH37" s="16" t="s">
        <v>189</v>
      </c>
      <c r="BI37" s="16" t="s">
        <v>189</v>
      </c>
      <c r="BJ37" s="16" t="s">
        <v>189</v>
      </c>
      <c r="BK37" s="16" t="s">
        <v>189</v>
      </c>
      <c r="BL37" s="16" t="s">
        <v>189</v>
      </c>
      <c r="BM37" s="16" t="s">
        <v>189</v>
      </c>
      <c r="BN37" s="16" t="s">
        <v>189</v>
      </c>
      <c r="BO37" s="16" t="s">
        <v>189</v>
      </c>
      <c r="BP37" s="16" t="s">
        <v>189</v>
      </c>
      <c r="BQ37" s="16" t="s">
        <v>189</v>
      </c>
      <c r="BR37" s="16" t="s">
        <v>189</v>
      </c>
      <c r="BS37" s="16" t="s">
        <v>189</v>
      </c>
    </row>
    <row r="38" spans="1:71">
      <c r="A38" t="s">
        <v>254</v>
      </c>
      <c r="B38" t="s">
        <v>0</v>
      </c>
      <c r="C38" t="s">
        <v>326</v>
      </c>
      <c r="D38" s="16">
        <v>14.629899999999999</v>
      </c>
      <c r="E38" s="16" t="s">
        <v>189</v>
      </c>
      <c r="F38" s="16" t="s">
        <v>189</v>
      </c>
      <c r="G38" s="16">
        <v>-21.581199999999999</v>
      </c>
      <c r="H38" s="16" t="s">
        <v>189</v>
      </c>
      <c r="I38" s="16">
        <v>-16.762899999999998</v>
      </c>
      <c r="J38" s="16" t="s">
        <v>189</v>
      </c>
      <c r="K38" s="16">
        <v>13.7194</v>
      </c>
      <c r="L38" s="16" t="s">
        <v>189</v>
      </c>
      <c r="M38" s="16">
        <v>-8.2426999999999992</v>
      </c>
      <c r="N38" s="16">
        <v>-21.857199999999999</v>
      </c>
      <c r="O38" s="16">
        <v>-9.9755000000000003</v>
      </c>
      <c r="P38" s="16">
        <v>-18.082999999999998</v>
      </c>
      <c r="Q38" s="16">
        <v>-12.530900000000001</v>
      </c>
      <c r="R38" s="16">
        <v>-18.967400000000001</v>
      </c>
      <c r="S38" s="16">
        <v>-8.8002000000000002</v>
      </c>
      <c r="T38" s="16">
        <v>-24.211600000000001</v>
      </c>
      <c r="U38" s="16" t="s">
        <v>189</v>
      </c>
      <c r="V38" s="16">
        <v>14.380100000000001</v>
      </c>
      <c r="W38" s="16" t="s">
        <v>189</v>
      </c>
      <c r="X38" s="16" t="s">
        <v>189</v>
      </c>
      <c r="Y38" s="16" t="s">
        <v>189</v>
      </c>
      <c r="Z38" s="16">
        <v>13.508100000000001</v>
      </c>
      <c r="AA38" s="16" t="s">
        <v>189</v>
      </c>
      <c r="AB38" s="16">
        <v>-8.9022000000000006</v>
      </c>
      <c r="AC38" s="16" t="s">
        <v>189</v>
      </c>
      <c r="AD38" s="16" t="s">
        <v>189</v>
      </c>
      <c r="AE38" s="16" t="s">
        <v>189</v>
      </c>
      <c r="AF38" s="16" t="s">
        <v>189</v>
      </c>
      <c r="AG38" s="16" t="s">
        <v>189</v>
      </c>
      <c r="AH38" s="16" t="s">
        <v>189</v>
      </c>
      <c r="AI38" s="16" t="s">
        <v>189</v>
      </c>
      <c r="AJ38" s="16" t="s">
        <v>189</v>
      </c>
      <c r="AK38" s="16" t="s">
        <v>189</v>
      </c>
      <c r="AL38" s="16" t="s">
        <v>189</v>
      </c>
      <c r="AM38" s="16" t="s">
        <v>189</v>
      </c>
      <c r="AN38" s="16" t="s">
        <v>189</v>
      </c>
      <c r="AO38" s="16" t="s">
        <v>189</v>
      </c>
      <c r="AP38" s="16" t="s">
        <v>189</v>
      </c>
      <c r="AQ38" s="16" t="s">
        <v>189</v>
      </c>
      <c r="AR38" s="16" t="s">
        <v>189</v>
      </c>
      <c r="AS38" s="16">
        <v>-17.480599999999999</v>
      </c>
      <c r="AT38" s="16">
        <v>-11.101900000000001</v>
      </c>
      <c r="AU38" s="16" t="s">
        <v>189</v>
      </c>
      <c r="AV38" s="16" t="s">
        <v>189</v>
      </c>
      <c r="AW38" s="16">
        <v>-18.774999999999999</v>
      </c>
      <c r="AX38" s="16">
        <v>-9.5729000000000006</v>
      </c>
      <c r="AY38" s="16" t="s">
        <v>189</v>
      </c>
      <c r="AZ38" s="16" t="s">
        <v>189</v>
      </c>
      <c r="BA38" s="16" t="s">
        <v>189</v>
      </c>
      <c r="BB38" s="16" t="s">
        <v>189</v>
      </c>
      <c r="BC38" s="16" t="s">
        <v>189</v>
      </c>
      <c r="BD38" s="16" t="s">
        <v>189</v>
      </c>
      <c r="BE38" s="16" t="s">
        <v>189</v>
      </c>
      <c r="BF38" s="16" t="s">
        <v>189</v>
      </c>
      <c r="BG38" s="16" t="s">
        <v>189</v>
      </c>
      <c r="BH38" s="16">
        <v>-10.231299999999999</v>
      </c>
      <c r="BI38" s="16" t="s">
        <v>189</v>
      </c>
      <c r="BJ38" s="16">
        <v>-18.2288</v>
      </c>
      <c r="BK38" s="16" t="s">
        <v>189</v>
      </c>
      <c r="BL38" s="16" t="s">
        <v>189</v>
      </c>
      <c r="BM38" s="16">
        <v>-18.335899999999999</v>
      </c>
      <c r="BN38" s="16" t="s">
        <v>189</v>
      </c>
      <c r="BO38" s="16">
        <v>-19.485499999999998</v>
      </c>
      <c r="BP38" s="16" t="s">
        <v>189</v>
      </c>
      <c r="BQ38" s="16" t="s">
        <v>189</v>
      </c>
      <c r="BR38" s="16" t="s">
        <v>189</v>
      </c>
      <c r="BS38" s="16" t="s">
        <v>189</v>
      </c>
    </row>
    <row r="39" spans="1:71">
      <c r="A39" t="s">
        <v>254</v>
      </c>
      <c r="B39" t="s">
        <v>1</v>
      </c>
      <c r="C39" t="s">
        <v>327</v>
      </c>
      <c r="D39" s="16">
        <v>-7.6912000000000003</v>
      </c>
      <c r="E39" s="16" t="s">
        <v>189</v>
      </c>
      <c r="F39" s="16" t="s">
        <v>189</v>
      </c>
      <c r="G39" s="16" t="s">
        <v>189</v>
      </c>
      <c r="H39" s="16" t="s">
        <v>189</v>
      </c>
      <c r="I39" s="16" t="s">
        <v>189</v>
      </c>
      <c r="J39" s="16" t="s">
        <v>189</v>
      </c>
      <c r="K39" s="16">
        <v>-7.8216999999999999</v>
      </c>
      <c r="L39" s="16" t="s">
        <v>189</v>
      </c>
      <c r="M39" s="16" t="s">
        <v>189</v>
      </c>
      <c r="N39" s="16" t="s">
        <v>189</v>
      </c>
      <c r="O39" s="16" t="s">
        <v>189</v>
      </c>
      <c r="P39" s="16" t="s">
        <v>189</v>
      </c>
      <c r="Q39" s="16" t="s">
        <v>189</v>
      </c>
      <c r="R39" s="16" t="s">
        <v>189</v>
      </c>
      <c r="S39" s="16" t="s">
        <v>189</v>
      </c>
      <c r="T39" s="16" t="s">
        <v>189</v>
      </c>
      <c r="U39" s="16" t="s">
        <v>189</v>
      </c>
      <c r="V39" s="16" t="s">
        <v>189</v>
      </c>
      <c r="W39" s="16" t="s">
        <v>189</v>
      </c>
      <c r="X39" s="16" t="s">
        <v>189</v>
      </c>
      <c r="Y39" s="16" t="s">
        <v>189</v>
      </c>
      <c r="Z39" s="16" t="s">
        <v>189</v>
      </c>
      <c r="AA39" s="16" t="s">
        <v>189</v>
      </c>
      <c r="AB39" s="16" t="s">
        <v>189</v>
      </c>
      <c r="AC39" s="16" t="s">
        <v>189</v>
      </c>
      <c r="AD39" s="16" t="s">
        <v>189</v>
      </c>
      <c r="AE39" s="16" t="s">
        <v>189</v>
      </c>
      <c r="AF39" s="16" t="s">
        <v>189</v>
      </c>
      <c r="AG39" s="16" t="s">
        <v>189</v>
      </c>
      <c r="AH39" s="16" t="s">
        <v>189</v>
      </c>
      <c r="AI39" s="16" t="s">
        <v>189</v>
      </c>
      <c r="AJ39" s="16" t="s">
        <v>189</v>
      </c>
      <c r="AK39" s="16" t="s">
        <v>189</v>
      </c>
      <c r="AL39" s="16" t="s">
        <v>189</v>
      </c>
      <c r="AM39" s="16" t="s">
        <v>189</v>
      </c>
      <c r="AN39" s="16" t="s">
        <v>189</v>
      </c>
      <c r="AO39" s="16" t="s">
        <v>189</v>
      </c>
      <c r="AP39" s="16" t="s">
        <v>189</v>
      </c>
      <c r="AQ39" s="16" t="s">
        <v>189</v>
      </c>
      <c r="AR39" s="16" t="s">
        <v>189</v>
      </c>
      <c r="AS39" s="16" t="s">
        <v>189</v>
      </c>
      <c r="AT39" s="16" t="s">
        <v>189</v>
      </c>
      <c r="AU39" s="16" t="s">
        <v>189</v>
      </c>
      <c r="AV39" s="16" t="s">
        <v>189</v>
      </c>
      <c r="AW39" s="16" t="s">
        <v>189</v>
      </c>
      <c r="AX39" s="16" t="s">
        <v>189</v>
      </c>
      <c r="AY39" s="16" t="s">
        <v>189</v>
      </c>
      <c r="AZ39" s="16" t="s">
        <v>189</v>
      </c>
      <c r="BA39" s="16" t="s">
        <v>189</v>
      </c>
      <c r="BB39" s="16" t="s">
        <v>189</v>
      </c>
      <c r="BC39" s="16" t="s">
        <v>189</v>
      </c>
      <c r="BD39" s="16" t="s">
        <v>189</v>
      </c>
      <c r="BE39" s="16" t="s">
        <v>189</v>
      </c>
      <c r="BF39" s="16" t="s">
        <v>189</v>
      </c>
      <c r="BG39" s="16" t="s">
        <v>189</v>
      </c>
      <c r="BH39" s="16" t="s">
        <v>189</v>
      </c>
      <c r="BI39" s="16" t="s">
        <v>189</v>
      </c>
      <c r="BJ39" s="16" t="s">
        <v>189</v>
      </c>
      <c r="BK39" s="16" t="s">
        <v>189</v>
      </c>
      <c r="BL39" s="16" t="s">
        <v>189</v>
      </c>
      <c r="BM39" s="16" t="s">
        <v>189</v>
      </c>
      <c r="BN39" s="16" t="s">
        <v>189</v>
      </c>
      <c r="BO39" s="16" t="s">
        <v>189</v>
      </c>
      <c r="BP39" s="16" t="s">
        <v>189</v>
      </c>
      <c r="BQ39" s="16" t="s">
        <v>189</v>
      </c>
      <c r="BR39" s="16" t="s">
        <v>189</v>
      </c>
      <c r="BS39" s="16" t="s">
        <v>189</v>
      </c>
    </row>
    <row r="40" spans="1:71">
      <c r="A40" t="s">
        <v>254</v>
      </c>
      <c r="B40" t="s">
        <v>75</v>
      </c>
      <c r="C40" t="s">
        <v>328</v>
      </c>
      <c r="D40" s="16">
        <v>3.4401000000000002</v>
      </c>
      <c r="E40" s="16">
        <v>6.1981000000000002</v>
      </c>
      <c r="F40" s="16">
        <v>0.40600000000000003</v>
      </c>
      <c r="G40" s="16">
        <v>3.2959000000000001</v>
      </c>
      <c r="H40" s="16">
        <v>6.1981000000000002</v>
      </c>
      <c r="I40" s="16">
        <v>2.2437</v>
      </c>
      <c r="J40" s="16" t="s">
        <v>189</v>
      </c>
      <c r="K40" s="16">
        <v>3.3866000000000001</v>
      </c>
      <c r="L40" s="16">
        <v>-4.8598999999999997</v>
      </c>
      <c r="M40" s="16">
        <v>3.4449000000000001</v>
      </c>
      <c r="N40" s="16">
        <v>2.7927</v>
      </c>
      <c r="O40" s="16">
        <v>4.6525999999999996</v>
      </c>
      <c r="P40" s="16">
        <v>2.6880999999999999</v>
      </c>
      <c r="Q40" s="16">
        <v>4.2515999999999998</v>
      </c>
      <c r="R40" s="16">
        <v>2.4868000000000001</v>
      </c>
      <c r="S40" s="16">
        <v>3.2088999999999999</v>
      </c>
      <c r="T40" s="16">
        <v>3.7153999999999998</v>
      </c>
      <c r="U40" s="16">
        <v>2.6294</v>
      </c>
      <c r="V40" s="16">
        <v>3.6055000000000001</v>
      </c>
      <c r="W40" s="16">
        <v>4.1391999999999998</v>
      </c>
      <c r="X40" s="16">
        <v>-2.2172999999999998</v>
      </c>
      <c r="Y40" s="16">
        <v>-5.74E-2</v>
      </c>
      <c r="Z40" s="16">
        <v>3.8130000000000002</v>
      </c>
      <c r="AA40" s="16">
        <v>-5.74E-2</v>
      </c>
      <c r="AB40" s="16">
        <v>3.2248999999999999</v>
      </c>
      <c r="AC40" s="16" t="s">
        <v>189</v>
      </c>
      <c r="AD40" s="16">
        <v>-7.2855999999999996</v>
      </c>
      <c r="AE40" s="16">
        <v>1.5031000000000001</v>
      </c>
      <c r="AF40" s="16">
        <v>5.2506000000000004</v>
      </c>
      <c r="AG40" s="16">
        <v>0.84719999999999995</v>
      </c>
      <c r="AH40" s="16">
        <v>4.6618000000000004</v>
      </c>
      <c r="AI40" s="16">
        <v>-6.1800000000000001E-2</v>
      </c>
      <c r="AJ40" s="16">
        <v>-5.2892000000000001</v>
      </c>
      <c r="AK40" s="16">
        <v>3.0326</v>
      </c>
      <c r="AL40" s="16">
        <v>3.2159</v>
      </c>
      <c r="AM40" s="16">
        <v>-4.3788999999999998</v>
      </c>
      <c r="AN40" s="16" t="s">
        <v>189</v>
      </c>
      <c r="AO40" s="16">
        <v>-2.1608999999999998</v>
      </c>
      <c r="AP40" s="16">
        <v>-0.69450000000000001</v>
      </c>
      <c r="AQ40" s="16" t="s">
        <v>189</v>
      </c>
      <c r="AR40" s="16">
        <v>6.6241000000000003</v>
      </c>
      <c r="AS40" s="16">
        <v>2.2856999999999998</v>
      </c>
      <c r="AT40" s="16">
        <v>4.9038000000000004</v>
      </c>
      <c r="AU40" s="16">
        <v>2.1217000000000001</v>
      </c>
      <c r="AV40" s="16">
        <v>6.8098000000000001</v>
      </c>
      <c r="AW40" s="16">
        <v>2.4918999999999998</v>
      </c>
      <c r="AX40" s="16">
        <v>4.8277000000000001</v>
      </c>
      <c r="AY40" s="16">
        <v>2.6688999999999998</v>
      </c>
      <c r="AZ40" s="16" t="s">
        <v>189</v>
      </c>
      <c r="BA40" s="16">
        <v>-7.9799999999999996E-2</v>
      </c>
      <c r="BB40" s="16" t="s">
        <v>189</v>
      </c>
      <c r="BC40" s="16" t="s">
        <v>189</v>
      </c>
      <c r="BD40" s="16">
        <v>5.3802000000000003</v>
      </c>
      <c r="BE40" s="16" t="s">
        <v>189</v>
      </c>
      <c r="BF40" s="16">
        <v>6.9024999999999999</v>
      </c>
      <c r="BG40" s="16">
        <v>-1E-4</v>
      </c>
      <c r="BH40" s="16">
        <v>4.8948999999999998</v>
      </c>
      <c r="BI40" s="16" t="s">
        <v>189</v>
      </c>
      <c r="BJ40" s="16">
        <v>2.8999000000000001</v>
      </c>
      <c r="BK40" s="16" t="s">
        <v>189</v>
      </c>
      <c r="BL40" s="16" t="s">
        <v>189</v>
      </c>
      <c r="BM40" s="16">
        <v>2.7349000000000001</v>
      </c>
      <c r="BN40" s="16">
        <v>-2.7845</v>
      </c>
      <c r="BO40" s="16">
        <v>2.6025</v>
      </c>
      <c r="BP40" s="16">
        <v>6.5087999999999999</v>
      </c>
      <c r="BQ40" s="16">
        <v>1.9450000000000001</v>
      </c>
      <c r="BR40" s="16" t="s">
        <v>189</v>
      </c>
      <c r="BS40" s="16">
        <v>2.4346999999999999</v>
      </c>
    </row>
    <row r="41" spans="1:71">
      <c r="A41" t="s">
        <v>254</v>
      </c>
      <c r="B41" t="s">
        <v>2</v>
      </c>
      <c r="C41" t="s">
        <v>329</v>
      </c>
      <c r="D41" s="16">
        <v>-5.2031000000000001</v>
      </c>
      <c r="E41" s="16" t="s">
        <v>189</v>
      </c>
      <c r="F41" s="16" t="s">
        <v>189</v>
      </c>
      <c r="G41" s="16" t="s">
        <v>189</v>
      </c>
      <c r="H41" s="16" t="s">
        <v>189</v>
      </c>
      <c r="I41" s="16" t="s">
        <v>189</v>
      </c>
      <c r="J41" s="16" t="s">
        <v>189</v>
      </c>
      <c r="K41" s="16" t="s">
        <v>189</v>
      </c>
      <c r="L41" s="16" t="s">
        <v>189</v>
      </c>
      <c r="M41" s="16" t="s">
        <v>189</v>
      </c>
      <c r="N41" s="16" t="s">
        <v>189</v>
      </c>
      <c r="O41" s="16" t="s">
        <v>189</v>
      </c>
      <c r="P41" s="16" t="s">
        <v>189</v>
      </c>
      <c r="Q41" s="16" t="s">
        <v>189</v>
      </c>
      <c r="R41" s="16" t="s">
        <v>189</v>
      </c>
      <c r="S41" s="16" t="s">
        <v>189</v>
      </c>
      <c r="T41" s="16" t="s">
        <v>189</v>
      </c>
      <c r="U41" s="16" t="s">
        <v>189</v>
      </c>
      <c r="V41" s="16" t="s">
        <v>189</v>
      </c>
      <c r="W41" s="16" t="s">
        <v>189</v>
      </c>
      <c r="X41" s="16" t="s">
        <v>189</v>
      </c>
      <c r="Y41" s="16" t="s">
        <v>189</v>
      </c>
      <c r="Z41" s="16" t="s">
        <v>189</v>
      </c>
      <c r="AA41" s="16" t="s">
        <v>189</v>
      </c>
      <c r="AB41" s="16" t="s">
        <v>189</v>
      </c>
      <c r="AC41" s="16" t="s">
        <v>189</v>
      </c>
      <c r="AD41" s="16" t="s">
        <v>189</v>
      </c>
      <c r="AE41" s="16" t="s">
        <v>189</v>
      </c>
      <c r="AF41" s="16" t="s">
        <v>189</v>
      </c>
      <c r="AG41" s="16" t="s">
        <v>189</v>
      </c>
      <c r="AH41" s="16" t="s">
        <v>189</v>
      </c>
      <c r="AI41" s="16" t="s">
        <v>189</v>
      </c>
      <c r="AJ41" s="16" t="s">
        <v>189</v>
      </c>
      <c r="AK41" s="16" t="s">
        <v>189</v>
      </c>
      <c r="AL41" s="16" t="s">
        <v>189</v>
      </c>
      <c r="AM41" s="16" t="s">
        <v>189</v>
      </c>
      <c r="AN41" s="16" t="s">
        <v>189</v>
      </c>
      <c r="AO41" s="16" t="s">
        <v>189</v>
      </c>
      <c r="AP41" s="16" t="s">
        <v>189</v>
      </c>
      <c r="AQ41" s="16" t="s">
        <v>189</v>
      </c>
      <c r="AR41" s="16" t="s">
        <v>189</v>
      </c>
      <c r="AS41" s="16" t="s">
        <v>189</v>
      </c>
      <c r="AT41" s="16" t="s">
        <v>189</v>
      </c>
      <c r="AU41" s="16" t="s">
        <v>189</v>
      </c>
      <c r="AV41" s="16" t="s">
        <v>189</v>
      </c>
      <c r="AW41" s="16" t="s">
        <v>189</v>
      </c>
      <c r="AX41" s="16" t="s">
        <v>189</v>
      </c>
      <c r="AY41" s="16" t="s">
        <v>189</v>
      </c>
      <c r="AZ41" s="16" t="s">
        <v>189</v>
      </c>
      <c r="BA41" s="16" t="s">
        <v>189</v>
      </c>
      <c r="BB41" s="16" t="s">
        <v>189</v>
      </c>
      <c r="BC41" s="16" t="s">
        <v>189</v>
      </c>
      <c r="BD41" s="16" t="s">
        <v>189</v>
      </c>
      <c r="BE41" s="16" t="s">
        <v>189</v>
      </c>
      <c r="BF41" s="16" t="s">
        <v>189</v>
      </c>
      <c r="BG41" s="16" t="s">
        <v>189</v>
      </c>
      <c r="BH41" s="16" t="s">
        <v>189</v>
      </c>
      <c r="BI41" s="16" t="s">
        <v>189</v>
      </c>
      <c r="BJ41" s="16" t="s">
        <v>189</v>
      </c>
      <c r="BK41" s="16" t="s">
        <v>189</v>
      </c>
      <c r="BL41" s="16" t="s">
        <v>189</v>
      </c>
      <c r="BM41" s="16" t="s">
        <v>189</v>
      </c>
      <c r="BN41" s="16" t="s">
        <v>189</v>
      </c>
      <c r="BO41" s="16" t="s">
        <v>189</v>
      </c>
      <c r="BP41" s="16" t="s">
        <v>189</v>
      </c>
      <c r="BQ41" s="16" t="s">
        <v>189</v>
      </c>
      <c r="BR41" s="16" t="s">
        <v>189</v>
      </c>
      <c r="BS41" s="16" t="s">
        <v>189</v>
      </c>
    </row>
    <row r="42" spans="1:71">
      <c r="A42" t="s">
        <v>254</v>
      </c>
      <c r="B42" t="s">
        <v>67</v>
      </c>
      <c r="C42" t="s">
        <v>330</v>
      </c>
      <c r="D42" s="16">
        <v>-24.376999999999999</v>
      </c>
      <c r="E42" s="16" t="s">
        <v>189</v>
      </c>
      <c r="F42" s="16" t="s">
        <v>189</v>
      </c>
      <c r="G42" s="16" t="s">
        <v>189</v>
      </c>
      <c r="H42" s="16" t="s">
        <v>189</v>
      </c>
      <c r="I42" s="16">
        <v>-22.055</v>
      </c>
      <c r="J42" s="16" t="s">
        <v>189</v>
      </c>
      <c r="K42" s="16">
        <v>-24.554099999999998</v>
      </c>
      <c r="L42" s="16" t="s">
        <v>189</v>
      </c>
      <c r="M42" s="16" t="s">
        <v>189</v>
      </c>
      <c r="N42" s="16" t="s">
        <v>189</v>
      </c>
      <c r="O42" s="16" t="s">
        <v>189</v>
      </c>
      <c r="P42" s="16" t="s">
        <v>189</v>
      </c>
      <c r="Q42" s="16" t="s">
        <v>189</v>
      </c>
      <c r="R42" s="16" t="s">
        <v>189</v>
      </c>
      <c r="S42" s="16" t="s">
        <v>189</v>
      </c>
      <c r="T42" s="16" t="s">
        <v>189</v>
      </c>
      <c r="U42" s="16" t="s">
        <v>189</v>
      </c>
      <c r="V42" s="16" t="s">
        <v>189</v>
      </c>
      <c r="W42" s="16" t="s">
        <v>189</v>
      </c>
      <c r="X42" s="16" t="s">
        <v>189</v>
      </c>
      <c r="Y42" s="16" t="s">
        <v>189</v>
      </c>
      <c r="Z42" s="16">
        <v>-26.6249</v>
      </c>
      <c r="AA42" s="16" t="s">
        <v>189</v>
      </c>
      <c r="AB42" s="16" t="s">
        <v>189</v>
      </c>
      <c r="AC42" s="16" t="s">
        <v>189</v>
      </c>
      <c r="AD42" s="16" t="s">
        <v>189</v>
      </c>
      <c r="AE42" s="16" t="s">
        <v>189</v>
      </c>
      <c r="AF42" s="16" t="s">
        <v>189</v>
      </c>
      <c r="AG42" s="16" t="s">
        <v>189</v>
      </c>
      <c r="AH42" s="16" t="s">
        <v>189</v>
      </c>
      <c r="AI42" s="16" t="s">
        <v>189</v>
      </c>
      <c r="AJ42" s="16" t="s">
        <v>189</v>
      </c>
      <c r="AK42" s="16" t="s">
        <v>189</v>
      </c>
      <c r="AL42" s="16" t="s">
        <v>189</v>
      </c>
      <c r="AM42" s="16" t="s">
        <v>189</v>
      </c>
      <c r="AN42" s="16" t="s">
        <v>189</v>
      </c>
      <c r="AO42" s="16" t="s">
        <v>189</v>
      </c>
      <c r="AP42" s="16" t="s">
        <v>189</v>
      </c>
      <c r="AQ42" s="16" t="s">
        <v>189</v>
      </c>
      <c r="AR42" s="16" t="s">
        <v>189</v>
      </c>
      <c r="AS42" s="16" t="s">
        <v>189</v>
      </c>
      <c r="AT42" s="16" t="s">
        <v>189</v>
      </c>
      <c r="AU42" s="16" t="s">
        <v>189</v>
      </c>
      <c r="AV42" s="16" t="s">
        <v>189</v>
      </c>
      <c r="AW42" s="16" t="s">
        <v>189</v>
      </c>
      <c r="AX42" s="16" t="s">
        <v>189</v>
      </c>
      <c r="AY42" s="16" t="s">
        <v>189</v>
      </c>
      <c r="AZ42" s="16" t="s">
        <v>189</v>
      </c>
      <c r="BA42" s="16" t="s">
        <v>189</v>
      </c>
      <c r="BB42" s="16" t="s">
        <v>189</v>
      </c>
      <c r="BC42" s="16" t="s">
        <v>189</v>
      </c>
      <c r="BD42" s="16" t="s">
        <v>189</v>
      </c>
      <c r="BE42" s="16" t="s">
        <v>189</v>
      </c>
      <c r="BF42" s="16" t="s">
        <v>189</v>
      </c>
      <c r="BG42" s="16" t="s">
        <v>189</v>
      </c>
      <c r="BH42" s="16" t="s">
        <v>189</v>
      </c>
      <c r="BI42" s="16" t="s">
        <v>189</v>
      </c>
      <c r="BJ42" s="16" t="s">
        <v>189</v>
      </c>
      <c r="BK42" s="16" t="s">
        <v>189</v>
      </c>
      <c r="BL42" s="16" t="s">
        <v>189</v>
      </c>
      <c r="BM42" s="16" t="s">
        <v>189</v>
      </c>
      <c r="BN42" s="16" t="s">
        <v>189</v>
      </c>
      <c r="BO42" s="16" t="s">
        <v>189</v>
      </c>
      <c r="BP42" s="16" t="s">
        <v>189</v>
      </c>
      <c r="BQ42" s="16" t="s">
        <v>189</v>
      </c>
      <c r="BR42" s="16" t="s">
        <v>189</v>
      </c>
      <c r="BS42" s="16" t="s">
        <v>189</v>
      </c>
    </row>
    <row r="43" spans="1:71">
      <c r="A43" t="s">
        <v>254</v>
      </c>
      <c r="B43" t="s">
        <v>4</v>
      </c>
      <c r="C43" t="s">
        <v>331</v>
      </c>
      <c r="D43" s="16">
        <v>-32.425899999999999</v>
      </c>
      <c r="E43" s="16" t="s">
        <v>189</v>
      </c>
      <c r="F43" s="16" t="s">
        <v>189</v>
      </c>
      <c r="G43" s="16" t="s">
        <v>189</v>
      </c>
      <c r="H43" s="16" t="s">
        <v>189</v>
      </c>
      <c r="I43" s="16">
        <v>-36.431399999999996</v>
      </c>
      <c r="J43" s="16" t="s">
        <v>189</v>
      </c>
      <c r="K43" s="16">
        <v>-32.777799999999999</v>
      </c>
      <c r="L43" s="16" t="s">
        <v>189</v>
      </c>
      <c r="M43" s="16" t="s">
        <v>189</v>
      </c>
      <c r="N43" s="16" t="s">
        <v>189</v>
      </c>
      <c r="O43" s="16" t="s">
        <v>189</v>
      </c>
      <c r="P43" s="16" t="s">
        <v>189</v>
      </c>
      <c r="Q43" s="16" t="s">
        <v>189</v>
      </c>
      <c r="R43" s="16" t="s">
        <v>189</v>
      </c>
      <c r="S43" s="16" t="s">
        <v>189</v>
      </c>
      <c r="T43" s="16" t="s">
        <v>189</v>
      </c>
      <c r="U43" s="16" t="s">
        <v>189</v>
      </c>
      <c r="V43" s="16">
        <v>-33.626300000000001</v>
      </c>
      <c r="W43" s="16">
        <v>-36.685899999999997</v>
      </c>
      <c r="X43" s="16" t="s">
        <v>189</v>
      </c>
      <c r="Y43" s="16" t="s">
        <v>189</v>
      </c>
      <c r="Z43" s="16">
        <v>-34.943899999999999</v>
      </c>
      <c r="AA43" s="16" t="s">
        <v>189</v>
      </c>
      <c r="AB43" s="16" t="s">
        <v>189</v>
      </c>
      <c r="AC43" s="16" t="s">
        <v>189</v>
      </c>
      <c r="AD43" s="16" t="s">
        <v>189</v>
      </c>
      <c r="AE43" s="16" t="s">
        <v>189</v>
      </c>
      <c r="AF43" s="16" t="s">
        <v>189</v>
      </c>
      <c r="AG43" s="16" t="s">
        <v>189</v>
      </c>
      <c r="AH43" s="16" t="s">
        <v>189</v>
      </c>
      <c r="AI43" s="16" t="s">
        <v>189</v>
      </c>
      <c r="AJ43" s="16" t="s">
        <v>189</v>
      </c>
      <c r="AK43" s="16" t="s">
        <v>189</v>
      </c>
      <c r="AL43" s="16" t="s">
        <v>189</v>
      </c>
      <c r="AM43" s="16" t="s">
        <v>189</v>
      </c>
      <c r="AN43" s="16" t="s">
        <v>189</v>
      </c>
      <c r="AO43" s="16" t="s">
        <v>189</v>
      </c>
      <c r="AP43" s="16" t="s">
        <v>189</v>
      </c>
      <c r="AQ43" s="16" t="s">
        <v>189</v>
      </c>
      <c r="AR43" s="16" t="s">
        <v>189</v>
      </c>
      <c r="AS43" s="16" t="s">
        <v>189</v>
      </c>
      <c r="AT43" s="16" t="s">
        <v>189</v>
      </c>
      <c r="AU43" s="16" t="s">
        <v>189</v>
      </c>
      <c r="AV43" s="16" t="s">
        <v>189</v>
      </c>
      <c r="AW43" s="16" t="s">
        <v>189</v>
      </c>
      <c r="AX43" s="16" t="s">
        <v>189</v>
      </c>
      <c r="AY43" s="16" t="s">
        <v>189</v>
      </c>
      <c r="AZ43" s="16" t="s">
        <v>189</v>
      </c>
      <c r="BA43" s="16" t="s">
        <v>189</v>
      </c>
      <c r="BB43" s="16" t="s">
        <v>189</v>
      </c>
      <c r="BC43" s="16" t="s">
        <v>189</v>
      </c>
      <c r="BD43" s="16" t="s">
        <v>189</v>
      </c>
      <c r="BE43" s="16" t="s">
        <v>189</v>
      </c>
      <c r="BF43" s="16" t="s">
        <v>189</v>
      </c>
      <c r="BG43" s="16" t="s">
        <v>189</v>
      </c>
      <c r="BH43" s="16" t="s">
        <v>189</v>
      </c>
      <c r="BI43" s="16" t="s">
        <v>189</v>
      </c>
      <c r="BJ43" s="16" t="s">
        <v>189</v>
      </c>
      <c r="BK43" s="16" t="s">
        <v>189</v>
      </c>
      <c r="BL43" s="16" t="s">
        <v>189</v>
      </c>
      <c r="BM43" s="16" t="s">
        <v>189</v>
      </c>
      <c r="BN43" s="16" t="s">
        <v>189</v>
      </c>
      <c r="BO43" s="16" t="s">
        <v>189</v>
      </c>
      <c r="BP43" s="16" t="s">
        <v>189</v>
      </c>
      <c r="BQ43" s="16" t="s">
        <v>189</v>
      </c>
      <c r="BR43" s="16" t="s">
        <v>189</v>
      </c>
      <c r="BS43" s="16" t="s">
        <v>189</v>
      </c>
    </row>
    <row r="44" spans="1:71">
      <c r="A44" t="s">
        <v>255</v>
      </c>
      <c r="B44" t="s">
        <v>0</v>
      </c>
      <c r="C44" t="s">
        <v>332</v>
      </c>
      <c r="D44" s="16">
        <v>4.5350000000000001</v>
      </c>
      <c r="E44" s="16">
        <v>5.7008000000000001</v>
      </c>
      <c r="F44" s="16">
        <v>4.3947000000000003</v>
      </c>
      <c r="G44" s="16">
        <v>3.9302999999999999</v>
      </c>
      <c r="H44" s="16">
        <v>5.7008000000000001</v>
      </c>
      <c r="I44" s="16">
        <v>4.1189</v>
      </c>
      <c r="J44" s="16" t="s">
        <v>189</v>
      </c>
      <c r="K44" s="16">
        <v>4.5115999999999996</v>
      </c>
      <c r="L44" s="16">
        <v>4.8925000000000001</v>
      </c>
      <c r="M44" s="16">
        <v>4.2107999999999999</v>
      </c>
      <c r="N44" s="16">
        <v>4.6859999999999999</v>
      </c>
      <c r="O44" s="16">
        <v>4.97</v>
      </c>
      <c r="P44" s="16">
        <v>3.8885000000000001</v>
      </c>
      <c r="Q44" s="16">
        <v>5.2969999999999997</v>
      </c>
      <c r="R44" s="16">
        <v>3.4415</v>
      </c>
      <c r="S44" s="16">
        <v>4.5080999999999998</v>
      </c>
      <c r="T44" s="16">
        <v>4.6406000000000001</v>
      </c>
      <c r="U44" s="16">
        <v>4.1009000000000002</v>
      </c>
      <c r="V44" s="16">
        <v>4.6067</v>
      </c>
      <c r="W44" s="16">
        <v>4.6132</v>
      </c>
      <c r="X44" s="16">
        <v>-7.3127000000000004</v>
      </c>
      <c r="Y44" s="16">
        <v>3.3166000000000002</v>
      </c>
      <c r="Z44" s="16">
        <v>4.8799000000000001</v>
      </c>
      <c r="AA44" s="16">
        <v>3.3166000000000002</v>
      </c>
      <c r="AB44" s="16">
        <v>4.3236999999999997</v>
      </c>
      <c r="AC44" s="16">
        <v>-5.3803000000000001</v>
      </c>
      <c r="AD44" s="16">
        <v>6.9896000000000003</v>
      </c>
      <c r="AE44" s="16">
        <v>3.5607000000000002</v>
      </c>
      <c r="AF44" s="16">
        <v>5.8338999999999999</v>
      </c>
      <c r="AG44" s="16">
        <v>2.7709000000000001</v>
      </c>
      <c r="AH44" s="16">
        <v>6.5284000000000004</v>
      </c>
      <c r="AI44" s="16">
        <v>2.2886000000000002</v>
      </c>
      <c r="AJ44" s="16">
        <v>-2.9350999999999998</v>
      </c>
      <c r="AK44" s="16">
        <v>5.1738</v>
      </c>
      <c r="AL44" s="16">
        <v>4.4737</v>
      </c>
      <c r="AM44" s="16">
        <v>4.9908000000000001</v>
      </c>
      <c r="AN44" s="16">
        <v>-6.4382999999999999</v>
      </c>
      <c r="AO44" s="16">
        <v>3.5097999999999998</v>
      </c>
      <c r="AP44" s="16">
        <v>4.5468999999999999</v>
      </c>
      <c r="AQ44" s="16">
        <v>-3.1764000000000001</v>
      </c>
      <c r="AR44" s="16">
        <v>5.4795999999999996</v>
      </c>
      <c r="AS44" s="16">
        <v>4.2370000000000001</v>
      </c>
      <c r="AT44" s="16">
        <v>5.4333999999999998</v>
      </c>
      <c r="AU44" s="16">
        <v>3.4693999999999998</v>
      </c>
      <c r="AV44" s="16">
        <v>6.7203999999999997</v>
      </c>
      <c r="AW44" s="16">
        <v>4.3221999999999996</v>
      </c>
      <c r="AX44" s="16">
        <v>5.7061999999999999</v>
      </c>
      <c r="AY44" s="16">
        <v>3.8538000000000001</v>
      </c>
      <c r="AZ44" s="16">
        <v>-3.2311999999999999</v>
      </c>
      <c r="BA44" s="16">
        <v>3.3555999999999999</v>
      </c>
      <c r="BB44" s="16">
        <v>4.0869999999999997</v>
      </c>
      <c r="BC44" s="16">
        <v>-1.4194</v>
      </c>
      <c r="BD44" s="16">
        <v>5.2488000000000001</v>
      </c>
      <c r="BE44" s="16">
        <v>4.0789999999999997</v>
      </c>
      <c r="BF44" s="16">
        <v>5.8902999999999999</v>
      </c>
      <c r="BG44" s="16">
        <v>4.2796000000000003</v>
      </c>
      <c r="BH44" s="16">
        <v>5.3514999999999997</v>
      </c>
      <c r="BI44" s="16">
        <v>-3.4064999999999999</v>
      </c>
      <c r="BJ44" s="16">
        <v>4.3884999999999996</v>
      </c>
      <c r="BK44" s="16">
        <v>-1.208</v>
      </c>
      <c r="BL44" s="16" t="s">
        <v>189</v>
      </c>
      <c r="BM44" s="16">
        <v>3.9601999999999999</v>
      </c>
      <c r="BN44" s="16">
        <v>-5.1182999999999996</v>
      </c>
      <c r="BO44" s="16">
        <v>3.4451999999999998</v>
      </c>
      <c r="BP44" s="16">
        <v>5.8436000000000003</v>
      </c>
      <c r="BQ44" s="16">
        <v>4.9573999999999998</v>
      </c>
      <c r="BR44" s="16" t="s">
        <v>189</v>
      </c>
      <c r="BS44" s="16">
        <v>3.3546</v>
      </c>
    </row>
    <row r="45" spans="1:71">
      <c r="A45" t="s">
        <v>255</v>
      </c>
      <c r="B45" t="s">
        <v>1</v>
      </c>
      <c r="C45" t="s">
        <v>333</v>
      </c>
      <c r="D45" s="16">
        <v>0.33650000000000002</v>
      </c>
      <c r="E45" s="16" t="s">
        <v>189</v>
      </c>
      <c r="F45" s="16" t="s">
        <v>189</v>
      </c>
      <c r="G45" s="16">
        <v>-1E-4</v>
      </c>
      <c r="H45" s="16" t="s">
        <v>189</v>
      </c>
      <c r="I45" s="16">
        <v>-0.40139999999999998</v>
      </c>
      <c r="J45" s="16" t="s">
        <v>189</v>
      </c>
      <c r="K45" s="16">
        <v>0.33650000000000002</v>
      </c>
      <c r="L45" s="16" t="s">
        <v>189</v>
      </c>
      <c r="M45" s="16">
        <v>-0.6724</v>
      </c>
      <c r="N45" s="16" t="s">
        <v>189</v>
      </c>
      <c r="O45" s="16">
        <v>-1E-4</v>
      </c>
      <c r="P45" s="16">
        <v>-0.67169999999999996</v>
      </c>
      <c r="Q45" s="16">
        <v>-1E-4</v>
      </c>
      <c r="R45" s="16">
        <v>-0.65129999999999999</v>
      </c>
      <c r="S45" s="16" t="s">
        <v>189</v>
      </c>
      <c r="T45" s="16">
        <v>-0.59950000000000003</v>
      </c>
      <c r="U45" s="16">
        <v>-1.0484</v>
      </c>
      <c r="V45" s="16">
        <v>-1E-4</v>
      </c>
      <c r="W45" s="16">
        <v>-1E-4</v>
      </c>
      <c r="X45" s="16" t="s">
        <v>189</v>
      </c>
      <c r="Y45" s="16" t="s">
        <v>189</v>
      </c>
      <c r="Z45" s="16">
        <v>-1E-4</v>
      </c>
      <c r="AA45" s="16" t="s">
        <v>189</v>
      </c>
      <c r="AB45" s="16" t="s">
        <v>189</v>
      </c>
      <c r="AC45" s="16" t="s">
        <v>189</v>
      </c>
      <c r="AD45" s="16" t="s">
        <v>189</v>
      </c>
      <c r="AE45" s="16" t="s">
        <v>189</v>
      </c>
      <c r="AF45" s="16" t="s">
        <v>189</v>
      </c>
      <c r="AG45" s="16" t="s">
        <v>189</v>
      </c>
      <c r="AH45" s="16" t="s">
        <v>189</v>
      </c>
      <c r="AI45" s="16" t="s">
        <v>189</v>
      </c>
      <c r="AJ45" s="16" t="s">
        <v>189</v>
      </c>
      <c r="AK45" s="16">
        <v>-0.66120000000000001</v>
      </c>
      <c r="AL45" s="16" t="s">
        <v>189</v>
      </c>
      <c r="AM45" s="16" t="s">
        <v>189</v>
      </c>
      <c r="AN45" s="16" t="s">
        <v>189</v>
      </c>
      <c r="AO45" s="16" t="s">
        <v>189</v>
      </c>
      <c r="AP45" s="16" t="s">
        <v>189</v>
      </c>
      <c r="AQ45" s="16" t="s">
        <v>189</v>
      </c>
      <c r="AR45" s="16" t="s">
        <v>189</v>
      </c>
      <c r="AS45" s="16">
        <v>-1E-4</v>
      </c>
      <c r="AT45" s="16" t="s">
        <v>189</v>
      </c>
      <c r="AU45" s="16" t="s">
        <v>189</v>
      </c>
      <c r="AV45" s="16" t="s">
        <v>189</v>
      </c>
      <c r="AW45" s="16">
        <v>-1E-4</v>
      </c>
      <c r="AX45" s="16" t="s">
        <v>189</v>
      </c>
      <c r="AY45" s="16" t="s">
        <v>189</v>
      </c>
      <c r="AZ45" s="16" t="s">
        <v>189</v>
      </c>
      <c r="BA45" s="16" t="s">
        <v>189</v>
      </c>
      <c r="BB45" s="16" t="s">
        <v>189</v>
      </c>
      <c r="BC45" s="16" t="s">
        <v>189</v>
      </c>
      <c r="BD45" s="16" t="s">
        <v>189</v>
      </c>
      <c r="BE45" s="16" t="s">
        <v>189</v>
      </c>
      <c r="BF45" s="16" t="s">
        <v>189</v>
      </c>
      <c r="BG45" s="16" t="s">
        <v>189</v>
      </c>
      <c r="BH45" s="16" t="s">
        <v>189</v>
      </c>
      <c r="BI45" s="16" t="s">
        <v>189</v>
      </c>
      <c r="BJ45" s="16" t="s">
        <v>189</v>
      </c>
      <c r="BK45" s="16" t="s">
        <v>189</v>
      </c>
      <c r="BL45" s="16" t="s">
        <v>189</v>
      </c>
      <c r="BM45" s="16">
        <v>-0.6714</v>
      </c>
      <c r="BN45" s="16" t="s">
        <v>189</v>
      </c>
      <c r="BO45" s="16" t="s">
        <v>189</v>
      </c>
      <c r="BP45" s="16" t="s">
        <v>189</v>
      </c>
      <c r="BQ45" s="16" t="s">
        <v>189</v>
      </c>
      <c r="BR45" s="16" t="s">
        <v>189</v>
      </c>
      <c r="BS45" s="16">
        <v>-0.66410000000000002</v>
      </c>
    </row>
    <row r="46" spans="1:71">
      <c r="A46" t="s">
        <v>255</v>
      </c>
      <c r="B46" t="s">
        <v>75</v>
      </c>
      <c r="C46" t="s">
        <v>334</v>
      </c>
      <c r="D46" s="16">
        <v>3.4089</v>
      </c>
      <c r="E46" s="16">
        <v>1.7143999999999999</v>
      </c>
      <c r="F46" s="16">
        <v>5.2552000000000003</v>
      </c>
      <c r="G46" s="16">
        <v>2.7890000000000001</v>
      </c>
      <c r="H46" s="16">
        <v>1.7143999999999999</v>
      </c>
      <c r="I46" s="16">
        <v>3.7490000000000001</v>
      </c>
      <c r="J46" s="16" t="s">
        <v>189</v>
      </c>
      <c r="K46" s="16">
        <v>3.2930999999999999</v>
      </c>
      <c r="L46" s="16">
        <v>3.6076000000000001</v>
      </c>
      <c r="M46" s="16">
        <v>3.7856000000000001</v>
      </c>
      <c r="N46" s="16">
        <v>2.6758999999999999</v>
      </c>
      <c r="O46" s="16">
        <v>3.1964999999999999</v>
      </c>
      <c r="P46" s="16">
        <v>3.4963000000000002</v>
      </c>
      <c r="Q46" s="16">
        <v>3.5228999999999999</v>
      </c>
      <c r="R46" s="16">
        <v>3.2665000000000002</v>
      </c>
      <c r="S46" s="16">
        <v>3.1280000000000001</v>
      </c>
      <c r="T46" s="16">
        <v>4.133</v>
      </c>
      <c r="U46" s="16">
        <v>6.9512999999999998</v>
      </c>
      <c r="V46" s="16">
        <v>3.0291999999999999</v>
      </c>
      <c r="W46" s="16">
        <v>3.5865</v>
      </c>
      <c r="X46" s="16">
        <v>-4.7028999999999996</v>
      </c>
      <c r="Y46" s="16">
        <v>1.7952999999999999</v>
      </c>
      <c r="Z46" s="16">
        <v>3.6768000000000001</v>
      </c>
      <c r="AA46" s="16">
        <v>1.7952999999999999</v>
      </c>
      <c r="AB46" s="16">
        <v>3.3801999999999999</v>
      </c>
      <c r="AC46" s="16" t="s">
        <v>189</v>
      </c>
      <c r="AD46" s="16">
        <v>1.006</v>
      </c>
      <c r="AE46" s="16">
        <v>3.6076000000000001</v>
      </c>
      <c r="AF46" s="16">
        <v>2.8851</v>
      </c>
      <c r="AG46" s="16">
        <v>3.3988</v>
      </c>
      <c r="AH46" s="16">
        <v>4.7209000000000003</v>
      </c>
      <c r="AI46" s="16">
        <v>-2.8536000000000001</v>
      </c>
      <c r="AJ46" s="16" t="s">
        <v>189</v>
      </c>
      <c r="AK46" s="16">
        <v>4.0533999999999999</v>
      </c>
      <c r="AL46" s="16">
        <v>4.8872</v>
      </c>
      <c r="AM46" s="16">
        <v>-2.8006000000000002</v>
      </c>
      <c r="AN46" s="16" t="s">
        <v>189</v>
      </c>
      <c r="AO46" s="16">
        <v>-7.6543999999999999</v>
      </c>
      <c r="AP46" s="16">
        <v>-7.2234999999999996</v>
      </c>
      <c r="AQ46" s="16" t="s">
        <v>189</v>
      </c>
      <c r="AR46" s="16">
        <v>1.5457000000000001</v>
      </c>
      <c r="AS46" s="16">
        <v>3.3283999999999998</v>
      </c>
      <c r="AT46" s="16">
        <v>3.0476999999999999</v>
      </c>
      <c r="AU46" s="16">
        <v>2.9935</v>
      </c>
      <c r="AV46" s="16">
        <v>1.8286</v>
      </c>
      <c r="AW46" s="16">
        <v>3.9870000000000001</v>
      </c>
      <c r="AX46" s="16">
        <v>3.7463000000000002</v>
      </c>
      <c r="AY46" s="16">
        <v>3.5817999999999999</v>
      </c>
      <c r="AZ46" s="16" t="s">
        <v>189</v>
      </c>
      <c r="BA46" s="16">
        <v>-2.0049000000000001</v>
      </c>
      <c r="BB46" s="16">
        <v>-2.6362999999999999</v>
      </c>
      <c r="BC46" s="16" t="s">
        <v>189</v>
      </c>
      <c r="BD46" s="16">
        <v>3.3948999999999998</v>
      </c>
      <c r="BE46" s="16">
        <v>-2.5081000000000002</v>
      </c>
      <c r="BF46" s="16">
        <v>1.8226</v>
      </c>
      <c r="BG46" s="16">
        <v>4.0438999999999998</v>
      </c>
      <c r="BH46" s="16">
        <v>3.6959</v>
      </c>
      <c r="BI46" s="16">
        <v>-1E-4</v>
      </c>
      <c r="BJ46" s="16">
        <v>3.8136999999999999</v>
      </c>
      <c r="BK46" s="16" t="s">
        <v>189</v>
      </c>
      <c r="BL46" s="16" t="s">
        <v>189</v>
      </c>
      <c r="BM46" s="16">
        <v>3.5427</v>
      </c>
      <c r="BN46" s="16">
        <v>-2.9998</v>
      </c>
      <c r="BO46" s="16">
        <v>3.6749999999999998</v>
      </c>
      <c r="BP46" s="16">
        <v>1.9056</v>
      </c>
      <c r="BQ46" s="16">
        <v>4.2836999999999996</v>
      </c>
      <c r="BR46" s="16" t="s">
        <v>189</v>
      </c>
      <c r="BS46" s="16">
        <v>3.3220000000000001</v>
      </c>
    </row>
    <row r="47" spans="1:71">
      <c r="A47" t="s">
        <v>255</v>
      </c>
      <c r="B47" t="s">
        <v>2</v>
      </c>
      <c r="C47" t="s">
        <v>335</v>
      </c>
      <c r="D47" s="16">
        <v>11.452500000000001</v>
      </c>
      <c r="E47" s="16" t="s">
        <v>189</v>
      </c>
      <c r="F47" s="16" t="s">
        <v>189</v>
      </c>
      <c r="G47" s="16">
        <v>-5.1910999999999996</v>
      </c>
      <c r="H47" s="16" t="s">
        <v>189</v>
      </c>
      <c r="I47" s="16">
        <v>8.4228000000000005</v>
      </c>
      <c r="J47" s="16" t="s">
        <v>189</v>
      </c>
      <c r="K47" s="16">
        <v>11.643000000000001</v>
      </c>
      <c r="L47" s="16">
        <v>-7.2580999999999998</v>
      </c>
      <c r="M47" s="16">
        <v>-14.1252</v>
      </c>
      <c r="N47" s="16" t="s">
        <v>189</v>
      </c>
      <c r="O47" s="16">
        <v>-13.097300000000001</v>
      </c>
      <c r="P47" s="16" t="s">
        <v>189</v>
      </c>
      <c r="Q47" s="16">
        <v>-10.276400000000001</v>
      </c>
      <c r="R47" s="16" t="s">
        <v>189</v>
      </c>
      <c r="S47" s="16" t="s">
        <v>189</v>
      </c>
      <c r="T47" s="16">
        <v>-9.3732000000000006</v>
      </c>
      <c r="U47" s="16">
        <v>-12.6182</v>
      </c>
      <c r="V47" s="16">
        <v>-11.0547</v>
      </c>
      <c r="W47" s="16">
        <v>-13.4916</v>
      </c>
      <c r="X47" s="16" t="s">
        <v>189</v>
      </c>
      <c r="Y47" s="16">
        <v>-7.7102000000000004</v>
      </c>
      <c r="Z47" s="16">
        <v>-14.1372</v>
      </c>
      <c r="AA47" s="16">
        <v>-7.7102000000000004</v>
      </c>
      <c r="AB47" s="16" t="s">
        <v>189</v>
      </c>
      <c r="AC47" s="16" t="s">
        <v>189</v>
      </c>
      <c r="AD47" s="16" t="s">
        <v>189</v>
      </c>
      <c r="AE47" s="16" t="s">
        <v>189</v>
      </c>
      <c r="AF47" s="16" t="s">
        <v>189</v>
      </c>
      <c r="AG47" s="16" t="s">
        <v>189</v>
      </c>
      <c r="AH47" s="16" t="s">
        <v>189</v>
      </c>
      <c r="AI47" s="16">
        <v>-9.8306000000000004</v>
      </c>
      <c r="AJ47" s="16" t="s">
        <v>189</v>
      </c>
      <c r="AK47" s="16">
        <v>-8.5755999999999997</v>
      </c>
      <c r="AL47" s="16">
        <v>-9.0399999999999991</v>
      </c>
      <c r="AM47" s="16" t="s">
        <v>189</v>
      </c>
      <c r="AN47" s="16" t="s">
        <v>189</v>
      </c>
      <c r="AO47" s="16" t="s">
        <v>189</v>
      </c>
      <c r="AP47" s="16" t="s">
        <v>189</v>
      </c>
      <c r="AQ47" s="16" t="s">
        <v>189</v>
      </c>
      <c r="AR47" s="16" t="s">
        <v>189</v>
      </c>
      <c r="AS47" s="16">
        <v>-6.6664000000000003</v>
      </c>
      <c r="AT47" s="16">
        <v>-9.2853999999999992</v>
      </c>
      <c r="AU47" s="16" t="s">
        <v>189</v>
      </c>
      <c r="AV47" s="16" t="s">
        <v>189</v>
      </c>
      <c r="AW47" s="16">
        <v>-9.0764999999999993</v>
      </c>
      <c r="AX47" s="16" t="s">
        <v>189</v>
      </c>
      <c r="AY47" s="16" t="s">
        <v>189</v>
      </c>
      <c r="AZ47" s="16" t="s">
        <v>189</v>
      </c>
      <c r="BA47" s="16" t="s">
        <v>189</v>
      </c>
      <c r="BB47" s="16">
        <v>-8.0696999999999992</v>
      </c>
      <c r="BC47" s="16" t="s">
        <v>189</v>
      </c>
      <c r="BD47" s="16" t="s">
        <v>189</v>
      </c>
      <c r="BE47" s="16">
        <v>-8.5282</v>
      </c>
      <c r="BF47" s="16" t="s">
        <v>189</v>
      </c>
      <c r="BG47" s="16">
        <v>-8.5539000000000005</v>
      </c>
      <c r="BH47" s="16">
        <v>-12.0099</v>
      </c>
      <c r="BI47" s="16" t="s">
        <v>189</v>
      </c>
      <c r="BJ47" s="16" t="s">
        <v>189</v>
      </c>
      <c r="BK47" s="16" t="s">
        <v>189</v>
      </c>
      <c r="BL47" s="16" t="s">
        <v>189</v>
      </c>
      <c r="BM47" s="16" t="s">
        <v>189</v>
      </c>
      <c r="BN47" s="16" t="s">
        <v>189</v>
      </c>
      <c r="BO47" s="16" t="s">
        <v>189</v>
      </c>
      <c r="BP47" s="16" t="s">
        <v>189</v>
      </c>
      <c r="BQ47" s="16">
        <v>-8.0545000000000009</v>
      </c>
      <c r="BR47" s="16" t="s">
        <v>189</v>
      </c>
      <c r="BS47" s="16" t="s">
        <v>189</v>
      </c>
    </row>
    <row r="48" spans="1:71">
      <c r="A48" t="s">
        <v>255</v>
      </c>
      <c r="B48" t="s">
        <v>67</v>
      </c>
      <c r="C48" t="s">
        <v>336</v>
      </c>
      <c r="D48" s="16">
        <v>16.688700000000001</v>
      </c>
      <c r="E48" s="16" t="s">
        <v>189</v>
      </c>
      <c r="F48" s="16" t="s">
        <v>189</v>
      </c>
      <c r="G48" s="16">
        <v>-10.6538</v>
      </c>
      <c r="H48" s="16" t="s">
        <v>189</v>
      </c>
      <c r="I48" s="16">
        <v>14.7402</v>
      </c>
      <c r="J48" s="16" t="s">
        <v>189</v>
      </c>
      <c r="K48" s="16">
        <v>16.781700000000001</v>
      </c>
      <c r="L48" s="16" t="s">
        <v>189</v>
      </c>
      <c r="M48" s="16">
        <v>-18.675799999999999</v>
      </c>
      <c r="N48" s="16" t="s">
        <v>189</v>
      </c>
      <c r="O48" s="16">
        <v>-20.307200000000002</v>
      </c>
      <c r="P48" s="16">
        <v>-13.241400000000001</v>
      </c>
      <c r="Q48" s="16">
        <v>-18.510200000000001</v>
      </c>
      <c r="R48" s="16">
        <v>-14.922700000000001</v>
      </c>
      <c r="S48" s="16" t="s">
        <v>189</v>
      </c>
      <c r="T48" s="16">
        <v>11.169</v>
      </c>
      <c r="U48" s="16">
        <v>-11.2988</v>
      </c>
      <c r="V48" s="16">
        <v>-20.339500000000001</v>
      </c>
      <c r="W48" s="16">
        <v>-13.539400000000001</v>
      </c>
      <c r="X48" s="16" t="s">
        <v>189</v>
      </c>
      <c r="Y48" s="16">
        <v>-17.857900000000001</v>
      </c>
      <c r="Z48" s="16">
        <v>-15.954000000000001</v>
      </c>
      <c r="AA48" s="16">
        <v>-17.857900000000001</v>
      </c>
      <c r="AB48" s="16" t="s">
        <v>189</v>
      </c>
      <c r="AC48" s="16" t="s">
        <v>189</v>
      </c>
      <c r="AD48" s="16" t="s">
        <v>189</v>
      </c>
      <c r="AE48" s="16" t="s">
        <v>189</v>
      </c>
      <c r="AF48" s="16" t="s">
        <v>189</v>
      </c>
      <c r="AG48" s="16" t="s">
        <v>189</v>
      </c>
      <c r="AH48" s="16" t="s">
        <v>189</v>
      </c>
      <c r="AI48" s="16">
        <v>-15.030200000000001</v>
      </c>
      <c r="AJ48" s="16" t="s">
        <v>189</v>
      </c>
      <c r="AK48" s="16">
        <v>11.184699999999999</v>
      </c>
      <c r="AL48" s="16">
        <v>-14.3805</v>
      </c>
      <c r="AM48" s="16">
        <v>-7.8270999999999997</v>
      </c>
      <c r="AN48" s="16" t="s">
        <v>189</v>
      </c>
      <c r="AO48" s="16">
        <v>-11.5634</v>
      </c>
      <c r="AP48" s="16">
        <v>-14.8194</v>
      </c>
      <c r="AQ48" s="16" t="s">
        <v>189</v>
      </c>
      <c r="AR48" s="16" t="s">
        <v>189</v>
      </c>
      <c r="AS48" s="16">
        <v>-17.241099999999999</v>
      </c>
      <c r="AT48" s="16" t="s">
        <v>189</v>
      </c>
      <c r="AU48" s="16" t="s">
        <v>189</v>
      </c>
      <c r="AV48" s="16" t="s">
        <v>189</v>
      </c>
      <c r="AW48" s="16">
        <v>-10.8163</v>
      </c>
      <c r="AX48" s="16" t="s">
        <v>189</v>
      </c>
      <c r="AY48" s="16" t="s">
        <v>189</v>
      </c>
      <c r="AZ48" s="16" t="s">
        <v>189</v>
      </c>
      <c r="BA48" s="16">
        <v>-18.6524</v>
      </c>
      <c r="BB48" s="16">
        <v>-15.6852</v>
      </c>
      <c r="BC48" s="16" t="s">
        <v>189</v>
      </c>
      <c r="BD48" s="16" t="s">
        <v>189</v>
      </c>
      <c r="BE48" s="16">
        <v>-13.8956</v>
      </c>
      <c r="BF48" s="16" t="s">
        <v>189</v>
      </c>
      <c r="BG48" s="16">
        <v>-16.9221</v>
      </c>
      <c r="BH48" s="16">
        <v>-22.484300000000001</v>
      </c>
      <c r="BI48" s="16" t="s">
        <v>189</v>
      </c>
      <c r="BJ48" s="16" t="s">
        <v>189</v>
      </c>
      <c r="BK48" s="16" t="s">
        <v>189</v>
      </c>
      <c r="BL48" s="16" t="s">
        <v>189</v>
      </c>
      <c r="BM48" s="16">
        <v>-13.241400000000001</v>
      </c>
      <c r="BN48" s="16" t="s">
        <v>189</v>
      </c>
      <c r="BO48" s="16">
        <v>-14.9565</v>
      </c>
      <c r="BP48" s="16" t="s">
        <v>189</v>
      </c>
      <c r="BQ48" s="16">
        <v>-15.267200000000001</v>
      </c>
      <c r="BR48" s="16" t="s">
        <v>189</v>
      </c>
      <c r="BS48" s="16">
        <v>-14.2364</v>
      </c>
    </row>
    <row r="49" spans="1:71">
      <c r="A49" t="s">
        <v>255</v>
      </c>
      <c r="B49" t="s">
        <v>4</v>
      </c>
      <c r="C49" t="s">
        <v>337</v>
      </c>
      <c r="D49" s="16">
        <v>19.547999999999998</v>
      </c>
      <c r="E49" s="16">
        <v>27.9602</v>
      </c>
      <c r="F49" s="16">
        <v>25.808499999999999</v>
      </c>
      <c r="G49" s="16">
        <v>13.0504</v>
      </c>
      <c r="H49" s="16">
        <v>27.9602</v>
      </c>
      <c r="I49" s="16">
        <v>17.562899999999999</v>
      </c>
      <c r="J49" s="16" t="s">
        <v>189</v>
      </c>
      <c r="K49" s="16">
        <v>19.452500000000001</v>
      </c>
      <c r="L49" s="16">
        <v>23.857900000000001</v>
      </c>
      <c r="M49" s="16">
        <v>18.9512</v>
      </c>
      <c r="N49" s="16">
        <v>15.8429</v>
      </c>
      <c r="O49" s="16">
        <v>22.4846</v>
      </c>
      <c r="P49" s="16">
        <v>15.688000000000001</v>
      </c>
      <c r="Q49" s="16">
        <v>23.159700000000001</v>
      </c>
      <c r="R49" s="16">
        <v>15.156499999999999</v>
      </c>
      <c r="S49" s="16">
        <v>16.7669</v>
      </c>
      <c r="T49" s="16">
        <v>22.016200000000001</v>
      </c>
      <c r="U49" s="16">
        <v>25.360600000000002</v>
      </c>
      <c r="V49" s="16">
        <v>17.611000000000001</v>
      </c>
      <c r="W49" s="16">
        <v>20.072099999999999</v>
      </c>
      <c r="X49" s="16">
        <v>-17.334599999999998</v>
      </c>
      <c r="Y49" s="16">
        <v>19.276900000000001</v>
      </c>
      <c r="Z49" s="16">
        <v>19.613800000000001</v>
      </c>
      <c r="AA49" s="16">
        <v>19.276900000000001</v>
      </c>
      <c r="AB49" s="16">
        <v>15.6776</v>
      </c>
      <c r="AC49" s="16" t="s">
        <v>189</v>
      </c>
      <c r="AD49" s="16">
        <v>-24.841999999999999</v>
      </c>
      <c r="AE49" s="16">
        <v>14.8604</v>
      </c>
      <c r="AF49" s="16">
        <v>20.062100000000001</v>
      </c>
      <c r="AG49" s="16">
        <v>13.068</v>
      </c>
      <c r="AH49" s="16">
        <v>25.361799999999999</v>
      </c>
      <c r="AI49" s="16">
        <v>18.122</v>
      </c>
      <c r="AJ49" s="16">
        <v>-29.453600000000002</v>
      </c>
      <c r="AK49" s="16">
        <v>20.142800000000001</v>
      </c>
      <c r="AL49" s="16">
        <v>25.7028</v>
      </c>
      <c r="AM49" s="16">
        <v>17.325500000000002</v>
      </c>
      <c r="AN49" s="16" t="s">
        <v>189</v>
      </c>
      <c r="AO49" s="16">
        <v>24.1951</v>
      </c>
      <c r="AP49" s="16">
        <v>26.335899999999999</v>
      </c>
      <c r="AQ49" s="16">
        <v>-23.892900000000001</v>
      </c>
      <c r="AR49" s="16">
        <v>-26.499600000000001</v>
      </c>
      <c r="AS49" s="16">
        <v>15.453099999999999</v>
      </c>
      <c r="AT49" s="16">
        <v>21.893999999999998</v>
      </c>
      <c r="AU49" s="16">
        <v>12.610200000000001</v>
      </c>
      <c r="AV49" s="16">
        <v>-27.894300000000001</v>
      </c>
      <c r="AW49" s="16">
        <v>17.598800000000001</v>
      </c>
      <c r="AX49" s="16">
        <v>23.182700000000001</v>
      </c>
      <c r="AY49" s="16">
        <v>15.872299999999999</v>
      </c>
      <c r="AZ49" s="16">
        <v>-27.743200000000002</v>
      </c>
      <c r="BA49" s="16">
        <v>17.2746</v>
      </c>
      <c r="BB49" s="16">
        <v>22.989599999999999</v>
      </c>
      <c r="BC49" s="16">
        <v>-13.0024</v>
      </c>
      <c r="BD49" s="16">
        <v>22.4589</v>
      </c>
      <c r="BE49" s="16">
        <v>22.2163</v>
      </c>
      <c r="BF49" s="16">
        <v>27.892900000000001</v>
      </c>
      <c r="BG49" s="16">
        <v>19.830400000000001</v>
      </c>
      <c r="BH49" s="16">
        <v>23.6279</v>
      </c>
      <c r="BI49" s="16">
        <v>-18.254999999999999</v>
      </c>
      <c r="BJ49" s="16">
        <v>16.614899999999999</v>
      </c>
      <c r="BK49" s="16">
        <v>-12.5845</v>
      </c>
      <c r="BL49" s="16" t="s">
        <v>189</v>
      </c>
      <c r="BM49" s="16">
        <v>15.649699999999999</v>
      </c>
      <c r="BN49" s="16">
        <v>-20.868600000000001</v>
      </c>
      <c r="BO49" s="16">
        <v>13.988300000000001</v>
      </c>
      <c r="BP49" s="16">
        <v>28.441600000000001</v>
      </c>
      <c r="BQ49" s="16">
        <v>20.5656</v>
      </c>
      <c r="BR49" s="16" t="s">
        <v>189</v>
      </c>
      <c r="BS49" s="16">
        <v>15.131500000000001</v>
      </c>
    </row>
    <row r="50" spans="1:71">
      <c r="A50" t="s">
        <v>256</v>
      </c>
      <c r="B50" t="s">
        <v>0</v>
      </c>
      <c r="C50" t="s">
        <v>338</v>
      </c>
      <c r="D50" s="16">
        <v>8.2879000000000005</v>
      </c>
      <c r="E50" s="16">
        <v>9.0991</v>
      </c>
      <c r="F50" s="16">
        <v>6.7862999999999998</v>
      </c>
      <c r="G50" s="16">
        <v>8.0823</v>
      </c>
      <c r="H50" s="16">
        <v>9.0991</v>
      </c>
      <c r="I50" s="16">
        <v>7.4320000000000004</v>
      </c>
      <c r="J50" s="16">
        <v>6.2209000000000003</v>
      </c>
      <c r="K50" s="16">
        <v>9.3315999999999999</v>
      </c>
      <c r="L50" s="16">
        <v>7.3956999999999997</v>
      </c>
      <c r="M50" s="16">
        <v>9.3573000000000004</v>
      </c>
      <c r="N50" s="16">
        <v>13.3695</v>
      </c>
      <c r="O50" s="16">
        <v>7.5018000000000002</v>
      </c>
      <c r="P50" s="16">
        <v>12.9528</v>
      </c>
      <c r="Q50" s="16">
        <v>7.3643000000000001</v>
      </c>
      <c r="R50" s="16">
        <v>10.2202</v>
      </c>
      <c r="S50" s="16">
        <v>9.6605000000000008</v>
      </c>
      <c r="T50" s="16">
        <v>6.0316999999999998</v>
      </c>
      <c r="U50" s="16">
        <v>7.6542000000000003</v>
      </c>
      <c r="V50" s="16">
        <v>10.3035</v>
      </c>
      <c r="W50" s="16">
        <v>12.561299999999999</v>
      </c>
      <c r="X50" s="16">
        <v>11.092499999999999</v>
      </c>
      <c r="Y50" s="16">
        <v>7.4161999999999999</v>
      </c>
      <c r="Z50" s="16">
        <v>11.7843</v>
      </c>
      <c r="AA50" s="16">
        <v>7.4161999999999999</v>
      </c>
      <c r="AB50" s="16">
        <v>12.011900000000001</v>
      </c>
      <c r="AC50" s="16">
        <v>8.7141000000000002</v>
      </c>
      <c r="AD50" s="16">
        <v>10.3818</v>
      </c>
      <c r="AE50" s="16">
        <v>8.8696000000000002</v>
      </c>
      <c r="AF50" s="16">
        <v>8.7804000000000002</v>
      </c>
      <c r="AG50" s="16">
        <v>11.0626</v>
      </c>
      <c r="AH50" s="16" t="s">
        <v>189</v>
      </c>
      <c r="AI50" s="16">
        <v>5.7969999999999997</v>
      </c>
      <c r="AJ50" s="16">
        <v>6.9494999999999996</v>
      </c>
      <c r="AK50" s="16">
        <v>5.1132999999999997</v>
      </c>
      <c r="AL50" s="16">
        <v>5.54</v>
      </c>
      <c r="AM50" s="16">
        <v>7.8053999999999997</v>
      </c>
      <c r="AN50" s="16">
        <v>9.0373000000000001</v>
      </c>
      <c r="AO50" s="16">
        <v>6.0979999999999999</v>
      </c>
      <c r="AP50" s="16">
        <v>6.7453000000000003</v>
      </c>
      <c r="AQ50" s="16">
        <v>9.8922000000000008</v>
      </c>
      <c r="AR50" s="16">
        <v>9.2834000000000003</v>
      </c>
      <c r="AS50" s="16">
        <v>11.2333</v>
      </c>
      <c r="AT50" s="16">
        <v>9.8102</v>
      </c>
      <c r="AU50" s="16">
        <v>10.8751</v>
      </c>
      <c r="AV50" s="16">
        <v>11.345700000000001</v>
      </c>
      <c r="AW50" s="16">
        <v>12.071199999999999</v>
      </c>
      <c r="AX50" s="16">
        <v>10.791600000000001</v>
      </c>
      <c r="AY50" s="16">
        <v>12.5654</v>
      </c>
      <c r="AZ50" s="16">
        <v>8.7288999999999994</v>
      </c>
      <c r="BA50" s="16">
        <v>5.8159999999999998</v>
      </c>
      <c r="BB50" s="16">
        <v>6.8802000000000003</v>
      </c>
      <c r="BC50" s="16">
        <v>8.9346999999999994</v>
      </c>
      <c r="BD50" s="16">
        <v>10.807399999999999</v>
      </c>
      <c r="BE50" s="16">
        <v>6.9852999999999996</v>
      </c>
      <c r="BF50" s="16">
        <v>9.0254999999999992</v>
      </c>
      <c r="BG50" s="16">
        <v>5.3510999999999997</v>
      </c>
      <c r="BH50" s="16">
        <v>7.0483000000000002</v>
      </c>
      <c r="BI50" s="16">
        <v>9.0007000000000001</v>
      </c>
      <c r="BJ50" s="16">
        <v>13.2224</v>
      </c>
      <c r="BK50" s="16">
        <v>12.561999999999999</v>
      </c>
      <c r="BL50" s="16">
        <v>-11.4133</v>
      </c>
      <c r="BM50" s="16">
        <v>13.1754</v>
      </c>
      <c r="BN50" s="16" t="s">
        <v>189</v>
      </c>
      <c r="BO50" s="16">
        <v>12.1717</v>
      </c>
      <c r="BP50" s="16">
        <v>8.2670999999999992</v>
      </c>
      <c r="BQ50" s="16">
        <v>5.9176000000000002</v>
      </c>
      <c r="BR50" s="16">
        <v>12.5449</v>
      </c>
      <c r="BS50" s="16">
        <v>9.1629000000000005</v>
      </c>
    </row>
    <row r="51" spans="1:71">
      <c r="A51" t="s">
        <v>256</v>
      </c>
      <c r="B51" t="s">
        <v>1</v>
      </c>
      <c r="C51" t="s">
        <v>339</v>
      </c>
      <c r="D51" s="16">
        <v>5.3944000000000001</v>
      </c>
      <c r="E51" s="16">
        <v>7.1485000000000003</v>
      </c>
      <c r="F51" s="16">
        <v>6.27</v>
      </c>
      <c r="G51" s="16">
        <v>2.8397999999999999</v>
      </c>
      <c r="H51" s="16">
        <v>7.1485000000000003</v>
      </c>
      <c r="I51" s="16">
        <v>4.3486000000000002</v>
      </c>
      <c r="J51" s="16">
        <v>-6.6684000000000001</v>
      </c>
      <c r="K51" s="16">
        <v>5.1924000000000001</v>
      </c>
      <c r="L51" s="16">
        <v>5.0590000000000002</v>
      </c>
      <c r="M51" s="16">
        <v>5.9816000000000003</v>
      </c>
      <c r="N51" s="16">
        <v>-4.5918999999999999</v>
      </c>
      <c r="O51" s="16">
        <v>5.2493999999999996</v>
      </c>
      <c r="P51" s="16">
        <v>6.1525999999999996</v>
      </c>
      <c r="Q51" s="16">
        <v>4.4863</v>
      </c>
      <c r="R51" s="16">
        <v>6.4264999999999999</v>
      </c>
      <c r="S51" s="16">
        <v>5.7507000000000001</v>
      </c>
      <c r="T51" s="16">
        <v>4.7754000000000003</v>
      </c>
      <c r="U51" s="16">
        <v>5.3573000000000004</v>
      </c>
      <c r="V51" s="16">
        <v>5.4490999999999996</v>
      </c>
      <c r="W51" s="16">
        <v>2.8176000000000001</v>
      </c>
      <c r="X51" s="16">
        <v>6.3596000000000004</v>
      </c>
      <c r="Y51" s="16">
        <v>5.5411999999999999</v>
      </c>
      <c r="Z51" s="16">
        <v>4.8670999999999998</v>
      </c>
      <c r="AA51" s="16">
        <v>5.5411999999999999</v>
      </c>
      <c r="AB51" s="16">
        <v>5.6113</v>
      </c>
      <c r="AC51" s="16">
        <v>5.8146000000000004</v>
      </c>
      <c r="AD51" s="16">
        <v>7.3067000000000002</v>
      </c>
      <c r="AE51" s="16">
        <v>4.5667</v>
      </c>
      <c r="AF51" s="16">
        <v>5.3334000000000001</v>
      </c>
      <c r="AG51" s="16">
        <v>6.2195</v>
      </c>
      <c r="AH51" s="16" t="s">
        <v>189</v>
      </c>
      <c r="AI51" s="16">
        <v>5.1943000000000001</v>
      </c>
      <c r="AJ51" s="16">
        <v>-6.7122000000000002</v>
      </c>
      <c r="AK51" s="16">
        <v>3.9903</v>
      </c>
      <c r="AL51" s="16">
        <v>3.2713000000000001</v>
      </c>
      <c r="AM51" s="16">
        <v>-6.5833000000000004</v>
      </c>
      <c r="AN51" s="16">
        <v>7.33</v>
      </c>
      <c r="AO51" s="16">
        <v>4.2157</v>
      </c>
      <c r="AP51" s="16">
        <v>4.2775999999999996</v>
      </c>
      <c r="AQ51" s="16">
        <v>6.5693000000000001</v>
      </c>
      <c r="AR51" s="16">
        <v>6.4856999999999996</v>
      </c>
      <c r="AS51" s="16">
        <v>4.7019000000000002</v>
      </c>
      <c r="AT51" s="16">
        <v>5.1618000000000004</v>
      </c>
      <c r="AU51" s="16">
        <v>5.7698999999999998</v>
      </c>
      <c r="AV51" s="16">
        <v>-6.5269000000000004</v>
      </c>
      <c r="AW51" s="16">
        <v>3.9217</v>
      </c>
      <c r="AX51" s="16">
        <v>-3.4941</v>
      </c>
      <c r="AY51" s="16">
        <v>5.8247</v>
      </c>
      <c r="AZ51" s="16">
        <v>7.2893999999999997</v>
      </c>
      <c r="BA51" s="16">
        <v>4.4595000000000002</v>
      </c>
      <c r="BB51" s="16">
        <v>4.7011000000000003</v>
      </c>
      <c r="BC51" s="16">
        <v>6.6265999999999998</v>
      </c>
      <c r="BD51" s="16">
        <v>3.9203000000000001</v>
      </c>
      <c r="BE51" s="16">
        <v>5.5331000000000001</v>
      </c>
      <c r="BF51" s="16">
        <v>6.9706999999999999</v>
      </c>
      <c r="BG51" s="16">
        <v>3.9584999999999999</v>
      </c>
      <c r="BH51" s="16">
        <v>4.5549999999999997</v>
      </c>
      <c r="BI51" s="16">
        <v>6.3160999999999996</v>
      </c>
      <c r="BJ51" s="16">
        <v>6.7843999999999998</v>
      </c>
      <c r="BK51" s="16">
        <v>-5.5955000000000004</v>
      </c>
      <c r="BL51" s="16" t="s">
        <v>189</v>
      </c>
      <c r="BM51" s="16">
        <v>5.6566999999999998</v>
      </c>
      <c r="BN51" s="16" t="s">
        <v>189</v>
      </c>
      <c r="BO51" s="16">
        <v>6.7135999999999996</v>
      </c>
      <c r="BP51" s="16">
        <v>5.1489000000000003</v>
      </c>
      <c r="BQ51" s="16">
        <v>3.8912</v>
      </c>
      <c r="BR51" s="16">
        <v>11.0418</v>
      </c>
      <c r="BS51" s="16">
        <v>4.7530000000000001</v>
      </c>
    </row>
    <row r="52" spans="1:71">
      <c r="A52" t="s">
        <v>256</v>
      </c>
      <c r="B52" t="s">
        <v>75</v>
      </c>
      <c r="C52" t="s">
        <v>340</v>
      </c>
      <c r="D52" s="16">
        <v>7.0541</v>
      </c>
      <c r="E52" s="16">
        <v>7.8937999999999997</v>
      </c>
      <c r="F52" s="16">
        <v>6.8091999999999997</v>
      </c>
      <c r="G52" s="16">
        <v>5.0151000000000003</v>
      </c>
      <c r="H52" s="16">
        <v>7.8937999999999997</v>
      </c>
      <c r="I52" s="16">
        <v>5.9851000000000001</v>
      </c>
      <c r="J52" s="16">
        <v>5.3956999999999997</v>
      </c>
      <c r="K52" s="16">
        <v>7.7553999999999998</v>
      </c>
      <c r="L52" s="16">
        <v>6.4130000000000003</v>
      </c>
      <c r="M52" s="16">
        <v>7.8182</v>
      </c>
      <c r="N52" s="16">
        <v>10.9559</v>
      </c>
      <c r="O52" s="16">
        <v>6.6565000000000003</v>
      </c>
      <c r="P52" s="16">
        <v>9.7232000000000003</v>
      </c>
      <c r="Q52" s="16">
        <v>6.4185999999999996</v>
      </c>
      <c r="R52" s="16">
        <v>8.3713999999999995</v>
      </c>
      <c r="S52" s="16">
        <v>7.8437000000000001</v>
      </c>
      <c r="T52" s="16">
        <v>5.8396999999999997</v>
      </c>
      <c r="U52" s="16">
        <v>7.0865</v>
      </c>
      <c r="V52" s="16">
        <v>6.9162999999999997</v>
      </c>
      <c r="W52" s="16">
        <v>8.4321999999999999</v>
      </c>
      <c r="X52" s="16">
        <v>6.8551000000000002</v>
      </c>
      <c r="Y52" s="16">
        <v>6.9318999999999997</v>
      </c>
      <c r="Z52" s="16">
        <v>7.6109</v>
      </c>
      <c r="AA52" s="16">
        <v>6.9318999999999997</v>
      </c>
      <c r="AB52" s="16">
        <v>7.6540999999999997</v>
      </c>
      <c r="AC52" s="16">
        <v>7.9145000000000003</v>
      </c>
      <c r="AD52" s="16">
        <v>8.6470000000000002</v>
      </c>
      <c r="AE52" s="16">
        <v>6.8231000000000002</v>
      </c>
      <c r="AF52" s="16">
        <v>7.4870000000000001</v>
      </c>
      <c r="AG52" s="16">
        <v>8.4489999999999998</v>
      </c>
      <c r="AH52" s="16" t="s">
        <v>189</v>
      </c>
      <c r="AI52" s="16">
        <v>5.7786999999999997</v>
      </c>
      <c r="AJ52" s="16">
        <v>6.7045000000000003</v>
      </c>
      <c r="AK52" s="16">
        <v>4.7694999999999999</v>
      </c>
      <c r="AL52" s="16">
        <v>5.0704000000000002</v>
      </c>
      <c r="AM52" s="16">
        <v>8.1876999999999995</v>
      </c>
      <c r="AN52" s="16">
        <v>7.9466999999999999</v>
      </c>
      <c r="AO52" s="16">
        <v>5.8986999999999998</v>
      </c>
      <c r="AP52" s="16">
        <v>6.5030000000000001</v>
      </c>
      <c r="AQ52" s="16">
        <v>8.4814000000000007</v>
      </c>
      <c r="AR52" s="16">
        <v>7.6924999999999999</v>
      </c>
      <c r="AS52" s="16">
        <v>6.2556000000000003</v>
      </c>
      <c r="AT52" s="16">
        <v>6.0397999999999996</v>
      </c>
      <c r="AU52" s="16">
        <v>8.0976999999999997</v>
      </c>
      <c r="AV52" s="16">
        <v>8.5793999999999997</v>
      </c>
      <c r="AW52" s="16">
        <v>7.1372999999999998</v>
      </c>
      <c r="AX52" s="16">
        <v>6.8449</v>
      </c>
      <c r="AY52" s="16">
        <v>8.2222000000000008</v>
      </c>
      <c r="AZ52" s="16">
        <v>7.8098999999999998</v>
      </c>
      <c r="BA52" s="16">
        <v>5.6130000000000004</v>
      </c>
      <c r="BB52" s="16">
        <v>6.3657000000000004</v>
      </c>
      <c r="BC52" s="16">
        <v>8.4274000000000004</v>
      </c>
      <c r="BD52" s="16">
        <v>7.1052</v>
      </c>
      <c r="BE52" s="16">
        <v>6.5918999999999999</v>
      </c>
      <c r="BF52" s="16">
        <v>7.7088999999999999</v>
      </c>
      <c r="BG52" s="16">
        <v>4.8769999999999998</v>
      </c>
      <c r="BH52" s="16">
        <v>6.3251999999999997</v>
      </c>
      <c r="BI52" s="16">
        <v>7.665</v>
      </c>
      <c r="BJ52" s="16">
        <v>8.3513999999999999</v>
      </c>
      <c r="BK52" s="16">
        <v>11.4978</v>
      </c>
      <c r="BL52" s="16">
        <v>14.3064</v>
      </c>
      <c r="BM52" s="16">
        <v>9.1369000000000007</v>
      </c>
      <c r="BN52" s="16">
        <v>-9.2286999999999999</v>
      </c>
      <c r="BO52" s="16">
        <v>9.7484999999999999</v>
      </c>
      <c r="BP52" s="16">
        <v>7.0839999999999996</v>
      </c>
      <c r="BQ52" s="16">
        <v>5.1703000000000001</v>
      </c>
      <c r="BR52" s="16">
        <v>10.7814</v>
      </c>
      <c r="BS52" s="16">
        <v>6.9046000000000003</v>
      </c>
    </row>
    <row r="53" spans="1:71">
      <c r="A53" t="s">
        <v>256</v>
      </c>
      <c r="B53" t="s">
        <v>64</v>
      </c>
      <c r="C53" t="s">
        <v>341</v>
      </c>
      <c r="D53" s="16">
        <v>0.19409999999999999</v>
      </c>
      <c r="E53" s="16">
        <v>0.24049999999999999</v>
      </c>
      <c r="F53" s="16">
        <v>0.22450000000000001</v>
      </c>
      <c r="G53" s="16">
        <v>-1E-4</v>
      </c>
      <c r="H53" s="16">
        <v>0.24049999999999999</v>
      </c>
      <c r="I53" s="16">
        <v>0.13539999999999999</v>
      </c>
      <c r="J53" s="16">
        <v>8.9300000000000004E-2</v>
      </c>
      <c r="K53" s="16">
        <v>0.2361</v>
      </c>
      <c r="L53" s="16">
        <v>0.17929999999999999</v>
      </c>
      <c r="M53" s="16">
        <v>0.24990000000000001</v>
      </c>
      <c r="N53" s="16" t="s">
        <v>189</v>
      </c>
      <c r="O53" s="16">
        <v>0.1394</v>
      </c>
      <c r="P53" s="16" t="s">
        <v>189</v>
      </c>
      <c r="Q53" s="16">
        <v>0.1704</v>
      </c>
      <c r="R53" s="16">
        <v>0.22650000000000001</v>
      </c>
      <c r="S53" s="16">
        <v>0.24709999999999999</v>
      </c>
      <c r="T53" s="16">
        <v>0.13980000000000001</v>
      </c>
      <c r="U53" s="16">
        <v>0.1043</v>
      </c>
      <c r="V53" s="16">
        <v>-0.85799999999999998</v>
      </c>
      <c r="W53" s="16" t="s">
        <v>189</v>
      </c>
      <c r="X53" s="16" t="s">
        <v>189</v>
      </c>
      <c r="Y53" s="16">
        <v>0.1021</v>
      </c>
      <c r="Z53" s="16">
        <v>-1.0004</v>
      </c>
      <c r="AA53" s="16">
        <v>0.1021</v>
      </c>
      <c r="AB53" s="16">
        <v>-1.0763</v>
      </c>
      <c r="AC53" s="16">
        <v>6.1100000000000002E-2</v>
      </c>
      <c r="AD53" s="16">
        <v>0.46010000000000001</v>
      </c>
      <c r="AE53" s="16">
        <v>0</v>
      </c>
      <c r="AF53" s="16">
        <v>0.35859999999999997</v>
      </c>
      <c r="AG53" s="16">
        <v>0.1142</v>
      </c>
      <c r="AH53" s="16" t="s">
        <v>189</v>
      </c>
      <c r="AI53" s="16">
        <v>0.14199999999999999</v>
      </c>
      <c r="AJ53" s="16">
        <v>-1E-4</v>
      </c>
      <c r="AK53" s="16">
        <v>-0.28079999999999999</v>
      </c>
      <c r="AL53" s="16">
        <v>0</v>
      </c>
      <c r="AM53" s="16">
        <v>-0.3876</v>
      </c>
      <c r="AN53" s="16">
        <v>5.3400000000000003E-2</v>
      </c>
      <c r="AO53" s="16">
        <v>0.1575</v>
      </c>
      <c r="AP53" s="16">
        <v>0</v>
      </c>
      <c r="AQ53" s="16">
        <v>0.26219999999999999</v>
      </c>
      <c r="AR53" s="16" t="s">
        <v>189</v>
      </c>
      <c r="AS53" s="16" t="s">
        <v>189</v>
      </c>
      <c r="AT53" s="16" t="s">
        <v>189</v>
      </c>
      <c r="AU53" s="16" t="s">
        <v>189</v>
      </c>
      <c r="AV53" s="16" t="s">
        <v>189</v>
      </c>
      <c r="AW53" s="16" t="s">
        <v>189</v>
      </c>
      <c r="AX53" s="16" t="s">
        <v>189</v>
      </c>
      <c r="AY53" s="16" t="s">
        <v>189</v>
      </c>
      <c r="AZ53" s="16">
        <v>5.21E-2</v>
      </c>
      <c r="BA53" s="16">
        <v>0.15290000000000001</v>
      </c>
      <c r="BB53" s="16">
        <v>0</v>
      </c>
      <c r="BC53" s="16">
        <v>0.26619999999999999</v>
      </c>
      <c r="BD53" s="16" t="s">
        <v>189</v>
      </c>
      <c r="BE53" s="16">
        <v>3.0300000000000001E-2</v>
      </c>
      <c r="BF53" s="16">
        <v>0.24340000000000001</v>
      </c>
      <c r="BG53" s="16">
        <v>0</v>
      </c>
      <c r="BH53" s="16">
        <v>0.17369999999999999</v>
      </c>
      <c r="BI53" s="16">
        <v>7.9500000000000001E-2</v>
      </c>
      <c r="BJ53" s="16" t="s">
        <v>189</v>
      </c>
      <c r="BK53" s="16" t="s">
        <v>189</v>
      </c>
      <c r="BL53" s="16" t="s">
        <v>189</v>
      </c>
      <c r="BM53" s="16" t="s">
        <v>189</v>
      </c>
      <c r="BN53" s="16" t="s">
        <v>189</v>
      </c>
      <c r="BO53" s="16" t="s">
        <v>189</v>
      </c>
      <c r="BP53" s="16">
        <v>0.28000000000000003</v>
      </c>
      <c r="BQ53" s="16">
        <v>-1E-4</v>
      </c>
      <c r="BR53" s="16">
        <v>-0.1565</v>
      </c>
      <c r="BS53" s="16">
        <v>0.27</v>
      </c>
    </row>
    <row r="54" spans="1:71">
      <c r="A54" t="s">
        <v>256</v>
      </c>
      <c r="B54" t="s">
        <v>2</v>
      </c>
      <c r="C54" t="s">
        <v>342</v>
      </c>
      <c r="D54" s="16">
        <v>6.3221999999999996</v>
      </c>
      <c r="E54" s="16">
        <v>7.0757000000000003</v>
      </c>
      <c r="F54" s="16">
        <v>4.8102</v>
      </c>
      <c r="G54" s="16">
        <v>5.4166999999999996</v>
      </c>
      <c r="H54" s="16">
        <v>7.0757000000000003</v>
      </c>
      <c r="I54" s="16">
        <v>5.1738</v>
      </c>
      <c r="J54" s="16">
        <v>6.0480999999999998</v>
      </c>
      <c r="K54" s="16">
        <v>6.6788999999999996</v>
      </c>
      <c r="L54" s="16">
        <v>6.1566000000000001</v>
      </c>
      <c r="M54" s="16">
        <v>6.3974000000000002</v>
      </c>
      <c r="N54" s="16">
        <v>9.8283000000000005</v>
      </c>
      <c r="O54" s="16">
        <v>6.2137000000000002</v>
      </c>
      <c r="P54" s="16">
        <v>7.5815999999999999</v>
      </c>
      <c r="Q54" s="16">
        <v>6.4574999999999996</v>
      </c>
      <c r="R54" s="16">
        <v>5.9406999999999996</v>
      </c>
      <c r="S54" s="16">
        <v>7.6741999999999999</v>
      </c>
      <c r="T54" s="16">
        <v>4.8289</v>
      </c>
      <c r="U54" s="16">
        <v>5.9622000000000002</v>
      </c>
      <c r="V54" s="16">
        <v>8.1881000000000004</v>
      </c>
      <c r="W54" s="16">
        <v>8.6644000000000005</v>
      </c>
      <c r="X54" s="16">
        <v>7.0346000000000002</v>
      </c>
      <c r="Y54" s="16">
        <v>6.1646999999999998</v>
      </c>
      <c r="Z54" s="16">
        <v>7.7148000000000003</v>
      </c>
      <c r="AA54" s="16">
        <v>6.1646999999999998</v>
      </c>
      <c r="AB54" s="16">
        <v>8.6738</v>
      </c>
      <c r="AC54" s="16">
        <v>7.4893999999999998</v>
      </c>
      <c r="AD54" s="16">
        <v>7.8956999999999997</v>
      </c>
      <c r="AE54" s="16">
        <v>7.2718999999999996</v>
      </c>
      <c r="AF54" s="16">
        <v>7.7375999999999996</v>
      </c>
      <c r="AG54" s="16">
        <v>7.4798999999999998</v>
      </c>
      <c r="AH54" s="16" t="s">
        <v>189</v>
      </c>
      <c r="AI54" s="16">
        <v>4.8963000000000001</v>
      </c>
      <c r="AJ54" s="16">
        <v>6.0206999999999997</v>
      </c>
      <c r="AK54" s="16">
        <v>3.3452000000000002</v>
      </c>
      <c r="AL54" s="16">
        <v>5.1563999999999997</v>
      </c>
      <c r="AM54" s="16">
        <v>3.7502</v>
      </c>
      <c r="AN54" s="16">
        <v>6.6407999999999996</v>
      </c>
      <c r="AO54" s="16">
        <v>4.9667000000000003</v>
      </c>
      <c r="AP54" s="16">
        <v>6.0279999999999996</v>
      </c>
      <c r="AQ54" s="16">
        <v>5.8038999999999996</v>
      </c>
      <c r="AR54" s="16">
        <v>9.0968999999999998</v>
      </c>
      <c r="AS54" s="16">
        <v>6.4865000000000004</v>
      </c>
      <c r="AT54" s="16">
        <v>8.8632000000000009</v>
      </c>
      <c r="AU54" s="16">
        <v>6.6454000000000004</v>
      </c>
      <c r="AV54" s="16">
        <v>7.1044</v>
      </c>
      <c r="AW54" s="16">
        <v>8.1783999999999999</v>
      </c>
      <c r="AX54" s="16">
        <v>5.8426</v>
      </c>
      <c r="AY54" s="16">
        <v>9.4510000000000005</v>
      </c>
      <c r="AZ54" s="16">
        <v>7.0759999999999996</v>
      </c>
      <c r="BA54" s="16">
        <v>4.6257000000000001</v>
      </c>
      <c r="BB54" s="16">
        <v>6.5008999999999997</v>
      </c>
      <c r="BC54" s="16">
        <v>5.0232000000000001</v>
      </c>
      <c r="BD54" s="16">
        <v>6.1166999999999998</v>
      </c>
      <c r="BE54" s="16">
        <v>6.2168999999999999</v>
      </c>
      <c r="BF54" s="16">
        <v>7.0389999999999997</v>
      </c>
      <c r="BG54" s="16">
        <v>4.7092999999999998</v>
      </c>
      <c r="BH54" s="16">
        <v>6.4459999999999997</v>
      </c>
      <c r="BI54" s="16">
        <v>5.2797000000000001</v>
      </c>
      <c r="BJ54" s="16">
        <v>10.681699999999999</v>
      </c>
      <c r="BK54" s="16">
        <v>5.2030000000000003</v>
      </c>
      <c r="BL54" s="16" t="s">
        <v>189</v>
      </c>
      <c r="BM54" s="16">
        <v>7.3220999999999998</v>
      </c>
      <c r="BN54" s="16" t="s">
        <v>189</v>
      </c>
      <c r="BO54" s="16">
        <v>7.5709999999999997</v>
      </c>
      <c r="BP54" s="16">
        <v>6.9640000000000004</v>
      </c>
      <c r="BQ54" s="16">
        <v>5.3404999999999996</v>
      </c>
      <c r="BR54" s="16">
        <v>8.0724</v>
      </c>
      <c r="BS54" s="16">
        <v>4.9560000000000004</v>
      </c>
    </row>
    <row r="55" spans="1:71">
      <c r="A55" t="s">
        <v>256</v>
      </c>
      <c r="B55" t="s">
        <v>67</v>
      </c>
      <c r="C55" t="s">
        <v>343</v>
      </c>
      <c r="D55" s="16">
        <v>25.946999999999999</v>
      </c>
      <c r="E55" s="16">
        <v>32.8352</v>
      </c>
      <c r="F55" s="16">
        <v>25.517900000000001</v>
      </c>
      <c r="G55" s="16">
        <v>19.7957</v>
      </c>
      <c r="H55" s="16">
        <v>32.8352</v>
      </c>
      <c r="I55" s="16">
        <v>21.900099999999998</v>
      </c>
      <c r="J55" s="16">
        <v>25.449000000000002</v>
      </c>
      <c r="K55" s="16">
        <v>26.2361</v>
      </c>
      <c r="L55" s="16">
        <v>26.579599999999999</v>
      </c>
      <c r="M55" s="16">
        <v>24.6157</v>
      </c>
      <c r="N55" s="16">
        <v>-25.012899999999998</v>
      </c>
      <c r="O55" s="16">
        <v>26.572199999999999</v>
      </c>
      <c r="P55" s="16">
        <v>22.0001</v>
      </c>
      <c r="Q55" s="16">
        <v>28.636700000000001</v>
      </c>
      <c r="R55" s="16">
        <v>19.572600000000001</v>
      </c>
      <c r="S55" s="16">
        <v>27.686399999999999</v>
      </c>
      <c r="T55" s="16">
        <v>23.7486</v>
      </c>
      <c r="U55" s="16">
        <v>26.453700000000001</v>
      </c>
      <c r="V55" s="16">
        <v>23.582100000000001</v>
      </c>
      <c r="W55" s="16" t="s">
        <v>189</v>
      </c>
      <c r="X55" s="16" t="s">
        <v>189</v>
      </c>
      <c r="Y55" s="16">
        <v>25.994</v>
      </c>
      <c r="Z55" s="16">
        <v>-25.784500000000001</v>
      </c>
      <c r="AA55" s="16">
        <v>25.994</v>
      </c>
      <c r="AB55" s="16">
        <v>-25.110600000000002</v>
      </c>
      <c r="AC55" s="16">
        <v>28.486499999999999</v>
      </c>
      <c r="AD55" s="16">
        <v>35.209899999999998</v>
      </c>
      <c r="AE55" s="16">
        <v>22.3568</v>
      </c>
      <c r="AF55" s="16">
        <v>31.022099999999998</v>
      </c>
      <c r="AG55" s="16">
        <v>21.717500000000001</v>
      </c>
      <c r="AH55" s="16" t="s">
        <v>189</v>
      </c>
      <c r="AI55" s="16">
        <v>23.4923</v>
      </c>
      <c r="AJ55" s="16">
        <v>-29.285399999999999</v>
      </c>
      <c r="AK55" s="16">
        <v>21.334599999999998</v>
      </c>
      <c r="AL55" s="16">
        <v>26.1922</v>
      </c>
      <c r="AM55" s="16" t="s">
        <v>189</v>
      </c>
      <c r="AN55" s="16">
        <v>33.302399999999999</v>
      </c>
      <c r="AO55" s="16">
        <v>22.3078</v>
      </c>
      <c r="AP55" s="16">
        <v>28.014299999999999</v>
      </c>
      <c r="AQ55" s="16">
        <v>22.261500000000002</v>
      </c>
      <c r="AR55" s="16" t="s">
        <v>189</v>
      </c>
      <c r="AS55" s="16">
        <v>-20.241299999999999</v>
      </c>
      <c r="AT55" s="16">
        <v>-32.812600000000003</v>
      </c>
      <c r="AU55" s="16">
        <v>-11.378299999999999</v>
      </c>
      <c r="AV55" s="16" t="s">
        <v>189</v>
      </c>
      <c r="AW55" s="16">
        <v>-21.716000000000001</v>
      </c>
      <c r="AX55" s="16" t="s">
        <v>189</v>
      </c>
      <c r="AY55" s="16">
        <v>-20.891100000000002</v>
      </c>
      <c r="AZ55" s="16">
        <v>32.140900000000002</v>
      </c>
      <c r="BA55" s="16">
        <v>21.948399999999999</v>
      </c>
      <c r="BB55" s="16">
        <v>28.1952</v>
      </c>
      <c r="BC55" s="16">
        <v>18.989000000000001</v>
      </c>
      <c r="BD55" s="16" t="s">
        <v>189</v>
      </c>
      <c r="BE55" s="16">
        <v>26.575900000000001</v>
      </c>
      <c r="BF55" s="16">
        <v>33.3279</v>
      </c>
      <c r="BG55" s="16">
        <v>21.670400000000001</v>
      </c>
      <c r="BH55" s="16">
        <v>28.187000000000001</v>
      </c>
      <c r="BI55" s="16">
        <v>20.660900000000002</v>
      </c>
      <c r="BJ55" s="16">
        <v>-24.125900000000001</v>
      </c>
      <c r="BK55" s="16">
        <v>-19.988299999999999</v>
      </c>
      <c r="BL55" s="16" t="s">
        <v>189</v>
      </c>
      <c r="BM55" s="16">
        <v>22.582000000000001</v>
      </c>
      <c r="BN55" s="16" t="s">
        <v>189</v>
      </c>
      <c r="BO55" s="16">
        <v>-17.938500000000001</v>
      </c>
      <c r="BP55" s="16">
        <v>31.5579</v>
      </c>
      <c r="BQ55" s="16">
        <v>26.2136</v>
      </c>
      <c r="BR55" s="16" t="s">
        <v>189</v>
      </c>
      <c r="BS55" s="16">
        <v>15.0395</v>
      </c>
    </row>
    <row r="56" spans="1:71">
      <c r="A56" t="s">
        <v>256</v>
      </c>
      <c r="B56" t="s">
        <v>4</v>
      </c>
      <c r="C56" t="s">
        <v>344</v>
      </c>
      <c r="D56" s="16">
        <v>21.632100000000001</v>
      </c>
      <c r="E56" s="16">
        <v>26.357600000000001</v>
      </c>
      <c r="F56" s="16">
        <v>22.6204</v>
      </c>
      <c r="G56" s="16">
        <v>11.452</v>
      </c>
      <c r="H56" s="16">
        <v>26.357600000000001</v>
      </c>
      <c r="I56" s="16">
        <v>15.7661</v>
      </c>
      <c r="J56" s="16">
        <v>19.949100000000001</v>
      </c>
      <c r="K56" s="16">
        <v>22.752700000000001</v>
      </c>
      <c r="L56" s="16">
        <v>22.087700000000002</v>
      </c>
      <c r="M56" s="16">
        <v>22.1919</v>
      </c>
      <c r="N56" s="16">
        <v>-16.292300000000001</v>
      </c>
      <c r="O56" s="16">
        <v>22.119800000000001</v>
      </c>
      <c r="P56" s="16">
        <v>19.0594</v>
      </c>
      <c r="Q56" s="16">
        <v>22.0318</v>
      </c>
      <c r="R56" s="16">
        <v>20.645499999999998</v>
      </c>
      <c r="S56" s="16">
        <v>23.717600000000001</v>
      </c>
      <c r="T56" s="16">
        <v>17.284700000000001</v>
      </c>
      <c r="U56" s="16">
        <v>21.224699999999999</v>
      </c>
      <c r="V56" s="16">
        <v>22.9346</v>
      </c>
      <c r="W56" s="16">
        <v>25.185600000000001</v>
      </c>
      <c r="X56" s="16">
        <v>27.220400000000001</v>
      </c>
      <c r="Y56" s="16">
        <v>20.3674</v>
      </c>
      <c r="Z56" s="16">
        <v>26.290500000000002</v>
      </c>
      <c r="AA56" s="16">
        <v>20.3674</v>
      </c>
      <c r="AB56" s="16">
        <v>27.163</v>
      </c>
      <c r="AC56" s="16">
        <v>22.359000000000002</v>
      </c>
      <c r="AD56" s="16">
        <v>28.8523</v>
      </c>
      <c r="AE56" s="16">
        <v>17.302099999999999</v>
      </c>
      <c r="AF56" s="16">
        <v>23.758800000000001</v>
      </c>
      <c r="AG56" s="16">
        <v>23.6037</v>
      </c>
      <c r="AH56" s="16" t="s">
        <v>189</v>
      </c>
      <c r="AI56" s="16">
        <v>17.243300000000001</v>
      </c>
      <c r="AJ56" s="16">
        <v>21.144300000000001</v>
      </c>
      <c r="AK56" s="16">
        <v>12.6089</v>
      </c>
      <c r="AL56" s="16">
        <v>18.966100000000001</v>
      </c>
      <c r="AM56" s="16">
        <v>-10.8887</v>
      </c>
      <c r="AN56" s="16">
        <v>25.726800000000001</v>
      </c>
      <c r="AO56" s="16">
        <v>15.2196</v>
      </c>
      <c r="AP56" s="16">
        <v>22.184799999999999</v>
      </c>
      <c r="AQ56" s="16">
        <v>18.477499999999999</v>
      </c>
      <c r="AR56" s="16">
        <v>28.619299999999999</v>
      </c>
      <c r="AS56" s="16">
        <v>17.281600000000001</v>
      </c>
      <c r="AT56" s="16">
        <v>21.238700000000001</v>
      </c>
      <c r="AU56" s="16">
        <v>24.849799999999998</v>
      </c>
      <c r="AV56" s="16">
        <v>-47.139099999999999</v>
      </c>
      <c r="AW56" s="16">
        <v>16.869599999999998</v>
      </c>
      <c r="AX56" s="16">
        <v>27.577100000000002</v>
      </c>
      <c r="AY56" s="16">
        <v>24.921299999999999</v>
      </c>
      <c r="AZ56" s="16">
        <v>23.556000000000001</v>
      </c>
      <c r="BA56" s="16">
        <v>15.261900000000001</v>
      </c>
      <c r="BB56" s="16">
        <v>21.120999999999999</v>
      </c>
      <c r="BC56" s="16">
        <v>17.738199999999999</v>
      </c>
      <c r="BD56" s="16">
        <v>31.1129</v>
      </c>
      <c r="BE56" s="16">
        <v>20.590599999999998</v>
      </c>
      <c r="BF56" s="16">
        <v>25.659400000000002</v>
      </c>
      <c r="BG56" s="16">
        <v>15.9278</v>
      </c>
      <c r="BH56" s="16">
        <v>22.4481</v>
      </c>
      <c r="BI56" s="16">
        <v>20.6572</v>
      </c>
      <c r="BJ56" s="16">
        <v>20.049399999999999</v>
      </c>
      <c r="BK56" s="16">
        <v>-17.872800000000002</v>
      </c>
      <c r="BL56" s="16" t="s">
        <v>189</v>
      </c>
      <c r="BM56" s="16">
        <v>15.466100000000001</v>
      </c>
      <c r="BN56" s="16" t="s">
        <v>189</v>
      </c>
      <c r="BO56" s="16">
        <v>20.634399999999999</v>
      </c>
      <c r="BP56" s="16">
        <v>24.376000000000001</v>
      </c>
      <c r="BQ56" s="16">
        <v>17.0961</v>
      </c>
      <c r="BR56" s="16">
        <v>-40.049900000000001</v>
      </c>
      <c r="BS56" s="16">
        <v>14.474399999999999</v>
      </c>
    </row>
    <row r="57" spans="1:71">
      <c r="A57" t="s">
        <v>257</v>
      </c>
      <c r="B57" t="s">
        <v>0</v>
      </c>
      <c r="C57" t="s">
        <v>345</v>
      </c>
      <c r="D57" s="16">
        <v>12.4069</v>
      </c>
      <c r="E57" s="16">
        <v>14.931100000000001</v>
      </c>
      <c r="F57" s="16">
        <v>9.6897000000000002</v>
      </c>
      <c r="G57" s="16">
        <v>7.1448</v>
      </c>
      <c r="H57" s="16">
        <v>14.931100000000001</v>
      </c>
      <c r="I57" s="16">
        <v>8.6631999999999998</v>
      </c>
      <c r="J57" s="16">
        <v>9.4738000000000007</v>
      </c>
      <c r="K57" s="16">
        <v>12.5901</v>
      </c>
      <c r="L57" s="16">
        <v>11.3338</v>
      </c>
      <c r="M57" s="16">
        <v>14.2249</v>
      </c>
      <c r="N57" s="16">
        <v>11.651899999999999</v>
      </c>
      <c r="O57" s="16">
        <v>11.939</v>
      </c>
      <c r="P57" s="16">
        <v>14.4453</v>
      </c>
      <c r="Q57" s="16">
        <v>11.742800000000001</v>
      </c>
      <c r="R57" s="16">
        <v>14.501899999999999</v>
      </c>
      <c r="S57" s="16">
        <v>13.9613</v>
      </c>
      <c r="T57" s="16">
        <v>9.8246000000000002</v>
      </c>
      <c r="U57" s="16">
        <v>12.1145</v>
      </c>
      <c r="V57" s="16">
        <v>13.049300000000001</v>
      </c>
      <c r="W57" s="16">
        <v>16.191800000000001</v>
      </c>
      <c r="X57" s="16">
        <v>11.504799999999999</v>
      </c>
      <c r="Y57" s="16">
        <v>10.119</v>
      </c>
      <c r="Z57" s="16">
        <v>14.8843</v>
      </c>
      <c r="AA57" s="16">
        <v>10.119</v>
      </c>
      <c r="AB57" s="16">
        <v>15.516400000000001</v>
      </c>
      <c r="AC57" s="16">
        <v>11.2232</v>
      </c>
      <c r="AD57" s="16">
        <v>16.361499999999999</v>
      </c>
      <c r="AE57" s="16">
        <v>9.5562000000000005</v>
      </c>
      <c r="AF57" s="16">
        <v>13.4383</v>
      </c>
      <c r="AG57" s="16">
        <v>15.3644</v>
      </c>
      <c r="AH57" s="16">
        <v>11.872999999999999</v>
      </c>
      <c r="AI57" s="16">
        <v>9.2573000000000008</v>
      </c>
      <c r="AJ57" s="16">
        <v>11.884399999999999</v>
      </c>
      <c r="AK57" s="16">
        <v>7.5782999999999996</v>
      </c>
      <c r="AL57" s="16">
        <v>9.2566000000000006</v>
      </c>
      <c r="AM57" s="16">
        <v>12.3301</v>
      </c>
      <c r="AN57" s="16">
        <v>15.136699999999999</v>
      </c>
      <c r="AO57" s="16">
        <v>7.8822000000000001</v>
      </c>
      <c r="AP57" s="16">
        <v>12.219799999999999</v>
      </c>
      <c r="AQ57" s="16">
        <v>11.735799999999999</v>
      </c>
      <c r="AR57" s="16">
        <v>14.459300000000001</v>
      </c>
      <c r="AS57" s="16">
        <v>10.6229</v>
      </c>
      <c r="AT57" s="16">
        <v>10.611599999999999</v>
      </c>
      <c r="AU57" s="16">
        <v>19.7515</v>
      </c>
      <c r="AV57" s="16">
        <v>17.567900000000002</v>
      </c>
      <c r="AW57" s="16">
        <v>10.185499999999999</v>
      </c>
      <c r="AX57" s="16">
        <v>14.3239</v>
      </c>
      <c r="AY57" s="16">
        <v>16.124099999999999</v>
      </c>
      <c r="AZ57" s="16">
        <v>12.152900000000001</v>
      </c>
      <c r="BA57" s="16">
        <v>7.5391000000000004</v>
      </c>
      <c r="BB57" s="16">
        <v>9.7868999999999993</v>
      </c>
      <c r="BC57" s="16">
        <v>11.7646</v>
      </c>
      <c r="BD57" s="16">
        <v>14.607799999999999</v>
      </c>
      <c r="BE57" s="16">
        <v>9.9452999999999996</v>
      </c>
      <c r="BF57" s="16">
        <v>14.164400000000001</v>
      </c>
      <c r="BG57" s="16">
        <v>7.1599000000000004</v>
      </c>
      <c r="BH57" s="16">
        <v>11.5336</v>
      </c>
      <c r="BI57" s="16">
        <v>14.6999</v>
      </c>
      <c r="BJ57" s="16">
        <v>15.6412</v>
      </c>
      <c r="BK57" s="16">
        <v>11.5023</v>
      </c>
      <c r="BL57" s="16">
        <v>25.461200000000002</v>
      </c>
      <c r="BM57" s="16">
        <v>11.476000000000001</v>
      </c>
      <c r="BN57" s="16">
        <v>14.727600000000001</v>
      </c>
      <c r="BO57" s="16">
        <v>14.324999999999999</v>
      </c>
      <c r="BP57" s="16">
        <v>13.7782</v>
      </c>
      <c r="BQ57" s="16">
        <v>7.5648</v>
      </c>
      <c r="BR57" s="16">
        <v>21.8002</v>
      </c>
      <c r="BS57" s="16">
        <v>10.452299999999999</v>
      </c>
    </row>
    <row r="58" spans="1:71">
      <c r="A58" t="s">
        <v>257</v>
      </c>
      <c r="B58" t="s">
        <v>1</v>
      </c>
      <c r="C58" t="s">
        <v>346</v>
      </c>
      <c r="D58" s="16">
        <v>3.0228999999999999</v>
      </c>
      <c r="E58" s="16">
        <v>-4.1580000000000004</v>
      </c>
      <c r="F58" s="16">
        <v>-2.3856999999999999</v>
      </c>
      <c r="G58" s="16" t="s">
        <v>189</v>
      </c>
      <c r="H58" s="16">
        <v>-4.1580000000000004</v>
      </c>
      <c r="I58" s="16">
        <v>2.1871</v>
      </c>
      <c r="J58" s="16" t="s">
        <v>189</v>
      </c>
      <c r="K58" s="16">
        <v>3.1543000000000001</v>
      </c>
      <c r="L58" s="16">
        <v>-4.3314000000000004</v>
      </c>
      <c r="M58" s="16">
        <v>-1.8511</v>
      </c>
      <c r="N58" s="16" t="s">
        <v>189</v>
      </c>
      <c r="O58" s="16">
        <v>2.9832999999999998</v>
      </c>
      <c r="P58" s="16" t="s">
        <v>189</v>
      </c>
      <c r="Q58" s="16">
        <v>3.4834000000000001</v>
      </c>
      <c r="R58" s="16">
        <v>-1.8694999999999999</v>
      </c>
      <c r="S58" s="16">
        <v>-3.0670000000000002</v>
      </c>
      <c r="T58" s="16">
        <v>-2.9777999999999998</v>
      </c>
      <c r="U58" s="16">
        <v>3.0827</v>
      </c>
      <c r="V58" s="16" t="s">
        <v>189</v>
      </c>
      <c r="W58" s="16">
        <v>-2.1183999999999998</v>
      </c>
      <c r="X58" s="16" t="s">
        <v>189</v>
      </c>
      <c r="Y58" s="16">
        <v>3.0912999999999999</v>
      </c>
      <c r="Z58" s="16">
        <v>-2.8435999999999999</v>
      </c>
      <c r="AA58" s="16">
        <v>3.0912999999999999</v>
      </c>
      <c r="AB58" s="16">
        <v>-2.5055000000000001</v>
      </c>
      <c r="AC58" s="16" t="s">
        <v>189</v>
      </c>
      <c r="AD58" s="16">
        <v>-5.0179999999999998</v>
      </c>
      <c r="AE58" s="16" t="s">
        <v>189</v>
      </c>
      <c r="AF58" s="16">
        <v>-3.7953999999999999</v>
      </c>
      <c r="AG58" s="16" t="s">
        <v>189</v>
      </c>
      <c r="AH58" s="16" t="s">
        <v>189</v>
      </c>
      <c r="AI58" s="16">
        <v>-2.8256000000000001</v>
      </c>
      <c r="AJ58" s="16" t="s">
        <v>189</v>
      </c>
      <c r="AK58" s="16">
        <v>-2.8144999999999998</v>
      </c>
      <c r="AL58" s="16">
        <v>-3.2422</v>
      </c>
      <c r="AM58" s="16" t="s">
        <v>189</v>
      </c>
      <c r="AN58" s="16">
        <v>-3.8229000000000002</v>
      </c>
      <c r="AO58" s="16">
        <v>-2.4868999999999999</v>
      </c>
      <c r="AP58" s="16">
        <v>3.3128000000000002</v>
      </c>
      <c r="AQ58" s="16" t="s">
        <v>189</v>
      </c>
      <c r="AR58" s="16" t="s">
        <v>189</v>
      </c>
      <c r="AS58" s="16" t="s">
        <v>189</v>
      </c>
      <c r="AT58" s="16" t="s">
        <v>189</v>
      </c>
      <c r="AU58" s="16" t="s">
        <v>189</v>
      </c>
      <c r="AV58" s="16" t="s">
        <v>189</v>
      </c>
      <c r="AW58" s="16" t="s">
        <v>189</v>
      </c>
      <c r="AX58" s="16" t="s">
        <v>189</v>
      </c>
      <c r="AY58" s="16" t="s">
        <v>189</v>
      </c>
      <c r="AZ58" s="16">
        <v>-4.5223000000000004</v>
      </c>
      <c r="BA58" s="16">
        <v>-2.2856000000000001</v>
      </c>
      <c r="BB58" s="16">
        <v>3.2176999999999998</v>
      </c>
      <c r="BC58" s="16" t="s">
        <v>189</v>
      </c>
      <c r="BD58" s="16" t="s">
        <v>189</v>
      </c>
      <c r="BE58" s="16">
        <v>3.0261</v>
      </c>
      <c r="BF58" s="16">
        <v>-4.0335000000000001</v>
      </c>
      <c r="BG58" s="16">
        <v>-2.0196999999999998</v>
      </c>
      <c r="BH58" s="16">
        <v>3.4167000000000001</v>
      </c>
      <c r="BI58" s="16" t="s">
        <v>189</v>
      </c>
      <c r="BJ58" s="16" t="s">
        <v>189</v>
      </c>
      <c r="BK58" s="16" t="s">
        <v>189</v>
      </c>
      <c r="BL58" s="16" t="s">
        <v>189</v>
      </c>
      <c r="BM58" s="16" t="s">
        <v>189</v>
      </c>
      <c r="BN58" s="16" t="s">
        <v>189</v>
      </c>
      <c r="BO58" s="16" t="s">
        <v>189</v>
      </c>
      <c r="BP58" s="16">
        <v>-4.0907999999999998</v>
      </c>
      <c r="BQ58" s="16">
        <v>-2.8778999999999999</v>
      </c>
      <c r="BR58" s="16" t="s">
        <v>189</v>
      </c>
      <c r="BS58" s="16" t="s">
        <v>189</v>
      </c>
    </row>
    <row r="59" spans="1:71">
      <c r="A59" t="s">
        <v>257</v>
      </c>
      <c r="B59" t="s">
        <v>75</v>
      </c>
      <c r="C59" t="s">
        <v>347</v>
      </c>
      <c r="D59" s="16">
        <v>5.9804000000000004</v>
      </c>
      <c r="E59" s="16">
        <v>5.7991999999999999</v>
      </c>
      <c r="F59" s="16">
        <v>5.5294999999999996</v>
      </c>
      <c r="G59" s="16">
        <v>-7.7678000000000003</v>
      </c>
      <c r="H59" s="16">
        <v>5.7991999999999999</v>
      </c>
      <c r="I59" s="16">
        <v>6.3021000000000003</v>
      </c>
      <c r="J59" s="16" t="s">
        <v>189</v>
      </c>
      <c r="K59" s="16">
        <v>5.3703000000000003</v>
      </c>
      <c r="L59" s="16">
        <v>6.2145999999999999</v>
      </c>
      <c r="M59" s="16">
        <v>4.9855999999999998</v>
      </c>
      <c r="N59" s="16" t="s">
        <v>189</v>
      </c>
      <c r="O59" s="16">
        <v>5.5426000000000002</v>
      </c>
      <c r="P59" s="16">
        <v>-7.1764999999999999</v>
      </c>
      <c r="Q59" s="16">
        <v>4.5159000000000002</v>
      </c>
      <c r="R59" s="16">
        <v>10.889799999999999</v>
      </c>
      <c r="S59" s="16">
        <v>6.3372000000000002</v>
      </c>
      <c r="T59" s="16">
        <v>5.5644999999999998</v>
      </c>
      <c r="U59" s="16">
        <v>6.1978999999999997</v>
      </c>
      <c r="V59" s="16">
        <v>5.6203000000000003</v>
      </c>
      <c r="W59" s="16">
        <v>4.4424000000000001</v>
      </c>
      <c r="X59" s="16" t="s">
        <v>189</v>
      </c>
      <c r="Y59" s="16">
        <v>6.0237999999999996</v>
      </c>
      <c r="Z59" s="16">
        <v>5.6421000000000001</v>
      </c>
      <c r="AA59" s="16">
        <v>6.0237999999999996</v>
      </c>
      <c r="AB59" s="16">
        <v>5.3090999999999999</v>
      </c>
      <c r="AC59" s="16">
        <v>7.6676000000000002</v>
      </c>
      <c r="AD59" s="16">
        <v>5.5316999999999998</v>
      </c>
      <c r="AE59" s="16">
        <v>7.8457999999999997</v>
      </c>
      <c r="AF59" s="16">
        <v>4.6234999999999999</v>
      </c>
      <c r="AG59" s="16">
        <v>-11.210800000000001</v>
      </c>
      <c r="AH59" s="16" t="s">
        <v>189</v>
      </c>
      <c r="AI59" s="16">
        <v>5.0244</v>
      </c>
      <c r="AJ59" s="16">
        <v>-6.2168999999999999</v>
      </c>
      <c r="AK59" s="16">
        <v>-4.8933</v>
      </c>
      <c r="AL59" s="16">
        <v>4.4962</v>
      </c>
      <c r="AM59" s="16" t="s">
        <v>189</v>
      </c>
      <c r="AN59" s="16">
        <v>7.1219999999999999</v>
      </c>
      <c r="AO59" s="16">
        <v>5.1239999999999997</v>
      </c>
      <c r="AP59" s="16">
        <v>5.2446000000000002</v>
      </c>
      <c r="AQ59" s="16">
        <v>-9.0182000000000002</v>
      </c>
      <c r="AR59" s="16">
        <v>-3.2627000000000002</v>
      </c>
      <c r="AS59" s="16">
        <v>-9.6019000000000005</v>
      </c>
      <c r="AT59" s="16">
        <v>2.7302</v>
      </c>
      <c r="AU59" s="16" t="s">
        <v>189</v>
      </c>
      <c r="AV59" s="16">
        <v>5.9587000000000003</v>
      </c>
      <c r="AW59" s="16">
        <v>-5.1764000000000001</v>
      </c>
      <c r="AX59" s="16">
        <v>3.9416000000000002</v>
      </c>
      <c r="AY59" s="16">
        <v>-9.0150000000000006</v>
      </c>
      <c r="AZ59" s="16">
        <v>5.5701000000000001</v>
      </c>
      <c r="BA59" s="16">
        <v>-6.8769999999999998</v>
      </c>
      <c r="BB59" s="16">
        <v>4.6619000000000002</v>
      </c>
      <c r="BC59" s="16" t="s">
        <v>189</v>
      </c>
      <c r="BD59" s="16">
        <v>6.2469999999999999</v>
      </c>
      <c r="BE59" s="16">
        <v>5.2720000000000002</v>
      </c>
      <c r="BF59" s="16">
        <v>6.1722999999999999</v>
      </c>
      <c r="BG59" s="16">
        <v>-4.5130999999999997</v>
      </c>
      <c r="BH59" s="16">
        <v>4.68</v>
      </c>
      <c r="BI59" s="16" t="s">
        <v>189</v>
      </c>
      <c r="BJ59" s="16">
        <v>-4.6052999999999997</v>
      </c>
      <c r="BK59" s="16" t="s">
        <v>189</v>
      </c>
      <c r="BL59" s="16" t="s">
        <v>189</v>
      </c>
      <c r="BM59" s="16">
        <v>-10.0648</v>
      </c>
      <c r="BN59" s="16" t="s">
        <v>189</v>
      </c>
      <c r="BO59" s="16">
        <v>-10.258800000000001</v>
      </c>
      <c r="BP59" s="16">
        <v>4.5251000000000001</v>
      </c>
      <c r="BQ59" s="16">
        <v>-4.6494999999999997</v>
      </c>
      <c r="BR59" s="16" t="s">
        <v>189</v>
      </c>
      <c r="BS59" s="16">
        <v>-9.8164999999999996</v>
      </c>
    </row>
    <row r="60" spans="1:71">
      <c r="A60" t="s">
        <v>257</v>
      </c>
      <c r="B60" t="s">
        <v>2</v>
      </c>
      <c r="C60" t="s">
        <v>348</v>
      </c>
      <c r="D60" s="16">
        <v>4.7596999999999996</v>
      </c>
      <c r="E60" s="16">
        <v>4.1840999999999999</v>
      </c>
      <c r="F60" s="16">
        <v>-1.9938</v>
      </c>
      <c r="G60" s="16">
        <v>-8.2308000000000003</v>
      </c>
      <c r="H60" s="16">
        <v>4.1840999999999999</v>
      </c>
      <c r="I60" s="16">
        <v>5.2046000000000001</v>
      </c>
      <c r="J60" s="16">
        <v>2.4676</v>
      </c>
      <c r="K60" s="16">
        <v>5.4878</v>
      </c>
      <c r="L60" s="16">
        <v>4.4535</v>
      </c>
      <c r="M60" s="16">
        <v>5.5979000000000001</v>
      </c>
      <c r="N60" s="16" t="s">
        <v>189</v>
      </c>
      <c r="O60" s="16">
        <v>4.8935000000000004</v>
      </c>
      <c r="P60" s="16">
        <v>-3.8708</v>
      </c>
      <c r="Q60" s="16">
        <v>3.9916999999999998</v>
      </c>
      <c r="R60" s="16">
        <v>-8.0702999999999996</v>
      </c>
      <c r="S60" s="16">
        <v>6.7640000000000002</v>
      </c>
      <c r="T60" s="16">
        <v>3.1497999999999999</v>
      </c>
      <c r="U60" s="16">
        <v>5.3314000000000004</v>
      </c>
      <c r="V60" s="16">
        <v>3.4222999999999999</v>
      </c>
      <c r="W60" s="16">
        <v>8.2813999999999997</v>
      </c>
      <c r="X60" s="16">
        <v>-4.9168000000000003</v>
      </c>
      <c r="Y60" s="16">
        <v>3.6880999999999999</v>
      </c>
      <c r="Z60" s="16">
        <v>7.1988000000000003</v>
      </c>
      <c r="AA60" s="16">
        <v>3.6880999999999999</v>
      </c>
      <c r="AB60" s="16">
        <v>9.9588999999999999</v>
      </c>
      <c r="AC60" s="16">
        <v>3.8408000000000002</v>
      </c>
      <c r="AD60" s="16">
        <v>5.2504</v>
      </c>
      <c r="AE60" s="16">
        <v>-8.7979000000000003</v>
      </c>
      <c r="AF60" s="16">
        <v>4.6253000000000002</v>
      </c>
      <c r="AG60" s="16">
        <v>-12.5008</v>
      </c>
      <c r="AH60" s="16" t="s">
        <v>189</v>
      </c>
      <c r="AI60" s="16">
        <v>3.5983999999999998</v>
      </c>
      <c r="AJ60" s="16">
        <v>-3.1356999999999999</v>
      </c>
      <c r="AK60" s="16">
        <v>-2.8727999999999998</v>
      </c>
      <c r="AL60" s="16">
        <v>3.5270000000000001</v>
      </c>
      <c r="AM60" s="16" t="s">
        <v>189</v>
      </c>
      <c r="AN60" s="16">
        <v>4.1367000000000003</v>
      </c>
      <c r="AO60" s="16">
        <v>6.2516999999999996</v>
      </c>
      <c r="AP60" s="16">
        <v>4.1397000000000004</v>
      </c>
      <c r="AQ60" s="16">
        <v>-10.5672</v>
      </c>
      <c r="AR60" s="16">
        <v>-4.2619999999999996</v>
      </c>
      <c r="AS60" s="16" t="s">
        <v>189</v>
      </c>
      <c r="AT60" s="16">
        <v>-3.6490999999999998</v>
      </c>
      <c r="AU60" s="16" t="s">
        <v>189</v>
      </c>
      <c r="AV60" s="16">
        <v>5.2885</v>
      </c>
      <c r="AW60" s="16">
        <v>-8.4050999999999991</v>
      </c>
      <c r="AX60" s="16">
        <v>4.9531999999999998</v>
      </c>
      <c r="AY60" s="16">
        <v>-11.7628</v>
      </c>
      <c r="AZ60" s="16">
        <v>3.5632000000000001</v>
      </c>
      <c r="BA60" s="16">
        <v>3.7469000000000001</v>
      </c>
      <c r="BB60" s="16">
        <v>3.6227</v>
      </c>
      <c r="BC60" s="16" t="s">
        <v>189</v>
      </c>
      <c r="BD60" s="16">
        <v>8.3511000000000006</v>
      </c>
      <c r="BE60" s="16">
        <v>3.5108000000000001</v>
      </c>
      <c r="BF60" s="16">
        <v>4.1985000000000001</v>
      </c>
      <c r="BG60" s="16">
        <v>5.4640000000000004</v>
      </c>
      <c r="BH60" s="16">
        <v>3.9820000000000002</v>
      </c>
      <c r="BI60" s="16" t="s">
        <v>189</v>
      </c>
      <c r="BJ60" s="16" t="s">
        <v>189</v>
      </c>
      <c r="BK60" s="16" t="s">
        <v>189</v>
      </c>
      <c r="BL60" s="16" t="s">
        <v>189</v>
      </c>
      <c r="BM60" s="16">
        <v>-3.8803000000000001</v>
      </c>
      <c r="BN60" s="16" t="s">
        <v>189</v>
      </c>
      <c r="BO60" s="16">
        <v>-3.8102999999999998</v>
      </c>
      <c r="BP60" s="16">
        <v>4.3375000000000004</v>
      </c>
      <c r="BQ60" s="16">
        <v>-3.1032999999999999</v>
      </c>
      <c r="BR60" s="16" t="s">
        <v>189</v>
      </c>
      <c r="BS60" s="16">
        <v>-9.8630999999999993</v>
      </c>
    </row>
    <row r="61" spans="1:71">
      <c r="A61" t="s">
        <v>257</v>
      </c>
      <c r="B61" t="s">
        <v>67</v>
      </c>
      <c r="C61" t="s">
        <v>349</v>
      </c>
      <c r="D61" s="16">
        <v>29.536000000000001</v>
      </c>
      <c r="E61" s="16">
        <v>36.568199999999997</v>
      </c>
      <c r="F61" s="16">
        <v>-31.858799999999999</v>
      </c>
      <c r="G61" s="16">
        <v>-18.893999999999998</v>
      </c>
      <c r="H61" s="16">
        <v>36.568199999999997</v>
      </c>
      <c r="I61" s="16">
        <v>25.777999999999999</v>
      </c>
      <c r="J61" s="16" t="s">
        <v>189</v>
      </c>
      <c r="K61" s="16">
        <v>30.309699999999999</v>
      </c>
      <c r="L61" s="16">
        <v>28.222000000000001</v>
      </c>
      <c r="M61" s="16">
        <v>-33.439799999999998</v>
      </c>
      <c r="N61" s="16" t="s">
        <v>189</v>
      </c>
      <c r="O61" s="16">
        <v>30.4375</v>
      </c>
      <c r="P61" s="16" t="s">
        <v>189</v>
      </c>
      <c r="Q61" s="16">
        <v>29.642399999999999</v>
      </c>
      <c r="R61" s="16" t="s">
        <v>189</v>
      </c>
      <c r="S61" s="16">
        <v>36.944600000000001</v>
      </c>
      <c r="T61" s="16">
        <v>26.6357</v>
      </c>
      <c r="U61" s="16">
        <v>29.382999999999999</v>
      </c>
      <c r="V61" s="16">
        <v>-29.607199999999999</v>
      </c>
      <c r="W61" s="16" t="s">
        <v>189</v>
      </c>
      <c r="X61" s="16" t="s">
        <v>189</v>
      </c>
      <c r="Y61" s="16">
        <v>28.898299999999999</v>
      </c>
      <c r="Z61" s="16" t="s">
        <v>189</v>
      </c>
      <c r="AA61" s="16">
        <v>28.898299999999999</v>
      </c>
      <c r="AB61" s="16" t="s">
        <v>189</v>
      </c>
      <c r="AC61" s="16">
        <v>-37.797899999999998</v>
      </c>
      <c r="AD61" s="16">
        <v>-39.655000000000001</v>
      </c>
      <c r="AE61" s="16">
        <v>-34.216500000000003</v>
      </c>
      <c r="AF61" s="16">
        <v>-32.905500000000004</v>
      </c>
      <c r="AG61" s="16" t="s">
        <v>189</v>
      </c>
      <c r="AH61" s="16" t="s">
        <v>189</v>
      </c>
      <c r="AI61" s="16">
        <v>26.117000000000001</v>
      </c>
      <c r="AJ61" s="16" t="s">
        <v>189</v>
      </c>
      <c r="AK61" s="16">
        <v>23.296199999999999</v>
      </c>
      <c r="AL61" s="16">
        <v>28.4697</v>
      </c>
      <c r="AM61" s="16" t="s">
        <v>189</v>
      </c>
      <c r="AN61" s="16">
        <v>-35.4739</v>
      </c>
      <c r="AO61" s="16">
        <v>26.4542</v>
      </c>
      <c r="AP61" s="16">
        <v>29.316299999999998</v>
      </c>
      <c r="AQ61" s="16" t="s">
        <v>189</v>
      </c>
      <c r="AR61" s="16" t="s">
        <v>189</v>
      </c>
      <c r="AS61" s="16" t="s">
        <v>189</v>
      </c>
      <c r="AT61" s="16">
        <v>-30.002500000000001</v>
      </c>
      <c r="AU61" s="16" t="s">
        <v>189</v>
      </c>
      <c r="AV61" s="16" t="s">
        <v>189</v>
      </c>
      <c r="AW61" s="16" t="s">
        <v>189</v>
      </c>
      <c r="AX61" s="16" t="s">
        <v>189</v>
      </c>
      <c r="AY61" s="16" t="s">
        <v>189</v>
      </c>
      <c r="AZ61" s="16">
        <v>-36.378500000000003</v>
      </c>
      <c r="BA61" s="16">
        <v>24.831800000000001</v>
      </c>
      <c r="BB61" s="16">
        <v>29.2941</v>
      </c>
      <c r="BC61" s="16" t="s">
        <v>189</v>
      </c>
      <c r="BD61" s="16" t="s">
        <v>189</v>
      </c>
      <c r="BE61" s="16">
        <v>29.575800000000001</v>
      </c>
      <c r="BF61" s="16">
        <v>-35.756900000000002</v>
      </c>
      <c r="BG61" s="16">
        <v>26.851800000000001</v>
      </c>
      <c r="BH61" s="16">
        <v>30.3627</v>
      </c>
      <c r="BI61" s="16" t="s">
        <v>189</v>
      </c>
      <c r="BJ61" s="16" t="s">
        <v>189</v>
      </c>
      <c r="BK61" s="16" t="s">
        <v>189</v>
      </c>
      <c r="BL61" s="16" t="s">
        <v>189</v>
      </c>
      <c r="BM61" s="16" t="s">
        <v>189</v>
      </c>
      <c r="BN61" s="16" t="s">
        <v>189</v>
      </c>
      <c r="BO61" s="16" t="s">
        <v>189</v>
      </c>
      <c r="BP61" s="16">
        <v>-34.266300000000001</v>
      </c>
      <c r="BQ61" s="16">
        <v>26.5395</v>
      </c>
      <c r="BR61" s="16" t="s">
        <v>189</v>
      </c>
      <c r="BS61" s="16" t="s">
        <v>189</v>
      </c>
    </row>
    <row r="62" spans="1:71">
      <c r="A62" t="s">
        <v>257</v>
      </c>
      <c r="B62" t="s">
        <v>4</v>
      </c>
      <c r="C62" t="s">
        <v>350</v>
      </c>
      <c r="D62" s="16">
        <v>20.0885</v>
      </c>
      <c r="E62" s="16">
        <v>21.331199999999999</v>
      </c>
      <c r="F62" s="16">
        <v>-14.1868</v>
      </c>
      <c r="G62" s="16">
        <v>-22.273599999999998</v>
      </c>
      <c r="H62" s="16">
        <v>21.331199999999999</v>
      </c>
      <c r="I62" s="16">
        <v>18.223400000000002</v>
      </c>
      <c r="J62" s="16">
        <v>-18.688700000000001</v>
      </c>
      <c r="K62" s="16">
        <v>20.438099999999999</v>
      </c>
      <c r="L62" s="16">
        <v>18.723800000000001</v>
      </c>
      <c r="M62" s="16">
        <v>21.990400000000001</v>
      </c>
      <c r="N62" s="16" t="s">
        <v>189</v>
      </c>
      <c r="O62" s="16">
        <v>20.3735</v>
      </c>
      <c r="P62" s="16">
        <v>-18.764099999999999</v>
      </c>
      <c r="Q62" s="16">
        <v>20.3018</v>
      </c>
      <c r="R62" s="16">
        <v>-19.033000000000001</v>
      </c>
      <c r="S62" s="16">
        <v>21.5915</v>
      </c>
      <c r="T62" s="16">
        <v>18.368500000000001</v>
      </c>
      <c r="U62" s="16">
        <v>19.082599999999999</v>
      </c>
      <c r="V62" s="16">
        <v>22.479299999999999</v>
      </c>
      <c r="W62" s="16">
        <v>23.383700000000001</v>
      </c>
      <c r="X62" s="16" t="s">
        <v>189</v>
      </c>
      <c r="Y62" s="16">
        <v>19.831499999999998</v>
      </c>
      <c r="Z62" s="16">
        <v>20.4343</v>
      </c>
      <c r="AA62" s="16">
        <v>19.831499999999998</v>
      </c>
      <c r="AB62" s="16">
        <v>20.258299999999998</v>
      </c>
      <c r="AC62" s="16">
        <v>23.675599999999999</v>
      </c>
      <c r="AD62" s="16">
        <v>25.227599999999999</v>
      </c>
      <c r="AE62" s="16">
        <v>-15.6685</v>
      </c>
      <c r="AF62" s="16">
        <v>22.266999999999999</v>
      </c>
      <c r="AG62" s="16">
        <v>-19.671800000000001</v>
      </c>
      <c r="AH62" s="16" t="s">
        <v>189</v>
      </c>
      <c r="AI62" s="16">
        <v>-17.762499999999999</v>
      </c>
      <c r="AJ62" s="16">
        <v>-16.5198</v>
      </c>
      <c r="AK62" s="16" t="s">
        <v>189</v>
      </c>
      <c r="AL62" s="16">
        <v>18.609500000000001</v>
      </c>
      <c r="AM62" s="16" t="s">
        <v>189</v>
      </c>
      <c r="AN62" s="16">
        <v>18.602399999999999</v>
      </c>
      <c r="AO62" s="16">
        <v>-19.873200000000001</v>
      </c>
      <c r="AP62" s="16">
        <v>19.240500000000001</v>
      </c>
      <c r="AQ62" s="16">
        <v>-18.588999999999999</v>
      </c>
      <c r="AR62" s="16">
        <v>-27.425899999999999</v>
      </c>
      <c r="AS62" s="16">
        <v>-14.499000000000001</v>
      </c>
      <c r="AT62" s="16">
        <v>22.9726</v>
      </c>
      <c r="AU62" s="16" t="s">
        <v>189</v>
      </c>
      <c r="AV62" s="16">
        <v>22.81</v>
      </c>
      <c r="AW62" s="16">
        <v>-17.016300000000001</v>
      </c>
      <c r="AX62" s="16">
        <v>20.334599999999998</v>
      </c>
      <c r="AY62" s="16">
        <v>-20.331900000000001</v>
      </c>
      <c r="AZ62" s="16">
        <v>20.408000000000001</v>
      </c>
      <c r="BA62" s="16">
        <v>-19.093900000000001</v>
      </c>
      <c r="BB62" s="16">
        <v>20.2804</v>
      </c>
      <c r="BC62" s="16" t="s">
        <v>189</v>
      </c>
      <c r="BD62" s="16">
        <v>21.0779</v>
      </c>
      <c r="BE62" s="16">
        <v>20.014800000000001</v>
      </c>
      <c r="BF62" s="16">
        <v>21.402999999999999</v>
      </c>
      <c r="BG62" s="16">
        <v>-18.173400000000001</v>
      </c>
      <c r="BH62" s="16">
        <v>20.399000000000001</v>
      </c>
      <c r="BI62" s="16" t="s">
        <v>189</v>
      </c>
      <c r="BJ62" s="16">
        <v>-18.859200000000001</v>
      </c>
      <c r="BK62" s="16" t="s">
        <v>189</v>
      </c>
      <c r="BL62" s="16" t="s">
        <v>189</v>
      </c>
      <c r="BM62" s="16">
        <v>-18.400700000000001</v>
      </c>
      <c r="BN62" s="16" t="s">
        <v>189</v>
      </c>
      <c r="BO62" s="16">
        <v>-18.648199999999999</v>
      </c>
      <c r="BP62" s="16">
        <v>21.137699999999999</v>
      </c>
      <c r="BQ62" s="16">
        <v>-18.703800000000001</v>
      </c>
      <c r="BR62" s="16" t="s">
        <v>189</v>
      </c>
      <c r="BS62" s="16">
        <v>-17.405999999999999</v>
      </c>
    </row>
    <row r="63" spans="1:71">
      <c r="A63" t="s">
        <v>258</v>
      </c>
      <c r="B63" t="s">
        <v>0</v>
      </c>
      <c r="C63" t="s">
        <v>351</v>
      </c>
      <c r="D63" s="16">
        <v>11.6031</v>
      </c>
      <c r="E63" s="16">
        <v>15.349500000000001</v>
      </c>
      <c r="F63" s="16">
        <v>10.982200000000001</v>
      </c>
      <c r="G63" s="16">
        <v>8.9705999999999992</v>
      </c>
      <c r="H63" s="16">
        <v>15.349500000000001</v>
      </c>
      <c r="I63" s="16">
        <v>9.8225999999999996</v>
      </c>
      <c r="J63" s="16" t="s">
        <v>189</v>
      </c>
      <c r="K63" s="16">
        <v>11.5594</v>
      </c>
      <c r="L63" s="16">
        <v>11.7577</v>
      </c>
      <c r="M63" s="16">
        <v>11.456</v>
      </c>
      <c r="N63" s="16">
        <v>11.6408</v>
      </c>
      <c r="O63" s="16">
        <v>11.5406</v>
      </c>
      <c r="P63" s="16">
        <v>11.7568</v>
      </c>
      <c r="Q63" s="16">
        <v>11.7981</v>
      </c>
      <c r="R63" s="16">
        <v>11.460599999999999</v>
      </c>
      <c r="S63" s="16">
        <v>13.7064</v>
      </c>
      <c r="T63" s="16">
        <v>8.52</v>
      </c>
      <c r="U63" s="16">
        <v>10.9176</v>
      </c>
      <c r="V63" s="16">
        <v>11.9781</v>
      </c>
      <c r="W63" s="16">
        <v>14.6434</v>
      </c>
      <c r="X63" s="16" t="s">
        <v>189</v>
      </c>
      <c r="Y63" s="16">
        <v>9.8698999999999995</v>
      </c>
      <c r="Z63" s="16">
        <v>14.8042</v>
      </c>
      <c r="AA63" s="16">
        <v>9.8698999999999995</v>
      </c>
      <c r="AB63" s="16">
        <v>14.6691</v>
      </c>
      <c r="AC63" s="16">
        <v>12.693199999999999</v>
      </c>
      <c r="AD63" s="16">
        <v>15.469099999999999</v>
      </c>
      <c r="AE63" s="16">
        <v>12.7356</v>
      </c>
      <c r="AF63" s="16">
        <v>12.6188</v>
      </c>
      <c r="AG63" s="16">
        <v>15.0848</v>
      </c>
      <c r="AH63" s="16">
        <v>-15.5319</v>
      </c>
      <c r="AI63" s="16">
        <v>7.4409999999999998</v>
      </c>
      <c r="AJ63" s="16">
        <v>15.0802</v>
      </c>
      <c r="AK63" s="16">
        <v>6.1101000000000001</v>
      </c>
      <c r="AL63" s="16">
        <v>10.6357</v>
      </c>
      <c r="AM63" s="16">
        <v>5.8235000000000001</v>
      </c>
      <c r="AN63" s="16">
        <v>17.507300000000001</v>
      </c>
      <c r="AO63" s="16">
        <v>8.4573</v>
      </c>
      <c r="AP63" s="16">
        <v>10.637</v>
      </c>
      <c r="AQ63" s="16">
        <v>11.346500000000001</v>
      </c>
      <c r="AR63" s="16">
        <v>14.264799999999999</v>
      </c>
      <c r="AS63" s="16">
        <v>10.7203</v>
      </c>
      <c r="AT63" s="16">
        <v>12.389900000000001</v>
      </c>
      <c r="AU63" s="16">
        <v>11.5153</v>
      </c>
      <c r="AV63" s="16">
        <v>17.580500000000001</v>
      </c>
      <c r="AW63" s="16">
        <v>13.7348</v>
      </c>
      <c r="AX63" s="16">
        <v>14.013999999999999</v>
      </c>
      <c r="AY63" s="16">
        <v>15.596500000000001</v>
      </c>
      <c r="AZ63" s="16">
        <v>14.3588</v>
      </c>
      <c r="BA63" s="16">
        <v>7.4946000000000002</v>
      </c>
      <c r="BB63" s="16">
        <v>10.901999999999999</v>
      </c>
      <c r="BC63" s="16">
        <v>8.4192</v>
      </c>
      <c r="BD63" s="16">
        <v>14.7341</v>
      </c>
      <c r="BE63" s="16">
        <v>10.5679</v>
      </c>
      <c r="BF63" s="16">
        <v>14.507199999999999</v>
      </c>
      <c r="BG63" s="16">
        <v>8.4285999999999994</v>
      </c>
      <c r="BH63" s="16">
        <v>11.492699999999999</v>
      </c>
      <c r="BI63" s="16">
        <v>11.804500000000001</v>
      </c>
      <c r="BJ63" s="16">
        <v>14.8872</v>
      </c>
      <c r="BK63" s="16">
        <v>8.4311000000000007</v>
      </c>
      <c r="BL63" s="16" t="s">
        <v>189</v>
      </c>
      <c r="BM63" s="16">
        <v>10.919600000000001</v>
      </c>
      <c r="BN63" s="16">
        <v>13.055899999999999</v>
      </c>
      <c r="BO63" s="16">
        <v>11.3192</v>
      </c>
      <c r="BP63" s="16">
        <v>13.625</v>
      </c>
      <c r="BQ63" s="16">
        <v>10.056900000000001</v>
      </c>
      <c r="BR63" s="16">
        <v>-22.9084</v>
      </c>
      <c r="BS63" s="16">
        <v>9.7158999999999995</v>
      </c>
    </row>
    <row r="64" spans="1:71">
      <c r="A64" t="s">
        <v>258</v>
      </c>
      <c r="B64" t="s">
        <v>1</v>
      </c>
      <c r="C64" t="s">
        <v>352</v>
      </c>
      <c r="D64" s="16">
        <v>2.7507999999999999</v>
      </c>
      <c r="E64" s="16">
        <v>3.6496</v>
      </c>
      <c r="F64" s="16">
        <v>3.5224000000000002</v>
      </c>
      <c r="G64" s="16">
        <v>1.5403</v>
      </c>
      <c r="H64" s="16">
        <v>3.6496</v>
      </c>
      <c r="I64" s="16">
        <v>2.4169</v>
      </c>
      <c r="J64" s="16" t="s">
        <v>189</v>
      </c>
      <c r="K64" s="16">
        <v>2.7507999999999999</v>
      </c>
      <c r="L64" s="16">
        <v>2.8515999999999999</v>
      </c>
      <c r="M64" s="16">
        <v>2.9094000000000002</v>
      </c>
      <c r="N64" s="16">
        <v>2.2000000000000002</v>
      </c>
      <c r="O64" s="16">
        <v>3.0831</v>
      </c>
      <c r="P64" s="16">
        <v>2.2763</v>
      </c>
      <c r="Q64" s="16">
        <v>3.0558999999999998</v>
      </c>
      <c r="R64" s="16">
        <v>2.4135</v>
      </c>
      <c r="S64" s="16">
        <v>3.1172</v>
      </c>
      <c r="T64" s="16">
        <v>2.3342000000000001</v>
      </c>
      <c r="U64" s="16">
        <v>2.7241</v>
      </c>
      <c r="V64" s="16">
        <v>2.7677999999999998</v>
      </c>
      <c r="W64" s="16">
        <v>2.8795999999999999</v>
      </c>
      <c r="X64" s="16">
        <v>-2.6511</v>
      </c>
      <c r="Y64" s="16">
        <v>2.7014999999999998</v>
      </c>
      <c r="Z64" s="16">
        <v>2.8582000000000001</v>
      </c>
      <c r="AA64" s="16">
        <v>2.7014999999999998</v>
      </c>
      <c r="AB64" s="16">
        <v>3.4028</v>
      </c>
      <c r="AC64" s="16">
        <v>2.8578999999999999</v>
      </c>
      <c r="AD64" s="16">
        <v>4.0415999999999999</v>
      </c>
      <c r="AE64" s="16">
        <v>2.6088</v>
      </c>
      <c r="AF64" s="16">
        <v>3.4068000000000001</v>
      </c>
      <c r="AG64" s="16">
        <v>2.7602000000000002</v>
      </c>
      <c r="AH64" s="16">
        <v>-0.49349999999999999</v>
      </c>
      <c r="AI64" s="16">
        <v>2.5992000000000002</v>
      </c>
      <c r="AJ64" s="16">
        <v>2.7734000000000001</v>
      </c>
      <c r="AK64" s="16">
        <v>2.2418</v>
      </c>
      <c r="AL64" s="16">
        <v>2.6172</v>
      </c>
      <c r="AM64" s="16">
        <v>2.0565000000000002</v>
      </c>
      <c r="AN64" s="16">
        <v>2.8365</v>
      </c>
      <c r="AO64" s="16">
        <v>2.6991000000000001</v>
      </c>
      <c r="AP64" s="16">
        <v>2.8378999999999999</v>
      </c>
      <c r="AQ64" s="16">
        <v>2.6162999999999998</v>
      </c>
      <c r="AR64" s="16">
        <v>4.0256999999999996</v>
      </c>
      <c r="AS64" s="16">
        <v>2.1539999999999999</v>
      </c>
      <c r="AT64" s="16">
        <v>3.1983000000000001</v>
      </c>
      <c r="AU64" s="16">
        <v>2.2429000000000001</v>
      </c>
      <c r="AV64" s="16">
        <v>4.6795</v>
      </c>
      <c r="AW64" s="16">
        <v>2.1692999999999998</v>
      </c>
      <c r="AX64" s="16">
        <v>2.9228999999999998</v>
      </c>
      <c r="AY64" s="16">
        <v>2.8128000000000002</v>
      </c>
      <c r="AZ64" s="16">
        <v>3.1587999999999998</v>
      </c>
      <c r="BA64" s="16">
        <v>2.5366</v>
      </c>
      <c r="BB64" s="16">
        <v>3.1082000000000001</v>
      </c>
      <c r="BC64" s="16">
        <v>2.2077</v>
      </c>
      <c r="BD64" s="16">
        <v>3.1175000000000002</v>
      </c>
      <c r="BE64" s="16">
        <v>3.0687000000000002</v>
      </c>
      <c r="BF64" s="16">
        <v>3.7118000000000002</v>
      </c>
      <c r="BG64" s="16">
        <v>2.6284999999999998</v>
      </c>
      <c r="BH64" s="16">
        <v>3.0564</v>
      </c>
      <c r="BI64" s="16">
        <v>3.0792999999999999</v>
      </c>
      <c r="BJ64" s="16">
        <v>2.6408999999999998</v>
      </c>
      <c r="BK64" s="16">
        <v>2.0152000000000001</v>
      </c>
      <c r="BL64" s="16" t="s">
        <v>189</v>
      </c>
      <c r="BM64" s="16">
        <v>2.2606999999999999</v>
      </c>
      <c r="BN64" s="16">
        <v>2.9992000000000001</v>
      </c>
      <c r="BO64" s="16">
        <v>2.0893000000000002</v>
      </c>
      <c r="BP64" s="16">
        <v>3.3167</v>
      </c>
      <c r="BQ64" s="16">
        <v>2.8647</v>
      </c>
      <c r="BR64" s="16">
        <v>-5.12</v>
      </c>
      <c r="BS64" s="16">
        <v>2.1452</v>
      </c>
    </row>
    <row r="65" spans="1:71">
      <c r="A65" t="s">
        <v>258</v>
      </c>
      <c r="B65" t="s">
        <v>75</v>
      </c>
      <c r="C65" t="s">
        <v>353</v>
      </c>
      <c r="D65" s="16">
        <v>1.5821000000000001</v>
      </c>
      <c r="E65" s="16">
        <v>2.2242999999999999</v>
      </c>
      <c r="F65" s="16">
        <v>1.8515999999999999</v>
      </c>
      <c r="G65" s="16">
        <v>1.1625000000000001</v>
      </c>
      <c r="H65" s="16">
        <v>2.2242999999999999</v>
      </c>
      <c r="I65" s="16">
        <v>1.4044000000000001</v>
      </c>
      <c r="J65" s="16" t="s">
        <v>189</v>
      </c>
      <c r="K65" s="16">
        <v>1.5821000000000001</v>
      </c>
      <c r="L65" s="16">
        <v>-2.2402000000000002</v>
      </c>
      <c r="M65" s="16">
        <v>1.3176000000000001</v>
      </c>
      <c r="N65" s="16">
        <v>1.6623000000000001</v>
      </c>
      <c r="O65" s="16">
        <v>1.8056000000000001</v>
      </c>
      <c r="P65" s="16">
        <v>1.4234</v>
      </c>
      <c r="Q65" s="16">
        <v>1.8368</v>
      </c>
      <c r="R65" s="16">
        <v>1.3917999999999999</v>
      </c>
      <c r="S65" s="16">
        <v>1.2312000000000001</v>
      </c>
      <c r="T65" s="16">
        <v>2.7501000000000002</v>
      </c>
      <c r="U65" s="16">
        <v>2.3281000000000001</v>
      </c>
      <c r="V65" s="16">
        <v>1.2881</v>
      </c>
      <c r="W65" s="16">
        <v>1.5270999999999999</v>
      </c>
      <c r="X65" s="16" t="s">
        <v>189</v>
      </c>
      <c r="Y65" s="16">
        <v>1.8374999999999999</v>
      </c>
      <c r="Z65" s="16">
        <v>1.3891</v>
      </c>
      <c r="AA65" s="16">
        <v>1.8374999999999999</v>
      </c>
      <c r="AB65" s="16">
        <v>1.0549999999999999</v>
      </c>
      <c r="AC65" s="16">
        <v>1.5749</v>
      </c>
      <c r="AD65" s="16">
        <v>1.4307000000000001</v>
      </c>
      <c r="AE65" s="16">
        <v>1.2009000000000001</v>
      </c>
      <c r="AF65" s="16">
        <v>1.5499000000000001</v>
      </c>
      <c r="AG65" s="16">
        <v>1.0257000000000001</v>
      </c>
      <c r="AH65" s="16" t="s">
        <v>189</v>
      </c>
      <c r="AI65" s="16">
        <v>2.1535000000000002</v>
      </c>
      <c r="AJ65" s="16" t="s">
        <v>189</v>
      </c>
      <c r="AK65" s="16">
        <v>2.1244999999999998</v>
      </c>
      <c r="AL65" s="16">
        <v>-2.8086000000000002</v>
      </c>
      <c r="AM65" s="16">
        <v>-2.7496</v>
      </c>
      <c r="AN65" s="16" t="s">
        <v>189</v>
      </c>
      <c r="AO65" s="16">
        <v>1.7188000000000001</v>
      </c>
      <c r="AP65" s="16">
        <v>-3.4011999999999998</v>
      </c>
      <c r="AQ65" s="16">
        <v>1.6294</v>
      </c>
      <c r="AR65" s="16">
        <v>1.4362999999999999</v>
      </c>
      <c r="AS65" s="16">
        <v>1.2745</v>
      </c>
      <c r="AT65" s="16">
        <v>1.2943</v>
      </c>
      <c r="AU65" s="16">
        <v>1.2984</v>
      </c>
      <c r="AV65" s="16">
        <v>-1.597</v>
      </c>
      <c r="AW65" s="16">
        <v>1.3985000000000001</v>
      </c>
      <c r="AX65" s="16">
        <v>0.95730000000000004</v>
      </c>
      <c r="AY65" s="16">
        <v>1.5913999999999999</v>
      </c>
      <c r="AZ65" s="16">
        <v>-2.8237999999999999</v>
      </c>
      <c r="BA65" s="16">
        <v>1.4086000000000001</v>
      </c>
      <c r="BB65" s="16">
        <v>2.6617999999999999</v>
      </c>
      <c r="BC65" s="16">
        <v>1.0294000000000001</v>
      </c>
      <c r="BD65" s="16">
        <v>1.3473999999999999</v>
      </c>
      <c r="BE65" s="16">
        <v>2.1</v>
      </c>
      <c r="BF65" s="16">
        <v>2.0699000000000001</v>
      </c>
      <c r="BG65" s="16">
        <v>1.5004</v>
      </c>
      <c r="BH65" s="16">
        <v>1.9841</v>
      </c>
      <c r="BI65" s="16">
        <v>-1.3163</v>
      </c>
      <c r="BJ65" s="16">
        <v>1.4156</v>
      </c>
      <c r="BK65" s="16">
        <v>1.4155</v>
      </c>
      <c r="BL65" s="16" t="s">
        <v>189</v>
      </c>
      <c r="BM65" s="16">
        <v>1.3632</v>
      </c>
      <c r="BN65" s="16">
        <v>-1.5025999999999999</v>
      </c>
      <c r="BO65" s="16">
        <v>1.403</v>
      </c>
      <c r="BP65" s="16">
        <v>2.1225000000000001</v>
      </c>
      <c r="BQ65" s="16">
        <v>1.6083000000000001</v>
      </c>
      <c r="BR65" s="16">
        <v>-2.5457000000000001</v>
      </c>
      <c r="BS65" s="16">
        <v>1.2999000000000001</v>
      </c>
    </row>
    <row r="66" spans="1:71">
      <c r="A66" t="s">
        <v>258</v>
      </c>
      <c r="B66" t="s">
        <v>64</v>
      </c>
      <c r="C66" t="s">
        <v>354</v>
      </c>
      <c r="D66" s="16">
        <v>-2.4060999999999999</v>
      </c>
      <c r="E66" s="16" t="s">
        <v>189</v>
      </c>
      <c r="F66" s="16" t="s">
        <v>189</v>
      </c>
      <c r="G66" s="16" t="s">
        <v>189</v>
      </c>
      <c r="H66" s="16" t="s">
        <v>189</v>
      </c>
      <c r="I66" s="16" t="s">
        <v>189</v>
      </c>
      <c r="J66" s="16" t="s">
        <v>189</v>
      </c>
      <c r="K66" s="16">
        <v>-2.4060999999999999</v>
      </c>
      <c r="L66" s="16" t="s">
        <v>189</v>
      </c>
      <c r="M66" s="16" t="s">
        <v>189</v>
      </c>
      <c r="N66" s="16" t="s">
        <v>189</v>
      </c>
      <c r="O66" s="16" t="s">
        <v>189</v>
      </c>
      <c r="P66" s="16" t="s">
        <v>189</v>
      </c>
      <c r="Q66" s="16" t="s">
        <v>189</v>
      </c>
      <c r="R66" s="16" t="s">
        <v>189</v>
      </c>
      <c r="S66" s="16" t="s">
        <v>189</v>
      </c>
      <c r="T66" s="16" t="s">
        <v>189</v>
      </c>
      <c r="U66" s="16" t="s">
        <v>189</v>
      </c>
      <c r="V66" s="16" t="s">
        <v>189</v>
      </c>
      <c r="W66" s="16" t="s">
        <v>189</v>
      </c>
      <c r="X66" s="16" t="s">
        <v>189</v>
      </c>
      <c r="Y66" s="16" t="s">
        <v>189</v>
      </c>
      <c r="Z66" s="16" t="s">
        <v>189</v>
      </c>
      <c r="AA66" s="16" t="s">
        <v>189</v>
      </c>
      <c r="AB66" s="16" t="s">
        <v>189</v>
      </c>
      <c r="AC66" s="16" t="s">
        <v>189</v>
      </c>
      <c r="AD66" s="16" t="s">
        <v>189</v>
      </c>
      <c r="AE66" s="16" t="s">
        <v>189</v>
      </c>
      <c r="AF66" s="16" t="s">
        <v>189</v>
      </c>
      <c r="AG66" s="16" t="s">
        <v>189</v>
      </c>
      <c r="AH66" s="16" t="s">
        <v>189</v>
      </c>
      <c r="AI66" s="16" t="s">
        <v>189</v>
      </c>
      <c r="AJ66" s="16" t="s">
        <v>189</v>
      </c>
      <c r="AK66" s="16" t="s">
        <v>189</v>
      </c>
      <c r="AL66" s="16" t="s">
        <v>189</v>
      </c>
      <c r="AM66" s="16" t="s">
        <v>189</v>
      </c>
      <c r="AN66" s="16" t="s">
        <v>189</v>
      </c>
      <c r="AO66" s="16" t="s">
        <v>189</v>
      </c>
      <c r="AP66" s="16" t="s">
        <v>189</v>
      </c>
      <c r="AQ66" s="16" t="s">
        <v>189</v>
      </c>
      <c r="AR66" s="16" t="s">
        <v>189</v>
      </c>
      <c r="AS66" s="16" t="s">
        <v>189</v>
      </c>
      <c r="AT66" s="16" t="s">
        <v>189</v>
      </c>
      <c r="AU66" s="16" t="s">
        <v>189</v>
      </c>
      <c r="AV66" s="16" t="s">
        <v>189</v>
      </c>
      <c r="AW66" s="16" t="s">
        <v>189</v>
      </c>
      <c r="AX66" s="16" t="s">
        <v>189</v>
      </c>
      <c r="AY66" s="16" t="s">
        <v>189</v>
      </c>
      <c r="AZ66" s="16" t="s">
        <v>189</v>
      </c>
      <c r="BA66" s="16" t="s">
        <v>189</v>
      </c>
      <c r="BB66" s="16" t="s">
        <v>189</v>
      </c>
      <c r="BC66" s="16" t="s">
        <v>189</v>
      </c>
      <c r="BD66" s="16" t="s">
        <v>189</v>
      </c>
      <c r="BE66" s="16" t="s">
        <v>189</v>
      </c>
      <c r="BF66" s="16" t="s">
        <v>189</v>
      </c>
      <c r="BG66" s="16" t="s">
        <v>189</v>
      </c>
      <c r="BH66" s="16" t="s">
        <v>189</v>
      </c>
      <c r="BI66" s="16" t="s">
        <v>189</v>
      </c>
      <c r="BJ66" s="16" t="s">
        <v>189</v>
      </c>
      <c r="BK66" s="16" t="s">
        <v>189</v>
      </c>
      <c r="BL66" s="16" t="s">
        <v>189</v>
      </c>
      <c r="BM66" s="16" t="s">
        <v>189</v>
      </c>
      <c r="BN66" s="16" t="s">
        <v>189</v>
      </c>
      <c r="BO66" s="16" t="s">
        <v>189</v>
      </c>
      <c r="BP66" s="16" t="s">
        <v>189</v>
      </c>
      <c r="BQ66" s="16" t="s">
        <v>189</v>
      </c>
      <c r="BR66" s="16" t="s">
        <v>189</v>
      </c>
      <c r="BS66" s="16" t="s">
        <v>189</v>
      </c>
    </row>
    <row r="67" spans="1:71">
      <c r="A67" t="s">
        <v>258</v>
      </c>
      <c r="B67" t="s">
        <v>2</v>
      </c>
      <c r="C67" t="s">
        <v>355</v>
      </c>
      <c r="D67" s="16">
        <v>-12.7424</v>
      </c>
      <c r="E67" s="16" t="s">
        <v>189</v>
      </c>
      <c r="F67" s="16" t="s">
        <v>189</v>
      </c>
      <c r="G67" s="16" t="s">
        <v>189</v>
      </c>
      <c r="H67" s="16" t="s">
        <v>189</v>
      </c>
      <c r="I67" s="16" t="s">
        <v>189</v>
      </c>
      <c r="J67" s="16" t="s">
        <v>189</v>
      </c>
      <c r="K67" s="16">
        <v>-12.7424</v>
      </c>
      <c r="L67" s="16" t="s">
        <v>189</v>
      </c>
      <c r="M67" s="16" t="s">
        <v>189</v>
      </c>
      <c r="N67" s="16" t="s">
        <v>189</v>
      </c>
      <c r="O67" s="16" t="s">
        <v>189</v>
      </c>
      <c r="P67" s="16" t="s">
        <v>189</v>
      </c>
      <c r="Q67" s="16" t="s">
        <v>189</v>
      </c>
      <c r="R67" s="16" t="s">
        <v>189</v>
      </c>
      <c r="S67" s="16" t="s">
        <v>189</v>
      </c>
      <c r="T67" s="16" t="s">
        <v>189</v>
      </c>
      <c r="U67" s="16" t="s">
        <v>189</v>
      </c>
      <c r="V67" s="16" t="s">
        <v>189</v>
      </c>
      <c r="W67" s="16" t="s">
        <v>189</v>
      </c>
      <c r="X67" s="16" t="s">
        <v>189</v>
      </c>
      <c r="Y67" s="16" t="s">
        <v>189</v>
      </c>
      <c r="Z67" s="16" t="s">
        <v>189</v>
      </c>
      <c r="AA67" s="16" t="s">
        <v>189</v>
      </c>
      <c r="AB67" s="16" t="s">
        <v>189</v>
      </c>
      <c r="AC67" s="16" t="s">
        <v>189</v>
      </c>
      <c r="AD67" s="16" t="s">
        <v>189</v>
      </c>
      <c r="AE67" s="16" t="s">
        <v>189</v>
      </c>
      <c r="AF67" s="16" t="s">
        <v>189</v>
      </c>
      <c r="AG67" s="16" t="s">
        <v>189</v>
      </c>
      <c r="AH67" s="16" t="s">
        <v>189</v>
      </c>
      <c r="AI67" s="16" t="s">
        <v>189</v>
      </c>
      <c r="AJ67" s="16" t="s">
        <v>189</v>
      </c>
      <c r="AK67" s="16" t="s">
        <v>189</v>
      </c>
      <c r="AL67" s="16" t="s">
        <v>189</v>
      </c>
      <c r="AM67" s="16" t="s">
        <v>189</v>
      </c>
      <c r="AN67" s="16" t="s">
        <v>189</v>
      </c>
      <c r="AO67" s="16" t="s">
        <v>189</v>
      </c>
      <c r="AP67" s="16" t="s">
        <v>189</v>
      </c>
      <c r="AQ67" s="16" t="s">
        <v>189</v>
      </c>
      <c r="AR67" s="16" t="s">
        <v>189</v>
      </c>
      <c r="AS67" s="16" t="s">
        <v>189</v>
      </c>
      <c r="AT67" s="16" t="s">
        <v>189</v>
      </c>
      <c r="AU67" s="16" t="s">
        <v>189</v>
      </c>
      <c r="AV67" s="16" t="s">
        <v>189</v>
      </c>
      <c r="AW67" s="16" t="s">
        <v>189</v>
      </c>
      <c r="AX67" s="16" t="s">
        <v>189</v>
      </c>
      <c r="AY67" s="16" t="s">
        <v>189</v>
      </c>
      <c r="AZ67" s="16" t="s">
        <v>189</v>
      </c>
      <c r="BA67" s="16" t="s">
        <v>189</v>
      </c>
      <c r="BB67" s="16" t="s">
        <v>189</v>
      </c>
      <c r="BC67" s="16" t="s">
        <v>189</v>
      </c>
      <c r="BD67" s="16" t="s">
        <v>189</v>
      </c>
      <c r="BE67" s="16" t="s">
        <v>189</v>
      </c>
      <c r="BF67" s="16" t="s">
        <v>189</v>
      </c>
      <c r="BG67" s="16" t="s">
        <v>189</v>
      </c>
      <c r="BH67" s="16" t="s">
        <v>189</v>
      </c>
      <c r="BI67" s="16" t="s">
        <v>189</v>
      </c>
      <c r="BJ67" s="16" t="s">
        <v>189</v>
      </c>
      <c r="BK67" s="16" t="s">
        <v>189</v>
      </c>
      <c r="BL67" s="16" t="s">
        <v>189</v>
      </c>
      <c r="BM67" s="16" t="s">
        <v>189</v>
      </c>
      <c r="BN67" s="16" t="s">
        <v>189</v>
      </c>
      <c r="BO67" s="16" t="s">
        <v>189</v>
      </c>
      <c r="BP67" s="16" t="s">
        <v>189</v>
      </c>
      <c r="BQ67" s="16" t="s">
        <v>189</v>
      </c>
      <c r="BR67" s="16" t="s">
        <v>189</v>
      </c>
      <c r="BS67" s="16" t="s">
        <v>189</v>
      </c>
    </row>
    <row r="68" spans="1:71">
      <c r="A68" t="s">
        <v>259</v>
      </c>
      <c r="B68" t="s">
        <v>0</v>
      </c>
      <c r="C68" t="s">
        <v>356</v>
      </c>
      <c r="D68" s="16">
        <v>5.5198</v>
      </c>
      <c r="E68" s="16">
        <v>5.9242999999999997</v>
      </c>
      <c r="F68" s="16">
        <v>-7.5293999999999999</v>
      </c>
      <c r="G68" s="16">
        <v>-3.7692999999999999</v>
      </c>
      <c r="H68" s="16">
        <v>5.9242999999999997</v>
      </c>
      <c r="I68" s="16">
        <v>5.2655000000000003</v>
      </c>
      <c r="J68" s="16" t="s">
        <v>189</v>
      </c>
      <c r="K68" s="16">
        <v>5.5362999999999998</v>
      </c>
      <c r="L68" s="16">
        <v>5.6173000000000002</v>
      </c>
      <c r="M68" s="16">
        <v>-7.2070999999999996</v>
      </c>
      <c r="N68" s="16">
        <v>4.5438999999999998</v>
      </c>
      <c r="O68" s="16">
        <v>6.4127999999999998</v>
      </c>
      <c r="P68" s="16">
        <v>4.8177000000000003</v>
      </c>
      <c r="Q68" s="16">
        <v>4.7382999999999997</v>
      </c>
      <c r="R68" s="16">
        <v>-6.7668999999999997</v>
      </c>
      <c r="S68" s="16">
        <v>-5.8465999999999996</v>
      </c>
      <c r="T68" s="16">
        <v>5.3540999999999999</v>
      </c>
      <c r="U68" s="16">
        <v>7.1128</v>
      </c>
      <c r="V68" s="16">
        <v>4.8190999999999997</v>
      </c>
      <c r="W68" s="16">
        <v>5.6115000000000004</v>
      </c>
      <c r="X68" s="16" t="s">
        <v>189</v>
      </c>
      <c r="Y68" s="16">
        <v>5.9828999999999999</v>
      </c>
      <c r="Z68" s="16">
        <v>5.4511000000000003</v>
      </c>
      <c r="AA68" s="16">
        <v>5.9828999999999999</v>
      </c>
      <c r="AB68" s="16">
        <v>-4.9550000000000001</v>
      </c>
      <c r="AC68" s="16" t="s">
        <v>189</v>
      </c>
      <c r="AD68" s="16" t="s">
        <v>189</v>
      </c>
      <c r="AE68" s="16">
        <v>-4.4527999999999999</v>
      </c>
      <c r="AF68" s="16" t="s">
        <v>189</v>
      </c>
      <c r="AG68" s="16" t="s">
        <v>189</v>
      </c>
      <c r="AH68" s="16">
        <v>6.0925000000000002</v>
      </c>
      <c r="AI68" s="16">
        <v>4.6844999999999999</v>
      </c>
      <c r="AJ68" s="16">
        <v>4.8201000000000001</v>
      </c>
      <c r="AK68" s="16">
        <v>5.8315999999999999</v>
      </c>
      <c r="AL68" s="16">
        <v>3.3370000000000002</v>
      </c>
      <c r="AM68" s="16">
        <v>-8.3727999999999998</v>
      </c>
      <c r="AN68" s="16">
        <v>-7.2142999999999997</v>
      </c>
      <c r="AO68" s="16">
        <v>-6.9960000000000004</v>
      </c>
      <c r="AP68" s="16">
        <v>6.0004</v>
      </c>
      <c r="AQ68" s="16" t="s">
        <v>189</v>
      </c>
      <c r="AR68" s="16">
        <v>-5.0522</v>
      </c>
      <c r="AS68" s="16">
        <v>-4.609</v>
      </c>
      <c r="AT68" s="16">
        <v>-4.2626999999999997</v>
      </c>
      <c r="AU68" s="16">
        <v>-5.8220999999999998</v>
      </c>
      <c r="AV68" s="16">
        <v>-6.5909000000000004</v>
      </c>
      <c r="AW68" s="16">
        <v>4.6685999999999996</v>
      </c>
      <c r="AX68" s="16">
        <v>4.7306999999999997</v>
      </c>
      <c r="AY68" s="16">
        <v>-6.3215000000000003</v>
      </c>
      <c r="AZ68" s="16" t="s">
        <v>189</v>
      </c>
      <c r="BA68" s="16">
        <v>-7.3098999999999998</v>
      </c>
      <c r="BB68" s="16">
        <v>-4.7987000000000002</v>
      </c>
      <c r="BC68" s="16" t="s">
        <v>189</v>
      </c>
      <c r="BD68" s="16">
        <v>-7.0669000000000004</v>
      </c>
      <c r="BE68" s="16">
        <v>-5.3281999999999998</v>
      </c>
      <c r="BF68" s="16">
        <v>5.9722</v>
      </c>
      <c r="BG68" s="16">
        <v>-7.6054000000000004</v>
      </c>
      <c r="BH68" s="16">
        <v>6.0190999999999999</v>
      </c>
      <c r="BI68" s="16" t="s">
        <v>189</v>
      </c>
      <c r="BJ68" s="16">
        <v>4.5293999999999999</v>
      </c>
      <c r="BK68" s="16" t="s">
        <v>189</v>
      </c>
      <c r="BL68" s="16" t="s">
        <v>189</v>
      </c>
      <c r="BM68" s="16">
        <v>4.6920000000000002</v>
      </c>
      <c r="BN68" s="16">
        <v>-2.1274999999999999</v>
      </c>
      <c r="BO68" s="16">
        <v>-6.3669000000000002</v>
      </c>
      <c r="BP68" s="16">
        <v>5.1412000000000004</v>
      </c>
      <c r="BQ68" s="16">
        <v>-4.2378</v>
      </c>
      <c r="BR68" s="16" t="s">
        <v>189</v>
      </c>
      <c r="BS68" s="16">
        <v>-6.0609000000000002</v>
      </c>
    </row>
    <row r="69" spans="1:71">
      <c r="A69" t="s">
        <v>259</v>
      </c>
      <c r="B69" t="s">
        <v>75</v>
      </c>
      <c r="C69" t="s">
        <v>357</v>
      </c>
      <c r="D69" s="16">
        <v>1.7848999999999999</v>
      </c>
      <c r="E69" s="16">
        <v>0.71950000000000003</v>
      </c>
      <c r="F69" s="16">
        <v>1.9883</v>
      </c>
      <c r="G69" s="16">
        <v>2.302</v>
      </c>
      <c r="H69" s="16">
        <v>0.71950000000000003</v>
      </c>
      <c r="I69" s="16">
        <v>2.2528000000000001</v>
      </c>
      <c r="J69" s="16" t="s">
        <v>189</v>
      </c>
      <c r="K69" s="16">
        <v>1.8262</v>
      </c>
      <c r="L69" s="16">
        <v>2.6564000000000001</v>
      </c>
      <c r="M69" s="16">
        <v>0.3377</v>
      </c>
      <c r="N69" s="16">
        <v>2.0568</v>
      </c>
      <c r="O69" s="16">
        <v>1.9682999999999999</v>
      </c>
      <c r="P69" s="16">
        <v>1.5550999999999999</v>
      </c>
      <c r="Q69" s="16">
        <v>1.0456000000000001</v>
      </c>
      <c r="R69" s="16">
        <v>3.3490000000000002</v>
      </c>
      <c r="S69" s="16">
        <v>2.7833999999999999</v>
      </c>
      <c r="T69" s="16">
        <v>1.2916000000000001</v>
      </c>
      <c r="U69" s="16">
        <v>0.83709999999999996</v>
      </c>
      <c r="V69" s="16">
        <v>2.2602000000000002</v>
      </c>
      <c r="W69" s="16">
        <v>2.1534</v>
      </c>
      <c r="X69" s="16" t="s">
        <v>189</v>
      </c>
      <c r="Y69" s="16">
        <v>0.83209999999999995</v>
      </c>
      <c r="Z69" s="16">
        <v>2.0146999999999999</v>
      </c>
      <c r="AA69" s="16">
        <v>0.83209999999999995</v>
      </c>
      <c r="AB69" s="16">
        <v>2.8359999999999999</v>
      </c>
      <c r="AC69" s="16" t="s">
        <v>189</v>
      </c>
      <c r="AD69" s="16">
        <v>-0.2293</v>
      </c>
      <c r="AE69" s="16">
        <v>3.7806000000000002</v>
      </c>
      <c r="AF69" s="16">
        <v>0.1424</v>
      </c>
      <c r="AG69" s="16">
        <v>-7.0564999999999998</v>
      </c>
      <c r="AH69" s="16">
        <v>1.4541999999999999</v>
      </c>
      <c r="AI69" s="16">
        <v>0.86680000000000001</v>
      </c>
      <c r="AJ69" s="16">
        <v>0.95469999999999999</v>
      </c>
      <c r="AK69" s="16">
        <v>1.4395</v>
      </c>
      <c r="AL69" s="16">
        <v>1.5026999999999999</v>
      </c>
      <c r="AM69" s="16">
        <v>0.94850000000000001</v>
      </c>
      <c r="AN69" s="16">
        <v>1.2031000000000001</v>
      </c>
      <c r="AO69" s="16">
        <v>0.61019999999999996</v>
      </c>
      <c r="AP69" s="16">
        <v>1.1555</v>
      </c>
      <c r="AQ69" s="16">
        <v>-1E-4</v>
      </c>
      <c r="AR69" s="16">
        <v>0.42199999999999999</v>
      </c>
      <c r="AS69" s="16">
        <v>3.0114999999999998</v>
      </c>
      <c r="AT69" s="16">
        <v>1.0096000000000001</v>
      </c>
      <c r="AU69" s="16">
        <v>4.5511999999999997</v>
      </c>
      <c r="AV69" s="16">
        <v>0.74250000000000005</v>
      </c>
      <c r="AW69" s="16">
        <v>2.5722</v>
      </c>
      <c r="AX69" s="16">
        <v>1.0558000000000001</v>
      </c>
      <c r="AY69" s="16">
        <v>3.6791999999999998</v>
      </c>
      <c r="AZ69" s="16">
        <v>-0.59560000000000002</v>
      </c>
      <c r="BA69" s="16">
        <v>-0.97050000000000003</v>
      </c>
      <c r="BB69" s="16">
        <v>0.9869</v>
      </c>
      <c r="BC69" s="16" t="s">
        <v>189</v>
      </c>
      <c r="BD69" s="16">
        <v>2.2875999999999999</v>
      </c>
      <c r="BE69" s="16">
        <v>1.1814</v>
      </c>
      <c r="BF69" s="16">
        <v>0.86709999999999998</v>
      </c>
      <c r="BG69" s="16">
        <v>-3.7259000000000002</v>
      </c>
      <c r="BH69" s="16">
        <v>0.93010000000000004</v>
      </c>
      <c r="BI69" s="16" t="s">
        <v>189</v>
      </c>
      <c r="BJ69" s="16">
        <v>1.7221</v>
      </c>
      <c r="BK69" s="16" t="s">
        <v>189</v>
      </c>
      <c r="BL69" s="16" t="s">
        <v>189</v>
      </c>
      <c r="BM69" s="16">
        <v>1.7084999999999999</v>
      </c>
      <c r="BN69" s="16">
        <v>1.1662999999999999</v>
      </c>
      <c r="BO69" s="16">
        <v>1.9119999999999999</v>
      </c>
      <c r="BP69" s="16">
        <v>0.79500000000000004</v>
      </c>
      <c r="BQ69" s="16">
        <v>1.2296</v>
      </c>
      <c r="BR69" s="16" t="s">
        <v>189</v>
      </c>
      <c r="BS69" s="16">
        <v>3.6377999999999999</v>
      </c>
    </row>
    <row r="70" spans="1:71">
      <c r="A70" t="s">
        <v>259</v>
      </c>
      <c r="B70" t="s">
        <v>2</v>
      </c>
      <c r="C70" t="s">
        <v>358</v>
      </c>
      <c r="D70" s="16">
        <v>-11.6873</v>
      </c>
      <c r="E70" s="16" t="s">
        <v>189</v>
      </c>
      <c r="F70" s="16" t="s">
        <v>189</v>
      </c>
      <c r="G70" s="16" t="s">
        <v>189</v>
      </c>
      <c r="H70" s="16" t="s">
        <v>189</v>
      </c>
      <c r="I70" s="16" t="s">
        <v>189</v>
      </c>
      <c r="J70" s="16" t="s">
        <v>189</v>
      </c>
      <c r="K70" s="16" t="s">
        <v>189</v>
      </c>
      <c r="L70" s="16" t="s">
        <v>189</v>
      </c>
      <c r="M70" s="16" t="s">
        <v>189</v>
      </c>
      <c r="N70" s="16" t="s">
        <v>189</v>
      </c>
      <c r="O70" s="16">
        <v>-7.4851000000000001</v>
      </c>
      <c r="P70" s="16" t="s">
        <v>189</v>
      </c>
      <c r="Q70" s="16">
        <v>-11.843</v>
      </c>
      <c r="R70" s="16" t="s">
        <v>189</v>
      </c>
      <c r="S70" s="16" t="s">
        <v>189</v>
      </c>
      <c r="T70" s="16">
        <v>-12.414400000000001</v>
      </c>
      <c r="U70" s="16">
        <v>-12.4184</v>
      </c>
      <c r="V70" s="16" t="s">
        <v>189</v>
      </c>
      <c r="W70" s="16" t="s">
        <v>189</v>
      </c>
      <c r="X70" s="16" t="s">
        <v>189</v>
      </c>
      <c r="Y70" s="16" t="s">
        <v>189</v>
      </c>
      <c r="Z70" s="16" t="s">
        <v>189</v>
      </c>
      <c r="AA70" s="16" t="s">
        <v>189</v>
      </c>
      <c r="AB70" s="16" t="s">
        <v>189</v>
      </c>
      <c r="AC70" s="16" t="s">
        <v>189</v>
      </c>
      <c r="AD70" s="16" t="s">
        <v>189</v>
      </c>
      <c r="AE70" s="16" t="s">
        <v>189</v>
      </c>
      <c r="AF70" s="16" t="s">
        <v>189</v>
      </c>
      <c r="AG70" s="16" t="s">
        <v>189</v>
      </c>
      <c r="AH70" s="16" t="s">
        <v>189</v>
      </c>
      <c r="AI70" s="16" t="s">
        <v>189</v>
      </c>
      <c r="AJ70" s="16" t="s">
        <v>189</v>
      </c>
      <c r="AK70" s="16" t="s">
        <v>189</v>
      </c>
      <c r="AL70" s="16">
        <v>-12.638</v>
      </c>
      <c r="AM70" s="16" t="s">
        <v>189</v>
      </c>
      <c r="AN70" s="16" t="s">
        <v>189</v>
      </c>
      <c r="AO70" s="16" t="s">
        <v>189</v>
      </c>
      <c r="AP70" s="16">
        <v>-12.708</v>
      </c>
      <c r="AQ70" s="16" t="s">
        <v>189</v>
      </c>
      <c r="AR70" s="16" t="s">
        <v>189</v>
      </c>
      <c r="AS70" s="16" t="s">
        <v>189</v>
      </c>
      <c r="AT70" s="16" t="s">
        <v>189</v>
      </c>
      <c r="AU70" s="16" t="s">
        <v>189</v>
      </c>
      <c r="AV70" s="16" t="s">
        <v>189</v>
      </c>
      <c r="AW70" s="16" t="s">
        <v>189</v>
      </c>
      <c r="AX70" s="16" t="s">
        <v>189</v>
      </c>
      <c r="AY70" s="16" t="s">
        <v>189</v>
      </c>
      <c r="AZ70" s="16" t="s">
        <v>189</v>
      </c>
      <c r="BA70" s="16" t="s">
        <v>189</v>
      </c>
      <c r="BB70" s="16" t="s">
        <v>189</v>
      </c>
      <c r="BC70" s="16" t="s">
        <v>189</v>
      </c>
      <c r="BD70" s="16" t="s">
        <v>189</v>
      </c>
      <c r="BE70" s="16" t="s">
        <v>189</v>
      </c>
      <c r="BF70" s="16" t="s">
        <v>189</v>
      </c>
      <c r="BG70" s="16" t="s">
        <v>189</v>
      </c>
      <c r="BH70" s="16">
        <v>-7.8490000000000002</v>
      </c>
      <c r="BI70" s="16" t="s">
        <v>189</v>
      </c>
      <c r="BJ70" s="16" t="s">
        <v>189</v>
      </c>
      <c r="BK70" s="16" t="s">
        <v>189</v>
      </c>
      <c r="BL70" s="16" t="s">
        <v>189</v>
      </c>
      <c r="BM70" s="16" t="s">
        <v>189</v>
      </c>
      <c r="BN70" s="16" t="s">
        <v>189</v>
      </c>
      <c r="BO70" s="16" t="s">
        <v>189</v>
      </c>
      <c r="BP70" s="16" t="s">
        <v>189</v>
      </c>
      <c r="BQ70" s="16" t="s">
        <v>189</v>
      </c>
      <c r="BR70" s="16" t="s">
        <v>189</v>
      </c>
      <c r="BS70" s="16" t="s">
        <v>189</v>
      </c>
    </row>
    <row r="71" spans="1:71">
      <c r="A71" t="s">
        <v>259</v>
      </c>
      <c r="B71" t="s">
        <v>67</v>
      </c>
      <c r="C71" t="s">
        <v>359</v>
      </c>
      <c r="D71" s="16">
        <v>-13.852600000000001</v>
      </c>
      <c r="E71" s="16" t="s">
        <v>189</v>
      </c>
      <c r="F71" s="16" t="s">
        <v>189</v>
      </c>
      <c r="G71" s="16" t="s">
        <v>189</v>
      </c>
      <c r="H71" s="16" t="s">
        <v>189</v>
      </c>
      <c r="I71" s="16" t="s">
        <v>189</v>
      </c>
      <c r="J71" s="16" t="s">
        <v>189</v>
      </c>
      <c r="K71" s="16">
        <v>-15.8001</v>
      </c>
      <c r="L71" s="16" t="s">
        <v>189</v>
      </c>
      <c r="M71" s="16" t="s">
        <v>189</v>
      </c>
      <c r="N71" s="16" t="s">
        <v>189</v>
      </c>
      <c r="O71" s="16">
        <v>-13.3764</v>
      </c>
      <c r="P71" s="16" t="s">
        <v>189</v>
      </c>
      <c r="Q71" s="16">
        <v>-13.173400000000001</v>
      </c>
      <c r="R71" s="16" t="s">
        <v>189</v>
      </c>
      <c r="S71" s="16" t="s">
        <v>189</v>
      </c>
      <c r="T71" s="16">
        <v>-14.9017</v>
      </c>
      <c r="U71" s="16">
        <v>-7.6608000000000001</v>
      </c>
      <c r="V71" s="16" t="s">
        <v>189</v>
      </c>
      <c r="W71" s="16" t="s">
        <v>189</v>
      </c>
      <c r="X71" s="16" t="s">
        <v>189</v>
      </c>
      <c r="Y71" s="16">
        <v>-12.7788</v>
      </c>
      <c r="Z71" s="16" t="s">
        <v>189</v>
      </c>
      <c r="AA71" s="16">
        <v>-12.7788</v>
      </c>
      <c r="AB71" s="16" t="s">
        <v>189</v>
      </c>
      <c r="AC71" s="16" t="s">
        <v>189</v>
      </c>
      <c r="AD71" s="16" t="s">
        <v>189</v>
      </c>
      <c r="AE71" s="16" t="s">
        <v>189</v>
      </c>
      <c r="AF71" s="16" t="s">
        <v>189</v>
      </c>
      <c r="AG71" s="16" t="s">
        <v>189</v>
      </c>
      <c r="AH71" s="16" t="s">
        <v>189</v>
      </c>
      <c r="AI71" s="16">
        <v>-12.7788</v>
      </c>
      <c r="AJ71" s="16" t="s">
        <v>189</v>
      </c>
      <c r="AK71" s="16" t="s">
        <v>189</v>
      </c>
      <c r="AL71" s="16">
        <v>-14.031000000000001</v>
      </c>
      <c r="AM71" s="16" t="s">
        <v>189</v>
      </c>
      <c r="AN71" s="16" t="s">
        <v>189</v>
      </c>
      <c r="AO71" s="16" t="s">
        <v>189</v>
      </c>
      <c r="AP71" s="16">
        <v>-6.1139999999999999</v>
      </c>
      <c r="AQ71" s="16" t="s">
        <v>189</v>
      </c>
      <c r="AR71" s="16" t="s">
        <v>189</v>
      </c>
      <c r="AS71" s="16" t="s">
        <v>189</v>
      </c>
      <c r="AT71" s="16" t="s">
        <v>189</v>
      </c>
      <c r="AU71" s="16" t="s">
        <v>189</v>
      </c>
      <c r="AV71" s="16" t="s">
        <v>189</v>
      </c>
      <c r="AW71" s="16" t="s">
        <v>189</v>
      </c>
      <c r="AX71" s="16" t="s">
        <v>189</v>
      </c>
      <c r="AY71" s="16" t="s">
        <v>189</v>
      </c>
      <c r="AZ71" s="16" t="s">
        <v>189</v>
      </c>
      <c r="BA71" s="16" t="s">
        <v>189</v>
      </c>
      <c r="BB71" s="16" t="s">
        <v>189</v>
      </c>
      <c r="BC71" s="16" t="s">
        <v>189</v>
      </c>
      <c r="BD71" s="16" t="s">
        <v>189</v>
      </c>
      <c r="BE71" s="16" t="s">
        <v>189</v>
      </c>
      <c r="BF71" s="16" t="s">
        <v>189</v>
      </c>
      <c r="BG71" s="16" t="s">
        <v>189</v>
      </c>
      <c r="BH71" s="16">
        <v>-13.253</v>
      </c>
      <c r="BI71" s="16" t="s">
        <v>189</v>
      </c>
      <c r="BJ71" s="16" t="s">
        <v>189</v>
      </c>
      <c r="BK71" s="16" t="s">
        <v>189</v>
      </c>
      <c r="BL71" s="16" t="s">
        <v>189</v>
      </c>
      <c r="BM71" s="16" t="s">
        <v>189</v>
      </c>
      <c r="BN71" s="16" t="s">
        <v>189</v>
      </c>
      <c r="BO71" s="16" t="s">
        <v>189</v>
      </c>
      <c r="BP71" s="16" t="s">
        <v>189</v>
      </c>
      <c r="BQ71" s="16" t="s">
        <v>189</v>
      </c>
      <c r="BR71" s="16" t="s">
        <v>189</v>
      </c>
      <c r="BS71" s="16" t="s">
        <v>189</v>
      </c>
    </row>
    <row r="72" spans="1:71">
      <c r="A72" t="s">
        <v>260</v>
      </c>
      <c r="B72" t="s">
        <v>0</v>
      </c>
      <c r="C72" t="s">
        <v>360</v>
      </c>
      <c r="D72" s="16">
        <v>3.9201000000000001</v>
      </c>
      <c r="E72" s="16">
        <v>-8.5970999999999993</v>
      </c>
      <c r="F72" s="16" t="s">
        <v>189</v>
      </c>
      <c r="G72" s="16" t="s">
        <v>189</v>
      </c>
      <c r="H72" s="16">
        <v>-8.5970999999999993</v>
      </c>
      <c r="I72" s="16">
        <v>-3.1231</v>
      </c>
      <c r="J72" s="16" t="s">
        <v>189</v>
      </c>
      <c r="K72" s="16">
        <v>4.0258000000000003</v>
      </c>
      <c r="L72" s="16">
        <v>-3.0556000000000001</v>
      </c>
      <c r="M72" s="16">
        <v>-2.8626</v>
      </c>
      <c r="N72" s="16" t="s">
        <v>189</v>
      </c>
      <c r="O72" s="16">
        <v>-3.6644000000000001</v>
      </c>
      <c r="P72" s="16">
        <v>-4.7045000000000003</v>
      </c>
      <c r="Q72" s="16">
        <v>3.7292000000000001</v>
      </c>
      <c r="R72" s="16">
        <v>-4.9401999999999999</v>
      </c>
      <c r="S72" s="16">
        <v>-7.8063000000000002</v>
      </c>
      <c r="T72" s="16">
        <v>-2.5484</v>
      </c>
      <c r="U72" s="16">
        <v>-4.7469999999999999</v>
      </c>
      <c r="V72" s="16">
        <v>-2.6276000000000002</v>
      </c>
      <c r="W72" s="16">
        <v>-6.7179000000000002</v>
      </c>
      <c r="X72" s="16" t="s">
        <v>189</v>
      </c>
      <c r="Y72" s="16" t="s">
        <v>189</v>
      </c>
      <c r="Z72" s="16">
        <v>4.6684000000000001</v>
      </c>
      <c r="AA72" s="16" t="s">
        <v>189</v>
      </c>
      <c r="AB72" s="16">
        <v>-8.4978999999999996</v>
      </c>
      <c r="AC72" s="16" t="s">
        <v>189</v>
      </c>
      <c r="AD72" s="16" t="s">
        <v>189</v>
      </c>
      <c r="AE72" s="16" t="s">
        <v>189</v>
      </c>
      <c r="AF72" s="16" t="s">
        <v>189</v>
      </c>
      <c r="AG72" s="16" t="s">
        <v>189</v>
      </c>
      <c r="AH72" s="16">
        <v>-2.3656999999999999</v>
      </c>
      <c r="AI72" s="16" t="s">
        <v>189</v>
      </c>
      <c r="AJ72" s="16" t="s">
        <v>189</v>
      </c>
      <c r="AK72" s="16" t="s">
        <v>189</v>
      </c>
      <c r="AL72" s="16">
        <v>-4.2325999999999997</v>
      </c>
      <c r="AM72" s="16" t="s">
        <v>189</v>
      </c>
      <c r="AN72" s="16" t="s">
        <v>189</v>
      </c>
      <c r="AO72" s="16" t="s">
        <v>189</v>
      </c>
      <c r="AP72" s="16">
        <v>-5.6222000000000003</v>
      </c>
      <c r="AQ72" s="16" t="s">
        <v>189</v>
      </c>
      <c r="AR72" s="16" t="s">
        <v>189</v>
      </c>
      <c r="AS72" s="16" t="s">
        <v>189</v>
      </c>
      <c r="AT72" s="16">
        <v>-1.7202</v>
      </c>
      <c r="AU72" s="16" t="s">
        <v>189</v>
      </c>
      <c r="AV72" s="16" t="s">
        <v>189</v>
      </c>
      <c r="AW72" s="16">
        <v>-3.8613</v>
      </c>
      <c r="AX72" s="16">
        <v>-4.1696999999999997</v>
      </c>
      <c r="AY72" s="16">
        <v>-5.8258999999999999</v>
      </c>
      <c r="AZ72" s="16" t="s">
        <v>189</v>
      </c>
      <c r="BA72" s="16" t="s">
        <v>189</v>
      </c>
      <c r="BB72" s="16" t="s">
        <v>189</v>
      </c>
      <c r="BC72" s="16" t="s">
        <v>189</v>
      </c>
      <c r="BD72" s="16">
        <v>-4.3868</v>
      </c>
      <c r="BE72" s="16" t="s">
        <v>189</v>
      </c>
      <c r="BF72" s="16">
        <v>-8.4659999999999993</v>
      </c>
      <c r="BG72" s="16" t="s">
        <v>189</v>
      </c>
      <c r="BH72" s="16">
        <v>-4.5170000000000003</v>
      </c>
      <c r="BI72" s="16" t="s">
        <v>189</v>
      </c>
      <c r="BJ72" s="16">
        <v>-4.9131</v>
      </c>
      <c r="BK72" s="16" t="s">
        <v>189</v>
      </c>
      <c r="BL72" s="16" t="s">
        <v>189</v>
      </c>
      <c r="BM72" s="16">
        <v>-4.9973999999999998</v>
      </c>
      <c r="BN72" s="16" t="s">
        <v>189</v>
      </c>
      <c r="BO72" s="16">
        <v>-6.6378000000000004</v>
      </c>
      <c r="BP72" s="16">
        <v>-8.8176000000000005</v>
      </c>
      <c r="BQ72" s="16" t="s">
        <v>189</v>
      </c>
      <c r="BR72" s="16" t="s">
        <v>189</v>
      </c>
      <c r="BS72" s="16">
        <v>-5.7952000000000004</v>
      </c>
    </row>
    <row r="73" spans="1:71">
      <c r="A73" t="s">
        <v>260</v>
      </c>
      <c r="B73" t="s">
        <v>75</v>
      </c>
      <c r="C73" t="s">
        <v>361</v>
      </c>
      <c r="D73" s="16">
        <v>4.8212999999999999</v>
      </c>
      <c r="E73" s="16">
        <v>-4.6837</v>
      </c>
      <c r="F73" s="16" t="s">
        <v>189</v>
      </c>
      <c r="G73" s="16" t="s">
        <v>189</v>
      </c>
      <c r="H73" s="16">
        <v>-4.6837</v>
      </c>
      <c r="I73" s="16">
        <v>-4.6920000000000002</v>
      </c>
      <c r="J73" s="16" t="s">
        <v>189</v>
      </c>
      <c r="K73" s="16">
        <v>4.9935999999999998</v>
      </c>
      <c r="L73" s="16" t="s">
        <v>189</v>
      </c>
      <c r="M73" s="16" t="s">
        <v>189</v>
      </c>
      <c r="N73" s="16" t="s">
        <v>189</v>
      </c>
      <c r="O73" s="16">
        <v>-3.4765000000000001</v>
      </c>
      <c r="P73" s="16" t="s">
        <v>189</v>
      </c>
      <c r="Q73" s="16">
        <v>-4.4086999999999996</v>
      </c>
      <c r="R73" s="16" t="s">
        <v>189</v>
      </c>
      <c r="S73" s="16">
        <v>-4.8868999999999998</v>
      </c>
      <c r="T73" s="16">
        <v>-5.0491999999999999</v>
      </c>
      <c r="U73" s="16">
        <v>-5.4767999999999999</v>
      </c>
      <c r="V73" s="16">
        <v>-3.5499000000000001</v>
      </c>
      <c r="W73" s="16">
        <v>-4.8055000000000003</v>
      </c>
      <c r="X73" s="16" t="s">
        <v>189</v>
      </c>
      <c r="Y73" s="16" t="s">
        <v>189</v>
      </c>
      <c r="Z73" s="16">
        <v>-5.3102999999999998</v>
      </c>
      <c r="AA73" s="16" t="s">
        <v>189</v>
      </c>
      <c r="AB73" s="16" t="s">
        <v>189</v>
      </c>
      <c r="AC73" s="16" t="s">
        <v>189</v>
      </c>
      <c r="AD73" s="16" t="s">
        <v>189</v>
      </c>
      <c r="AE73" s="16" t="s">
        <v>189</v>
      </c>
      <c r="AF73" s="16" t="s">
        <v>189</v>
      </c>
      <c r="AG73" s="16" t="s">
        <v>189</v>
      </c>
      <c r="AH73" s="16" t="s">
        <v>189</v>
      </c>
      <c r="AI73" s="16" t="s">
        <v>189</v>
      </c>
      <c r="AJ73" s="16" t="s">
        <v>189</v>
      </c>
      <c r="AK73" s="16" t="s">
        <v>189</v>
      </c>
      <c r="AL73" s="16">
        <v>-4.7011000000000003</v>
      </c>
      <c r="AM73" s="16" t="s">
        <v>189</v>
      </c>
      <c r="AN73" s="16" t="s">
        <v>189</v>
      </c>
      <c r="AO73" s="16" t="s">
        <v>189</v>
      </c>
      <c r="AP73" s="16" t="s">
        <v>189</v>
      </c>
      <c r="AQ73" s="16" t="s">
        <v>189</v>
      </c>
      <c r="AR73" s="16" t="s">
        <v>189</v>
      </c>
      <c r="AS73" s="16" t="s">
        <v>189</v>
      </c>
      <c r="AT73" s="16" t="s">
        <v>189</v>
      </c>
      <c r="AU73" s="16" t="s">
        <v>189</v>
      </c>
      <c r="AV73" s="16" t="s">
        <v>189</v>
      </c>
      <c r="AW73" s="16" t="s">
        <v>189</v>
      </c>
      <c r="AX73" s="16">
        <v>-4.1630000000000003</v>
      </c>
      <c r="AY73" s="16" t="s">
        <v>189</v>
      </c>
      <c r="AZ73" s="16" t="s">
        <v>189</v>
      </c>
      <c r="BA73" s="16" t="s">
        <v>189</v>
      </c>
      <c r="BB73" s="16" t="s">
        <v>189</v>
      </c>
      <c r="BC73" s="16" t="s">
        <v>189</v>
      </c>
      <c r="BD73" s="16" t="s">
        <v>189</v>
      </c>
      <c r="BE73" s="16" t="s">
        <v>189</v>
      </c>
      <c r="BF73" s="16">
        <v>-5.2923</v>
      </c>
      <c r="BG73" s="16" t="s">
        <v>189</v>
      </c>
      <c r="BH73" s="16">
        <v>-3.3062</v>
      </c>
      <c r="BI73" s="16" t="s">
        <v>189</v>
      </c>
      <c r="BJ73" s="16" t="s">
        <v>189</v>
      </c>
      <c r="BK73" s="16" t="s">
        <v>189</v>
      </c>
      <c r="BL73" s="16" t="s">
        <v>189</v>
      </c>
      <c r="BM73" s="16" t="s">
        <v>189</v>
      </c>
      <c r="BN73" s="16" t="s">
        <v>189</v>
      </c>
      <c r="BO73" s="16" t="s">
        <v>189</v>
      </c>
      <c r="BP73" s="16" t="s">
        <v>189</v>
      </c>
      <c r="BQ73" s="16" t="s">
        <v>189</v>
      </c>
      <c r="BR73" s="16" t="s">
        <v>189</v>
      </c>
      <c r="BS73" s="16" t="s">
        <v>189</v>
      </c>
    </row>
    <row r="74" spans="1:71">
      <c r="A74" t="s">
        <v>260</v>
      </c>
      <c r="B74" t="s">
        <v>2</v>
      </c>
      <c r="C74" t="s">
        <v>362</v>
      </c>
      <c r="D74" s="16">
        <v>-5.0430000000000001</v>
      </c>
      <c r="E74" s="16" t="s">
        <v>189</v>
      </c>
      <c r="F74" s="16" t="s">
        <v>189</v>
      </c>
      <c r="G74" s="16" t="s">
        <v>189</v>
      </c>
      <c r="H74" s="16" t="s">
        <v>189</v>
      </c>
      <c r="I74" s="16" t="s">
        <v>189</v>
      </c>
      <c r="J74" s="16" t="s">
        <v>189</v>
      </c>
      <c r="K74" s="16" t="s">
        <v>189</v>
      </c>
      <c r="L74" s="16" t="s">
        <v>189</v>
      </c>
      <c r="M74" s="16" t="s">
        <v>189</v>
      </c>
      <c r="N74" s="16" t="s">
        <v>189</v>
      </c>
      <c r="O74" s="16" t="s">
        <v>189</v>
      </c>
      <c r="P74" s="16" t="s">
        <v>189</v>
      </c>
      <c r="Q74" s="16" t="s">
        <v>189</v>
      </c>
      <c r="R74" s="16" t="s">
        <v>189</v>
      </c>
      <c r="S74" s="16" t="s">
        <v>189</v>
      </c>
      <c r="T74" s="16" t="s">
        <v>189</v>
      </c>
      <c r="U74" s="16" t="s">
        <v>189</v>
      </c>
      <c r="V74" s="16" t="s">
        <v>189</v>
      </c>
      <c r="W74" s="16" t="s">
        <v>189</v>
      </c>
      <c r="X74" s="16" t="s">
        <v>189</v>
      </c>
      <c r="Y74" s="16" t="s">
        <v>189</v>
      </c>
      <c r="Z74" s="16" t="s">
        <v>189</v>
      </c>
      <c r="AA74" s="16" t="s">
        <v>189</v>
      </c>
      <c r="AB74" s="16" t="s">
        <v>189</v>
      </c>
      <c r="AC74" s="16" t="s">
        <v>189</v>
      </c>
      <c r="AD74" s="16" t="s">
        <v>189</v>
      </c>
      <c r="AE74" s="16" t="s">
        <v>189</v>
      </c>
      <c r="AF74" s="16" t="s">
        <v>189</v>
      </c>
      <c r="AG74" s="16" t="s">
        <v>189</v>
      </c>
      <c r="AH74" s="16" t="s">
        <v>189</v>
      </c>
      <c r="AI74" s="16" t="s">
        <v>189</v>
      </c>
      <c r="AJ74" s="16" t="s">
        <v>189</v>
      </c>
      <c r="AK74" s="16" t="s">
        <v>189</v>
      </c>
      <c r="AL74" s="16" t="s">
        <v>189</v>
      </c>
      <c r="AM74" s="16" t="s">
        <v>189</v>
      </c>
      <c r="AN74" s="16" t="s">
        <v>189</v>
      </c>
      <c r="AO74" s="16" t="s">
        <v>189</v>
      </c>
      <c r="AP74" s="16" t="s">
        <v>189</v>
      </c>
      <c r="AQ74" s="16" t="s">
        <v>189</v>
      </c>
      <c r="AR74" s="16" t="s">
        <v>189</v>
      </c>
      <c r="AS74" s="16" t="s">
        <v>189</v>
      </c>
      <c r="AT74" s="16" t="s">
        <v>189</v>
      </c>
      <c r="AU74" s="16" t="s">
        <v>189</v>
      </c>
      <c r="AV74" s="16" t="s">
        <v>189</v>
      </c>
      <c r="AW74" s="16" t="s">
        <v>189</v>
      </c>
      <c r="AX74" s="16" t="s">
        <v>189</v>
      </c>
      <c r="AY74" s="16" t="s">
        <v>189</v>
      </c>
      <c r="AZ74" s="16" t="s">
        <v>189</v>
      </c>
      <c r="BA74" s="16" t="s">
        <v>189</v>
      </c>
      <c r="BB74" s="16" t="s">
        <v>189</v>
      </c>
      <c r="BC74" s="16" t="s">
        <v>189</v>
      </c>
      <c r="BD74" s="16" t="s">
        <v>189</v>
      </c>
      <c r="BE74" s="16" t="s">
        <v>189</v>
      </c>
      <c r="BF74" s="16" t="s">
        <v>189</v>
      </c>
      <c r="BG74" s="16" t="s">
        <v>189</v>
      </c>
      <c r="BH74" s="16" t="s">
        <v>189</v>
      </c>
      <c r="BI74" s="16" t="s">
        <v>189</v>
      </c>
      <c r="BJ74" s="16" t="s">
        <v>189</v>
      </c>
      <c r="BK74" s="16" t="s">
        <v>189</v>
      </c>
      <c r="BL74" s="16" t="s">
        <v>189</v>
      </c>
      <c r="BM74" s="16" t="s">
        <v>189</v>
      </c>
      <c r="BN74" s="16" t="s">
        <v>189</v>
      </c>
      <c r="BO74" s="16" t="s">
        <v>189</v>
      </c>
      <c r="BP74" s="16" t="s">
        <v>189</v>
      </c>
      <c r="BQ74" s="16" t="s">
        <v>189</v>
      </c>
      <c r="BR74" s="16" t="s">
        <v>189</v>
      </c>
      <c r="BS74" s="16" t="s">
        <v>189</v>
      </c>
    </row>
    <row r="75" spans="1:71">
      <c r="A75" t="s">
        <v>260</v>
      </c>
      <c r="B75" t="s">
        <v>67</v>
      </c>
      <c r="C75" t="s">
        <v>363</v>
      </c>
      <c r="D75" s="16">
        <v>38.144100000000002</v>
      </c>
      <c r="E75" s="16" t="s">
        <v>189</v>
      </c>
      <c r="F75" s="16" t="s">
        <v>189</v>
      </c>
      <c r="G75" s="16" t="s">
        <v>189</v>
      </c>
      <c r="H75" s="16" t="s">
        <v>189</v>
      </c>
      <c r="I75" s="16">
        <v>-31.2318</v>
      </c>
      <c r="J75" s="16" t="s">
        <v>189</v>
      </c>
      <c r="K75" s="16">
        <v>37.849299999999999</v>
      </c>
      <c r="L75" s="16" t="s">
        <v>189</v>
      </c>
      <c r="M75" s="16" t="s">
        <v>189</v>
      </c>
      <c r="N75" s="16" t="s">
        <v>189</v>
      </c>
      <c r="O75" s="16">
        <v>-42.996699999999997</v>
      </c>
      <c r="P75" s="16">
        <v>-31.601099999999999</v>
      </c>
      <c r="Q75" s="16">
        <v>-33.402799999999999</v>
      </c>
      <c r="R75" s="16" t="s">
        <v>189</v>
      </c>
      <c r="S75" s="16">
        <v>-39.9375</v>
      </c>
      <c r="T75" s="16">
        <v>-37.768799999999999</v>
      </c>
      <c r="U75" s="16">
        <v>-34.106900000000003</v>
      </c>
      <c r="V75" s="16">
        <v>-43.274500000000003</v>
      </c>
      <c r="W75" s="16">
        <v>-34.133600000000001</v>
      </c>
      <c r="X75" s="16" t="s">
        <v>189</v>
      </c>
      <c r="Y75" s="16" t="s">
        <v>189</v>
      </c>
      <c r="Z75" s="16">
        <v>-32.809699999999999</v>
      </c>
      <c r="AA75" s="16" t="s">
        <v>189</v>
      </c>
      <c r="AB75" s="16">
        <v>-43.080199999999998</v>
      </c>
      <c r="AC75" s="16" t="s">
        <v>189</v>
      </c>
      <c r="AD75" s="16" t="s">
        <v>189</v>
      </c>
      <c r="AE75" s="16" t="s">
        <v>189</v>
      </c>
      <c r="AF75" s="16" t="s">
        <v>189</v>
      </c>
      <c r="AG75" s="16" t="s">
        <v>189</v>
      </c>
      <c r="AH75" s="16" t="s">
        <v>189</v>
      </c>
      <c r="AI75" s="16" t="s">
        <v>189</v>
      </c>
      <c r="AJ75" s="16" t="s">
        <v>189</v>
      </c>
      <c r="AK75" s="16" t="s">
        <v>189</v>
      </c>
      <c r="AL75" s="16" t="s">
        <v>189</v>
      </c>
      <c r="AM75" s="16" t="s">
        <v>189</v>
      </c>
      <c r="AN75" s="16" t="s">
        <v>189</v>
      </c>
      <c r="AO75" s="16" t="s">
        <v>189</v>
      </c>
      <c r="AP75" s="16" t="s">
        <v>189</v>
      </c>
      <c r="AQ75" s="16" t="s">
        <v>189</v>
      </c>
      <c r="AR75" s="16" t="s">
        <v>189</v>
      </c>
      <c r="AS75" s="16" t="s">
        <v>189</v>
      </c>
      <c r="AT75" s="16" t="s">
        <v>189</v>
      </c>
      <c r="AU75" s="16" t="s">
        <v>189</v>
      </c>
      <c r="AV75" s="16" t="s">
        <v>189</v>
      </c>
      <c r="AW75" s="16" t="s">
        <v>189</v>
      </c>
      <c r="AX75" s="16" t="s">
        <v>189</v>
      </c>
      <c r="AY75" s="16" t="s">
        <v>189</v>
      </c>
      <c r="AZ75" s="16" t="s">
        <v>189</v>
      </c>
      <c r="BA75" s="16" t="s">
        <v>189</v>
      </c>
      <c r="BB75" s="16" t="s">
        <v>189</v>
      </c>
      <c r="BC75" s="16" t="s">
        <v>189</v>
      </c>
      <c r="BD75" s="16" t="s">
        <v>189</v>
      </c>
      <c r="BE75" s="16" t="s">
        <v>189</v>
      </c>
      <c r="BF75" s="16" t="s">
        <v>189</v>
      </c>
      <c r="BG75" s="16" t="s">
        <v>189</v>
      </c>
      <c r="BH75" s="16">
        <v>-34.052799999999998</v>
      </c>
      <c r="BI75" s="16" t="s">
        <v>189</v>
      </c>
      <c r="BJ75" s="16" t="s">
        <v>189</v>
      </c>
      <c r="BK75" s="16" t="s">
        <v>189</v>
      </c>
      <c r="BL75" s="16" t="s">
        <v>189</v>
      </c>
      <c r="BM75" s="16" t="s">
        <v>189</v>
      </c>
      <c r="BN75" s="16" t="s">
        <v>189</v>
      </c>
      <c r="BO75" s="16" t="s">
        <v>189</v>
      </c>
      <c r="BP75" s="16" t="s">
        <v>189</v>
      </c>
      <c r="BQ75" s="16" t="s">
        <v>189</v>
      </c>
      <c r="BR75" s="16" t="s">
        <v>189</v>
      </c>
      <c r="BS75" s="16" t="s">
        <v>189</v>
      </c>
    </row>
    <row r="76" spans="1:71">
      <c r="A76" t="s">
        <v>261</v>
      </c>
      <c r="B76" t="s">
        <v>0</v>
      </c>
      <c r="C76" t="s">
        <v>364</v>
      </c>
      <c r="D76" s="16">
        <v>4.1970999999999998</v>
      </c>
      <c r="E76" s="16">
        <v>4.9547999999999996</v>
      </c>
      <c r="F76" s="16">
        <v>4.2739000000000003</v>
      </c>
      <c r="G76" s="16">
        <v>2.7953000000000001</v>
      </c>
      <c r="H76" s="16">
        <v>4.9547999999999996</v>
      </c>
      <c r="I76" s="16">
        <v>3.4533999999999998</v>
      </c>
      <c r="J76" s="16">
        <v>2.7307999999999999</v>
      </c>
      <c r="K76" s="16">
        <v>4.3659999999999997</v>
      </c>
      <c r="L76" s="16">
        <v>3.7902999999999998</v>
      </c>
      <c r="M76" s="16">
        <v>5.3620000000000001</v>
      </c>
      <c r="N76" s="16">
        <v>3.0703</v>
      </c>
      <c r="O76" s="16">
        <v>4.3071999999999999</v>
      </c>
      <c r="P76" s="16">
        <v>3.8732000000000002</v>
      </c>
      <c r="Q76" s="16">
        <v>3.9493999999999998</v>
      </c>
      <c r="R76" s="16">
        <v>4.7633000000000001</v>
      </c>
      <c r="S76" s="16">
        <v>4.5119999999999996</v>
      </c>
      <c r="T76" s="16">
        <v>3.8005</v>
      </c>
      <c r="U76" s="16">
        <v>5.4564000000000004</v>
      </c>
      <c r="V76" s="16">
        <v>2.8725000000000001</v>
      </c>
      <c r="W76" s="16">
        <v>4.2222</v>
      </c>
      <c r="X76" s="16">
        <v>3.4428000000000001</v>
      </c>
      <c r="Y76" s="16">
        <v>4.8139000000000003</v>
      </c>
      <c r="Z76" s="16">
        <v>3.7677999999999998</v>
      </c>
      <c r="AA76" s="16">
        <v>4.8139000000000003</v>
      </c>
      <c r="AB76" s="16">
        <v>3.9359000000000002</v>
      </c>
      <c r="AC76" s="16">
        <v>6.4417999999999997</v>
      </c>
      <c r="AD76" s="16">
        <v>5.3845999999999998</v>
      </c>
      <c r="AE76" s="16">
        <v>3.6457999999999999</v>
      </c>
      <c r="AF76" s="16">
        <v>4.0719000000000003</v>
      </c>
      <c r="AG76" s="16">
        <v>5.4347000000000003</v>
      </c>
      <c r="AH76" s="16">
        <v>3.3203</v>
      </c>
      <c r="AI76" s="16">
        <v>4.0732999999999997</v>
      </c>
      <c r="AJ76" s="16">
        <v>4.3888999999999996</v>
      </c>
      <c r="AK76" s="16">
        <v>3.2067000000000001</v>
      </c>
      <c r="AL76" s="16">
        <v>3.8096000000000001</v>
      </c>
      <c r="AM76" s="16">
        <v>3.7650000000000001</v>
      </c>
      <c r="AN76" s="16">
        <v>5.9886999999999997</v>
      </c>
      <c r="AO76" s="16">
        <v>4.8982000000000001</v>
      </c>
      <c r="AP76" s="16">
        <v>5.1844000000000001</v>
      </c>
      <c r="AQ76" s="16">
        <v>6.0685000000000002</v>
      </c>
      <c r="AR76" s="16">
        <v>3.7578999999999998</v>
      </c>
      <c r="AS76" s="16">
        <v>2.0415999999999999</v>
      </c>
      <c r="AT76" s="16">
        <v>2.6454</v>
      </c>
      <c r="AU76" s="16">
        <v>3.4119999999999999</v>
      </c>
      <c r="AV76" s="16">
        <v>4.6159999999999997</v>
      </c>
      <c r="AW76" s="16">
        <v>3.1259000000000001</v>
      </c>
      <c r="AX76" s="16">
        <v>3.6631999999999998</v>
      </c>
      <c r="AY76" s="16">
        <v>3.9291</v>
      </c>
      <c r="AZ76" s="16">
        <v>5.3044000000000002</v>
      </c>
      <c r="BA76" s="16">
        <v>4.0854999999999997</v>
      </c>
      <c r="BB76" s="16">
        <v>4.2666000000000004</v>
      </c>
      <c r="BC76" s="16">
        <v>6.7944000000000004</v>
      </c>
      <c r="BD76" s="16">
        <v>3.7176999999999998</v>
      </c>
      <c r="BE76" s="16">
        <v>4.9137000000000004</v>
      </c>
      <c r="BF76" s="16">
        <v>4.6422999999999996</v>
      </c>
      <c r="BG76" s="16">
        <v>3.7029999999999998</v>
      </c>
      <c r="BH76" s="16">
        <v>4.0061</v>
      </c>
      <c r="BI76" s="16">
        <v>5.9557000000000002</v>
      </c>
      <c r="BJ76" s="16">
        <v>3.8532999999999999</v>
      </c>
      <c r="BK76" s="16">
        <v>-3.9169</v>
      </c>
      <c r="BL76" s="16" t="s">
        <v>189</v>
      </c>
      <c r="BM76" s="16">
        <v>3.1507000000000001</v>
      </c>
      <c r="BN76" s="16">
        <v>3.4300999999999999</v>
      </c>
      <c r="BO76" s="16">
        <v>4.0208000000000004</v>
      </c>
      <c r="BP76" s="16">
        <v>4.4779999999999998</v>
      </c>
      <c r="BQ76" s="16">
        <v>3.1031</v>
      </c>
      <c r="BR76" s="16">
        <v>8.2109000000000005</v>
      </c>
      <c r="BS76" s="16">
        <v>3.8302</v>
      </c>
    </row>
    <row r="77" spans="1:71">
      <c r="A77" t="s">
        <v>261</v>
      </c>
      <c r="B77" t="s">
        <v>1</v>
      </c>
      <c r="C77" t="s">
        <v>365</v>
      </c>
      <c r="D77" s="16">
        <v>5.0487000000000002</v>
      </c>
      <c r="E77" s="16">
        <v>5.2049000000000003</v>
      </c>
      <c r="F77" s="16">
        <v>8.2364999999999995</v>
      </c>
      <c r="G77" s="16">
        <v>2.5297000000000001</v>
      </c>
      <c r="H77" s="16">
        <v>5.2049000000000003</v>
      </c>
      <c r="I77" s="16">
        <v>5.1437999999999997</v>
      </c>
      <c r="J77" s="16" t="s">
        <v>189</v>
      </c>
      <c r="K77" s="16">
        <v>4.9344000000000001</v>
      </c>
      <c r="L77" s="16">
        <v>7.2226999999999997</v>
      </c>
      <c r="M77" s="16">
        <v>3.9365000000000001</v>
      </c>
      <c r="N77" s="16">
        <v>-2.7742</v>
      </c>
      <c r="O77" s="16">
        <v>5.5723000000000003</v>
      </c>
      <c r="P77" s="16">
        <v>3.8062999999999998</v>
      </c>
      <c r="Q77" s="16">
        <v>5.9337999999999997</v>
      </c>
      <c r="R77" s="16">
        <v>3.6797</v>
      </c>
      <c r="S77" s="16">
        <v>4.7968999999999999</v>
      </c>
      <c r="T77" s="16">
        <v>5.4211999999999998</v>
      </c>
      <c r="U77" s="16">
        <v>4.9005999999999998</v>
      </c>
      <c r="V77" s="16">
        <v>5.3318000000000003</v>
      </c>
      <c r="W77" s="16">
        <v>5.21</v>
      </c>
      <c r="X77" s="16">
        <v>4.3217999999999996</v>
      </c>
      <c r="Y77" s="16">
        <v>5.3494000000000002</v>
      </c>
      <c r="Z77" s="16">
        <v>4.7085999999999997</v>
      </c>
      <c r="AA77" s="16">
        <v>5.3494000000000002</v>
      </c>
      <c r="AB77" s="16">
        <v>6.0462999999999996</v>
      </c>
      <c r="AC77" s="16">
        <v>-0.64249999999999996</v>
      </c>
      <c r="AD77" s="16">
        <v>5.4881000000000002</v>
      </c>
      <c r="AE77" s="16">
        <v>4.3266999999999998</v>
      </c>
      <c r="AF77" s="16">
        <v>4.2850999999999999</v>
      </c>
      <c r="AG77" s="16">
        <v>-5.5480999999999998</v>
      </c>
      <c r="AH77" s="16" t="s">
        <v>189</v>
      </c>
      <c r="AI77" s="16">
        <v>6.7636000000000003</v>
      </c>
      <c r="AJ77" s="16">
        <v>-4.9272999999999998</v>
      </c>
      <c r="AK77" s="16">
        <v>6.0227000000000004</v>
      </c>
      <c r="AL77" s="16">
        <v>7.4893999999999998</v>
      </c>
      <c r="AM77" s="16">
        <v>-2.1234999999999999</v>
      </c>
      <c r="AN77" s="16">
        <v>-4.6021999999999998</v>
      </c>
      <c r="AO77" s="16">
        <v>5.2618999999999998</v>
      </c>
      <c r="AP77" s="16">
        <v>6.2670000000000003</v>
      </c>
      <c r="AQ77" s="16">
        <v>-2.8264</v>
      </c>
      <c r="AR77" s="16">
        <v>-6.0224000000000002</v>
      </c>
      <c r="AS77" s="16">
        <v>5.0705</v>
      </c>
      <c r="AT77" s="16">
        <v>5.3987999999999996</v>
      </c>
      <c r="AU77" s="16">
        <v>-5.4436999999999998</v>
      </c>
      <c r="AV77" s="16">
        <v>-5.4020999999999999</v>
      </c>
      <c r="AW77" s="16">
        <v>4.3628999999999998</v>
      </c>
      <c r="AX77" s="16">
        <v>4.9505999999999997</v>
      </c>
      <c r="AY77" s="16">
        <v>-4.3899999999999997</v>
      </c>
      <c r="AZ77" s="16">
        <v>-4.8369999999999997</v>
      </c>
      <c r="BA77" s="16">
        <v>6.0187999999999997</v>
      </c>
      <c r="BB77" s="16">
        <v>6.7186000000000003</v>
      </c>
      <c r="BC77" s="16">
        <v>-2.5545</v>
      </c>
      <c r="BD77" s="16">
        <v>5.1421000000000001</v>
      </c>
      <c r="BE77" s="16">
        <v>5.8132999999999999</v>
      </c>
      <c r="BF77" s="16">
        <v>5.6318999999999999</v>
      </c>
      <c r="BG77" s="16">
        <v>5.9352999999999998</v>
      </c>
      <c r="BH77" s="16">
        <v>6.2690000000000001</v>
      </c>
      <c r="BI77" s="16">
        <v>-3.2541000000000002</v>
      </c>
      <c r="BJ77" s="16">
        <v>4.2126000000000001</v>
      </c>
      <c r="BK77" s="16" t="s">
        <v>189</v>
      </c>
      <c r="BL77" s="16" t="s">
        <v>189</v>
      </c>
      <c r="BM77" s="16">
        <v>4.1757</v>
      </c>
      <c r="BN77" s="16" t="s">
        <v>189</v>
      </c>
      <c r="BO77" s="16">
        <v>-3.8894000000000002</v>
      </c>
      <c r="BP77" s="16">
        <v>5.8916000000000004</v>
      </c>
      <c r="BQ77" s="16">
        <v>6.4164000000000003</v>
      </c>
      <c r="BR77" s="16" t="s">
        <v>189</v>
      </c>
      <c r="BS77" s="16">
        <v>3.9224000000000001</v>
      </c>
    </row>
    <row r="78" spans="1:71">
      <c r="A78" t="s">
        <v>261</v>
      </c>
      <c r="B78" t="s">
        <v>75</v>
      </c>
      <c r="C78" t="s">
        <v>366</v>
      </c>
      <c r="D78" s="16">
        <v>3.2479</v>
      </c>
      <c r="E78" s="16">
        <v>3.9695999999999998</v>
      </c>
      <c r="F78" s="16">
        <v>3.0194999999999999</v>
      </c>
      <c r="G78" s="16">
        <v>2.0520999999999998</v>
      </c>
      <c r="H78" s="16">
        <v>3.9695999999999998</v>
      </c>
      <c r="I78" s="16">
        <v>2.5345</v>
      </c>
      <c r="J78" s="16">
        <v>2.5869</v>
      </c>
      <c r="K78" s="16">
        <v>3.2892000000000001</v>
      </c>
      <c r="L78" s="16">
        <v>3.1543999999999999</v>
      </c>
      <c r="M78" s="16">
        <v>3.5270000000000001</v>
      </c>
      <c r="N78" s="16">
        <v>2.9146000000000001</v>
      </c>
      <c r="O78" s="16">
        <v>3.2982</v>
      </c>
      <c r="P78" s="16">
        <v>3.1204000000000001</v>
      </c>
      <c r="Q78" s="16">
        <v>2.9931000000000001</v>
      </c>
      <c r="R78" s="16">
        <v>3.7524000000000002</v>
      </c>
      <c r="S78" s="16">
        <v>2.5709</v>
      </c>
      <c r="T78" s="16">
        <v>4.4684999999999997</v>
      </c>
      <c r="U78" s="16">
        <v>4.1703999999999999</v>
      </c>
      <c r="V78" s="16">
        <v>2.4304000000000001</v>
      </c>
      <c r="W78" s="16">
        <v>2.7562000000000002</v>
      </c>
      <c r="X78" s="16">
        <v>2.5141</v>
      </c>
      <c r="Y78" s="16">
        <v>4.2790999999999997</v>
      </c>
      <c r="Z78" s="16">
        <v>2.6377999999999999</v>
      </c>
      <c r="AA78" s="16">
        <v>4.2790999999999997</v>
      </c>
      <c r="AB78" s="16">
        <v>2.5063</v>
      </c>
      <c r="AC78" s="16">
        <v>2.7795999999999998</v>
      </c>
      <c r="AD78" s="16">
        <v>3.0811999999999999</v>
      </c>
      <c r="AE78" s="16">
        <v>2.1074000000000002</v>
      </c>
      <c r="AF78" s="16">
        <v>2.3534000000000002</v>
      </c>
      <c r="AG78" s="16">
        <v>3.0034000000000001</v>
      </c>
      <c r="AH78" s="16">
        <v>3.2094</v>
      </c>
      <c r="AI78" s="16">
        <v>5.1096000000000004</v>
      </c>
      <c r="AJ78" s="16">
        <v>5.5011000000000001</v>
      </c>
      <c r="AK78" s="16">
        <v>3.3586</v>
      </c>
      <c r="AL78" s="16">
        <v>4.1271000000000004</v>
      </c>
      <c r="AM78" s="16">
        <v>5.1337999999999999</v>
      </c>
      <c r="AN78" s="16">
        <v>4.7222999999999997</v>
      </c>
      <c r="AO78" s="16">
        <v>3.5405000000000002</v>
      </c>
      <c r="AP78" s="16">
        <v>3.7416</v>
      </c>
      <c r="AQ78" s="16">
        <v>4.9537000000000004</v>
      </c>
      <c r="AR78" s="16">
        <v>3.1747999999999998</v>
      </c>
      <c r="AS78" s="16">
        <v>1.7648999999999999</v>
      </c>
      <c r="AT78" s="16">
        <v>2.3671000000000002</v>
      </c>
      <c r="AU78" s="16">
        <v>2.5768</v>
      </c>
      <c r="AV78" s="16">
        <v>3.2429000000000001</v>
      </c>
      <c r="AW78" s="16">
        <v>2.1598999999999999</v>
      </c>
      <c r="AX78" s="16">
        <v>2.4045000000000001</v>
      </c>
      <c r="AY78" s="16">
        <v>3.0255000000000001</v>
      </c>
      <c r="AZ78" s="16">
        <v>4.8951000000000002</v>
      </c>
      <c r="BA78" s="16">
        <v>3.3921000000000001</v>
      </c>
      <c r="BB78" s="16">
        <v>3.8250999999999999</v>
      </c>
      <c r="BC78" s="16">
        <v>5.5587</v>
      </c>
      <c r="BD78" s="16">
        <v>2.6269999999999998</v>
      </c>
      <c r="BE78" s="16">
        <v>4.0712999999999999</v>
      </c>
      <c r="BF78" s="16">
        <v>3.702</v>
      </c>
      <c r="BG78" s="16">
        <v>2.4847000000000001</v>
      </c>
      <c r="BH78" s="16">
        <v>3.274</v>
      </c>
      <c r="BI78" s="16">
        <v>3.3891</v>
      </c>
      <c r="BJ78" s="16">
        <v>2.6474000000000002</v>
      </c>
      <c r="BK78" s="16">
        <v>6.0225999999999997</v>
      </c>
      <c r="BL78" s="16">
        <v>-9.0174000000000003</v>
      </c>
      <c r="BM78" s="16">
        <v>2.5689000000000002</v>
      </c>
      <c r="BN78" s="16">
        <v>1.2748999999999999</v>
      </c>
      <c r="BO78" s="16">
        <v>3.9832000000000001</v>
      </c>
      <c r="BP78" s="16">
        <v>3.5156000000000001</v>
      </c>
      <c r="BQ78" s="16">
        <v>2.1046</v>
      </c>
      <c r="BR78" s="16">
        <v>6.1631999999999998</v>
      </c>
      <c r="BS78" s="16">
        <v>2.9636999999999998</v>
      </c>
    </row>
    <row r="79" spans="1:71">
      <c r="A79" t="s">
        <v>261</v>
      </c>
      <c r="B79" t="s">
        <v>2</v>
      </c>
      <c r="C79" t="s">
        <v>367</v>
      </c>
      <c r="D79" s="16">
        <v>2.4325000000000001</v>
      </c>
      <c r="E79" s="16">
        <v>2.5672999999999999</v>
      </c>
      <c r="F79" s="16">
        <v>3.6147999999999998</v>
      </c>
      <c r="G79" s="16">
        <v>1.1514</v>
      </c>
      <c r="H79" s="16">
        <v>2.5672999999999999</v>
      </c>
      <c r="I79" s="16">
        <v>2.1436000000000002</v>
      </c>
      <c r="J79" s="16">
        <v>2.1652</v>
      </c>
      <c r="K79" s="16">
        <v>2.661</v>
      </c>
      <c r="L79" s="16">
        <v>2.6086</v>
      </c>
      <c r="M79" s="16">
        <v>1.7296</v>
      </c>
      <c r="N79" s="16">
        <v>2.3904000000000001</v>
      </c>
      <c r="O79" s="16">
        <v>2.4845000000000002</v>
      </c>
      <c r="P79" s="16">
        <v>2.0217999999999998</v>
      </c>
      <c r="Q79" s="16">
        <v>2.6221000000000001</v>
      </c>
      <c r="R79" s="16">
        <v>1.5509999999999999</v>
      </c>
      <c r="S79" s="16">
        <v>2.3687</v>
      </c>
      <c r="T79" s="16">
        <v>2.4314</v>
      </c>
      <c r="U79" s="16">
        <v>3.1469</v>
      </c>
      <c r="V79" s="16">
        <v>1.0639000000000001</v>
      </c>
      <c r="W79" s="16">
        <v>2.5327999999999999</v>
      </c>
      <c r="X79" s="16">
        <v>0.91110000000000002</v>
      </c>
      <c r="Y79" s="16">
        <v>2.9077999999999999</v>
      </c>
      <c r="Z79" s="16">
        <v>1.5235000000000001</v>
      </c>
      <c r="AA79" s="16">
        <v>2.9077999999999999</v>
      </c>
      <c r="AB79" s="16">
        <v>1.8072999999999999</v>
      </c>
      <c r="AC79" s="16">
        <v>3.2528000000000001</v>
      </c>
      <c r="AD79" s="16">
        <v>2.3816000000000002</v>
      </c>
      <c r="AE79" s="16">
        <v>2.3169</v>
      </c>
      <c r="AF79" s="16">
        <v>2.4662999999999999</v>
      </c>
      <c r="AG79" s="16">
        <v>1.9968999999999999</v>
      </c>
      <c r="AH79" s="16">
        <v>0.93799999999999994</v>
      </c>
      <c r="AI79" s="16">
        <v>2.7673000000000001</v>
      </c>
      <c r="AJ79" s="16">
        <v>2.6684000000000001</v>
      </c>
      <c r="AK79" s="16">
        <v>2.0365000000000002</v>
      </c>
      <c r="AL79" s="16">
        <v>2.681</v>
      </c>
      <c r="AM79" s="16">
        <v>1.1744000000000001</v>
      </c>
      <c r="AN79" s="16">
        <v>3.3675999999999999</v>
      </c>
      <c r="AO79" s="16">
        <v>2.7073</v>
      </c>
      <c r="AP79" s="16">
        <v>3.4721000000000002</v>
      </c>
      <c r="AQ79" s="16">
        <v>1.7222</v>
      </c>
      <c r="AR79" s="16">
        <v>1.0502</v>
      </c>
      <c r="AS79" s="16">
        <v>1.1095999999999999</v>
      </c>
      <c r="AT79" s="16">
        <v>1.0274000000000001</v>
      </c>
      <c r="AU79" s="16">
        <v>1.1832</v>
      </c>
      <c r="AV79" s="16">
        <v>1.4467000000000001</v>
      </c>
      <c r="AW79" s="16">
        <v>1.621</v>
      </c>
      <c r="AX79" s="16">
        <v>1.4341999999999999</v>
      </c>
      <c r="AY79" s="16">
        <v>1.7498</v>
      </c>
      <c r="AZ79" s="16">
        <v>3.0482999999999998</v>
      </c>
      <c r="BA79" s="16">
        <v>2.5407999999999999</v>
      </c>
      <c r="BB79" s="16">
        <v>3.1539999999999999</v>
      </c>
      <c r="BC79" s="16">
        <v>1.3405</v>
      </c>
      <c r="BD79" s="16">
        <v>1.2549999999999999</v>
      </c>
      <c r="BE79" s="16">
        <v>2.9830000000000001</v>
      </c>
      <c r="BF79" s="16">
        <v>2.6124000000000001</v>
      </c>
      <c r="BG79" s="16">
        <v>2.1084999999999998</v>
      </c>
      <c r="BH79" s="16">
        <v>2.6720999999999999</v>
      </c>
      <c r="BI79" s="16">
        <v>0.93</v>
      </c>
      <c r="BJ79" s="16">
        <v>2.2412999999999998</v>
      </c>
      <c r="BK79" s="16">
        <v>-1.5187999999999999</v>
      </c>
      <c r="BL79" s="16" t="s">
        <v>189</v>
      </c>
      <c r="BM79" s="16">
        <v>2.2172999999999998</v>
      </c>
      <c r="BN79" s="16">
        <v>-1.4622999999999999</v>
      </c>
      <c r="BO79" s="16">
        <v>2.1636000000000002</v>
      </c>
      <c r="BP79" s="16">
        <v>2.6692999999999998</v>
      </c>
      <c r="BQ79" s="16">
        <v>2.4342999999999999</v>
      </c>
      <c r="BR79" s="16" t="s">
        <v>189</v>
      </c>
      <c r="BS79" s="16">
        <v>1.6686000000000001</v>
      </c>
    </row>
    <row r="80" spans="1:71">
      <c r="A80" t="s">
        <v>261</v>
      </c>
      <c r="B80" t="s">
        <v>67</v>
      </c>
      <c r="C80" t="s">
        <v>368</v>
      </c>
      <c r="D80" s="16">
        <v>14.158099999999999</v>
      </c>
      <c r="E80" s="16">
        <v>14.744999999999999</v>
      </c>
      <c r="F80" s="16">
        <v>-18.411300000000001</v>
      </c>
      <c r="G80" s="16">
        <v>10.8978</v>
      </c>
      <c r="H80" s="16">
        <v>14.744999999999999</v>
      </c>
      <c r="I80" s="16">
        <v>13.7057</v>
      </c>
      <c r="J80" s="16">
        <v>-11.058999999999999</v>
      </c>
      <c r="K80" s="16">
        <v>14.917999999999999</v>
      </c>
      <c r="L80" s="16">
        <v>14.6866</v>
      </c>
      <c r="M80" s="16">
        <v>16.170000000000002</v>
      </c>
      <c r="N80" s="16">
        <v>-9.6572999999999993</v>
      </c>
      <c r="O80" s="16">
        <v>15.693300000000001</v>
      </c>
      <c r="P80" s="16">
        <v>10.235200000000001</v>
      </c>
      <c r="Q80" s="16">
        <v>13.7501</v>
      </c>
      <c r="R80" s="16">
        <v>15.1235</v>
      </c>
      <c r="S80" s="16">
        <v>13.4611</v>
      </c>
      <c r="T80" s="16">
        <v>14.7813</v>
      </c>
      <c r="U80" s="16">
        <v>15.9499</v>
      </c>
      <c r="V80" s="16">
        <v>11.4557</v>
      </c>
      <c r="W80" s="16">
        <v>8.5413999999999994</v>
      </c>
      <c r="X80" s="16">
        <v>-8.2339000000000002</v>
      </c>
      <c r="Y80" s="16">
        <v>18.5246</v>
      </c>
      <c r="Z80" s="16">
        <v>8.3871000000000002</v>
      </c>
      <c r="AA80" s="16">
        <v>18.5246</v>
      </c>
      <c r="AB80" s="16">
        <v>9.0158000000000005</v>
      </c>
      <c r="AC80" s="16" t="s">
        <v>189</v>
      </c>
      <c r="AD80" s="16">
        <v>-15.9582</v>
      </c>
      <c r="AE80" s="16">
        <v>11.8543</v>
      </c>
      <c r="AF80" s="16">
        <v>13.5581</v>
      </c>
      <c r="AG80" s="16">
        <v>-13.172599999999999</v>
      </c>
      <c r="AH80" s="16" t="s">
        <v>189</v>
      </c>
      <c r="AI80" s="16">
        <v>16.7302</v>
      </c>
      <c r="AJ80" s="16">
        <v>-13.6492</v>
      </c>
      <c r="AK80" s="16">
        <v>15.241199999999999</v>
      </c>
      <c r="AL80" s="16">
        <v>13.8598</v>
      </c>
      <c r="AM80" s="16" t="s">
        <v>189</v>
      </c>
      <c r="AN80" s="16">
        <v>-16.405799999999999</v>
      </c>
      <c r="AO80" s="16">
        <v>15.4901</v>
      </c>
      <c r="AP80" s="16">
        <v>14.8393</v>
      </c>
      <c r="AQ80" s="16" t="s">
        <v>189</v>
      </c>
      <c r="AR80" s="16">
        <v>-11.6007</v>
      </c>
      <c r="AS80" s="16">
        <v>11.520300000000001</v>
      </c>
      <c r="AT80" s="16">
        <v>11.952</v>
      </c>
      <c r="AU80" s="16">
        <v>-10.8154</v>
      </c>
      <c r="AV80" s="16">
        <v>-5.6642000000000001</v>
      </c>
      <c r="AW80" s="16">
        <v>9.3109999999999999</v>
      </c>
      <c r="AX80" s="16">
        <v>7.4877000000000002</v>
      </c>
      <c r="AY80" s="16">
        <v>-9.6077999999999992</v>
      </c>
      <c r="AZ80" s="16">
        <v>-18.065300000000001</v>
      </c>
      <c r="BA80" s="16">
        <v>-18.6419</v>
      </c>
      <c r="BB80" s="16">
        <v>17.055199999999999</v>
      </c>
      <c r="BC80" s="16" t="s">
        <v>189</v>
      </c>
      <c r="BD80" s="16">
        <v>-9.1161999999999992</v>
      </c>
      <c r="BE80" s="16">
        <v>18.1572</v>
      </c>
      <c r="BF80" s="16">
        <v>15.515700000000001</v>
      </c>
      <c r="BG80" s="16">
        <v>15.713200000000001</v>
      </c>
      <c r="BH80" s="16">
        <v>14.0351</v>
      </c>
      <c r="BI80" s="16" t="s">
        <v>189</v>
      </c>
      <c r="BJ80" s="16">
        <v>7.7576999999999998</v>
      </c>
      <c r="BK80" s="16" t="s">
        <v>189</v>
      </c>
      <c r="BL80" s="16" t="s">
        <v>189</v>
      </c>
      <c r="BM80" s="16">
        <v>10.977399999999999</v>
      </c>
      <c r="BN80" s="16" t="s">
        <v>189</v>
      </c>
      <c r="BO80" s="16">
        <v>-9.4446999999999992</v>
      </c>
      <c r="BP80" s="16">
        <v>14.1976</v>
      </c>
      <c r="BQ80" s="16">
        <v>13.228199999999999</v>
      </c>
      <c r="BR80" s="16" t="s">
        <v>189</v>
      </c>
      <c r="BS80" s="16">
        <v>14.4975</v>
      </c>
    </row>
    <row r="81" spans="1:71">
      <c r="A81" t="s">
        <v>261</v>
      </c>
      <c r="B81" t="s">
        <v>4</v>
      </c>
      <c r="C81" t="s">
        <v>369</v>
      </c>
      <c r="D81" s="16">
        <v>12.689299999999999</v>
      </c>
      <c r="E81" s="16">
        <v>14.080500000000001</v>
      </c>
      <c r="F81" s="16">
        <v>12.398999999999999</v>
      </c>
      <c r="G81" s="16">
        <v>10.5243</v>
      </c>
      <c r="H81" s="16">
        <v>14.080500000000001</v>
      </c>
      <c r="I81" s="16">
        <v>11.2026</v>
      </c>
      <c r="J81" s="16">
        <v>11.965999999999999</v>
      </c>
      <c r="K81" s="16">
        <v>12.8835</v>
      </c>
      <c r="L81" s="16">
        <v>12.939399999999999</v>
      </c>
      <c r="M81" s="16">
        <v>11.9193</v>
      </c>
      <c r="N81" s="16">
        <v>13.010300000000001</v>
      </c>
      <c r="O81" s="16">
        <v>12.7692</v>
      </c>
      <c r="P81" s="16">
        <v>12.4498</v>
      </c>
      <c r="Q81" s="16">
        <v>11.897</v>
      </c>
      <c r="R81" s="16">
        <v>14.8109</v>
      </c>
      <c r="S81" s="16">
        <v>15.568</v>
      </c>
      <c r="T81" s="16">
        <v>9.1175999999999995</v>
      </c>
      <c r="U81" s="16">
        <v>11.5313</v>
      </c>
      <c r="V81" s="16">
        <v>13.994</v>
      </c>
      <c r="W81" s="16">
        <v>16.900200000000002</v>
      </c>
      <c r="X81" s="16">
        <v>13.5525</v>
      </c>
      <c r="Y81" s="16">
        <v>9.6349</v>
      </c>
      <c r="Z81" s="16">
        <v>15.234299999999999</v>
      </c>
      <c r="AA81" s="16">
        <v>9.6349</v>
      </c>
      <c r="AB81" s="16">
        <v>16.573499999999999</v>
      </c>
      <c r="AC81" s="16">
        <v>12.2288</v>
      </c>
      <c r="AD81" s="16">
        <v>17.617899999999999</v>
      </c>
      <c r="AE81" s="16">
        <v>13.811299999999999</v>
      </c>
      <c r="AF81" s="16">
        <v>14.886900000000001</v>
      </c>
      <c r="AG81" s="16">
        <v>16.9741</v>
      </c>
      <c r="AH81" s="16">
        <v>-10.578200000000001</v>
      </c>
      <c r="AI81" s="16">
        <v>8.5205000000000002</v>
      </c>
      <c r="AJ81" s="16">
        <v>10.5282</v>
      </c>
      <c r="AK81" s="16">
        <v>7.1097999999999999</v>
      </c>
      <c r="AL81" s="16">
        <v>8.7815999999999992</v>
      </c>
      <c r="AM81" s="16">
        <v>-10.428699999999999</v>
      </c>
      <c r="AN81" s="16">
        <v>12.6275</v>
      </c>
      <c r="AO81" s="16">
        <v>10.0235</v>
      </c>
      <c r="AP81" s="16">
        <v>10.6922</v>
      </c>
      <c r="AQ81" s="16">
        <v>-14.449400000000001</v>
      </c>
      <c r="AR81" s="16">
        <v>16.0715</v>
      </c>
      <c r="AS81" s="16">
        <v>12.2385</v>
      </c>
      <c r="AT81" s="16">
        <v>13.482200000000001</v>
      </c>
      <c r="AU81" s="16">
        <v>15.0145</v>
      </c>
      <c r="AV81" s="16">
        <v>18.130099999999999</v>
      </c>
      <c r="AW81" s="16">
        <v>13.2834</v>
      </c>
      <c r="AX81" s="16">
        <v>14.795</v>
      </c>
      <c r="AY81" s="16">
        <v>15.9709</v>
      </c>
      <c r="AZ81" s="16">
        <v>11.079700000000001</v>
      </c>
      <c r="BA81" s="16">
        <v>6.8493000000000004</v>
      </c>
      <c r="BB81" s="16">
        <v>9.3818000000000001</v>
      </c>
      <c r="BC81" s="16">
        <v>-11.060499999999999</v>
      </c>
      <c r="BD81" s="16">
        <v>16.535499999999999</v>
      </c>
      <c r="BE81" s="16">
        <v>10.1036</v>
      </c>
      <c r="BF81" s="16">
        <v>13.4504</v>
      </c>
      <c r="BG81" s="16">
        <v>11.2959</v>
      </c>
      <c r="BH81" s="16">
        <v>12.12</v>
      </c>
      <c r="BI81" s="16">
        <v>-18.069400000000002</v>
      </c>
      <c r="BJ81" s="16">
        <v>13.6896</v>
      </c>
      <c r="BK81" s="16" t="s">
        <v>189</v>
      </c>
      <c r="BL81" s="16" t="s">
        <v>189</v>
      </c>
      <c r="BM81" s="16">
        <v>11.1661</v>
      </c>
      <c r="BN81" s="16">
        <v>10.5107</v>
      </c>
      <c r="BO81" s="16">
        <v>13.442299999999999</v>
      </c>
      <c r="BP81" s="16">
        <v>13.5183</v>
      </c>
      <c r="BQ81" s="16">
        <v>8.9586000000000006</v>
      </c>
      <c r="BR81" s="16">
        <v>-20.6126</v>
      </c>
      <c r="BS81" s="16">
        <v>13.730600000000001</v>
      </c>
    </row>
    <row r="82" spans="1:71">
      <c r="A82" t="s">
        <v>262</v>
      </c>
      <c r="B82" t="s">
        <v>0</v>
      </c>
      <c r="C82" t="s">
        <v>370</v>
      </c>
      <c r="D82" s="16">
        <v>4.5138999999999996</v>
      </c>
      <c r="E82" s="16">
        <v>5.9943999999999997</v>
      </c>
      <c r="F82" s="16">
        <v>3.2120000000000002</v>
      </c>
      <c r="G82" s="16">
        <v>3.2601</v>
      </c>
      <c r="H82" s="16">
        <v>5.9943999999999997</v>
      </c>
      <c r="I82" s="16">
        <v>3.2332999999999998</v>
      </c>
      <c r="J82" s="16" t="s">
        <v>189</v>
      </c>
      <c r="K82" s="16">
        <v>4.5444000000000004</v>
      </c>
      <c r="L82" s="16">
        <v>4.0167000000000002</v>
      </c>
      <c r="M82" s="16">
        <v>4.319</v>
      </c>
      <c r="N82" s="16">
        <v>5.7972999999999999</v>
      </c>
      <c r="O82" s="16">
        <v>4.2832999999999997</v>
      </c>
      <c r="P82" s="16">
        <v>4.9573999999999998</v>
      </c>
      <c r="Q82" s="16">
        <v>4.4181999999999997</v>
      </c>
      <c r="R82" s="16">
        <v>4.5675999999999997</v>
      </c>
      <c r="S82" s="16">
        <v>5.2115</v>
      </c>
      <c r="T82" s="16">
        <v>3.7503000000000002</v>
      </c>
      <c r="U82" s="16">
        <v>4.0566000000000004</v>
      </c>
      <c r="V82" s="16">
        <v>4.7613000000000003</v>
      </c>
      <c r="W82" s="16">
        <v>5.6036000000000001</v>
      </c>
      <c r="X82" s="16">
        <v>6.4204999999999997</v>
      </c>
      <c r="Y82" s="16">
        <v>3.4918</v>
      </c>
      <c r="Z82" s="16">
        <v>5.7313999999999998</v>
      </c>
      <c r="AA82" s="16">
        <v>3.4918</v>
      </c>
      <c r="AB82" s="16">
        <v>6.0888999999999998</v>
      </c>
      <c r="AC82" s="16">
        <v>3.4662999999999999</v>
      </c>
      <c r="AD82" s="16">
        <v>6.5533000000000001</v>
      </c>
      <c r="AE82" s="16">
        <v>3.8386999999999998</v>
      </c>
      <c r="AF82" s="16">
        <v>5.1510999999999996</v>
      </c>
      <c r="AG82" s="16">
        <v>5.2457000000000003</v>
      </c>
      <c r="AH82" s="16">
        <v>4.577</v>
      </c>
      <c r="AI82" s="16">
        <v>3.5118</v>
      </c>
      <c r="AJ82" s="16">
        <v>5.2788000000000004</v>
      </c>
      <c r="AK82" s="16">
        <v>2.6629999999999998</v>
      </c>
      <c r="AL82" s="16">
        <v>3.7322000000000002</v>
      </c>
      <c r="AM82" s="16">
        <v>3.7641</v>
      </c>
      <c r="AN82" s="16">
        <v>6.1661999999999999</v>
      </c>
      <c r="AO82" s="16">
        <v>2.4958</v>
      </c>
      <c r="AP82" s="16">
        <v>4.7952000000000004</v>
      </c>
      <c r="AQ82" s="16">
        <v>3.5266999999999999</v>
      </c>
      <c r="AR82" s="16">
        <v>5.9267000000000003</v>
      </c>
      <c r="AS82" s="16">
        <v>3.6616</v>
      </c>
      <c r="AT82" s="16">
        <v>4.2127999999999997</v>
      </c>
      <c r="AU82" s="16">
        <v>5.0789999999999997</v>
      </c>
      <c r="AV82" s="16">
        <v>7.2427000000000001</v>
      </c>
      <c r="AW82" s="16">
        <v>4.6006</v>
      </c>
      <c r="AX82" s="16">
        <v>5.3128000000000002</v>
      </c>
      <c r="AY82" s="16">
        <v>5.8893000000000004</v>
      </c>
      <c r="AZ82" s="16">
        <v>5.0955000000000004</v>
      </c>
      <c r="BA82" s="16">
        <v>1.8914</v>
      </c>
      <c r="BB82" s="16">
        <v>3.9264999999999999</v>
      </c>
      <c r="BC82" s="16">
        <v>3.0882000000000001</v>
      </c>
      <c r="BD82" s="16">
        <v>5.5989000000000004</v>
      </c>
      <c r="BE82" s="16">
        <v>3.6625999999999999</v>
      </c>
      <c r="BF82" s="16">
        <v>5.6599000000000004</v>
      </c>
      <c r="BG82" s="16">
        <v>1.9044000000000001</v>
      </c>
      <c r="BH82" s="16">
        <v>4.5031999999999996</v>
      </c>
      <c r="BI82" s="16">
        <v>3.9962</v>
      </c>
      <c r="BJ82" s="16">
        <v>5.8489000000000004</v>
      </c>
      <c r="BK82" s="16">
        <v>2.7603</v>
      </c>
      <c r="BL82" s="16">
        <v>8.4608000000000008</v>
      </c>
      <c r="BM82" s="16">
        <v>4.2819000000000003</v>
      </c>
      <c r="BN82" s="16">
        <v>-2.9346999999999999</v>
      </c>
      <c r="BO82" s="16">
        <v>5.0789999999999997</v>
      </c>
      <c r="BP82" s="16">
        <v>5.0888999999999998</v>
      </c>
      <c r="BQ82" s="16">
        <v>2.3412999999999999</v>
      </c>
      <c r="BR82" s="16">
        <v>7.4486999999999997</v>
      </c>
      <c r="BS82" s="16">
        <v>3.4133</v>
      </c>
    </row>
    <row r="83" spans="1:71">
      <c r="A83" t="s">
        <v>262</v>
      </c>
      <c r="B83" t="s">
        <v>1</v>
      </c>
      <c r="C83" t="s">
        <v>371</v>
      </c>
      <c r="D83" s="16">
        <v>1.5590999999999999</v>
      </c>
      <c r="E83" s="16">
        <v>2.5253000000000001</v>
      </c>
      <c r="F83" s="16">
        <v>1.6241000000000001</v>
      </c>
      <c r="G83" s="16">
        <v>0.57940000000000003</v>
      </c>
      <c r="H83" s="16">
        <v>2.5253000000000001</v>
      </c>
      <c r="I83" s="16">
        <v>1.1294999999999999</v>
      </c>
      <c r="J83" s="16" t="s">
        <v>189</v>
      </c>
      <c r="K83" s="16">
        <v>1.5590999999999999</v>
      </c>
      <c r="L83" s="16">
        <v>1.5414000000000001</v>
      </c>
      <c r="M83" s="16">
        <v>1.2116</v>
      </c>
      <c r="N83" s="16">
        <v>2.7275</v>
      </c>
      <c r="O83" s="16">
        <v>1.3539000000000001</v>
      </c>
      <c r="P83" s="16">
        <v>2.1135999999999999</v>
      </c>
      <c r="Q83" s="16">
        <v>1.7666999999999999</v>
      </c>
      <c r="R83" s="16">
        <v>1.4472</v>
      </c>
      <c r="S83" s="16">
        <v>2.8403999999999998</v>
      </c>
      <c r="T83" s="16">
        <v>1.2104999999999999</v>
      </c>
      <c r="U83" s="16">
        <v>1.8726</v>
      </c>
      <c r="V83" s="16">
        <v>1.1871</v>
      </c>
      <c r="W83" s="16">
        <v>1.6984999999999999</v>
      </c>
      <c r="X83" s="16">
        <v>-1.0187999999999999</v>
      </c>
      <c r="Y83" s="16">
        <v>1.5593999999999999</v>
      </c>
      <c r="Z83" s="16">
        <v>1.5649999999999999</v>
      </c>
      <c r="AA83" s="16">
        <v>1.5593999999999999</v>
      </c>
      <c r="AB83" s="16">
        <v>2.8769</v>
      </c>
      <c r="AC83" s="16">
        <v>-2.7972000000000001</v>
      </c>
      <c r="AD83" s="16">
        <v>-2.7071999999999998</v>
      </c>
      <c r="AE83" s="16">
        <v>2.9173</v>
      </c>
      <c r="AF83" s="16">
        <v>-0.34610000000000002</v>
      </c>
      <c r="AG83" s="16">
        <v>3.581</v>
      </c>
      <c r="AH83" s="16">
        <v>0</v>
      </c>
      <c r="AI83" s="16">
        <v>1.427</v>
      </c>
      <c r="AJ83" s="16">
        <v>2.4790999999999999</v>
      </c>
      <c r="AK83" s="16">
        <v>0.64480000000000004</v>
      </c>
      <c r="AL83" s="16">
        <v>1.9979</v>
      </c>
      <c r="AM83" s="16">
        <v>0.71660000000000001</v>
      </c>
      <c r="AN83" s="16">
        <v>3.4885000000000002</v>
      </c>
      <c r="AO83" s="16">
        <v>1.2775000000000001</v>
      </c>
      <c r="AP83" s="16">
        <v>2.4098000000000002</v>
      </c>
      <c r="AQ83" s="16">
        <v>1.5375000000000001</v>
      </c>
      <c r="AR83" s="16">
        <v>1.6763999999999999</v>
      </c>
      <c r="AS83" s="16">
        <v>0.91490000000000005</v>
      </c>
      <c r="AT83" s="16">
        <v>0.83189999999999997</v>
      </c>
      <c r="AU83" s="16">
        <v>1.3462000000000001</v>
      </c>
      <c r="AV83" s="16">
        <v>-3.1295000000000002</v>
      </c>
      <c r="AW83" s="16">
        <v>1.0909</v>
      </c>
      <c r="AX83" s="16">
        <v>-0.25040000000000001</v>
      </c>
      <c r="AY83" s="16">
        <v>1.9139999999999999</v>
      </c>
      <c r="AZ83" s="16">
        <v>2.3618000000000001</v>
      </c>
      <c r="BA83" s="16">
        <v>1.1443000000000001</v>
      </c>
      <c r="BB83" s="16">
        <v>2.0445000000000002</v>
      </c>
      <c r="BC83" s="16">
        <v>1.2358</v>
      </c>
      <c r="BD83" s="16">
        <v>0.6754</v>
      </c>
      <c r="BE83" s="16">
        <v>1.4663999999999999</v>
      </c>
      <c r="BF83" s="16">
        <v>2.2448000000000001</v>
      </c>
      <c r="BG83" s="16">
        <v>0.76659999999999995</v>
      </c>
      <c r="BH83" s="16">
        <v>1.8232999999999999</v>
      </c>
      <c r="BI83" s="16">
        <v>0.95589999999999997</v>
      </c>
      <c r="BJ83" s="16">
        <v>2.1421999999999999</v>
      </c>
      <c r="BK83" s="16">
        <v>2.0857000000000001</v>
      </c>
      <c r="BL83" s="16" t="s">
        <v>189</v>
      </c>
      <c r="BM83" s="16">
        <v>1.7518</v>
      </c>
      <c r="BN83" s="16" t="s">
        <v>189</v>
      </c>
      <c r="BO83" s="16">
        <v>2.2069000000000001</v>
      </c>
      <c r="BP83" s="16">
        <v>2.5308999999999999</v>
      </c>
      <c r="BQ83" s="16">
        <v>0.85619999999999996</v>
      </c>
      <c r="BR83" s="16">
        <v>2.5710000000000002</v>
      </c>
      <c r="BS83" s="16">
        <v>1.2146999999999999</v>
      </c>
    </row>
    <row r="84" spans="1:71">
      <c r="A84" t="s">
        <v>262</v>
      </c>
      <c r="B84" t="s">
        <v>75</v>
      </c>
      <c r="C84" t="s">
        <v>372</v>
      </c>
      <c r="D84" s="16">
        <v>-7.2804000000000002</v>
      </c>
      <c r="E84" s="16" t="s">
        <v>189</v>
      </c>
      <c r="F84" s="16" t="s">
        <v>189</v>
      </c>
      <c r="G84" s="16" t="s">
        <v>189</v>
      </c>
      <c r="H84" s="16" t="s">
        <v>189</v>
      </c>
      <c r="I84" s="16">
        <v>-4.4425999999999997</v>
      </c>
      <c r="J84" s="16" t="s">
        <v>189</v>
      </c>
      <c r="K84" s="16">
        <v>-7.3015999999999996</v>
      </c>
      <c r="L84" s="16" t="s">
        <v>189</v>
      </c>
      <c r="M84" s="16" t="s">
        <v>189</v>
      </c>
      <c r="N84" s="16" t="s">
        <v>189</v>
      </c>
      <c r="O84" s="16">
        <v>-8.3391999999999999</v>
      </c>
      <c r="P84" s="16" t="s">
        <v>189</v>
      </c>
      <c r="Q84" s="16" t="s">
        <v>189</v>
      </c>
      <c r="R84" s="16">
        <v>-8.2440999999999995</v>
      </c>
      <c r="S84" s="16" t="s">
        <v>189</v>
      </c>
      <c r="T84" s="16">
        <v>-7.9313000000000002</v>
      </c>
      <c r="U84" s="16" t="s">
        <v>189</v>
      </c>
      <c r="V84" s="16">
        <v>-9.2730999999999995</v>
      </c>
      <c r="W84" s="16" t="s">
        <v>189</v>
      </c>
      <c r="X84" s="16" t="s">
        <v>189</v>
      </c>
      <c r="Y84" s="16" t="s">
        <v>189</v>
      </c>
      <c r="Z84" s="16" t="s">
        <v>189</v>
      </c>
      <c r="AA84" s="16" t="s">
        <v>189</v>
      </c>
      <c r="AB84" s="16" t="s">
        <v>189</v>
      </c>
      <c r="AC84" s="16" t="s">
        <v>189</v>
      </c>
      <c r="AD84" s="16" t="s">
        <v>189</v>
      </c>
      <c r="AE84" s="16" t="s">
        <v>189</v>
      </c>
      <c r="AF84" s="16" t="s">
        <v>189</v>
      </c>
      <c r="AG84" s="16" t="s">
        <v>189</v>
      </c>
      <c r="AH84" s="16" t="s">
        <v>189</v>
      </c>
      <c r="AI84" s="16" t="s">
        <v>189</v>
      </c>
      <c r="AJ84" s="16" t="s">
        <v>189</v>
      </c>
      <c r="AK84" s="16" t="s">
        <v>189</v>
      </c>
      <c r="AL84" s="16" t="s">
        <v>189</v>
      </c>
      <c r="AM84" s="16" t="s">
        <v>189</v>
      </c>
      <c r="AN84" s="16" t="s">
        <v>189</v>
      </c>
      <c r="AO84" s="16" t="s">
        <v>189</v>
      </c>
      <c r="AP84" s="16" t="s">
        <v>189</v>
      </c>
      <c r="AQ84" s="16" t="s">
        <v>189</v>
      </c>
      <c r="AR84" s="16" t="s">
        <v>189</v>
      </c>
      <c r="AS84" s="16" t="s">
        <v>189</v>
      </c>
      <c r="AT84" s="16" t="s">
        <v>189</v>
      </c>
      <c r="AU84" s="16" t="s">
        <v>189</v>
      </c>
      <c r="AV84" s="16" t="s">
        <v>189</v>
      </c>
      <c r="AW84" s="16" t="s">
        <v>189</v>
      </c>
      <c r="AX84" s="16" t="s">
        <v>189</v>
      </c>
      <c r="AY84" s="16" t="s">
        <v>189</v>
      </c>
      <c r="AZ84" s="16" t="s">
        <v>189</v>
      </c>
      <c r="BA84" s="16" t="s">
        <v>189</v>
      </c>
      <c r="BB84" s="16" t="s">
        <v>189</v>
      </c>
      <c r="BC84" s="16" t="s">
        <v>189</v>
      </c>
      <c r="BD84" s="16" t="s">
        <v>189</v>
      </c>
      <c r="BE84" s="16" t="s">
        <v>189</v>
      </c>
      <c r="BF84" s="16" t="s">
        <v>189</v>
      </c>
      <c r="BG84" s="16" t="s">
        <v>189</v>
      </c>
      <c r="BH84" s="16" t="s">
        <v>189</v>
      </c>
      <c r="BI84" s="16" t="s">
        <v>189</v>
      </c>
      <c r="BJ84" s="16" t="s">
        <v>189</v>
      </c>
      <c r="BK84" s="16" t="s">
        <v>189</v>
      </c>
      <c r="BL84" s="16" t="s">
        <v>189</v>
      </c>
      <c r="BM84" s="16" t="s">
        <v>189</v>
      </c>
      <c r="BN84" s="16" t="s">
        <v>189</v>
      </c>
      <c r="BO84" s="16" t="s">
        <v>189</v>
      </c>
      <c r="BP84" s="16" t="s">
        <v>189</v>
      </c>
      <c r="BQ84" s="16" t="s">
        <v>189</v>
      </c>
      <c r="BR84" s="16" t="s">
        <v>189</v>
      </c>
      <c r="BS84" s="16" t="s">
        <v>189</v>
      </c>
    </row>
    <row r="85" spans="1:71">
      <c r="A85" t="s">
        <v>262</v>
      </c>
      <c r="B85" t="s">
        <v>2</v>
      </c>
      <c r="C85" t="s">
        <v>373</v>
      </c>
      <c r="D85" s="16">
        <v>5.8522999999999996</v>
      </c>
      <c r="E85" s="16">
        <v>6.6075999999999997</v>
      </c>
      <c r="F85" s="16">
        <v>7.0918000000000001</v>
      </c>
      <c r="G85" s="16">
        <v>3.3660999999999999</v>
      </c>
      <c r="H85" s="16">
        <v>6.6075999999999997</v>
      </c>
      <c r="I85" s="16">
        <v>5.3259999999999996</v>
      </c>
      <c r="J85" s="16">
        <v>-2.4733000000000001</v>
      </c>
      <c r="K85" s="16">
        <v>5.9276</v>
      </c>
      <c r="L85" s="16">
        <v>5.6532</v>
      </c>
      <c r="M85" s="16">
        <v>4.5377999999999998</v>
      </c>
      <c r="N85" s="16">
        <v>9.4178999999999995</v>
      </c>
      <c r="O85" s="16">
        <v>5.1776999999999997</v>
      </c>
      <c r="P85" s="16">
        <v>7.6238000000000001</v>
      </c>
      <c r="Q85" s="16">
        <v>6.0781999999999998</v>
      </c>
      <c r="R85" s="16">
        <v>5.6322999999999999</v>
      </c>
      <c r="S85" s="16">
        <v>8.2794000000000008</v>
      </c>
      <c r="T85" s="16">
        <v>4.7964000000000002</v>
      </c>
      <c r="U85" s="16">
        <v>5.8773</v>
      </c>
      <c r="V85" s="16">
        <v>5.8285</v>
      </c>
      <c r="W85" s="16">
        <v>8.3246000000000002</v>
      </c>
      <c r="X85" s="16">
        <v>8.8161000000000005</v>
      </c>
      <c r="Y85" s="16">
        <v>4.6631</v>
      </c>
      <c r="Z85" s="16">
        <v>8.4659999999999993</v>
      </c>
      <c r="AA85" s="16">
        <v>4.6631</v>
      </c>
      <c r="AB85" s="16">
        <v>8.8071999999999999</v>
      </c>
      <c r="AC85" s="16">
        <v>7.3144</v>
      </c>
      <c r="AD85" s="16">
        <v>6.3834999999999997</v>
      </c>
      <c r="AE85" s="16">
        <v>10.241</v>
      </c>
      <c r="AF85" s="16">
        <v>5.8114999999999997</v>
      </c>
      <c r="AG85" s="16">
        <v>10.251899999999999</v>
      </c>
      <c r="AH85" s="16">
        <v>7.7458</v>
      </c>
      <c r="AI85" s="16">
        <v>4.2247000000000003</v>
      </c>
      <c r="AJ85" s="16">
        <v>6.7451999999999996</v>
      </c>
      <c r="AK85" s="16">
        <v>3.5710000000000002</v>
      </c>
      <c r="AL85" s="16">
        <v>6.1856999999999998</v>
      </c>
      <c r="AM85" s="16">
        <v>3.4518</v>
      </c>
      <c r="AN85" s="16">
        <v>8.9464000000000006</v>
      </c>
      <c r="AO85" s="16">
        <v>4.2670000000000003</v>
      </c>
      <c r="AP85" s="16">
        <v>7.4909999999999997</v>
      </c>
      <c r="AQ85" s="16">
        <v>4.3997999999999999</v>
      </c>
      <c r="AR85" s="16">
        <v>5.0490000000000004</v>
      </c>
      <c r="AS85" s="16">
        <v>6.6920999999999999</v>
      </c>
      <c r="AT85" s="16">
        <v>4.6974999999999998</v>
      </c>
      <c r="AU85" s="16">
        <v>6.8453999999999997</v>
      </c>
      <c r="AV85" s="16">
        <v>7.2931999999999997</v>
      </c>
      <c r="AW85" s="16">
        <v>9.3292999999999999</v>
      </c>
      <c r="AX85" s="16">
        <v>7.0839999999999996</v>
      </c>
      <c r="AY85" s="16">
        <v>9.1838999999999995</v>
      </c>
      <c r="AZ85" s="16">
        <v>6.2927</v>
      </c>
      <c r="BA85" s="16">
        <v>3.4125000000000001</v>
      </c>
      <c r="BB85" s="16">
        <v>5.7828999999999997</v>
      </c>
      <c r="BC85" s="16">
        <v>3.3685999999999998</v>
      </c>
      <c r="BD85" s="16">
        <v>6.7175000000000002</v>
      </c>
      <c r="BE85" s="16">
        <v>4.8032000000000004</v>
      </c>
      <c r="BF85" s="16">
        <v>6.1298000000000004</v>
      </c>
      <c r="BG85" s="16">
        <v>4.0719000000000003</v>
      </c>
      <c r="BH85" s="16">
        <v>5.9992999999999999</v>
      </c>
      <c r="BI85" s="16">
        <v>3.6985000000000001</v>
      </c>
      <c r="BJ85" s="16">
        <v>9.8743999999999996</v>
      </c>
      <c r="BK85" s="16">
        <v>3.9068000000000001</v>
      </c>
      <c r="BL85" s="16">
        <v>11.903600000000001</v>
      </c>
      <c r="BM85" s="16">
        <v>7.0232999999999999</v>
      </c>
      <c r="BN85" s="16" t="s">
        <v>189</v>
      </c>
      <c r="BO85" s="16">
        <v>7.5563000000000002</v>
      </c>
      <c r="BP85" s="16">
        <v>6.3849999999999998</v>
      </c>
      <c r="BQ85" s="16">
        <v>5.4823000000000004</v>
      </c>
      <c r="BR85" s="16">
        <v>7.1463999999999999</v>
      </c>
      <c r="BS85" s="16">
        <v>5.2466999999999997</v>
      </c>
    </row>
    <row r="86" spans="1:71">
      <c r="A86" t="s">
        <v>262</v>
      </c>
      <c r="B86" t="s">
        <v>67</v>
      </c>
      <c r="C86" t="s">
        <v>374</v>
      </c>
      <c r="D86" s="16">
        <v>17.011900000000001</v>
      </c>
      <c r="E86" s="16">
        <v>21.602699999999999</v>
      </c>
      <c r="F86" s="16">
        <v>16.5959</v>
      </c>
      <c r="G86" s="16">
        <v>10.557700000000001</v>
      </c>
      <c r="H86" s="16">
        <v>21.602699999999999</v>
      </c>
      <c r="I86" s="16">
        <v>13.172700000000001</v>
      </c>
      <c r="J86" s="16" t="s">
        <v>189</v>
      </c>
      <c r="K86" s="16">
        <v>17.023299999999999</v>
      </c>
      <c r="L86" s="16">
        <v>16.843299999999999</v>
      </c>
      <c r="M86" s="16">
        <v>17.598600000000001</v>
      </c>
      <c r="N86" s="16">
        <v>16.5105</v>
      </c>
      <c r="O86" s="16">
        <v>17.267499999999998</v>
      </c>
      <c r="P86" s="16">
        <v>16.627199999999998</v>
      </c>
      <c r="Q86" s="16">
        <v>17.702200000000001</v>
      </c>
      <c r="R86" s="16">
        <v>16.431899999999999</v>
      </c>
      <c r="S86" s="16">
        <v>19.161799999999999</v>
      </c>
      <c r="T86" s="16">
        <v>12.5006</v>
      </c>
      <c r="U86" s="16">
        <v>16.340900000000001</v>
      </c>
      <c r="V86" s="16">
        <v>17.2285</v>
      </c>
      <c r="W86" s="16">
        <v>18.692</v>
      </c>
      <c r="X86" s="16">
        <v>20.541899999999998</v>
      </c>
      <c r="Y86" s="16">
        <v>13.840400000000001</v>
      </c>
      <c r="Z86" s="16">
        <v>18.927399999999999</v>
      </c>
      <c r="AA86" s="16">
        <v>13.840400000000001</v>
      </c>
      <c r="AB86" s="16">
        <v>19.5184</v>
      </c>
      <c r="AC86" s="16">
        <v>17.832100000000001</v>
      </c>
      <c r="AD86" s="16">
        <v>21.7544</v>
      </c>
      <c r="AE86" s="16">
        <v>16.633299999999998</v>
      </c>
      <c r="AF86" s="16">
        <v>19.0501</v>
      </c>
      <c r="AG86" s="16">
        <v>19.1952</v>
      </c>
      <c r="AH86" s="16">
        <v>15.118600000000001</v>
      </c>
      <c r="AI86" s="16">
        <v>11.5519</v>
      </c>
      <c r="AJ86" s="16">
        <v>21.396699999999999</v>
      </c>
      <c r="AK86" s="16">
        <v>7.2384000000000004</v>
      </c>
      <c r="AL86" s="16">
        <v>15.0999</v>
      </c>
      <c r="AM86" s="16">
        <v>10.154</v>
      </c>
      <c r="AN86" s="16">
        <v>26.875800000000002</v>
      </c>
      <c r="AO86" s="16">
        <v>9.9228000000000005</v>
      </c>
      <c r="AP86" s="16">
        <v>18.220099999999999</v>
      </c>
      <c r="AQ86" s="16">
        <v>14.795999999999999</v>
      </c>
      <c r="AR86" s="16">
        <v>20.319299999999998</v>
      </c>
      <c r="AS86" s="16">
        <v>14.3826</v>
      </c>
      <c r="AT86" s="16">
        <v>17.536100000000001</v>
      </c>
      <c r="AU86" s="16">
        <v>16.937799999999999</v>
      </c>
      <c r="AV86" s="16">
        <v>22.546900000000001</v>
      </c>
      <c r="AW86" s="16">
        <v>15.946300000000001</v>
      </c>
      <c r="AX86" s="16">
        <v>19.4068</v>
      </c>
      <c r="AY86" s="16">
        <v>18.5289</v>
      </c>
      <c r="AZ86" s="16">
        <v>20.303100000000001</v>
      </c>
      <c r="BA86" s="16">
        <v>8.3748000000000005</v>
      </c>
      <c r="BB86" s="16">
        <v>15.435600000000001</v>
      </c>
      <c r="BC86" s="16">
        <v>12.028</v>
      </c>
      <c r="BD86" s="16">
        <v>21.066500000000001</v>
      </c>
      <c r="BE86" s="16">
        <v>13.431900000000001</v>
      </c>
      <c r="BF86" s="16">
        <v>20.6233</v>
      </c>
      <c r="BG86" s="16">
        <v>10.725099999999999</v>
      </c>
      <c r="BH86" s="16">
        <v>18.201899999999998</v>
      </c>
      <c r="BI86" s="16">
        <v>15.131600000000001</v>
      </c>
      <c r="BJ86" s="16">
        <v>16.8034</v>
      </c>
      <c r="BK86" s="16">
        <v>15.7727</v>
      </c>
      <c r="BL86" s="16">
        <v>-28.936900000000001</v>
      </c>
      <c r="BM86" s="16">
        <v>14.6608</v>
      </c>
      <c r="BN86" s="16">
        <v>-9.9486000000000008</v>
      </c>
      <c r="BO86" s="16">
        <v>17.136500000000002</v>
      </c>
      <c r="BP86" s="16">
        <v>20.1022</v>
      </c>
      <c r="BQ86" s="16">
        <v>10.2357</v>
      </c>
      <c r="BR86" s="16">
        <v>25.855799999999999</v>
      </c>
      <c r="BS86" s="16">
        <v>13.918100000000001</v>
      </c>
    </row>
    <row r="87" spans="1:71">
      <c r="A87" t="s">
        <v>262</v>
      </c>
      <c r="B87" t="s">
        <v>4</v>
      </c>
      <c r="C87" t="s">
        <v>375</v>
      </c>
      <c r="D87" s="16">
        <v>14.740399999999999</v>
      </c>
      <c r="E87" s="16">
        <v>19.180199999999999</v>
      </c>
      <c r="F87" s="16">
        <v>15.241300000000001</v>
      </c>
      <c r="G87" s="16">
        <v>7.6936999999999998</v>
      </c>
      <c r="H87" s="16">
        <v>19.180199999999999</v>
      </c>
      <c r="I87" s="16">
        <v>11.085000000000001</v>
      </c>
      <c r="J87" s="16" t="s">
        <v>189</v>
      </c>
      <c r="K87" s="16">
        <v>14.754300000000001</v>
      </c>
      <c r="L87" s="16">
        <v>15.188499999999999</v>
      </c>
      <c r="M87" s="16">
        <v>13.6372</v>
      </c>
      <c r="N87" s="16">
        <v>15.613200000000001</v>
      </c>
      <c r="O87" s="16">
        <v>14.8209</v>
      </c>
      <c r="P87" s="16">
        <v>14.5191</v>
      </c>
      <c r="Q87" s="16">
        <v>15.466900000000001</v>
      </c>
      <c r="R87" s="16">
        <v>14.0741</v>
      </c>
      <c r="S87" s="16">
        <v>16.689599999999999</v>
      </c>
      <c r="T87" s="16">
        <v>12.504300000000001</v>
      </c>
      <c r="U87" s="16">
        <v>12.424099999999999</v>
      </c>
      <c r="V87" s="16">
        <v>15.721500000000001</v>
      </c>
      <c r="W87" s="16">
        <v>15.398300000000001</v>
      </c>
      <c r="X87" s="16">
        <v>-16.667200000000001</v>
      </c>
      <c r="Y87" s="16">
        <v>14.122199999999999</v>
      </c>
      <c r="Z87" s="16">
        <v>15.5875</v>
      </c>
      <c r="AA87" s="16">
        <v>14.122199999999999</v>
      </c>
      <c r="AB87" s="16">
        <v>14.504799999999999</v>
      </c>
      <c r="AC87" s="16">
        <v>20.803899999999999</v>
      </c>
      <c r="AD87" s="16">
        <v>20.362200000000001</v>
      </c>
      <c r="AE87" s="16">
        <v>11.920400000000001</v>
      </c>
      <c r="AF87" s="16">
        <v>19.179200000000002</v>
      </c>
      <c r="AG87" s="16">
        <v>14.5679</v>
      </c>
      <c r="AH87" s="16">
        <v>21.383700000000001</v>
      </c>
      <c r="AI87" s="16">
        <v>11.0122</v>
      </c>
      <c r="AJ87" s="16">
        <v>16.690000000000001</v>
      </c>
      <c r="AK87" s="16">
        <v>10.357200000000001</v>
      </c>
      <c r="AL87" s="16">
        <v>11.540800000000001</v>
      </c>
      <c r="AM87" s="16">
        <v>13.4354</v>
      </c>
      <c r="AN87" s="16">
        <v>13.9269</v>
      </c>
      <c r="AO87" s="16">
        <v>11.6363</v>
      </c>
      <c r="AP87" s="16">
        <v>8.3079000000000001</v>
      </c>
      <c r="AQ87" s="16">
        <v>16.342300000000002</v>
      </c>
      <c r="AR87" s="16">
        <v>20.776800000000001</v>
      </c>
      <c r="AS87" s="16">
        <v>10.6523</v>
      </c>
      <c r="AT87" s="16">
        <v>18.613199999999999</v>
      </c>
      <c r="AU87" s="16">
        <v>13.1241</v>
      </c>
      <c r="AV87" s="16">
        <v>21.590399999999999</v>
      </c>
      <c r="AW87" s="16">
        <v>10.3597</v>
      </c>
      <c r="AX87" s="16">
        <v>18.048400000000001</v>
      </c>
      <c r="AY87" s="16">
        <v>14.0116</v>
      </c>
      <c r="AZ87" s="16">
        <v>17.462900000000001</v>
      </c>
      <c r="BA87" s="16">
        <v>11.574400000000001</v>
      </c>
      <c r="BB87" s="16">
        <v>14.062099999999999</v>
      </c>
      <c r="BC87" s="16">
        <v>14.1647</v>
      </c>
      <c r="BD87" s="16">
        <v>16.742599999999999</v>
      </c>
      <c r="BE87" s="16">
        <v>13.9336</v>
      </c>
      <c r="BF87" s="16">
        <v>17.686299999999999</v>
      </c>
      <c r="BG87" s="16">
        <v>10.9726</v>
      </c>
      <c r="BH87" s="16">
        <v>15.084300000000001</v>
      </c>
      <c r="BI87" s="16">
        <v>14.3895</v>
      </c>
      <c r="BJ87" s="16">
        <v>14.3118</v>
      </c>
      <c r="BK87" s="16">
        <v>15.042899999999999</v>
      </c>
      <c r="BL87" s="16" t="s">
        <v>189</v>
      </c>
      <c r="BM87" s="16">
        <v>11.1791</v>
      </c>
      <c r="BN87" s="16">
        <v>-24.470600000000001</v>
      </c>
      <c r="BO87" s="16">
        <v>13.7913</v>
      </c>
      <c r="BP87" s="16">
        <v>17.271799999999999</v>
      </c>
      <c r="BQ87" s="16">
        <v>11.583</v>
      </c>
      <c r="BR87" s="16">
        <v>24.1145</v>
      </c>
      <c r="BS87" s="16">
        <v>10.8978</v>
      </c>
    </row>
    <row r="88" spans="1:71">
      <c r="A88" t="s">
        <v>263</v>
      </c>
      <c r="B88" t="s">
        <v>0</v>
      </c>
      <c r="C88" t="s">
        <v>376</v>
      </c>
      <c r="D88" s="16">
        <v>6.1494</v>
      </c>
      <c r="E88" s="16">
        <v>7.4654999999999996</v>
      </c>
      <c r="F88" s="16">
        <v>7.1733000000000002</v>
      </c>
      <c r="G88" s="16">
        <v>5.1570999999999998</v>
      </c>
      <c r="H88" s="16">
        <v>7.4654999999999996</v>
      </c>
      <c r="I88" s="16">
        <v>5.8109000000000002</v>
      </c>
      <c r="J88" s="16" t="s">
        <v>189</v>
      </c>
      <c r="K88" s="16">
        <v>6.1322999999999999</v>
      </c>
      <c r="L88" s="16">
        <v>7.3413000000000004</v>
      </c>
      <c r="M88" s="16">
        <v>4.9019000000000004</v>
      </c>
      <c r="N88" s="16">
        <v>7.1224999999999996</v>
      </c>
      <c r="O88" s="16">
        <v>6.0782999999999996</v>
      </c>
      <c r="P88" s="16">
        <v>6.2831999999999999</v>
      </c>
      <c r="Q88" s="16">
        <v>6.4356999999999998</v>
      </c>
      <c r="R88" s="16">
        <v>5.7432999999999996</v>
      </c>
      <c r="S88" s="16">
        <v>6.2542</v>
      </c>
      <c r="T88" s="16">
        <v>6.0278999999999998</v>
      </c>
      <c r="U88" s="16">
        <v>7.7259000000000002</v>
      </c>
      <c r="V88" s="16">
        <v>4.4471999999999996</v>
      </c>
      <c r="W88" s="16">
        <v>4.6052</v>
      </c>
      <c r="X88" s="16">
        <v>5.8003</v>
      </c>
      <c r="Y88" s="16">
        <v>6.4862000000000002</v>
      </c>
      <c r="Z88" s="16">
        <v>5.5025000000000004</v>
      </c>
      <c r="AA88" s="16">
        <v>6.4862000000000002</v>
      </c>
      <c r="AB88" s="16">
        <v>5.6473000000000004</v>
      </c>
      <c r="AC88" s="16">
        <v>6.7878999999999996</v>
      </c>
      <c r="AD88" s="16">
        <v>7.431</v>
      </c>
      <c r="AE88" s="16">
        <v>5.8037999999999998</v>
      </c>
      <c r="AF88" s="16">
        <v>6.2417999999999996</v>
      </c>
      <c r="AG88" s="16">
        <v>6.2529000000000003</v>
      </c>
      <c r="AH88" s="16">
        <v>4.7285000000000004</v>
      </c>
      <c r="AI88" s="16">
        <v>6.2218</v>
      </c>
      <c r="AJ88" s="16">
        <v>7.4526000000000003</v>
      </c>
      <c r="AK88" s="16">
        <v>5.8087999999999997</v>
      </c>
      <c r="AL88" s="16">
        <v>6.7968000000000002</v>
      </c>
      <c r="AM88" s="16">
        <v>5.0750000000000002</v>
      </c>
      <c r="AN88" s="16">
        <v>10.9734</v>
      </c>
      <c r="AO88" s="16">
        <v>7.0689000000000002</v>
      </c>
      <c r="AP88" s="16">
        <v>8.5861999999999998</v>
      </c>
      <c r="AQ88" s="16">
        <v>6.6468999999999996</v>
      </c>
      <c r="AR88" s="16">
        <v>4.9463999999999997</v>
      </c>
      <c r="AS88" s="16">
        <v>4.2929000000000004</v>
      </c>
      <c r="AT88" s="16">
        <v>4.2953999999999999</v>
      </c>
      <c r="AU88" s="16">
        <v>4.6718000000000002</v>
      </c>
      <c r="AV88" s="16">
        <v>7.6542000000000003</v>
      </c>
      <c r="AW88" s="16">
        <v>5.0130999999999997</v>
      </c>
      <c r="AX88" s="16">
        <v>5.2624000000000004</v>
      </c>
      <c r="AY88" s="16">
        <v>5.7230999999999996</v>
      </c>
      <c r="AZ88" s="16">
        <v>7.4772999999999996</v>
      </c>
      <c r="BA88" s="16">
        <v>6.2305999999999999</v>
      </c>
      <c r="BB88" s="16">
        <v>7.0004</v>
      </c>
      <c r="BC88" s="16">
        <v>5.7161999999999997</v>
      </c>
      <c r="BD88" s="16">
        <v>5.6632999999999996</v>
      </c>
      <c r="BE88" s="16">
        <v>6.2538999999999998</v>
      </c>
      <c r="BF88" s="16">
        <v>7.5462999999999996</v>
      </c>
      <c r="BG88" s="16">
        <v>5.5180999999999996</v>
      </c>
      <c r="BH88" s="16">
        <v>6.7839</v>
      </c>
      <c r="BI88" s="16">
        <v>4.4340999999999999</v>
      </c>
      <c r="BJ88" s="16">
        <v>5.1844999999999999</v>
      </c>
      <c r="BK88" s="16">
        <v>7.2789000000000001</v>
      </c>
      <c r="BL88" s="16" t="s">
        <v>189</v>
      </c>
      <c r="BM88" s="16">
        <v>6.3320999999999996</v>
      </c>
      <c r="BN88" s="16">
        <v>4.2111999999999998</v>
      </c>
      <c r="BO88" s="16">
        <v>7.1079999999999997</v>
      </c>
      <c r="BP88" s="16">
        <v>7.4866000000000001</v>
      </c>
      <c r="BQ88" s="16">
        <v>5.9526000000000003</v>
      </c>
      <c r="BR88" s="16">
        <v>-6.8944000000000001</v>
      </c>
      <c r="BS88" s="16">
        <v>5.6730999999999998</v>
      </c>
    </row>
    <row r="89" spans="1:71">
      <c r="A89" t="s">
        <v>263</v>
      </c>
      <c r="B89" t="s">
        <v>1</v>
      </c>
      <c r="C89" t="s">
        <v>377</v>
      </c>
      <c r="D89" s="16">
        <v>1.4845999999999999</v>
      </c>
      <c r="E89" s="16" t="s">
        <v>189</v>
      </c>
      <c r="F89" s="16">
        <v>-0.89810000000000001</v>
      </c>
      <c r="G89" s="16">
        <v>1.3405</v>
      </c>
      <c r="H89" s="16" t="s">
        <v>189</v>
      </c>
      <c r="I89" s="16">
        <v>1.2891999999999999</v>
      </c>
      <c r="J89" s="16" t="s">
        <v>189</v>
      </c>
      <c r="K89" s="16">
        <v>1.4845999999999999</v>
      </c>
      <c r="L89" s="16">
        <v>-2.1472000000000002</v>
      </c>
      <c r="M89" s="16">
        <v>1.2598</v>
      </c>
      <c r="N89" s="16" t="s">
        <v>189</v>
      </c>
      <c r="O89" s="16">
        <v>2.2138</v>
      </c>
      <c r="P89" s="16">
        <v>0.33119999999999999</v>
      </c>
      <c r="Q89" s="16">
        <v>2.0169999999999999</v>
      </c>
      <c r="R89" s="16">
        <v>1.0245</v>
      </c>
      <c r="S89" s="16">
        <v>1.0138</v>
      </c>
      <c r="T89" s="16">
        <v>1.6245000000000001</v>
      </c>
      <c r="U89" s="16">
        <v>1.7779</v>
      </c>
      <c r="V89" s="16">
        <v>-0.59499999999999997</v>
      </c>
      <c r="W89" s="16" t="s">
        <v>189</v>
      </c>
      <c r="X89" s="16" t="s">
        <v>189</v>
      </c>
      <c r="Y89" s="16">
        <v>1.6103000000000001</v>
      </c>
      <c r="Z89" s="16" t="s">
        <v>189</v>
      </c>
      <c r="AA89" s="16">
        <v>1.6103000000000001</v>
      </c>
      <c r="AB89" s="16" t="s">
        <v>189</v>
      </c>
      <c r="AC89" s="16">
        <v>-0.87880000000000003</v>
      </c>
      <c r="AD89" s="16" t="s">
        <v>189</v>
      </c>
      <c r="AE89" s="16">
        <v>-0.84360000000000002</v>
      </c>
      <c r="AF89" s="16" t="s">
        <v>189</v>
      </c>
      <c r="AG89" s="16">
        <v>-0.65539999999999998</v>
      </c>
      <c r="AH89" s="16" t="s">
        <v>189</v>
      </c>
      <c r="AI89" s="16">
        <v>1.7665</v>
      </c>
      <c r="AJ89" s="16" t="s">
        <v>189</v>
      </c>
      <c r="AK89" s="16">
        <v>1.4216</v>
      </c>
      <c r="AL89" s="16">
        <v>2.1086999999999998</v>
      </c>
      <c r="AM89" s="16">
        <v>1.1928000000000001</v>
      </c>
      <c r="AN89" s="16" t="s">
        <v>189</v>
      </c>
      <c r="AO89" s="16">
        <v>1.5837000000000001</v>
      </c>
      <c r="AP89" s="16">
        <v>2.1690999999999998</v>
      </c>
      <c r="AQ89" s="16">
        <v>1.4225000000000001</v>
      </c>
      <c r="AR89" s="16" t="s">
        <v>189</v>
      </c>
      <c r="AS89" s="16">
        <v>-0.39169999999999999</v>
      </c>
      <c r="AT89" s="16" t="s">
        <v>189</v>
      </c>
      <c r="AU89" s="16">
        <v>-0.13070000000000001</v>
      </c>
      <c r="AV89" s="16" t="s">
        <v>189</v>
      </c>
      <c r="AW89" s="16" t="s">
        <v>189</v>
      </c>
      <c r="AX89" s="16" t="s">
        <v>189</v>
      </c>
      <c r="AY89" s="16" t="s">
        <v>189</v>
      </c>
      <c r="AZ89" s="16" t="s">
        <v>189</v>
      </c>
      <c r="BA89" s="16">
        <v>1.3797999999999999</v>
      </c>
      <c r="BB89" s="16">
        <v>2.3117000000000001</v>
      </c>
      <c r="BC89" s="16">
        <v>0.98870000000000002</v>
      </c>
      <c r="BD89" s="16" t="s">
        <v>189</v>
      </c>
      <c r="BE89" s="16">
        <v>2.3302999999999998</v>
      </c>
      <c r="BF89" s="16" t="s">
        <v>189</v>
      </c>
      <c r="BG89" s="16">
        <v>1.9605999999999999</v>
      </c>
      <c r="BH89" s="16">
        <v>2.5286</v>
      </c>
      <c r="BI89" s="16">
        <v>-1.758</v>
      </c>
      <c r="BJ89" s="16" t="s">
        <v>189</v>
      </c>
      <c r="BK89" s="16">
        <v>-0.33389999999999997</v>
      </c>
      <c r="BL89" s="16" t="s">
        <v>189</v>
      </c>
      <c r="BM89" s="16">
        <v>0.33700000000000002</v>
      </c>
      <c r="BN89" s="16" t="s">
        <v>189</v>
      </c>
      <c r="BO89" s="16">
        <v>-0.43309999999999998</v>
      </c>
      <c r="BP89" s="16" t="s">
        <v>189</v>
      </c>
      <c r="BQ89" s="16">
        <v>1.6032999999999999</v>
      </c>
      <c r="BR89" s="16" t="s">
        <v>189</v>
      </c>
      <c r="BS89" s="16">
        <v>1.0405</v>
      </c>
    </row>
    <row r="90" spans="1:71">
      <c r="A90" t="s">
        <v>263</v>
      </c>
      <c r="B90" t="s">
        <v>75</v>
      </c>
      <c r="C90" t="s">
        <v>378</v>
      </c>
      <c r="D90" s="16">
        <v>1.7768999999999999</v>
      </c>
      <c r="E90" s="16">
        <v>1.9728000000000001</v>
      </c>
      <c r="F90" s="16">
        <v>2.3647</v>
      </c>
      <c r="G90" s="16">
        <v>1.3428</v>
      </c>
      <c r="H90" s="16">
        <v>1.9728000000000001</v>
      </c>
      <c r="I90" s="16">
        <v>1.7181999999999999</v>
      </c>
      <c r="J90" s="16" t="s">
        <v>189</v>
      </c>
      <c r="K90" s="16">
        <v>1.7813000000000001</v>
      </c>
      <c r="L90" s="16">
        <v>1.7853000000000001</v>
      </c>
      <c r="M90" s="16">
        <v>1.7365999999999999</v>
      </c>
      <c r="N90" s="16">
        <v>1.9003000000000001</v>
      </c>
      <c r="O90" s="16">
        <v>1.7685999999999999</v>
      </c>
      <c r="P90" s="16">
        <v>1.8043</v>
      </c>
      <c r="Q90" s="16">
        <v>1.6937</v>
      </c>
      <c r="R90" s="16">
        <v>1.9118999999999999</v>
      </c>
      <c r="S90" s="16">
        <v>1.7134</v>
      </c>
      <c r="T90" s="16">
        <v>1.8742000000000001</v>
      </c>
      <c r="U90" s="16">
        <v>2.2269999999999999</v>
      </c>
      <c r="V90" s="16">
        <v>1.3745000000000001</v>
      </c>
      <c r="W90" s="16">
        <v>2.0533000000000001</v>
      </c>
      <c r="X90" s="16">
        <v>1.2244999999999999</v>
      </c>
      <c r="Y90" s="16">
        <v>1.9773000000000001</v>
      </c>
      <c r="Z90" s="16">
        <v>1.4619</v>
      </c>
      <c r="AA90" s="16">
        <v>1.9773000000000001</v>
      </c>
      <c r="AB90" s="16">
        <v>1.6348</v>
      </c>
      <c r="AC90" s="16">
        <v>1.8026</v>
      </c>
      <c r="AD90" s="16">
        <v>2.1631</v>
      </c>
      <c r="AE90" s="16">
        <v>1.5549999999999999</v>
      </c>
      <c r="AF90" s="16">
        <v>1.6032999999999999</v>
      </c>
      <c r="AG90" s="16">
        <v>1.9046000000000001</v>
      </c>
      <c r="AH90" s="16">
        <v>0.81389999999999996</v>
      </c>
      <c r="AI90" s="16">
        <v>2.1456</v>
      </c>
      <c r="AJ90" s="16">
        <v>1.5298</v>
      </c>
      <c r="AK90" s="16">
        <v>1.9416</v>
      </c>
      <c r="AL90" s="16">
        <v>1.8306</v>
      </c>
      <c r="AM90" s="16">
        <v>1.9272</v>
      </c>
      <c r="AN90" s="16">
        <v>1.7810999999999999</v>
      </c>
      <c r="AO90" s="16">
        <v>2.3222999999999998</v>
      </c>
      <c r="AP90" s="16">
        <v>1.9275</v>
      </c>
      <c r="AQ90" s="16">
        <v>2.7096</v>
      </c>
      <c r="AR90" s="16">
        <v>2.1214</v>
      </c>
      <c r="AS90" s="16">
        <v>1.1237999999999999</v>
      </c>
      <c r="AT90" s="16">
        <v>1.504</v>
      </c>
      <c r="AU90" s="16">
        <v>1.1528</v>
      </c>
      <c r="AV90" s="16">
        <v>2.1507000000000001</v>
      </c>
      <c r="AW90" s="16">
        <v>1.2621</v>
      </c>
      <c r="AX90" s="16">
        <v>1.2798</v>
      </c>
      <c r="AY90" s="16">
        <v>1.6977</v>
      </c>
      <c r="AZ90" s="16">
        <v>1.891</v>
      </c>
      <c r="BA90" s="16">
        <v>2.0091999999999999</v>
      </c>
      <c r="BB90" s="16">
        <v>1.9218999999999999</v>
      </c>
      <c r="BC90" s="16">
        <v>2.0781000000000001</v>
      </c>
      <c r="BD90" s="16">
        <v>1.5195000000000001</v>
      </c>
      <c r="BE90" s="16">
        <v>1.8913</v>
      </c>
      <c r="BF90" s="16">
        <v>1.9807999999999999</v>
      </c>
      <c r="BG90" s="16">
        <v>1.6728000000000001</v>
      </c>
      <c r="BH90" s="16">
        <v>1.6746000000000001</v>
      </c>
      <c r="BI90" s="16">
        <v>2.0106999999999999</v>
      </c>
      <c r="BJ90" s="16">
        <v>1.3728</v>
      </c>
      <c r="BK90" s="16">
        <v>2.35</v>
      </c>
      <c r="BL90" s="16" t="s">
        <v>189</v>
      </c>
      <c r="BM90" s="16">
        <v>1.8109999999999999</v>
      </c>
      <c r="BN90" s="16">
        <v>1.8335999999999999</v>
      </c>
      <c r="BO90" s="16">
        <v>1.7964</v>
      </c>
      <c r="BP90" s="16">
        <v>1.9087000000000001</v>
      </c>
      <c r="BQ90" s="16">
        <v>1.5792999999999999</v>
      </c>
      <c r="BR90" s="16">
        <v>2.5697999999999999</v>
      </c>
      <c r="BS90" s="16">
        <v>1.8695999999999999</v>
      </c>
    </row>
    <row r="91" spans="1:71">
      <c r="A91" t="s">
        <v>263</v>
      </c>
      <c r="B91" t="s">
        <v>64</v>
      </c>
      <c r="C91" t="s">
        <v>379</v>
      </c>
      <c r="D91" s="16">
        <v>1.0051000000000001</v>
      </c>
      <c r="E91" s="16">
        <v>-1E-4</v>
      </c>
      <c r="F91" s="16">
        <v>1.7778</v>
      </c>
      <c r="G91" s="16">
        <v>0.9607</v>
      </c>
      <c r="H91" s="16">
        <v>-1E-4</v>
      </c>
      <c r="I91" s="16">
        <v>1.1385000000000001</v>
      </c>
      <c r="J91" s="16" t="s">
        <v>189</v>
      </c>
      <c r="K91" s="16">
        <v>1.0051000000000001</v>
      </c>
      <c r="L91" s="16">
        <v>-0.31169999999999998</v>
      </c>
      <c r="M91" s="16">
        <v>0.77559999999999996</v>
      </c>
      <c r="N91" s="16">
        <v>2.3788</v>
      </c>
      <c r="O91" s="16">
        <v>0.71960000000000002</v>
      </c>
      <c r="P91" s="16">
        <v>1.4124000000000001</v>
      </c>
      <c r="Q91" s="16">
        <v>0.56159999999999999</v>
      </c>
      <c r="R91" s="16">
        <v>1.306</v>
      </c>
      <c r="S91" s="16">
        <v>1.3726</v>
      </c>
      <c r="T91" s="16">
        <v>0.21809999999999999</v>
      </c>
      <c r="U91" s="16">
        <v>0.13450000000000001</v>
      </c>
      <c r="V91" s="16">
        <v>1.5966</v>
      </c>
      <c r="W91" s="16">
        <v>-0.52849999999999997</v>
      </c>
      <c r="X91" s="16">
        <v>1.6533</v>
      </c>
      <c r="Y91" s="16">
        <v>0.7429</v>
      </c>
      <c r="Z91" s="16">
        <v>1.3382000000000001</v>
      </c>
      <c r="AA91" s="16">
        <v>0.7429</v>
      </c>
      <c r="AB91" s="16">
        <v>1.5128999999999999</v>
      </c>
      <c r="AC91" s="16">
        <v>1.1839999999999999</v>
      </c>
      <c r="AD91" s="16">
        <v>-1E-4</v>
      </c>
      <c r="AE91" s="16">
        <v>1.5429999999999999</v>
      </c>
      <c r="AF91" s="16">
        <v>0.5927</v>
      </c>
      <c r="AG91" s="16">
        <v>1.9006000000000001</v>
      </c>
      <c r="AH91" s="16" t="s">
        <v>189</v>
      </c>
      <c r="AI91" s="16">
        <v>-0.2651</v>
      </c>
      <c r="AJ91" s="16" t="s">
        <v>189</v>
      </c>
      <c r="AK91" s="16">
        <v>0.2442</v>
      </c>
      <c r="AL91" s="16" t="s">
        <v>189</v>
      </c>
      <c r="AM91" s="16">
        <v>-1E-4</v>
      </c>
      <c r="AN91" s="16" t="s">
        <v>189</v>
      </c>
      <c r="AO91" s="16">
        <v>0.14360000000000001</v>
      </c>
      <c r="AP91" s="16">
        <v>-0.38100000000000001</v>
      </c>
      <c r="AQ91" s="16">
        <v>0</v>
      </c>
      <c r="AR91" s="16" t="s">
        <v>189</v>
      </c>
      <c r="AS91" s="16">
        <v>1.8612</v>
      </c>
      <c r="AT91" s="16">
        <v>0.65269999999999995</v>
      </c>
      <c r="AU91" s="16">
        <v>2.3506999999999998</v>
      </c>
      <c r="AV91" s="16" t="s">
        <v>189</v>
      </c>
      <c r="AW91" s="16">
        <v>1.4517</v>
      </c>
      <c r="AX91" s="16">
        <v>-1E-4</v>
      </c>
      <c r="AY91" s="16">
        <v>2.1124999999999998</v>
      </c>
      <c r="AZ91" s="16">
        <v>-1E-4</v>
      </c>
      <c r="BA91" s="16">
        <v>0.86739999999999995</v>
      </c>
      <c r="BB91" s="16">
        <v>0.93210000000000004</v>
      </c>
      <c r="BC91" s="16">
        <v>0.61180000000000001</v>
      </c>
      <c r="BD91" s="16">
        <v>-1E-4</v>
      </c>
      <c r="BE91" s="16">
        <v>1.1215999999999999</v>
      </c>
      <c r="BF91" s="16">
        <v>-1E-4</v>
      </c>
      <c r="BG91" s="16">
        <v>0.88470000000000004</v>
      </c>
      <c r="BH91" s="16">
        <v>0.75360000000000005</v>
      </c>
      <c r="BI91" s="16">
        <v>0.70499999999999996</v>
      </c>
      <c r="BJ91" s="16">
        <v>2.6406000000000001</v>
      </c>
      <c r="BK91" s="16">
        <v>0</v>
      </c>
      <c r="BL91" s="16" t="s">
        <v>189</v>
      </c>
      <c r="BM91" s="16">
        <v>1.4254</v>
      </c>
      <c r="BN91" s="16">
        <v>-1E-4</v>
      </c>
      <c r="BO91" s="16">
        <v>1.8752</v>
      </c>
      <c r="BP91" s="16">
        <v>-1E-4</v>
      </c>
      <c r="BQ91" s="16">
        <v>0.72399999999999998</v>
      </c>
      <c r="BR91" s="16" t="s">
        <v>189</v>
      </c>
      <c r="BS91" s="16">
        <v>1.3627</v>
      </c>
    </row>
    <row r="92" spans="1:71">
      <c r="A92" t="s">
        <v>263</v>
      </c>
      <c r="B92" t="s">
        <v>2</v>
      </c>
      <c r="C92" t="s">
        <v>380</v>
      </c>
      <c r="D92" s="16">
        <v>6.4116999999999997</v>
      </c>
      <c r="E92" s="16" t="s">
        <v>189</v>
      </c>
      <c r="F92" s="16">
        <v>-6.4288999999999996</v>
      </c>
      <c r="G92" s="16">
        <v>6.3703000000000003</v>
      </c>
      <c r="H92" s="16" t="s">
        <v>189</v>
      </c>
      <c r="I92" s="16">
        <v>6.4180000000000001</v>
      </c>
      <c r="J92" s="16" t="s">
        <v>189</v>
      </c>
      <c r="K92" s="16">
        <v>6.5053000000000001</v>
      </c>
      <c r="L92" s="16">
        <v>-4.9302000000000001</v>
      </c>
      <c r="M92" s="16">
        <v>5.6894</v>
      </c>
      <c r="N92" s="16" t="s">
        <v>189</v>
      </c>
      <c r="O92" s="16">
        <v>4.9836</v>
      </c>
      <c r="P92" s="16">
        <v>-10.744400000000001</v>
      </c>
      <c r="Q92" s="16">
        <v>3.8048000000000002</v>
      </c>
      <c r="R92" s="16">
        <v>9.2993000000000006</v>
      </c>
      <c r="S92" s="16">
        <v>-5.4127000000000001</v>
      </c>
      <c r="T92" s="16">
        <v>6.7789999999999999</v>
      </c>
      <c r="U92" s="16">
        <v>6.8769999999999998</v>
      </c>
      <c r="V92" s="16">
        <v>-4.7655000000000003</v>
      </c>
      <c r="W92" s="16" t="s">
        <v>189</v>
      </c>
      <c r="X92" s="16" t="s">
        <v>189</v>
      </c>
      <c r="Y92" s="16">
        <v>6.7016</v>
      </c>
      <c r="Z92" s="16" t="s">
        <v>189</v>
      </c>
      <c r="AA92" s="16">
        <v>6.7016</v>
      </c>
      <c r="AB92" s="16" t="s">
        <v>189</v>
      </c>
      <c r="AC92" s="16">
        <v>-4.9455</v>
      </c>
      <c r="AD92" s="16" t="s">
        <v>189</v>
      </c>
      <c r="AE92" s="16">
        <v>-4.5034999999999998</v>
      </c>
      <c r="AF92" s="16" t="s">
        <v>189</v>
      </c>
      <c r="AG92" s="16" t="s">
        <v>189</v>
      </c>
      <c r="AH92" s="16" t="s">
        <v>189</v>
      </c>
      <c r="AI92" s="16">
        <v>7.1005000000000003</v>
      </c>
      <c r="AJ92" s="16" t="s">
        <v>189</v>
      </c>
      <c r="AK92" s="16">
        <v>7.1052</v>
      </c>
      <c r="AL92" s="16">
        <v>-2.7605</v>
      </c>
      <c r="AM92" s="16">
        <v>-12.2148</v>
      </c>
      <c r="AN92" s="16" t="s">
        <v>189</v>
      </c>
      <c r="AO92" s="16">
        <v>7.0339</v>
      </c>
      <c r="AP92" s="16">
        <v>-3.2223000000000002</v>
      </c>
      <c r="AQ92" s="16">
        <v>-11.097799999999999</v>
      </c>
      <c r="AR92" s="16" t="s">
        <v>189</v>
      </c>
      <c r="AS92" s="16">
        <v>-3.8809999999999998</v>
      </c>
      <c r="AT92" s="16" t="s">
        <v>189</v>
      </c>
      <c r="AU92" s="16" t="s">
        <v>189</v>
      </c>
      <c r="AV92" s="16" t="s">
        <v>189</v>
      </c>
      <c r="AW92" s="16" t="s">
        <v>189</v>
      </c>
      <c r="AX92" s="16" t="s">
        <v>189</v>
      </c>
      <c r="AY92" s="16" t="s">
        <v>189</v>
      </c>
      <c r="AZ92" s="16" t="s">
        <v>189</v>
      </c>
      <c r="BA92" s="16">
        <v>6.9363000000000001</v>
      </c>
      <c r="BB92" s="16">
        <v>3.7073</v>
      </c>
      <c r="BC92" s="16">
        <v>10.7927</v>
      </c>
      <c r="BD92" s="16" t="s">
        <v>189</v>
      </c>
      <c r="BE92" s="16">
        <v>5.1977000000000002</v>
      </c>
      <c r="BF92" s="16" t="s">
        <v>189</v>
      </c>
      <c r="BG92" s="16">
        <v>4.8144</v>
      </c>
      <c r="BH92" s="16">
        <v>3.7280000000000002</v>
      </c>
      <c r="BI92" s="16">
        <v>-7.2343000000000002</v>
      </c>
      <c r="BJ92" s="16" t="s">
        <v>189</v>
      </c>
      <c r="BK92" s="16">
        <v>-12.291600000000001</v>
      </c>
      <c r="BL92" s="16" t="s">
        <v>189</v>
      </c>
      <c r="BM92" s="16">
        <v>-10.744400000000001</v>
      </c>
      <c r="BN92" s="16" t="s">
        <v>189</v>
      </c>
      <c r="BO92" s="16">
        <v>-11.496700000000001</v>
      </c>
      <c r="BP92" s="16" t="s">
        <v>189</v>
      </c>
      <c r="BQ92" s="16">
        <v>3.3502999999999998</v>
      </c>
      <c r="BR92" s="16" t="s">
        <v>189</v>
      </c>
      <c r="BS92" s="16">
        <v>9.2967999999999993</v>
      </c>
    </row>
    <row r="93" spans="1:71">
      <c r="A93" t="s">
        <v>263</v>
      </c>
      <c r="B93" t="s">
        <v>67</v>
      </c>
      <c r="C93" t="s">
        <v>381</v>
      </c>
      <c r="D93" s="16">
        <v>18.4237</v>
      </c>
      <c r="E93" s="16" t="s">
        <v>189</v>
      </c>
      <c r="F93" s="16" t="s">
        <v>189</v>
      </c>
      <c r="G93" s="16">
        <v>15.9336</v>
      </c>
      <c r="H93" s="16" t="s">
        <v>189</v>
      </c>
      <c r="I93" s="16">
        <v>17.489000000000001</v>
      </c>
      <c r="J93" s="16" t="s">
        <v>189</v>
      </c>
      <c r="K93" s="16">
        <v>18.4237</v>
      </c>
      <c r="L93" s="16">
        <v>-18.519200000000001</v>
      </c>
      <c r="M93" s="16">
        <v>17.408999999999999</v>
      </c>
      <c r="N93" s="16" t="s">
        <v>189</v>
      </c>
      <c r="O93" s="16">
        <v>18.7424</v>
      </c>
      <c r="P93" s="16">
        <v>-17.1858</v>
      </c>
      <c r="Q93" s="16">
        <v>17.813300000000002</v>
      </c>
      <c r="R93" s="16">
        <v>-19.157699999999998</v>
      </c>
      <c r="S93" s="16">
        <v>-24.048500000000001</v>
      </c>
      <c r="T93" s="16">
        <v>14.393599999999999</v>
      </c>
      <c r="U93" s="16">
        <v>21.113499999999998</v>
      </c>
      <c r="V93" s="16">
        <v>-14.1769</v>
      </c>
      <c r="W93" s="16" t="s">
        <v>189</v>
      </c>
      <c r="X93" s="16" t="s">
        <v>189</v>
      </c>
      <c r="Y93" s="16">
        <v>18.5838</v>
      </c>
      <c r="Z93" s="16" t="s">
        <v>189</v>
      </c>
      <c r="AA93" s="16">
        <v>18.5838</v>
      </c>
      <c r="AB93" s="16" t="s">
        <v>189</v>
      </c>
      <c r="AC93" s="16">
        <v>-25.8718</v>
      </c>
      <c r="AD93" s="16" t="s">
        <v>189</v>
      </c>
      <c r="AE93" s="16">
        <v>-22.946300000000001</v>
      </c>
      <c r="AF93" s="16" t="s">
        <v>189</v>
      </c>
      <c r="AG93" s="16" t="s">
        <v>189</v>
      </c>
      <c r="AH93" s="16" t="s">
        <v>189</v>
      </c>
      <c r="AI93" s="16">
        <v>14.6913</v>
      </c>
      <c r="AJ93" s="16" t="s">
        <v>189</v>
      </c>
      <c r="AK93" s="16">
        <v>13.769500000000001</v>
      </c>
      <c r="AL93" s="16">
        <v>-18.1737</v>
      </c>
      <c r="AM93" s="16" t="s">
        <v>189</v>
      </c>
      <c r="AN93" s="16" t="s">
        <v>189</v>
      </c>
      <c r="AO93" s="16">
        <v>20.4741</v>
      </c>
      <c r="AP93" s="16">
        <v>-26.686</v>
      </c>
      <c r="AQ93" s="16">
        <v>-14.200100000000001</v>
      </c>
      <c r="AR93" s="16" t="s">
        <v>189</v>
      </c>
      <c r="AS93" s="16">
        <v>-12.8439</v>
      </c>
      <c r="AT93" s="16" t="s">
        <v>189</v>
      </c>
      <c r="AU93" s="16" t="s">
        <v>189</v>
      </c>
      <c r="AV93" s="16" t="s">
        <v>189</v>
      </c>
      <c r="AW93" s="16" t="s">
        <v>189</v>
      </c>
      <c r="AX93" s="16" t="s">
        <v>189</v>
      </c>
      <c r="AY93" s="16" t="s">
        <v>189</v>
      </c>
      <c r="AZ93" s="16" t="s">
        <v>189</v>
      </c>
      <c r="BA93" s="16">
        <v>17.468499999999999</v>
      </c>
      <c r="BB93" s="16">
        <v>-20.094100000000001</v>
      </c>
      <c r="BC93" s="16">
        <v>-16.293299999999999</v>
      </c>
      <c r="BD93" s="16" t="s">
        <v>189</v>
      </c>
      <c r="BE93" s="16">
        <v>19.6601</v>
      </c>
      <c r="BF93" s="16" t="s">
        <v>189</v>
      </c>
      <c r="BG93" s="16">
        <v>17.415900000000001</v>
      </c>
      <c r="BH93" s="16">
        <v>-17.833600000000001</v>
      </c>
      <c r="BI93" s="16" t="s">
        <v>189</v>
      </c>
      <c r="BJ93" s="16" t="s">
        <v>189</v>
      </c>
      <c r="BK93" s="16" t="s">
        <v>189</v>
      </c>
      <c r="BL93" s="16" t="s">
        <v>189</v>
      </c>
      <c r="BM93" s="16">
        <v>-17.1858</v>
      </c>
      <c r="BN93" s="16" t="s">
        <v>189</v>
      </c>
      <c r="BO93" s="16" t="s">
        <v>189</v>
      </c>
      <c r="BP93" s="16" t="s">
        <v>189</v>
      </c>
      <c r="BQ93" s="16">
        <v>-16.835899999999999</v>
      </c>
      <c r="BR93" s="16" t="s">
        <v>189</v>
      </c>
      <c r="BS93" s="16">
        <v>-18.212599999999998</v>
      </c>
    </row>
    <row r="94" spans="1:71">
      <c r="A94" t="s">
        <v>263</v>
      </c>
      <c r="B94" t="s">
        <v>4</v>
      </c>
      <c r="C94" t="s">
        <v>382</v>
      </c>
      <c r="D94" s="16">
        <v>15.995799999999999</v>
      </c>
      <c r="E94" s="16" t="s">
        <v>189</v>
      </c>
      <c r="F94" s="16">
        <v>-20.5212</v>
      </c>
      <c r="G94" s="16">
        <v>10.166499999999999</v>
      </c>
      <c r="H94" s="16" t="s">
        <v>189</v>
      </c>
      <c r="I94" s="16">
        <v>12.938599999999999</v>
      </c>
      <c r="J94" s="16" t="s">
        <v>189</v>
      </c>
      <c r="K94" s="16">
        <v>15.437799999999999</v>
      </c>
      <c r="L94" s="16">
        <v>23.4239</v>
      </c>
      <c r="M94" s="16">
        <v>12.2492</v>
      </c>
      <c r="N94" s="16">
        <v>-12.2075</v>
      </c>
      <c r="O94" s="16">
        <v>17.325199999999999</v>
      </c>
      <c r="P94" s="16">
        <v>13.779500000000001</v>
      </c>
      <c r="Q94" s="16">
        <v>20.0639</v>
      </c>
      <c r="R94" s="16">
        <v>9.6173999999999999</v>
      </c>
      <c r="S94" s="16">
        <v>19.466999999999999</v>
      </c>
      <c r="T94" s="16">
        <v>11.150399999999999</v>
      </c>
      <c r="U94" s="16">
        <v>16.0962</v>
      </c>
      <c r="V94" s="16">
        <v>15.8462</v>
      </c>
      <c r="W94" s="16" t="s">
        <v>189</v>
      </c>
      <c r="X94" s="16" t="s">
        <v>189</v>
      </c>
      <c r="Y94" s="16">
        <v>18.8444</v>
      </c>
      <c r="Z94" s="16">
        <v>-6.8029999999999999</v>
      </c>
      <c r="AA94" s="16">
        <v>18.8444</v>
      </c>
      <c r="AB94" s="16">
        <v>-7.3878000000000004</v>
      </c>
      <c r="AC94" s="16">
        <v>24.842400000000001</v>
      </c>
      <c r="AD94" s="16" t="s">
        <v>189</v>
      </c>
      <c r="AE94" s="16">
        <v>14.768599999999999</v>
      </c>
      <c r="AF94" s="16">
        <v>24.539200000000001</v>
      </c>
      <c r="AG94" s="16">
        <v>-12.820600000000001</v>
      </c>
      <c r="AH94" s="16" t="s">
        <v>189</v>
      </c>
      <c r="AI94" s="16">
        <v>12.403499999999999</v>
      </c>
      <c r="AJ94" s="16" t="s">
        <v>189</v>
      </c>
      <c r="AK94" s="16">
        <v>10.4984</v>
      </c>
      <c r="AL94" s="16">
        <v>-14.6479</v>
      </c>
      <c r="AM94" s="16">
        <v>-3.7210999999999999</v>
      </c>
      <c r="AN94" s="16" t="s">
        <v>189</v>
      </c>
      <c r="AO94" s="16">
        <v>12.768599999999999</v>
      </c>
      <c r="AP94" s="16">
        <v>20.495699999999999</v>
      </c>
      <c r="AQ94" s="16">
        <v>-6.8402000000000003</v>
      </c>
      <c r="AR94" s="16" t="s">
        <v>189</v>
      </c>
      <c r="AS94" s="16">
        <v>13.168699999999999</v>
      </c>
      <c r="AT94" s="16">
        <v>-19.493600000000001</v>
      </c>
      <c r="AU94" s="16">
        <v>-12.276999999999999</v>
      </c>
      <c r="AV94" s="16" t="s">
        <v>189</v>
      </c>
      <c r="AW94" s="16">
        <v>-6.8630000000000004</v>
      </c>
      <c r="AX94" s="16" t="s">
        <v>189</v>
      </c>
      <c r="AY94" s="16" t="s">
        <v>189</v>
      </c>
      <c r="AZ94" s="16" t="s">
        <v>189</v>
      </c>
      <c r="BA94" s="16">
        <v>15.083600000000001</v>
      </c>
      <c r="BB94" s="16">
        <v>23.1434</v>
      </c>
      <c r="BC94" s="16">
        <v>11.217700000000001</v>
      </c>
      <c r="BD94" s="16" t="s">
        <v>189</v>
      </c>
      <c r="BE94" s="16">
        <v>20.2897</v>
      </c>
      <c r="BF94" s="16" t="s">
        <v>189</v>
      </c>
      <c r="BG94" s="16">
        <v>12.356199999999999</v>
      </c>
      <c r="BH94" s="16">
        <v>20.273499999999999</v>
      </c>
      <c r="BI94" s="16">
        <v>-5.0225</v>
      </c>
      <c r="BJ94" s="16" t="s">
        <v>189</v>
      </c>
      <c r="BK94" s="16">
        <v>-16.9971</v>
      </c>
      <c r="BL94" s="16" t="s">
        <v>189</v>
      </c>
      <c r="BM94" s="16">
        <v>14.0266</v>
      </c>
      <c r="BN94" s="16" t="s">
        <v>189</v>
      </c>
      <c r="BO94" s="16">
        <v>-11.9368</v>
      </c>
      <c r="BP94" s="16" t="s">
        <v>189</v>
      </c>
      <c r="BQ94" s="16">
        <v>15.368600000000001</v>
      </c>
      <c r="BR94" s="16" t="s">
        <v>189</v>
      </c>
      <c r="BS94" s="16">
        <v>9.8292000000000002</v>
      </c>
    </row>
    <row r="95" spans="1:71">
      <c r="A95" t="s">
        <v>264</v>
      </c>
      <c r="B95" t="s">
        <v>0</v>
      </c>
      <c r="C95" t="s">
        <v>383</v>
      </c>
      <c r="D95" s="16">
        <v>11.841100000000001</v>
      </c>
      <c r="E95" s="16">
        <v>16.769400000000001</v>
      </c>
      <c r="F95" s="16">
        <v>10.9236</v>
      </c>
      <c r="G95" s="16">
        <v>10.0402</v>
      </c>
      <c r="H95" s="16">
        <v>16.769400000000001</v>
      </c>
      <c r="I95" s="16">
        <v>10.398400000000001</v>
      </c>
      <c r="J95" s="16" t="s">
        <v>189</v>
      </c>
      <c r="K95" s="16">
        <v>11.841100000000001</v>
      </c>
      <c r="L95" s="16">
        <v>14.871</v>
      </c>
      <c r="M95" s="16">
        <v>10.541499999999999</v>
      </c>
      <c r="N95" s="16">
        <v>11.3528</v>
      </c>
      <c r="O95" s="16">
        <v>11.5387</v>
      </c>
      <c r="P95" s="16">
        <v>12.008800000000001</v>
      </c>
      <c r="Q95" s="16">
        <v>12.683299999999999</v>
      </c>
      <c r="R95" s="16">
        <v>10.877700000000001</v>
      </c>
      <c r="S95" s="16">
        <v>14.2057</v>
      </c>
      <c r="T95" s="16">
        <v>7.7431999999999999</v>
      </c>
      <c r="U95" s="16">
        <v>11.463900000000001</v>
      </c>
      <c r="V95" s="16">
        <v>13.4114</v>
      </c>
      <c r="W95" s="16">
        <v>-15.988899999999999</v>
      </c>
      <c r="X95" s="16" t="s">
        <v>189</v>
      </c>
      <c r="Y95" s="16">
        <v>11.592599999999999</v>
      </c>
      <c r="Z95" s="16">
        <v>-15.0016</v>
      </c>
      <c r="AA95" s="16">
        <v>11.592599999999999</v>
      </c>
      <c r="AB95" s="16">
        <v>-16.3032</v>
      </c>
      <c r="AC95" s="16">
        <v>13.9557</v>
      </c>
      <c r="AD95" s="16">
        <v>18.7043</v>
      </c>
      <c r="AE95" s="16">
        <v>12.574299999999999</v>
      </c>
      <c r="AF95" s="16">
        <v>13.8101</v>
      </c>
      <c r="AG95" s="16">
        <v>14.591799999999999</v>
      </c>
      <c r="AH95" s="16" t="s">
        <v>189</v>
      </c>
      <c r="AI95" s="16">
        <v>7.8653000000000004</v>
      </c>
      <c r="AJ95" s="16" t="s">
        <v>189</v>
      </c>
      <c r="AK95" s="16">
        <v>7.0777999999999999</v>
      </c>
      <c r="AL95" s="16">
        <v>10.881399999999999</v>
      </c>
      <c r="AM95" s="16">
        <v>4.2065000000000001</v>
      </c>
      <c r="AN95" s="16">
        <v>16.9663</v>
      </c>
      <c r="AO95" s="16">
        <v>9.8000000000000007</v>
      </c>
      <c r="AP95" s="16">
        <v>13.194599999999999</v>
      </c>
      <c r="AQ95" s="16">
        <v>9.5084999999999997</v>
      </c>
      <c r="AR95" s="16">
        <v>-15.602</v>
      </c>
      <c r="AS95" s="16">
        <v>12.730700000000001</v>
      </c>
      <c r="AT95" s="16">
        <v>10.613</v>
      </c>
      <c r="AU95" s="16">
        <v>16.889700000000001</v>
      </c>
      <c r="AV95" s="16" t="s">
        <v>189</v>
      </c>
      <c r="AW95" s="16">
        <v>-15.571400000000001</v>
      </c>
      <c r="AX95" s="16" t="s">
        <v>189</v>
      </c>
      <c r="AY95" s="16">
        <v>-20.876200000000001</v>
      </c>
      <c r="AZ95" s="16">
        <v>17.043700000000001</v>
      </c>
      <c r="BA95" s="16">
        <v>9.9354999999999993</v>
      </c>
      <c r="BB95" s="16">
        <v>12.955299999999999</v>
      </c>
      <c r="BC95" s="16">
        <v>9.9608000000000008</v>
      </c>
      <c r="BD95" s="16" t="s">
        <v>189</v>
      </c>
      <c r="BE95" s="16">
        <v>11.7056</v>
      </c>
      <c r="BF95" s="16">
        <v>12.943300000000001</v>
      </c>
      <c r="BG95" s="16">
        <v>9.8430999999999997</v>
      </c>
      <c r="BH95" s="16">
        <v>12.196400000000001</v>
      </c>
      <c r="BI95" s="16" t="s">
        <v>189</v>
      </c>
      <c r="BJ95" s="16">
        <v>-17.325700000000001</v>
      </c>
      <c r="BK95" s="16">
        <v>11.494199999999999</v>
      </c>
      <c r="BL95" s="16" t="s">
        <v>189</v>
      </c>
      <c r="BM95" s="16">
        <v>10.499000000000001</v>
      </c>
      <c r="BN95" s="16">
        <v>13.5532</v>
      </c>
      <c r="BO95" s="16">
        <v>11.3248</v>
      </c>
      <c r="BP95" s="16">
        <v>15.2217</v>
      </c>
      <c r="BQ95" s="16">
        <v>11.3931</v>
      </c>
      <c r="BR95" s="16" t="s">
        <v>189</v>
      </c>
      <c r="BS95" s="16">
        <v>9.6544000000000008</v>
      </c>
    </row>
    <row r="96" spans="1:71">
      <c r="A96" t="s">
        <v>264</v>
      </c>
      <c r="B96" t="s">
        <v>1</v>
      </c>
      <c r="C96" t="s">
        <v>384</v>
      </c>
      <c r="D96" s="16">
        <v>3.7305999999999999</v>
      </c>
      <c r="E96" s="16">
        <v>10.7011</v>
      </c>
      <c r="F96" s="16">
        <v>6.0395000000000003</v>
      </c>
      <c r="G96" s="16">
        <v>1.6327</v>
      </c>
      <c r="H96" s="16">
        <v>10.7011</v>
      </c>
      <c r="I96" s="16">
        <v>2.9586999999999999</v>
      </c>
      <c r="J96" s="16" t="s">
        <v>189</v>
      </c>
      <c r="K96" s="16">
        <v>3.7305999999999999</v>
      </c>
      <c r="L96" s="16" t="s">
        <v>189</v>
      </c>
      <c r="M96" s="16">
        <v>2.9058999999999999</v>
      </c>
      <c r="N96" s="16">
        <v>4.2946</v>
      </c>
      <c r="O96" s="16">
        <v>2.9117000000000002</v>
      </c>
      <c r="P96" s="16">
        <v>3.9973999999999998</v>
      </c>
      <c r="Q96" s="16">
        <v>3.1067</v>
      </c>
      <c r="R96" s="16">
        <v>4.2431000000000001</v>
      </c>
      <c r="S96" s="16">
        <v>3.8224</v>
      </c>
      <c r="T96" s="16">
        <v>3.5326</v>
      </c>
      <c r="U96" s="16">
        <v>3.8780000000000001</v>
      </c>
      <c r="V96" s="16">
        <v>2.7677999999999998</v>
      </c>
      <c r="W96" s="16" t="s">
        <v>189</v>
      </c>
      <c r="X96" s="16" t="s">
        <v>189</v>
      </c>
      <c r="Y96" s="16">
        <v>3.7623000000000002</v>
      </c>
      <c r="Z96" s="16">
        <v>-3.3580999999999999</v>
      </c>
      <c r="AA96" s="16">
        <v>3.7623000000000002</v>
      </c>
      <c r="AB96" s="16">
        <v>-4.0377000000000001</v>
      </c>
      <c r="AC96" s="16">
        <v>3.7963</v>
      </c>
      <c r="AD96" s="16">
        <v>-8.7459000000000007</v>
      </c>
      <c r="AE96" s="16">
        <v>3.1663999999999999</v>
      </c>
      <c r="AF96" s="16">
        <v>5.1031000000000004</v>
      </c>
      <c r="AG96" s="16">
        <v>2.7387999999999999</v>
      </c>
      <c r="AH96" s="16" t="s">
        <v>189</v>
      </c>
      <c r="AI96" s="16">
        <v>3.6389</v>
      </c>
      <c r="AJ96" s="16" t="s">
        <v>189</v>
      </c>
      <c r="AK96" s="16">
        <v>2.6665000000000001</v>
      </c>
      <c r="AL96" s="16">
        <v>0.19850000000000001</v>
      </c>
      <c r="AM96" s="16">
        <v>6.1162000000000001</v>
      </c>
      <c r="AN96" s="16">
        <v>-11.367800000000001</v>
      </c>
      <c r="AO96" s="16">
        <v>2.9693000000000001</v>
      </c>
      <c r="AP96" s="16">
        <v>3.3210999999999999</v>
      </c>
      <c r="AQ96" s="16">
        <v>4.3373999999999997</v>
      </c>
      <c r="AR96" s="16" t="s">
        <v>189</v>
      </c>
      <c r="AS96" s="16">
        <v>2.8733</v>
      </c>
      <c r="AT96" s="16">
        <v>1.8572</v>
      </c>
      <c r="AU96" s="16">
        <v>3.5524</v>
      </c>
      <c r="AV96" s="16" t="s">
        <v>189</v>
      </c>
      <c r="AW96" s="16">
        <v>-2.1193</v>
      </c>
      <c r="AX96" s="16" t="s">
        <v>189</v>
      </c>
      <c r="AY96" s="16">
        <v>-0.49370000000000003</v>
      </c>
      <c r="AZ96" s="16">
        <v>10.6088</v>
      </c>
      <c r="BA96" s="16">
        <v>3.0163000000000002</v>
      </c>
      <c r="BB96" s="16">
        <v>2.8186</v>
      </c>
      <c r="BC96" s="16">
        <v>4.5370999999999997</v>
      </c>
      <c r="BD96" s="16" t="s">
        <v>189</v>
      </c>
      <c r="BE96" s="16">
        <v>2.6928000000000001</v>
      </c>
      <c r="BF96" s="16">
        <v>-3.8399000000000001</v>
      </c>
      <c r="BG96" s="16">
        <v>2.4308999999999998</v>
      </c>
      <c r="BH96" s="16">
        <v>2.1193</v>
      </c>
      <c r="BI96" s="16" t="s">
        <v>189</v>
      </c>
      <c r="BJ96" s="16">
        <v>-2.4409999999999998</v>
      </c>
      <c r="BK96" s="16">
        <v>4.1310000000000002</v>
      </c>
      <c r="BL96" s="16" t="s">
        <v>189</v>
      </c>
      <c r="BM96" s="16">
        <v>3.0756000000000001</v>
      </c>
      <c r="BN96" s="16">
        <v>3.8043999999999998</v>
      </c>
      <c r="BO96" s="16">
        <v>4.0693000000000001</v>
      </c>
      <c r="BP96" s="16">
        <v>-6.9034000000000004</v>
      </c>
      <c r="BQ96" s="16">
        <v>2.1631</v>
      </c>
      <c r="BR96" s="16" t="s">
        <v>189</v>
      </c>
      <c r="BS96" s="16">
        <v>3.4466000000000001</v>
      </c>
    </row>
    <row r="97" spans="1:71">
      <c r="A97" t="s">
        <v>264</v>
      </c>
      <c r="B97" t="s">
        <v>75</v>
      </c>
      <c r="C97" t="s">
        <v>385</v>
      </c>
      <c r="D97" s="16">
        <v>3.3041999999999998</v>
      </c>
      <c r="E97" s="16" t="s">
        <v>189</v>
      </c>
      <c r="F97" s="16" t="s">
        <v>189</v>
      </c>
      <c r="G97" s="16">
        <v>-0.62670000000000003</v>
      </c>
      <c r="H97" s="16" t="s">
        <v>189</v>
      </c>
      <c r="I97" s="16">
        <v>2.9792000000000001</v>
      </c>
      <c r="J97" s="16" t="s">
        <v>189</v>
      </c>
      <c r="K97" s="16">
        <v>3.3041999999999998</v>
      </c>
      <c r="L97" s="16" t="s">
        <v>189</v>
      </c>
      <c r="M97" s="16" t="s">
        <v>189</v>
      </c>
      <c r="N97" s="16">
        <v>-4.2930999999999999</v>
      </c>
      <c r="O97" s="16" t="s">
        <v>189</v>
      </c>
      <c r="P97" s="16">
        <v>3.8466</v>
      </c>
      <c r="Q97" s="16" t="s">
        <v>189</v>
      </c>
      <c r="R97" s="16">
        <v>-3.2795000000000001</v>
      </c>
      <c r="S97" s="16">
        <v>3.7642000000000002</v>
      </c>
      <c r="T97" s="16" t="s">
        <v>189</v>
      </c>
      <c r="U97" s="16">
        <v>-2.3041</v>
      </c>
      <c r="V97" s="16">
        <v>-5.5923999999999996</v>
      </c>
      <c r="W97" s="16" t="s">
        <v>189</v>
      </c>
      <c r="X97" s="16" t="s">
        <v>189</v>
      </c>
      <c r="Y97" s="16">
        <v>3.5457999999999998</v>
      </c>
      <c r="Z97" s="16" t="s">
        <v>189</v>
      </c>
      <c r="AA97" s="16">
        <v>3.5457999999999998</v>
      </c>
      <c r="AB97" s="16" t="s">
        <v>189</v>
      </c>
      <c r="AC97" s="16">
        <v>-4.1616</v>
      </c>
      <c r="AD97" s="16" t="s">
        <v>189</v>
      </c>
      <c r="AE97" s="16">
        <v>3.4466000000000001</v>
      </c>
      <c r="AF97" s="16" t="s">
        <v>189</v>
      </c>
      <c r="AG97" s="16">
        <v>-3.8302999999999998</v>
      </c>
      <c r="AH97" s="16" t="s">
        <v>189</v>
      </c>
      <c r="AI97" s="16" t="s">
        <v>189</v>
      </c>
      <c r="AJ97" s="16" t="s">
        <v>189</v>
      </c>
      <c r="AK97" s="16" t="s">
        <v>189</v>
      </c>
      <c r="AL97" s="16" t="s">
        <v>189</v>
      </c>
      <c r="AM97" s="16" t="s">
        <v>189</v>
      </c>
      <c r="AN97" s="16" t="s">
        <v>189</v>
      </c>
      <c r="AO97" s="16">
        <v>-2.2324000000000002</v>
      </c>
      <c r="AP97" s="16" t="s">
        <v>189</v>
      </c>
      <c r="AQ97" s="16" t="s">
        <v>189</v>
      </c>
      <c r="AR97" s="16" t="s">
        <v>189</v>
      </c>
      <c r="AS97" s="16">
        <v>-4.7766999999999999</v>
      </c>
      <c r="AT97" s="16" t="s">
        <v>189</v>
      </c>
      <c r="AU97" s="16" t="s">
        <v>189</v>
      </c>
      <c r="AV97" s="16" t="s">
        <v>189</v>
      </c>
      <c r="AW97" s="16" t="s">
        <v>189</v>
      </c>
      <c r="AX97" s="16" t="s">
        <v>189</v>
      </c>
      <c r="AY97" s="16" t="s">
        <v>189</v>
      </c>
      <c r="AZ97" s="16" t="s">
        <v>189</v>
      </c>
      <c r="BA97" s="16">
        <v>-3.1223999999999998</v>
      </c>
      <c r="BB97" s="16" t="s">
        <v>189</v>
      </c>
      <c r="BC97" s="16">
        <v>-3.2730999999999999</v>
      </c>
      <c r="BD97" s="16" t="s">
        <v>189</v>
      </c>
      <c r="BE97" s="16" t="s">
        <v>189</v>
      </c>
      <c r="BF97" s="16" t="s">
        <v>189</v>
      </c>
      <c r="BG97" s="16" t="s">
        <v>189</v>
      </c>
      <c r="BH97" s="16" t="s">
        <v>189</v>
      </c>
      <c r="BI97" s="16" t="s">
        <v>189</v>
      </c>
      <c r="BJ97" s="16" t="s">
        <v>189</v>
      </c>
      <c r="BK97" s="16">
        <v>-4.1939000000000002</v>
      </c>
      <c r="BL97" s="16" t="s">
        <v>189</v>
      </c>
      <c r="BM97" s="16">
        <v>-3.3106</v>
      </c>
      <c r="BN97" s="16" t="s">
        <v>189</v>
      </c>
      <c r="BO97" s="16">
        <v>-3.6356000000000002</v>
      </c>
      <c r="BP97" s="16" t="s">
        <v>189</v>
      </c>
      <c r="BQ97" s="16" t="s">
        <v>189</v>
      </c>
      <c r="BR97" s="16" t="s">
        <v>189</v>
      </c>
      <c r="BS97" s="16">
        <v>-3.2785000000000002</v>
      </c>
    </row>
    <row r="98" spans="1:71">
      <c r="A98" t="s">
        <v>264</v>
      </c>
      <c r="B98" t="s">
        <v>2</v>
      </c>
      <c r="C98" t="s">
        <v>386</v>
      </c>
      <c r="D98" s="16">
        <v>25.172499999999999</v>
      </c>
      <c r="E98" s="16">
        <v>-26.100100000000001</v>
      </c>
      <c r="F98" s="16">
        <v>29.9617</v>
      </c>
      <c r="G98" s="16">
        <v>22.6707</v>
      </c>
      <c r="H98" s="16">
        <v>-26.100100000000001</v>
      </c>
      <c r="I98" s="16">
        <v>24.940999999999999</v>
      </c>
      <c r="J98" s="16" t="s">
        <v>189</v>
      </c>
      <c r="K98" s="16">
        <v>25.1983</v>
      </c>
      <c r="L98" s="16">
        <v>24.7501</v>
      </c>
      <c r="M98" s="16">
        <v>23.291899999999998</v>
      </c>
      <c r="N98" s="16">
        <v>26.503599999999999</v>
      </c>
      <c r="O98" s="16">
        <v>25.7577</v>
      </c>
      <c r="P98" s="16">
        <v>24.499700000000001</v>
      </c>
      <c r="Q98" s="16">
        <v>27.991299999999999</v>
      </c>
      <c r="R98" s="16">
        <v>21.845099999999999</v>
      </c>
      <c r="S98" s="16">
        <v>25.839700000000001</v>
      </c>
      <c r="T98" s="16">
        <v>24.066700000000001</v>
      </c>
      <c r="U98" s="16">
        <v>25.8795</v>
      </c>
      <c r="V98" s="16">
        <v>20.577500000000001</v>
      </c>
      <c r="W98" s="16" t="s">
        <v>189</v>
      </c>
      <c r="X98" s="16" t="s">
        <v>189</v>
      </c>
      <c r="Y98" s="16">
        <v>25.160599999999999</v>
      </c>
      <c r="Z98" s="16" t="s">
        <v>189</v>
      </c>
      <c r="AA98" s="16">
        <v>25.160599999999999</v>
      </c>
      <c r="AB98" s="16" t="s">
        <v>189</v>
      </c>
      <c r="AC98" s="16">
        <v>25.699300000000001</v>
      </c>
      <c r="AD98" s="16">
        <v>-25.465699999999998</v>
      </c>
      <c r="AE98" s="16">
        <v>25.863399999999999</v>
      </c>
      <c r="AF98" s="16">
        <v>25.1736</v>
      </c>
      <c r="AG98" s="16">
        <v>27.5139</v>
      </c>
      <c r="AH98" s="16" t="s">
        <v>189</v>
      </c>
      <c r="AI98" s="16">
        <v>24.2118</v>
      </c>
      <c r="AJ98" s="16" t="s">
        <v>189</v>
      </c>
      <c r="AK98" s="16">
        <v>23.6736</v>
      </c>
      <c r="AL98" s="16">
        <v>-32.997599999999998</v>
      </c>
      <c r="AM98" s="16">
        <v>-16.009899999999998</v>
      </c>
      <c r="AN98" s="16">
        <v>-27.490400000000001</v>
      </c>
      <c r="AO98" s="16">
        <v>25.581499999999998</v>
      </c>
      <c r="AP98" s="16">
        <v>28.494399999999999</v>
      </c>
      <c r="AQ98" s="16">
        <v>22.8584</v>
      </c>
      <c r="AR98" s="16" t="s">
        <v>189</v>
      </c>
      <c r="AS98" s="16">
        <v>21.344100000000001</v>
      </c>
      <c r="AT98" s="16">
        <v>-24.9071</v>
      </c>
      <c r="AU98" s="16">
        <v>-14.4275</v>
      </c>
      <c r="AV98" s="16" t="s">
        <v>189</v>
      </c>
      <c r="AW98" s="16" t="s">
        <v>189</v>
      </c>
      <c r="AX98" s="16" t="s">
        <v>189</v>
      </c>
      <c r="AY98" s="16" t="s">
        <v>189</v>
      </c>
      <c r="AZ98" s="16">
        <v>-26.876200000000001</v>
      </c>
      <c r="BA98" s="16">
        <v>24.765799999999999</v>
      </c>
      <c r="BB98" s="16">
        <v>27.438700000000001</v>
      </c>
      <c r="BC98" s="16">
        <v>22.370899999999999</v>
      </c>
      <c r="BD98" s="16" t="s">
        <v>189</v>
      </c>
      <c r="BE98" s="16">
        <v>24.712599999999998</v>
      </c>
      <c r="BF98" s="16">
        <v>-24.7605</v>
      </c>
      <c r="BG98" s="16">
        <v>26.320900000000002</v>
      </c>
      <c r="BH98" s="16">
        <v>26.462900000000001</v>
      </c>
      <c r="BI98" s="16" t="s">
        <v>189</v>
      </c>
      <c r="BJ98" s="16" t="s">
        <v>189</v>
      </c>
      <c r="BK98" s="16">
        <v>25.315999999999999</v>
      </c>
      <c r="BL98" s="16" t="s">
        <v>189</v>
      </c>
      <c r="BM98" s="16">
        <v>24.023199999999999</v>
      </c>
      <c r="BN98" s="16">
        <v>31.504000000000001</v>
      </c>
      <c r="BO98" s="16">
        <v>21.7212</v>
      </c>
      <c r="BP98" s="16">
        <v>-26.584399999999999</v>
      </c>
      <c r="BQ98" s="16">
        <v>28.357099999999999</v>
      </c>
      <c r="BR98" s="16" t="s">
        <v>189</v>
      </c>
      <c r="BS98" s="16">
        <v>21.938500000000001</v>
      </c>
    </row>
    <row r="99" spans="1:71">
      <c r="A99" t="s">
        <v>264</v>
      </c>
      <c r="B99" t="s">
        <v>67</v>
      </c>
      <c r="C99" t="s">
        <v>387</v>
      </c>
      <c r="D99" s="16">
        <v>26.91</v>
      </c>
      <c r="E99" s="16" t="s">
        <v>189</v>
      </c>
      <c r="F99" s="16">
        <v>-29.669</v>
      </c>
      <c r="G99" s="16">
        <v>23.430199999999999</v>
      </c>
      <c r="H99" s="16" t="s">
        <v>189</v>
      </c>
      <c r="I99" s="16">
        <v>25.478300000000001</v>
      </c>
      <c r="J99" s="16" t="s">
        <v>189</v>
      </c>
      <c r="K99" s="16">
        <v>26.714099999999998</v>
      </c>
      <c r="L99" s="16" t="s">
        <v>189</v>
      </c>
      <c r="M99" s="16">
        <v>-31.3218</v>
      </c>
      <c r="N99" s="16">
        <v>20.8126</v>
      </c>
      <c r="O99" s="16">
        <v>-31.787199999999999</v>
      </c>
      <c r="P99" s="16">
        <v>23.398700000000002</v>
      </c>
      <c r="Q99" s="16">
        <v>27.773</v>
      </c>
      <c r="R99" s="16">
        <v>25.533100000000001</v>
      </c>
      <c r="S99" s="16">
        <v>29.809200000000001</v>
      </c>
      <c r="T99" s="16">
        <v>-23.7654</v>
      </c>
      <c r="U99" s="16">
        <v>26.8828</v>
      </c>
      <c r="V99" s="16">
        <v>-27.188099999999999</v>
      </c>
      <c r="W99" s="16" t="s">
        <v>189</v>
      </c>
      <c r="X99" s="16" t="s">
        <v>189</v>
      </c>
      <c r="Y99" s="16">
        <v>27.6416</v>
      </c>
      <c r="Z99" s="16" t="s">
        <v>189</v>
      </c>
      <c r="AA99" s="16">
        <v>27.6416</v>
      </c>
      <c r="AB99" s="16" t="s">
        <v>189</v>
      </c>
      <c r="AC99" s="16">
        <v>31.514800000000001</v>
      </c>
      <c r="AD99" s="16" t="s">
        <v>189</v>
      </c>
      <c r="AE99" s="16">
        <v>28.0565</v>
      </c>
      <c r="AF99" s="16">
        <v>-31.4956</v>
      </c>
      <c r="AG99" s="16">
        <v>-28.444400000000002</v>
      </c>
      <c r="AH99" s="16" t="s">
        <v>189</v>
      </c>
      <c r="AI99" s="16">
        <v>-23.7654</v>
      </c>
      <c r="AJ99" s="16" t="s">
        <v>189</v>
      </c>
      <c r="AK99" s="16">
        <v>-22.9099</v>
      </c>
      <c r="AL99" s="16" t="s">
        <v>189</v>
      </c>
      <c r="AM99" s="16" t="s">
        <v>189</v>
      </c>
      <c r="AN99" s="16" t="s">
        <v>189</v>
      </c>
      <c r="AO99" s="16">
        <v>25.432700000000001</v>
      </c>
      <c r="AP99" s="16">
        <v>-28.015999999999998</v>
      </c>
      <c r="AQ99" s="16">
        <v>-25.009499999999999</v>
      </c>
      <c r="AR99" s="16" t="s">
        <v>189</v>
      </c>
      <c r="AS99" s="16">
        <v>-26.206</v>
      </c>
      <c r="AT99" s="16" t="s">
        <v>189</v>
      </c>
      <c r="AU99" s="16" t="s">
        <v>189</v>
      </c>
      <c r="AV99" s="16" t="s">
        <v>189</v>
      </c>
      <c r="AW99" s="16" t="s">
        <v>189</v>
      </c>
      <c r="AX99" s="16" t="s">
        <v>189</v>
      </c>
      <c r="AY99" s="16" t="s">
        <v>189</v>
      </c>
      <c r="AZ99" s="16" t="s">
        <v>189</v>
      </c>
      <c r="BA99" s="16">
        <v>26.281400000000001</v>
      </c>
      <c r="BB99" s="16">
        <v>28.219000000000001</v>
      </c>
      <c r="BC99" s="16">
        <v>26.6494</v>
      </c>
      <c r="BD99" s="16" t="s">
        <v>189</v>
      </c>
      <c r="BE99" s="16">
        <v>-31.8065</v>
      </c>
      <c r="BF99" s="16" t="s">
        <v>189</v>
      </c>
      <c r="BG99" s="16">
        <v>-28.383299999999998</v>
      </c>
      <c r="BH99" s="16">
        <v>-31.513999999999999</v>
      </c>
      <c r="BI99" s="16" t="s">
        <v>189</v>
      </c>
      <c r="BJ99" s="16" t="s">
        <v>189</v>
      </c>
      <c r="BK99" s="16">
        <v>24.559899999999999</v>
      </c>
      <c r="BL99" s="16" t="s">
        <v>189</v>
      </c>
      <c r="BM99" s="16">
        <v>24.0274</v>
      </c>
      <c r="BN99" s="16" t="s">
        <v>189</v>
      </c>
      <c r="BO99" s="16">
        <v>24.361799999999999</v>
      </c>
      <c r="BP99" s="16" t="s">
        <v>189</v>
      </c>
      <c r="BQ99" s="16">
        <v>-26.8674</v>
      </c>
      <c r="BR99" s="16" t="s">
        <v>189</v>
      </c>
      <c r="BS99" s="16">
        <v>23.9466</v>
      </c>
    </row>
    <row r="100" spans="1:71">
      <c r="A100" t="s">
        <v>264</v>
      </c>
      <c r="B100" t="s">
        <v>4</v>
      </c>
      <c r="C100" t="s">
        <v>388</v>
      </c>
      <c r="D100" s="16">
        <v>24.448899999999998</v>
      </c>
      <c r="E100" s="16">
        <v>32.2286</v>
      </c>
      <c r="F100" s="16">
        <v>28.892399999999999</v>
      </c>
      <c r="G100" s="16">
        <v>19.185099999999998</v>
      </c>
      <c r="H100" s="16">
        <v>32.2286</v>
      </c>
      <c r="I100" s="16">
        <v>22.354199999999999</v>
      </c>
      <c r="J100" s="16" t="s">
        <v>189</v>
      </c>
      <c r="K100" s="16">
        <v>24.4359</v>
      </c>
      <c r="L100" s="16">
        <v>28.782299999999999</v>
      </c>
      <c r="M100" s="16">
        <v>26.162700000000001</v>
      </c>
      <c r="N100" s="16">
        <v>19.945499999999999</v>
      </c>
      <c r="O100" s="16">
        <v>27.551600000000001</v>
      </c>
      <c r="P100" s="16">
        <v>21.897099999999998</v>
      </c>
      <c r="Q100" s="16">
        <v>25.689399999999999</v>
      </c>
      <c r="R100" s="16">
        <v>22.485499999999998</v>
      </c>
      <c r="S100" s="16">
        <v>26.085000000000001</v>
      </c>
      <c r="T100" s="16">
        <v>21.875900000000001</v>
      </c>
      <c r="U100" s="16">
        <v>23.980699999999999</v>
      </c>
      <c r="V100" s="16">
        <v>26.513100000000001</v>
      </c>
      <c r="W100" s="16">
        <v>-29.223199999999999</v>
      </c>
      <c r="X100" s="16" t="s">
        <v>189</v>
      </c>
      <c r="Y100" s="16">
        <v>24.571100000000001</v>
      </c>
      <c r="Z100" s="16">
        <v>-22.875499999999999</v>
      </c>
      <c r="AA100" s="16">
        <v>24.571100000000001</v>
      </c>
      <c r="AB100" s="16">
        <v>-24.189900000000002</v>
      </c>
      <c r="AC100" s="16">
        <v>26.346299999999999</v>
      </c>
      <c r="AD100" s="16">
        <v>31.3538</v>
      </c>
      <c r="AE100" s="16">
        <v>24.414300000000001</v>
      </c>
      <c r="AF100" s="16">
        <v>25.367899999999999</v>
      </c>
      <c r="AG100" s="16">
        <v>27.193100000000001</v>
      </c>
      <c r="AH100" s="16" t="s">
        <v>189</v>
      </c>
      <c r="AI100" s="16">
        <v>22.0733</v>
      </c>
      <c r="AJ100" s="16" t="s">
        <v>189</v>
      </c>
      <c r="AK100" s="16">
        <v>19.4437</v>
      </c>
      <c r="AL100" s="16">
        <v>26.220700000000001</v>
      </c>
      <c r="AM100" s="16">
        <v>13.771599999999999</v>
      </c>
      <c r="AN100" s="16">
        <v>32.801200000000001</v>
      </c>
      <c r="AO100" s="16">
        <v>21.4528</v>
      </c>
      <c r="AP100" s="16">
        <v>25.660399999999999</v>
      </c>
      <c r="AQ100" s="16">
        <v>21.3643</v>
      </c>
      <c r="AR100" s="16">
        <v>-28.929099999999998</v>
      </c>
      <c r="AS100" s="16">
        <v>26.089700000000001</v>
      </c>
      <c r="AT100" s="16">
        <v>25.9116</v>
      </c>
      <c r="AU100" s="16">
        <v>27.634799999999998</v>
      </c>
      <c r="AV100" s="16" t="s">
        <v>189</v>
      </c>
      <c r="AW100" s="16">
        <v>-21.7209</v>
      </c>
      <c r="AX100" s="16" t="s">
        <v>189</v>
      </c>
      <c r="AY100" s="16">
        <v>-23.104500000000002</v>
      </c>
      <c r="AZ100" s="16">
        <v>32.321199999999997</v>
      </c>
      <c r="BA100" s="16">
        <v>22.418600000000001</v>
      </c>
      <c r="BB100" s="16">
        <v>25.831</v>
      </c>
      <c r="BC100" s="16">
        <v>22.432600000000001</v>
      </c>
      <c r="BD100" s="16" t="s">
        <v>189</v>
      </c>
      <c r="BE100" s="16">
        <v>27.518000000000001</v>
      </c>
      <c r="BF100" s="16">
        <v>30.329799999999999</v>
      </c>
      <c r="BG100" s="16">
        <v>25.210100000000001</v>
      </c>
      <c r="BH100" s="16">
        <v>25.8841</v>
      </c>
      <c r="BI100" s="16">
        <v>-41.792299999999997</v>
      </c>
      <c r="BJ100" s="16">
        <v>-21.4101</v>
      </c>
      <c r="BK100" s="16">
        <v>21.979199999999999</v>
      </c>
      <c r="BL100" s="16" t="s">
        <v>189</v>
      </c>
      <c r="BM100" s="16">
        <v>21.0337</v>
      </c>
      <c r="BN100" s="16">
        <v>25.220500000000001</v>
      </c>
      <c r="BO100" s="16">
        <v>20.005800000000001</v>
      </c>
      <c r="BP100" s="16">
        <v>29.624099999999999</v>
      </c>
      <c r="BQ100" s="16">
        <v>23.851900000000001</v>
      </c>
      <c r="BR100" s="16" t="s">
        <v>189</v>
      </c>
      <c r="BS100" s="16">
        <v>20.662700000000001</v>
      </c>
    </row>
    <row r="101" spans="1:71">
      <c r="A101" t="s">
        <v>265</v>
      </c>
      <c r="B101" t="s">
        <v>0</v>
      </c>
      <c r="C101" t="s">
        <v>389</v>
      </c>
      <c r="D101" s="16">
        <v>13.1828</v>
      </c>
      <c r="E101" s="16">
        <v>-9.6235999999999997</v>
      </c>
      <c r="F101" s="16" t="s">
        <v>189</v>
      </c>
      <c r="G101" s="16">
        <v>-10.627599999999999</v>
      </c>
      <c r="H101" s="16">
        <v>-9.6235999999999997</v>
      </c>
      <c r="I101" s="16">
        <v>-15.123100000000001</v>
      </c>
      <c r="J101" s="16" t="s">
        <v>189</v>
      </c>
      <c r="K101" s="16">
        <v>14.3033</v>
      </c>
      <c r="L101" s="16">
        <v>-9.1910000000000007</v>
      </c>
      <c r="M101" s="16">
        <v>-21.1004</v>
      </c>
      <c r="N101" s="16" t="s">
        <v>189</v>
      </c>
      <c r="O101" s="16">
        <v>12.349399999999999</v>
      </c>
      <c r="P101" s="16" t="s">
        <v>189</v>
      </c>
      <c r="Q101" s="16">
        <v>11.0136</v>
      </c>
      <c r="R101" s="16" t="s">
        <v>189</v>
      </c>
      <c r="S101" s="16" t="s">
        <v>189</v>
      </c>
      <c r="T101" s="16">
        <v>13.975199999999999</v>
      </c>
      <c r="U101" s="16">
        <v>14.5106</v>
      </c>
      <c r="V101" s="16" t="s">
        <v>189</v>
      </c>
      <c r="W101" s="16" t="s">
        <v>189</v>
      </c>
      <c r="X101" s="16" t="s">
        <v>189</v>
      </c>
      <c r="Y101" s="16">
        <v>13.1828</v>
      </c>
      <c r="Z101" s="16" t="s">
        <v>189</v>
      </c>
      <c r="AA101" s="16">
        <v>13.1828</v>
      </c>
      <c r="AB101" s="16" t="s">
        <v>189</v>
      </c>
      <c r="AC101" s="16" t="s">
        <v>189</v>
      </c>
      <c r="AD101" s="16" t="s">
        <v>189</v>
      </c>
      <c r="AE101" s="16" t="s">
        <v>189</v>
      </c>
      <c r="AF101" s="16" t="s">
        <v>189</v>
      </c>
      <c r="AG101" s="16" t="s">
        <v>189</v>
      </c>
      <c r="AH101" s="16" t="s">
        <v>189</v>
      </c>
      <c r="AI101" s="16">
        <v>13.975199999999999</v>
      </c>
      <c r="AJ101" s="16" t="s">
        <v>189</v>
      </c>
      <c r="AK101" s="16">
        <v>-15.8522</v>
      </c>
      <c r="AL101" s="16">
        <v>-11.635</v>
      </c>
      <c r="AM101" s="16" t="s">
        <v>189</v>
      </c>
      <c r="AN101" s="16" t="s">
        <v>189</v>
      </c>
      <c r="AO101" s="16">
        <v>-16.558599999999998</v>
      </c>
      <c r="AP101" s="16">
        <v>-11.938000000000001</v>
      </c>
      <c r="AQ101" s="16" t="s">
        <v>189</v>
      </c>
      <c r="AR101" s="16" t="s">
        <v>189</v>
      </c>
      <c r="AS101" s="16" t="s">
        <v>189</v>
      </c>
      <c r="AT101" s="16" t="s">
        <v>189</v>
      </c>
      <c r="AU101" s="16" t="s">
        <v>189</v>
      </c>
      <c r="AV101" s="16" t="s">
        <v>189</v>
      </c>
      <c r="AW101" s="16" t="s">
        <v>189</v>
      </c>
      <c r="AX101" s="16" t="s">
        <v>189</v>
      </c>
      <c r="AY101" s="16" t="s">
        <v>189</v>
      </c>
      <c r="AZ101" s="16">
        <v>-9.6235999999999997</v>
      </c>
      <c r="BA101" s="16">
        <v>-15.123100000000001</v>
      </c>
      <c r="BB101" s="16">
        <v>11.0136</v>
      </c>
      <c r="BC101" s="16" t="s">
        <v>189</v>
      </c>
      <c r="BD101" s="16" t="s">
        <v>189</v>
      </c>
      <c r="BE101" s="16">
        <v>12.349399999999999</v>
      </c>
      <c r="BF101" s="16">
        <v>-9.6235999999999997</v>
      </c>
      <c r="BG101" s="16">
        <v>-14.213200000000001</v>
      </c>
      <c r="BH101" s="16">
        <v>11.1572</v>
      </c>
      <c r="BI101" s="16" t="s">
        <v>189</v>
      </c>
      <c r="BJ101" s="16" t="s">
        <v>189</v>
      </c>
      <c r="BK101" s="16" t="s">
        <v>189</v>
      </c>
      <c r="BL101" s="16" t="s">
        <v>189</v>
      </c>
      <c r="BM101" s="16" t="s">
        <v>189</v>
      </c>
      <c r="BN101" s="16" t="s">
        <v>189</v>
      </c>
      <c r="BO101" s="16" t="s">
        <v>189</v>
      </c>
      <c r="BP101" s="16">
        <v>-9.5175000000000001</v>
      </c>
      <c r="BQ101" s="16">
        <v>-12.2035</v>
      </c>
      <c r="BR101" s="16" t="s">
        <v>189</v>
      </c>
      <c r="BS101" s="16" t="s">
        <v>189</v>
      </c>
    </row>
    <row r="102" spans="1:71">
      <c r="A102" t="s">
        <v>265</v>
      </c>
      <c r="B102" t="s">
        <v>1</v>
      </c>
      <c r="C102" t="s">
        <v>390</v>
      </c>
      <c r="D102" s="16">
        <v>5.5750000000000002</v>
      </c>
      <c r="E102" s="16">
        <v>-11.258100000000001</v>
      </c>
      <c r="F102" s="16">
        <v>7.8299000000000003</v>
      </c>
      <c r="G102" s="16">
        <v>2.7578999999999998</v>
      </c>
      <c r="H102" s="16">
        <v>-11.258100000000001</v>
      </c>
      <c r="I102" s="16">
        <v>4.4627999999999997</v>
      </c>
      <c r="J102" s="16" t="s">
        <v>189</v>
      </c>
      <c r="K102" s="16">
        <v>5.4546000000000001</v>
      </c>
      <c r="L102" s="16">
        <v>8.4640000000000004</v>
      </c>
      <c r="M102" s="16">
        <v>5.3516000000000004</v>
      </c>
      <c r="N102" s="16">
        <v>-1.3176000000000001</v>
      </c>
      <c r="O102" s="16">
        <v>7.1715999999999998</v>
      </c>
      <c r="P102" s="16">
        <v>2.7481</v>
      </c>
      <c r="Q102" s="16">
        <v>6.6909999999999998</v>
      </c>
      <c r="R102" s="16">
        <v>3.7088999999999999</v>
      </c>
      <c r="S102" s="16">
        <v>3.3119000000000001</v>
      </c>
      <c r="T102" s="16">
        <v>8.3438999999999997</v>
      </c>
      <c r="U102" s="16">
        <v>8.5312000000000001</v>
      </c>
      <c r="V102" s="16">
        <v>2.1286999999999998</v>
      </c>
      <c r="W102" s="16" t="s">
        <v>189</v>
      </c>
      <c r="X102" s="16" t="s">
        <v>189</v>
      </c>
      <c r="Y102" s="16">
        <v>5.5942999999999996</v>
      </c>
      <c r="Z102" s="16" t="s">
        <v>189</v>
      </c>
      <c r="AA102" s="16">
        <v>5.5942999999999996</v>
      </c>
      <c r="AB102" s="16" t="s">
        <v>189</v>
      </c>
      <c r="AC102" s="16">
        <v>3.3203</v>
      </c>
      <c r="AD102" s="16" t="s">
        <v>189</v>
      </c>
      <c r="AE102" s="16">
        <v>2.1459000000000001</v>
      </c>
      <c r="AF102" s="16">
        <v>2.8134999999999999</v>
      </c>
      <c r="AG102" s="16">
        <v>-4.1044</v>
      </c>
      <c r="AH102" s="16" t="s">
        <v>189</v>
      </c>
      <c r="AI102" s="16">
        <v>8.3849999999999998</v>
      </c>
      <c r="AJ102" s="16" t="s">
        <v>189</v>
      </c>
      <c r="AK102" s="16">
        <v>7.4413999999999998</v>
      </c>
      <c r="AL102" s="16">
        <v>11.404999999999999</v>
      </c>
      <c r="AM102" s="16">
        <v>-3.1903000000000001</v>
      </c>
      <c r="AN102" s="16" t="s">
        <v>189</v>
      </c>
      <c r="AO102" s="16">
        <v>7.1763000000000003</v>
      </c>
      <c r="AP102" s="16">
        <v>10.172499999999999</v>
      </c>
      <c r="AQ102" s="16">
        <v>-5.7289000000000003</v>
      </c>
      <c r="AR102" s="16" t="s">
        <v>189</v>
      </c>
      <c r="AS102" s="16">
        <v>1.391</v>
      </c>
      <c r="AT102" s="16">
        <v>2.5341</v>
      </c>
      <c r="AU102" s="16">
        <v>-1.5097</v>
      </c>
      <c r="AV102" s="16" t="s">
        <v>189</v>
      </c>
      <c r="AW102" s="16" t="s">
        <v>189</v>
      </c>
      <c r="AX102" s="16" t="s">
        <v>189</v>
      </c>
      <c r="AY102" s="16" t="s">
        <v>189</v>
      </c>
      <c r="AZ102" s="16">
        <v>-11.258100000000001</v>
      </c>
      <c r="BA102" s="16">
        <v>4.4816000000000003</v>
      </c>
      <c r="BB102" s="16">
        <v>6.6909999999999998</v>
      </c>
      <c r="BC102" s="16">
        <v>3.7437</v>
      </c>
      <c r="BD102" s="16" t="s">
        <v>189</v>
      </c>
      <c r="BE102" s="16">
        <v>7.1715999999999998</v>
      </c>
      <c r="BF102" s="16">
        <v>-10.6921</v>
      </c>
      <c r="BG102" s="16">
        <v>6.0697000000000001</v>
      </c>
      <c r="BH102" s="16">
        <v>8.0096000000000007</v>
      </c>
      <c r="BI102" s="16">
        <v>-4.9138000000000002</v>
      </c>
      <c r="BJ102" s="16" t="s">
        <v>189</v>
      </c>
      <c r="BK102" s="16">
        <v>2.7751000000000001</v>
      </c>
      <c r="BL102" s="16" t="s">
        <v>189</v>
      </c>
      <c r="BM102" s="16">
        <v>2.2631000000000001</v>
      </c>
      <c r="BN102" s="16">
        <v>-2.7067999999999999</v>
      </c>
      <c r="BO102" s="16">
        <v>-2.7654999999999998</v>
      </c>
      <c r="BP102" s="16">
        <v>-11.360900000000001</v>
      </c>
      <c r="BQ102" s="16">
        <v>5.4846000000000004</v>
      </c>
      <c r="BR102" s="16" t="s">
        <v>189</v>
      </c>
      <c r="BS102" s="16">
        <v>3.0055000000000001</v>
      </c>
    </row>
    <row r="103" spans="1:71">
      <c r="A103" t="s">
        <v>265</v>
      </c>
      <c r="B103" t="s">
        <v>2</v>
      </c>
      <c r="C103" t="s">
        <v>391</v>
      </c>
      <c r="D103" s="16">
        <v>18.758500000000002</v>
      </c>
      <c r="E103" s="16">
        <v>17.325099999999999</v>
      </c>
      <c r="F103" s="16">
        <v>-27.935700000000001</v>
      </c>
      <c r="G103" s="16">
        <v>-12.1191</v>
      </c>
      <c r="H103" s="16">
        <v>17.325099999999999</v>
      </c>
      <c r="I103" s="16">
        <v>19.403300000000002</v>
      </c>
      <c r="J103" s="16">
        <v>-6.4058000000000002</v>
      </c>
      <c r="K103" s="16">
        <v>22.429300000000001</v>
      </c>
      <c r="L103" s="16">
        <v>16.422699999999999</v>
      </c>
      <c r="M103" s="16">
        <v>-22.360299999999999</v>
      </c>
      <c r="N103" s="16" t="s">
        <v>189</v>
      </c>
      <c r="O103" s="16">
        <v>17.3886</v>
      </c>
      <c r="P103" s="16" t="s">
        <v>189</v>
      </c>
      <c r="Q103" s="16">
        <v>18.359500000000001</v>
      </c>
      <c r="R103" s="16" t="s">
        <v>189</v>
      </c>
      <c r="S103" s="16">
        <v>-19.8322</v>
      </c>
      <c r="T103" s="16">
        <v>18.035299999999999</v>
      </c>
      <c r="U103" s="16">
        <v>19.069299999999998</v>
      </c>
      <c r="V103" s="16">
        <v>-17.629799999999999</v>
      </c>
      <c r="W103" s="16" t="s">
        <v>189</v>
      </c>
      <c r="X103" s="16" t="s">
        <v>189</v>
      </c>
      <c r="Y103" s="16">
        <v>18.757100000000001</v>
      </c>
      <c r="Z103" s="16" t="s">
        <v>189</v>
      </c>
      <c r="AA103" s="16">
        <v>18.757100000000001</v>
      </c>
      <c r="AB103" s="16" t="s">
        <v>189</v>
      </c>
      <c r="AC103" s="16">
        <v>-19.8322</v>
      </c>
      <c r="AD103" s="16" t="s">
        <v>189</v>
      </c>
      <c r="AE103" s="16" t="s">
        <v>189</v>
      </c>
      <c r="AF103" s="16" t="s">
        <v>189</v>
      </c>
      <c r="AG103" s="16" t="s">
        <v>189</v>
      </c>
      <c r="AH103" s="16" t="s">
        <v>189</v>
      </c>
      <c r="AI103" s="16">
        <v>18.035599999999999</v>
      </c>
      <c r="AJ103" s="16">
        <v>-16.152799999999999</v>
      </c>
      <c r="AK103" s="16">
        <v>-19.469799999999999</v>
      </c>
      <c r="AL103" s="16">
        <v>19.384</v>
      </c>
      <c r="AM103" s="16" t="s">
        <v>189</v>
      </c>
      <c r="AN103" s="16">
        <v>-16.918600000000001</v>
      </c>
      <c r="AO103" s="16">
        <v>-20.464099999999998</v>
      </c>
      <c r="AP103" s="16">
        <v>18.695399999999999</v>
      </c>
      <c r="AQ103" s="16" t="s">
        <v>189</v>
      </c>
      <c r="AR103" s="16" t="s">
        <v>189</v>
      </c>
      <c r="AS103" s="16" t="s">
        <v>189</v>
      </c>
      <c r="AT103" s="16" t="s">
        <v>189</v>
      </c>
      <c r="AU103" s="16" t="s">
        <v>189</v>
      </c>
      <c r="AV103" s="16" t="s">
        <v>189</v>
      </c>
      <c r="AW103" s="16" t="s">
        <v>189</v>
      </c>
      <c r="AX103" s="16" t="s">
        <v>189</v>
      </c>
      <c r="AY103" s="16" t="s">
        <v>189</v>
      </c>
      <c r="AZ103" s="16">
        <v>17.325099999999999</v>
      </c>
      <c r="BA103" s="16">
        <v>19.395099999999999</v>
      </c>
      <c r="BB103" s="16">
        <v>18.357399999999998</v>
      </c>
      <c r="BC103" s="16" t="s">
        <v>189</v>
      </c>
      <c r="BD103" s="16" t="s">
        <v>189</v>
      </c>
      <c r="BE103" s="16">
        <v>17.389399999999998</v>
      </c>
      <c r="BF103" s="16">
        <v>-16.829000000000001</v>
      </c>
      <c r="BG103" s="16">
        <v>17.670100000000001</v>
      </c>
      <c r="BH103" s="16">
        <v>17.943200000000001</v>
      </c>
      <c r="BI103" s="16" t="s">
        <v>189</v>
      </c>
      <c r="BJ103" s="16" t="s">
        <v>189</v>
      </c>
      <c r="BK103" s="16" t="s">
        <v>189</v>
      </c>
      <c r="BL103" s="16" t="s">
        <v>189</v>
      </c>
      <c r="BM103" s="16" t="s">
        <v>189</v>
      </c>
      <c r="BN103" s="16" t="s">
        <v>189</v>
      </c>
      <c r="BO103" s="16" t="s">
        <v>189</v>
      </c>
      <c r="BP103" s="16">
        <v>-16.4328</v>
      </c>
      <c r="BQ103" s="16">
        <v>-19.6724</v>
      </c>
      <c r="BR103" s="16" t="s">
        <v>189</v>
      </c>
      <c r="BS103" s="16" t="s">
        <v>189</v>
      </c>
    </row>
    <row r="104" spans="1:71">
      <c r="A104" t="s">
        <v>265</v>
      </c>
      <c r="B104" t="s">
        <v>67</v>
      </c>
      <c r="C104" t="s">
        <v>392</v>
      </c>
      <c r="D104" s="16">
        <v>33.616500000000002</v>
      </c>
      <c r="E104" s="16" t="s">
        <v>189</v>
      </c>
      <c r="F104" s="16" t="s">
        <v>189</v>
      </c>
      <c r="G104" s="16">
        <v>-26.032800000000002</v>
      </c>
      <c r="H104" s="16" t="s">
        <v>189</v>
      </c>
      <c r="I104" s="16">
        <v>-32.975900000000003</v>
      </c>
      <c r="J104" s="16" t="s">
        <v>189</v>
      </c>
      <c r="K104" s="16">
        <v>36.551200000000001</v>
      </c>
      <c r="L104" s="16">
        <v>-27.8126</v>
      </c>
      <c r="M104" s="16" t="s">
        <v>189</v>
      </c>
      <c r="N104" s="16" t="s">
        <v>189</v>
      </c>
      <c r="O104" s="16">
        <v>-35.538699999999999</v>
      </c>
      <c r="P104" s="16" t="s">
        <v>189</v>
      </c>
      <c r="Q104" s="16">
        <v>-37.802900000000001</v>
      </c>
      <c r="R104" s="16" t="s">
        <v>189</v>
      </c>
      <c r="S104" s="16" t="s">
        <v>189</v>
      </c>
      <c r="T104" s="16">
        <v>-32.868600000000001</v>
      </c>
      <c r="U104" s="16">
        <v>-33.377699999999997</v>
      </c>
      <c r="V104" s="16" t="s">
        <v>189</v>
      </c>
      <c r="W104" s="16" t="s">
        <v>189</v>
      </c>
      <c r="X104" s="16" t="s">
        <v>189</v>
      </c>
      <c r="Y104" s="16">
        <v>33.2455</v>
      </c>
      <c r="Z104" s="16" t="s">
        <v>189</v>
      </c>
      <c r="AA104" s="16">
        <v>33.2455</v>
      </c>
      <c r="AB104" s="16" t="s">
        <v>189</v>
      </c>
      <c r="AC104" s="16" t="s">
        <v>189</v>
      </c>
      <c r="AD104" s="16" t="s">
        <v>189</v>
      </c>
      <c r="AE104" s="16" t="s">
        <v>189</v>
      </c>
      <c r="AF104" s="16" t="s">
        <v>189</v>
      </c>
      <c r="AG104" s="16" t="s">
        <v>189</v>
      </c>
      <c r="AH104" s="16" t="s">
        <v>189</v>
      </c>
      <c r="AI104" s="16">
        <v>-32.294400000000003</v>
      </c>
      <c r="AJ104" s="16" t="s">
        <v>189</v>
      </c>
      <c r="AK104" s="16">
        <v>-31.564399999999999</v>
      </c>
      <c r="AL104" s="16">
        <v>-39.0167</v>
      </c>
      <c r="AM104" s="16" t="s">
        <v>189</v>
      </c>
      <c r="AN104" s="16" t="s">
        <v>189</v>
      </c>
      <c r="AO104" s="16">
        <v>-32.026600000000002</v>
      </c>
      <c r="AP104" s="16">
        <v>-39.517699999999998</v>
      </c>
      <c r="AQ104" s="16" t="s">
        <v>189</v>
      </c>
      <c r="AR104" s="16" t="s">
        <v>189</v>
      </c>
      <c r="AS104" s="16" t="s">
        <v>189</v>
      </c>
      <c r="AT104" s="16" t="s">
        <v>189</v>
      </c>
      <c r="AU104" s="16" t="s">
        <v>189</v>
      </c>
      <c r="AV104" s="16" t="s">
        <v>189</v>
      </c>
      <c r="AW104" s="16" t="s">
        <v>189</v>
      </c>
      <c r="AX104" s="16" t="s">
        <v>189</v>
      </c>
      <c r="AY104" s="16" t="s">
        <v>189</v>
      </c>
      <c r="AZ104" s="16" t="s">
        <v>189</v>
      </c>
      <c r="BA104" s="16">
        <v>-32.453600000000002</v>
      </c>
      <c r="BB104" s="16">
        <v>-37.314700000000002</v>
      </c>
      <c r="BC104" s="16" t="s">
        <v>189</v>
      </c>
      <c r="BD104" s="16" t="s">
        <v>189</v>
      </c>
      <c r="BE104" s="16">
        <v>-35.102499999999999</v>
      </c>
      <c r="BF104" s="16" t="s">
        <v>189</v>
      </c>
      <c r="BG104" s="16">
        <v>-35.5139</v>
      </c>
      <c r="BH104" s="16">
        <v>-38.814999999999998</v>
      </c>
      <c r="BI104" s="16" t="s">
        <v>189</v>
      </c>
      <c r="BJ104" s="16" t="s">
        <v>189</v>
      </c>
      <c r="BK104" s="16" t="s">
        <v>189</v>
      </c>
      <c r="BL104" s="16" t="s">
        <v>189</v>
      </c>
      <c r="BM104" s="16" t="s">
        <v>189</v>
      </c>
      <c r="BN104" s="16" t="s">
        <v>189</v>
      </c>
      <c r="BO104" s="16" t="s">
        <v>189</v>
      </c>
      <c r="BP104" s="16" t="s">
        <v>189</v>
      </c>
      <c r="BQ104" s="16">
        <v>-38.57</v>
      </c>
      <c r="BR104" s="16" t="s">
        <v>189</v>
      </c>
      <c r="BS104" s="16" t="s">
        <v>189</v>
      </c>
    </row>
    <row r="105" spans="1:71">
      <c r="A105" t="s">
        <v>265</v>
      </c>
      <c r="B105" t="s">
        <v>4</v>
      </c>
      <c r="C105" t="s">
        <v>393</v>
      </c>
      <c r="D105" s="16">
        <v>-24.399699999999999</v>
      </c>
      <c r="E105" s="16" t="s">
        <v>189</v>
      </c>
      <c r="F105" s="16" t="s">
        <v>189</v>
      </c>
      <c r="G105" s="16" t="s">
        <v>189</v>
      </c>
      <c r="H105" s="16" t="s">
        <v>189</v>
      </c>
      <c r="I105" s="16">
        <v>-24.002199999999998</v>
      </c>
      <c r="J105" s="16" t="s">
        <v>189</v>
      </c>
      <c r="K105" s="16">
        <v>-28.1463</v>
      </c>
      <c r="L105" s="16">
        <v>-26.157599999999999</v>
      </c>
      <c r="M105" s="16" t="s">
        <v>189</v>
      </c>
      <c r="N105" s="16" t="s">
        <v>189</v>
      </c>
      <c r="O105" s="16">
        <v>-22.966999999999999</v>
      </c>
      <c r="P105" s="16" t="s">
        <v>189</v>
      </c>
      <c r="Q105" s="16">
        <v>-24.203900000000001</v>
      </c>
      <c r="R105" s="16" t="s">
        <v>189</v>
      </c>
      <c r="S105" s="16" t="s">
        <v>189</v>
      </c>
      <c r="T105" s="16" t="s">
        <v>189</v>
      </c>
      <c r="U105" s="16" t="s">
        <v>189</v>
      </c>
      <c r="V105" s="16" t="s">
        <v>189</v>
      </c>
      <c r="W105" s="16" t="s">
        <v>189</v>
      </c>
      <c r="X105" s="16" t="s">
        <v>189</v>
      </c>
      <c r="Y105" s="16">
        <v>-24.399699999999999</v>
      </c>
      <c r="Z105" s="16" t="s">
        <v>189</v>
      </c>
      <c r="AA105" s="16">
        <v>-24.399699999999999</v>
      </c>
      <c r="AB105" s="16" t="s">
        <v>189</v>
      </c>
      <c r="AC105" s="16" t="s">
        <v>189</v>
      </c>
      <c r="AD105" s="16" t="s">
        <v>189</v>
      </c>
      <c r="AE105" s="16" t="s">
        <v>189</v>
      </c>
      <c r="AF105" s="16" t="s">
        <v>189</v>
      </c>
      <c r="AG105" s="16" t="s">
        <v>189</v>
      </c>
      <c r="AH105" s="16" t="s">
        <v>189</v>
      </c>
      <c r="AI105" s="16" t="s">
        <v>189</v>
      </c>
      <c r="AJ105" s="16" t="s">
        <v>189</v>
      </c>
      <c r="AK105" s="16" t="s">
        <v>189</v>
      </c>
      <c r="AL105" s="16" t="s">
        <v>189</v>
      </c>
      <c r="AM105" s="16" t="s">
        <v>189</v>
      </c>
      <c r="AN105" s="16" t="s">
        <v>189</v>
      </c>
      <c r="AO105" s="16" t="s">
        <v>189</v>
      </c>
      <c r="AP105" s="16" t="s">
        <v>189</v>
      </c>
      <c r="AQ105" s="16" t="s">
        <v>189</v>
      </c>
      <c r="AR105" s="16" t="s">
        <v>189</v>
      </c>
      <c r="AS105" s="16" t="s">
        <v>189</v>
      </c>
      <c r="AT105" s="16" t="s">
        <v>189</v>
      </c>
      <c r="AU105" s="16" t="s">
        <v>189</v>
      </c>
      <c r="AV105" s="16" t="s">
        <v>189</v>
      </c>
      <c r="AW105" s="16" t="s">
        <v>189</v>
      </c>
      <c r="AX105" s="16" t="s">
        <v>189</v>
      </c>
      <c r="AY105" s="16" t="s">
        <v>189</v>
      </c>
      <c r="AZ105" s="16" t="s">
        <v>189</v>
      </c>
      <c r="BA105" s="16">
        <v>-24.002199999999998</v>
      </c>
      <c r="BB105" s="16">
        <v>-24.203900000000001</v>
      </c>
      <c r="BC105" s="16" t="s">
        <v>189</v>
      </c>
      <c r="BD105" s="16" t="s">
        <v>189</v>
      </c>
      <c r="BE105" s="16">
        <v>-22.966999999999999</v>
      </c>
      <c r="BF105" s="16" t="s">
        <v>189</v>
      </c>
      <c r="BG105" s="16" t="s">
        <v>189</v>
      </c>
      <c r="BH105" s="16">
        <v>-23.679099999999998</v>
      </c>
      <c r="BI105" s="16" t="s">
        <v>189</v>
      </c>
      <c r="BJ105" s="16" t="s">
        <v>189</v>
      </c>
      <c r="BK105" s="16" t="s">
        <v>189</v>
      </c>
      <c r="BL105" s="16" t="s">
        <v>189</v>
      </c>
      <c r="BM105" s="16" t="s">
        <v>189</v>
      </c>
      <c r="BN105" s="16" t="s">
        <v>189</v>
      </c>
      <c r="BO105" s="16" t="s">
        <v>189</v>
      </c>
      <c r="BP105" s="16" t="s">
        <v>189</v>
      </c>
      <c r="BQ105" s="16" t="s">
        <v>189</v>
      </c>
      <c r="BR105" s="16" t="s">
        <v>189</v>
      </c>
      <c r="BS105" s="16" t="s">
        <v>189</v>
      </c>
    </row>
    <row r="106" spans="1:71">
      <c r="A106" t="s">
        <v>266</v>
      </c>
      <c r="B106" t="s">
        <v>0</v>
      </c>
      <c r="C106" t="s">
        <v>394</v>
      </c>
      <c r="D106" s="16">
        <v>8.1452000000000009</v>
      </c>
      <c r="E106" s="16">
        <v>9.2186000000000003</v>
      </c>
      <c r="F106" s="16">
        <v>8.1615000000000002</v>
      </c>
      <c r="G106" s="16">
        <v>6.9539</v>
      </c>
      <c r="H106" s="16">
        <v>9.2186000000000003</v>
      </c>
      <c r="I106" s="16">
        <v>7.5157999999999996</v>
      </c>
      <c r="J106" s="16" t="s">
        <v>189</v>
      </c>
      <c r="K106" s="16">
        <v>8.6136999999999997</v>
      </c>
      <c r="L106" s="16">
        <v>8.5792000000000002</v>
      </c>
      <c r="M106" s="16">
        <v>8.7905999999999995</v>
      </c>
      <c r="N106" s="16">
        <v>-6.2359999999999998</v>
      </c>
      <c r="O106" s="16">
        <v>8.6641999999999992</v>
      </c>
      <c r="P106" s="16">
        <v>7.3707000000000003</v>
      </c>
      <c r="Q106" s="16">
        <v>8.5311000000000003</v>
      </c>
      <c r="R106" s="16">
        <v>7.3494999999999999</v>
      </c>
      <c r="S106" s="16">
        <v>7.6231999999999998</v>
      </c>
      <c r="T106" s="16">
        <v>8.4626999999999999</v>
      </c>
      <c r="U106" s="16">
        <v>6.7782</v>
      </c>
      <c r="V106" s="16">
        <v>8.8237000000000005</v>
      </c>
      <c r="W106" s="16">
        <v>-8.7773000000000003</v>
      </c>
      <c r="X106" s="16">
        <v>7.3284000000000002</v>
      </c>
      <c r="Y106" s="16">
        <v>8.4977999999999998</v>
      </c>
      <c r="Z106" s="16">
        <v>7.9081000000000001</v>
      </c>
      <c r="AA106" s="16">
        <v>8.4977999999999998</v>
      </c>
      <c r="AB106" s="16">
        <v>8.3727999999999998</v>
      </c>
      <c r="AC106" s="16" t="s">
        <v>189</v>
      </c>
      <c r="AD106" s="16">
        <v>-9.9687999999999999</v>
      </c>
      <c r="AE106" s="16">
        <v>-5.9516999999999998</v>
      </c>
      <c r="AF106" s="16">
        <v>-8.3547999999999991</v>
      </c>
      <c r="AG106" s="16">
        <v>-6.5153999999999996</v>
      </c>
      <c r="AH106" s="16">
        <v>7.3845999999999998</v>
      </c>
      <c r="AI106" s="16">
        <v>9.6484000000000005</v>
      </c>
      <c r="AJ106" s="16">
        <v>-8.7482000000000006</v>
      </c>
      <c r="AK106" s="16">
        <v>8.5143000000000004</v>
      </c>
      <c r="AL106" s="16">
        <v>8.6195000000000004</v>
      </c>
      <c r="AM106" s="16">
        <v>-8.0114999999999998</v>
      </c>
      <c r="AN106" s="16">
        <v>-5.5395000000000003</v>
      </c>
      <c r="AO106" s="16">
        <v>-7.8375000000000004</v>
      </c>
      <c r="AP106" s="16">
        <v>6.5545999999999998</v>
      </c>
      <c r="AQ106" s="16" t="s">
        <v>189</v>
      </c>
      <c r="AR106" s="16">
        <v>-11.1638</v>
      </c>
      <c r="AS106" s="16">
        <v>7.3085000000000004</v>
      </c>
      <c r="AT106" s="16">
        <v>9.6329999999999991</v>
      </c>
      <c r="AU106" s="16">
        <v>-7.4147999999999996</v>
      </c>
      <c r="AV106" s="16">
        <v>7.5007000000000001</v>
      </c>
      <c r="AW106" s="16">
        <v>8.2408000000000001</v>
      </c>
      <c r="AX106" s="16">
        <v>8.3812999999999995</v>
      </c>
      <c r="AY106" s="16">
        <v>-7.0233999999999996</v>
      </c>
      <c r="AZ106" s="16" t="s">
        <v>189</v>
      </c>
      <c r="BA106" s="16">
        <v>6.6056999999999997</v>
      </c>
      <c r="BB106" s="16">
        <v>8.7507999999999999</v>
      </c>
      <c r="BC106" s="16">
        <v>-7.9894999999999996</v>
      </c>
      <c r="BD106" s="16">
        <v>8.5787999999999993</v>
      </c>
      <c r="BE106" s="16">
        <v>8.7438000000000002</v>
      </c>
      <c r="BF106" s="16">
        <v>9.4831000000000003</v>
      </c>
      <c r="BG106" s="16">
        <v>-7.5808999999999997</v>
      </c>
      <c r="BH106" s="16">
        <v>8.2786000000000008</v>
      </c>
      <c r="BI106" s="16" t="s">
        <v>189</v>
      </c>
      <c r="BJ106" s="16">
        <v>-6.8941999999999997</v>
      </c>
      <c r="BK106" s="16" t="s">
        <v>189</v>
      </c>
      <c r="BL106" s="16" t="s">
        <v>189</v>
      </c>
      <c r="BM106" s="16">
        <v>7.4779999999999998</v>
      </c>
      <c r="BN106" s="16" t="s">
        <v>189</v>
      </c>
      <c r="BO106" s="16">
        <v>6.3734000000000002</v>
      </c>
      <c r="BP106" s="16">
        <v>8.9611000000000001</v>
      </c>
      <c r="BQ106" s="16">
        <v>8.2852999999999994</v>
      </c>
      <c r="BR106" s="16" t="s">
        <v>189</v>
      </c>
      <c r="BS106" s="16">
        <v>6.7282999999999999</v>
      </c>
    </row>
    <row r="107" spans="1:71">
      <c r="A107" t="s">
        <v>266</v>
      </c>
      <c r="B107" t="s">
        <v>75</v>
      </c>
      <c r="C107" t="s">
        <v>395</v>
      </c>
      <c r="D107" s="16">
        <v>3.0857999999999999</v>
      </c>
      <c r="E107" s="16">
        <v>5.4943</v>
      </c>
      <c r="F107" s="16">
        <v>1.5143</v>
      </c>
      <c r="G107" s="16">
        <v>2.2732999999999999</v>
      </c>
      <c r="H107" s="16">
        <v>5.4943</v>
      </c>
      <c r="I107" s="16">
        <v>1.9383999999999999</v>
      </c>
      <c r="J107" s="16" t="s">
        <v>189</v>
      </c>
      <c r="K107" s="16">
        <v>3.1084999999999998</v>
      </c>
      <c r="L107" s="16">
        <v>5.4581</v>
      </c>
      <c r="M107" s="16">
        <v>1.1453</v>
      </c>
      <c r="N107" s="16">
        <v>3.5973000000000002</v>
      </c>
      <c r="O107" s="16">
        <v>3.7037</v>
      </c>
      <c r="P107" s="16">
        <v>2.4887000000000001</v>
      </c>
      <c r="Q107" s="16">
        <v>3.7685</v>
      </c>
      <c r="R107" s="16">
        <v>2.2782</v>
      </c>
      <c r="S107" s="16">
        <v>2.8542999999999998</v>
      </c>
      <c r="T107" s="16">
        <v>3.2522000000000002</v>
      </c>
      <c r="U107" s="16">
        <v>1.8867</v>
      </c>
      <c r="V107" s="16">
        <v>3.5731000000000002</v>
      </c>
      <c r="W107" s="16">
        <v>4.9447999999999999</v>
      </c>
      <c r="X107" s="16">
        <v>2.7591000000000001</v>
      </c>
      <c r="Y107" s="16">
        <v>1.5611999999999999</v>
      </c>
      <c r="Z107" s="16">
        <v>3.8243999999999998</v>
      </c>
      <c r="AA107" s="16">
        <v>1.5611999999999999</v>
      </c>
      <c r="AB107" s="16">
        <v>2.6114999999999999</v>
      </c>
      <c r="AC107" s="16" t="s">
        <v>189</v>
      </c>
      <c r="AD107" s="16">
        <v>-3.8371</v>
      </c>
      <c r="AE107" s="16">
        <v>2.4552</v>
      </c>
      <c r="AF107" s="16">
        <v>3.4062999999999999</v>
      </c>
      <c r="AG107" s="16">
        <v>2.3212000000000002</v>
      </c>
      <c r="AH107" s="16">
        <v>5.2405999999999997</v>
      </c>
      <c r="AI107" s="16">
        <v>0.68640000000000001</v>
      </c>
      <c r="AJ107" s="16">
        <v>6.6177000000000001</v>
      </c>
      <c r="AK107" s="16">
        <v>1.4903</v>
      </c>
      <c r="AL107" s="16">
        <v>3.9842</v>
      </c>
      <c r="AM107" s="16">
        <v>2.2591999999999999</v>
      </c>
      <c r="AN107" s="16">
        <v>-3.6145999999999998</v>
      </c>
      <c r="AO107" s="16">
        <v>0.77769999999999995</v>
      </c>
      <c r="AP107" s="16">
        <v>2.3847999999999998</v>
      </c>
      <c r="AQ107" s="16">
        <v>-1.1373</v>
      </c>
      <c r="AR107" s="16">
        <v>6.6451000000000002</v>
      </c>
      <c r="AS107" s="16">
        <v>2.355</v>
      </c>
      <c r="AT107" s="16">
        <v>4.5117000000000003</v>
      </c>
      <c r="AU107" s="16">
        <v>2.6652</v>
      </c>
      <c r="AV107" s="16">
        <v>6.8746999999999998</v>
      </c>
      <c r="AW107" s="16">
        <v>2.2831000000000001</v>
      </c>
      <c r="AX107" s="16">
        <v>5.1809000000000003</v>
      </c>
      <c r="AY107" s="16">
        <v>2.3611</v>
      </c>
      <c r="AZ107" s="16">
        <v>-2.0360999999999998</v>
      </c>
      <c r="BA107" s="16">
        <v>1.3035000000000001</v>
      </c>
      <c r="BB107" s="16">
        <v>-1.119</v>
      </c>
      <c r="BC107" s="16">
        <v>-2.129</v>
      </c>
      <c r="BD107" s="16">
        <v>5.1421000000000001</v>
      </c>
      <c r="BE107" s="16">
        <v>-1.5831999999999999</v>
      </c>
      <c r="BF107" s="16">
        <v>5.6699000000000002</v>
      </c>
      <c r="BG107" s="16">
        <v>-0.54869999999999997</v>
      </c>
      <c r="BH107" s="16">
        <v>3.8978999999999999</v>
      </c>
      <c r="BI107" s="16" t="s">
        <v>189</v>
      </c>
      <c r="BJ107" s="16">
        <v>2.8123999999999998</v>
      </c>
      <c r="BK107" s="16">
        <v>-1.5787</v>
      </c>
      <c r="BL107" s="16" t="s">
        <v>189</v>
      </c>
      <c r="BM107" s="16">
        <v>2.4424999999999999</v>
      </c>
      <c r="BN107" s="16">
        <v>-3.3626</v>
      </c>
      <c r="BO107" s="16">
        <v>2.1713</v>
      </c>
      <c r="BP107" s="16">
        <v>6.2146999999999997</v>
      </c>
      <c r="BQ107" s="16">
        <v>1.3706</v>
      </c>
      <c r="BR107" s="16" t="s">
        <v>189</v>
      </c>
      <c r="BS107" s="16">
        <v>2.3043999999999998</v>
      </c>
    </row>
    <row r="108" spans="1:71">
      <c r="A108" t="s">
        <v>266</v>
      </c>
      <c r="B108" t="s">
        <v>2</v>
      </c>
      <c r="C108" t="s">
        <v>396</v>
      </c>
      <c r="D108" s="16">
        <v>9.5442999999999998</v>
      </c>
      <c r="E108" s="16">
        <v>-10.055</v>
      </c>
      <c r="F108" s="16" t="s">
        <v>189</v>
      </c>
      <c r="G108" s="16" t="s">
        <v>189</v>
      </c>
      <c r="H108" s="16">
        <v>-10.055</v>
      </c>
      <c r="I108" s="16">
        <v>-8.6608000000000001</v>
      </c>
      <c r="J108" s="16">
        <v>-4.0088999999999997</v>
      </c>
      <c r="K108" s="16">
        <v>-15.5951</v>
      </c>
      <c r="L108" s="16">
        <v>-6.0450999999999997</v>
      </c>
      <c r="M108" s="16" t="s">
        <v>189</v>
      </c>
      <c r="N108" s="16" t="s">
        <v>189</v>
      </c>
      <c r="O108" s="16">
        <v>9.3986999999999998</v>
      </c>
      <c r="P108" s="16" t="s">
        <v>189</v>
      </c>
      <c r="Q108" s="16">
        <v>8.1380999999999997</v>
      </c>
      <c r="R108" s="16" t="s">
        <v>189</v>
      </c>
      <c r="S108" s="16" t="s">
        <v>189</v>
      </c>
      <c r="T108" s="16">
        <v>5.9810999999999996</v>
      </c>
      <c r="U108" s="16">
        <v>-5.9253999999999998</v>
      </c>
      <c r="V108" s="16">
        <v>-11.577199999999999</v>
      </c>
      <c r="W108" s="16" t="s">
        <v>189</v>
      </c>
      <c r="X108" s="16" t="s">
        <v>189</v>
      </c>
      <c r="Y108" s="16">
        <v>-3.3622000000000001</v>
      </c>
      <c r="Z108" s="16">
        <v>-16.505500000000001</v>
      </c>
      <c r="AA108" s="16">
        <v>-3.3622000000000001</v>
      </c>
      <c r="AB108" s="16" t="s">
        <v>189</v>
      </c>
      <c r="AC108" s="16" t="s">
        <v>189</v>
      </c>
      <c r="AD108" s="16" t="s">
        <v>189</v>
      </c>
      <c r="AE108" s="16" t="s">
        <v>189</v>
      </c>
      <c r="AF108" s="16" t="s">
        <v>189</v>
      </c>
      <c r="AG108" s="16" t="s">
        <v>189</v>
      </c>
      <c r="AH108" s="16" t="s">
        <v>189</v>
      </c>
      <c r="AI108" s="16">
        <v>-3.0703</v>
      </c>
      <c r="AJ108" s="16">
        <v>-4.0472999999999999</v>
      </c>
      <c r="AK108" s="16" t="s">
        <v>189</v>
      </c>
      <c r="AL108" s="16">
        <v>-3.3578999999999999</v>
      </c>
      <c r="AM108" s="16" t="s">
        <v>189</v>
      </c>
      <c r="AN108" s="16" t="s">
        <v>189</v>
      </c>
      <c r="AO108" s="16" t="s">
        <v>189</v>
      </c>
      <c r="AP108" s="16">
        <v>-4.657</v>
      </c>
      <c r="AQ108" s="16" t="s">
        <v>189</v>
      </c>
      <c r="AR108" s="16" t="s">
        <v>189</v>
      </c>
      <c r="AS108" s="16" t="s">
        <v>189</v>
      </c>
      <c r="AT108" s="16">
        <v>-10.880100000000001</v>
      </c>
      <c r="AU108" s="16" t="s">
        <v>189</v>
      </c>
      <c r="AV108" s="16" t="s">
        <v>189</v>
      </c>
      <c r="AW108" s="16" t="s">
        <v>189</v>
      </c>
      <c r="AX108" s="16">
        <v>-15.2026</v>
      </c>
      <c r="AY108" s="16" t="s">
        <v>189</v>
      </c>
      <c r="AZ108" s="16" t="s">
        <v>189</v>
      </c>
      <c r="BA108" s="16" t="s">
        <v>189</v>
      </c>
      <c r="BB108" s="16">
        <v>-2.2437</v>
      </c>
      <c r="BC108" s="16" t="s">
        <v>189</v>
      </c>
      <c r="BD108" s="16">
        <v>-17.0503</v>
      </c>
      <c r="BE108" s="16">
        <v>-3.4024999999999999</v>
      </c>
      <c r="BF108" s="16">
        <v>-10.3688</v>
      </c>
      <c r="BG108" s="16" t="s">
        <v>189</v>
      </c>
      <c r="BH108" s="16">
        <v>8.5829000000000004</v>
      </c>
      <c r="BI108" s="16" t="s">
        <v>189</v>
      </c>
      <c r="BJ108" s="16" t="s">
        <v>189</v>
      </c>
      <c r="BK108" s="16" t="s">
        <v>189</v>
      </c>
      <c r="BL108" s="16" t="s">
        <v>189</v>
      </c>
      <c r="BM108" s="16" t="s">
        <v>189</v>
      </c>
      <c r="BN108" s="16" t="s">
        <v>189</v>
      </c>
      <c r="BO108" s="16" t="s">
        <v>189</v>
      </c>
      <c r="BP108" s="16">
        <v>-10.667899999999999</v>
      </c>
      <c r="BQ108" s="16" t="s">
        <v>189</v>
      </c>
      <c r="BR108" s="16" t="s">
        <v>189</v>
      </c>
      <c r="BS108" s="16" t="s">
        <v>189</v>
      </c>
    </row>
    <row r="109" spans="1:71">
      <c r="A109" t="s">
        <v>266</v>
      </c>
      <c r="B109" t="s">
        <v>67</v>
      </c>
      <c r="C109" t="s">
        <v>397</v>
      </c>
      <c r="D109" s="16">
        <v>35.075600000000001</v>
      </c>
      <c r="E109" s="16">
        <v>38.003700000000002</v>
      </c>
      <c r="F109" s="16">
        <v>-39.339300000000001</v>
      </c>
      <c r="G109" s="16">
        <v>-28.453600000000002</v>
      </c>
      <c r="H109" s="16">
        <v>38.003700000000002</v>
      </c>
      <c r="I109" s="16">
        <v>32.617899999999999</v>
      </c>
      <c r="J109" s="16">
        <v>-25.907900000000001</v>
      </c>
      <c r="K109" s="16">
        <v>37.420499999999997</v>
      </c>
      <c r="L109" s="16">
        <v>31.259699999999999</v>
      </c>
      <c r="M109" s="16">
        <v>-49.818600000000004</v>
      </c>
      <c r="N109" s="16">
        <v>-26.710699999999999</v>
      </c>
      <c r="O109" s="16">
        <v>37.585500000000003</v>
      </c>
      <c r="P109" s="16">
        <v>31.383199999999999</v>
      </c>
      <c r="Q109" s="16">
        <v>37.960299999999997</v>
      </c>
      <c r="R109" s="16">
        <v>-28.787500000000001</v>
      </c>
      <c r="S109" s="16">
        <v>39.583399999999997</v>
      </c>
      <c r="T109" s="16">
        <v>28.270900000000001</v>
      </c>
      <c r="U109" s="16">
        <v>-18.642299999999999</v>
      </c>
      <c r="V109" s="16">
        <v>38.853499999999997</v>
      </c>
      <c r="W109" s="16">
        <v>-37.576500000000003</v>
      </c>
      <c r="X109" s="16">
        <v>-39.384500000000003</v>
      </c>
      <c r="Y109" s="16">
        <v>-28.345700000000001</v>
      </c>
      <c r="Z109" s="16">
        <v>38.457799999999999</v>
      </c>
      <c r="AA109" s="16">
        <v>-28.345700000000001</v>
      </c>
      <c r="AB109" s="16">
        <v>38.882199999999997</v>
      </c>
      <c r="AC109" s="16" t="s">
        <v>189</v>
      </c>
      <c r="AD109" s="16">
        <v>-46.253</v>
      </c>
      <c r="AE109" s="16">
        <v>-35.020800000000001</v>
      </c>
      <c r="AF109" s="16">
        <v>-47.187199999999997</v>
      </c>
      <c r="AG109" s="16">
        <v>-28.1555</v>
      </c>
      <c r="AH109" s="16">
        <v>-36.839700000000001</v>
      </c>
      <c r="AI109" s="16">
        <v>-21.891500000000001</v>
      </c>
      <c r="AJ109" s="16">
        <v>-28.051200000000001</v>
      </c>
      <c r="AK109" s="16">
        <v>-28.074300000000001</v>
      </c>
      <c r="AL109" s="16">
        <v>-27.290299999999998</v>
      </c>
      <c r="AM109" s="16" t="s">
        <v>189</v>
      </c>
      <c r="AN109" s="16" t="s">
        <v>189</v>
      </c>
      <c r="AO109" s="16" t="s">
        <v>189</v>
      </c>
      <c r="AP109" s="16">
        <v>-14.855700000000001</v>
      </c>
      <c r="AQ109" s="16" t="s">
        <v>189</v>
      </c>
      <c r="AR109" s="16">
        <v>-41.558500000000002</v>
      </c>
      <c r="AS109" s="16">
        <v>36.607199999999999</v>
      </c>
      <c r="AT109" s="16">
        <v>44.020099999999999</v>
      </c>
      <c r="AU109" s="16">
        <v>-28.676200000000001</v>
      </c>
      <c r="AV109" s="16">
        <v>-40.218299999999999</v>
      </c>
      <c r="AW109" s="16">
        <v>-36.716900000000003</v>
      </c>
      <c r="AX109" s="16">
        <v>45.28</v>
      </c>
      <c r="AY109" s="16">
        <v>-25.827300000000001</v>
      </c>
      <c r="AZ109" s="16" t="s">
        <v>189</v>
      </c>
      <c r="BA109" s="16">
        <v>-25.017099999999999</v>
      </c>
      <c r="BB109" s="16">
        <v>-25.070799999999998</v>
      </c>
      <c r="BC109" s="16" t="s">
        <v>189</v>
      </c>
      <c r="BD109" s="16">
        <v>-42.6188</v>
      </c>
      <c r="BE109" s="16">
        <v>-30.368500000000001</v>
      </c>
      <c r="BF109" s="16">
        <v>36.404699999999998</v>
      </c>
      <c r="BG109" s="16" t="s">
        <v>189</v>
      </c>
      <c r="BH109" s="16">
        <v>36.718200000000003</v>
      </c>
      <c r="BI109" s="16" t="s">
        <v>189</v>
      </c>
      <c r="BJ109" s="16">
        <v>-33.819600000000001</v>
      </c>
      <c r="BK109" s="16" t="s">
        <v>189</v>
      </c>
      <c r="BL109" s="16" t="s">
        <v>189</v>
      </c>
      <c r="BM109" s="16">
        <v>-29.0976</v>
      </c>
      <c r="BN109" s="16" t="s">
        <v>189</v>
      </c>
      <c r="BO109" s="16">
        <v>-26.183700000000002</v>
      </c>
      <c r="BP109" s="16">
        <v>36.053899999999999</v>
      </c>
      <c r="BQ109" s="16">
        <v>-41.0261</v>
      </c>
      <c r="BR109" s="16" t="s">
        <v>189</v>
      </c>
      <c r="BS109" s="16">
        <v>-24.934799999999999</v>
      </c>
    </row>
    <row r="110" spans="1:71">
      <c r="A110" t="s">
        <v>267</v>
      </c>
      <c r="B110" t="s">
        <v>0</v>
      </c>
      <c r="C110" t="s">
        <v>398</v>
      </c>
      <c r="D110" s="16">
        <v>-13.6935</v>
      </c>
      <c r="E110" s="16" t="s">
        <v>189</v>
      </c>
      <c r="F110" s="16" t="s">
        <v>189</v>
      </c>
      <c r="G110" s="16" t="s">
        <v>189</v>
      </c>
      <c r="H110" s="16" t="s">
        <v>189</v>
      </c>
      <c r="I110" s="16">
        <v>-12.138199999999999</v>
      </c>
      <c r="J110" s="16" t="s">
        <v>189</v>
      </c>
      <c r="K110" s="16">
        <v>-14.1393</v>
      </c>
      <c r="L110" s="16" t="s">
        <v>189</v>
      </c>
      <c r="M110" s="16" t="s">
        <v>189</v>
      </c>
      <c r="N110" s="16" t="s">
        <v>189</v>
      </c>
      <c r="O110" s="16" t="s">
        <v>189</v>
      </c>
      <c r="P110" s="16" t="s">
        <v>189</v>
      </c>
      <c r="Q110" s="16">
        <v>-14.6</v>
      </c>
      <c r="R110" s="16" t="s">
        <v>189</v>
      </c>
      <c r="S110" s="16" t="s">
        <v>189</v>
      </c>
      <c r="T110" s="16" t="s">
        <v>189</v>
      </c>
      <c r="U110" s="16" t="s">
        <v>189</v>
      </c>
      <c r="V110" s="16">
        <v>-19.4346</v>
      </c>
      <c r="W110" s="16" t="s">
        <v>189</v>
      </c>
      <c r="X110" s="16" t="s">
        <v>189</v>
      </c>
      <c r="Y110" s="16">
        <v>-13.6935</v>
      </c>
      <c r="Z110" s="16" t="s">
        <v>189</v>
      </c>
      <c r="AA110" s="16">
        <v>-13.6935</v>
      </c>
      <c r="AB110" s="16" t="s">
        <v>189</v>
      </c>
      <c r="AC110" s="16" t="s">
        <v>189</v>
      </c>
      <c r="AD110" s="16" t="s">
        <v>189</v>
      </c>
      <c r="AE110" s="16" t="s">
        <v>189</v>
      </c>
      <c r="AF110" s="16" t="s">
        <v>189</v>
      </c>
      <c r="AG110" s="16" t="s">
        <v>189</v>
      </c>
      <c r="AH110" s="16" t="s">
        <v>189</v>
      </c>
      <c r="AI110" s="16" t="s">
        <v>189</v>
      </c>
      <c r="AJ110" s="16" t="s">
        <v>189</v>
      </c>
      <c r="AK110" s="16" t="s">
        <v>189</v>
      </c>
      <c r="AL110" s="16" t="s">
        <v>189</v>
      </c>
      <c r="AM110" s="16" t="s">
        <v>189</v>
      </c>
      <c r="AN110" s="16" t="s">
        <v>189</v>
      </c>
      <c r="AO110" s="16" t="s">
        <v>189</v>
      </c>
      <c r="AP110" s="16" t="s">
        <v>189</v>
      </c>
      <c r="AQ110" s="16" t="s">
        <v>189</v>
      </c>
      <c r="AR110" s="16" t="s">
        <v>189</v>
      </c>
      <c r="AS110" s="16" t="s">
        <v>189</v>
      </c>
      <c r="AT110" s="16" t="s">
        <v>189</v>
      </c>
      <c r="AU110" s="16" t="s">
        <v>189</v>
      </c>
      <c r="AV110" s="16" t="s">
        <v>189</v>
      </c>
      <c r="AW110" s="16" t="s">
        <v>189</v>
      </c>
      <c r="AX110" s="16" t="s">
        <v>189</v>
      </c>
      <c r="AY110" s="16" t="s">
        <v>189</v>
      </c>
      <c r="AZ110" s="16" t="s">
        <v>189</v>
      </c>
      <c r="BA110" s="16">
        <v>-12.138199999999999</v>
      </c>
      <c r="BB110" s="16">
        <v>-14.6</v>
      </c>
      <c r="BC110" s="16" t="s">
        <v>189</v>
      </c>
      <c r="BD110" s="16" t="s">
        <v>189</v>
      </c>
      <c r="BE110" s="16" t="s">
        <v>189</v>
      </c>
      <c r="BF110" s="16" t="s">
        <v>189</v>
      </c>
      <c r="BG110" s="16" t="s">
        <v>189</v>
      </c>
      <c r="BH110" s="16" t="s">
        <v>189</v>
      </c>
      <c r="BI110" s="16" t="s">
        <v>189</v>
      </c>
      <c r="BJ110" s="16" t="s">
        <v>189</v>
      </c>
      <c r="BK110" s="16" t="s">
        <v>189</v>
      </c>
      <c r="BL110" s="16" t="s">
        <v>189</v>
      </c>
      <c r="BM110" s="16" t="s">
        <v>189</v>
      </c>
      <c r="BN110" s="16" t="s">
        <v>189</v>
      </c>
      <c r="BO110" s="16" t="s">
        <v>189</v>
      </c>
      <c r="BP110" s="16" t="s">
        <v>189</v>
      </c>
      <c r="BQ110" s="16" t="s">
        <v>189</v>
      </c>
      <c r="BR110" s="16" t="s">
        <v>189</v>
      </c>
      <c r="BS110" s="16" t="s">
        <v>189</v>
      </c>
    </row>
    <row r="111" spans="1:71">
      <c r="A111" t="s">
        <v>267</v>
      </c>
      <c r="B111" t="s">
        <v>1</v>
      </c>
      <c r="C111" t="s">
        <v>399</v>
      </c>
      <c r="D111" s="16">
        <v>2.7946</v>
      </c>
      <c r="E111" s="16">
        <v>-1.9285000000000001</v>
      </c>
      <c r="F111" s="16">
        <v>6.9572000000000003</v>
      </c>
      <c r="G111" s="16">
        <v>1.3440000000000001</v>
      </c>
      <c r="H111" s="16">
        <v>-1.9285000000000001</v>
      </c>
      <c r="I111" s="16">
        <v>2.9493</v>
      </c>
      <c r="J111" s="16" t="s">
        <v>189</v>
      </c>
      <c r="K111" s="16">
        <v>2.7970000000000002</v>
      </c>
      <c r="L111" s="16">
        <v>-4.3912000000000004</v>
      </c>
      <c r="M111" s="16">
        <v>3.1718999999999999</v>
      </c>
      <c r="N111" s="16">
        <v>1.4529000000000001</v>
      </c>
      <c r="O111" s="16">
        <v>4.1334999999999997</v>
      </c>
      <c r="P111" s="16">
        <v>1.7637</v>
      </c>
      <c r="Q111" s="16">
        <v>2.8416000000000001</v>
      </c>
      <c r="R111" s="16">
        <v>2.6474000000000002</v>
      </c>
      <c r="S111" s="16">
        <v>2.6873</v>
      </c>
      <c r="T111" s="16">
        <v>2.9504999999999999</v>
      </c>
      <c r="U111" s="16">
        <v>1.5472999999999999</v>
      </c>
      <c r="V111" s="16">
        <v>3.4083000000000001</v>
      </c>
      <c r="W111" s="16" t="s">
        <v>189</v>
      </c>
      <c r="X111" s="16" t="s">
        <v>189</v>
      </c>
      <c r="Y111" s="16">
        <v>2.6583000000000001</v>
      </c>
      <c r="Z111" s="16" t="s">
        <v>189</v>
      </c>
      <c r="AA111" s="16">
        <v>2.6583000000000001</v>
      </c>
      <c r="AB111" s="16" t="s">
        <v>189</v>
      </c>
      <c r="AC111" s="16">
        <v>2.4592000000000001</v>
      </c>
      <c r="AD111" s="16">
        <v>-4.6143000000000001</v>
      </c>
      <c r="AE111" s="16">
        <v>2.5720999999999998</v>
      </c>
      <c r="AF111" s="16">
        <v>3.4411</v>
      </c>
      <c r="AG111" s="16">
        <v>-0.91990000000000005</v>
      </c>
      <c r="AH111" s="16" t="s">
        <v>189</v>
      </c>
      <c r="AI111" s="16">
        <v>2.9504999999999999</v>
      </c>
      <c r="AJ111" s="16" t="s">
        <v>189</v>
      </c>
      <c r="AK111" s="16">
        <v>3.5653000000000001</v>
      </c>
      <c r="AL111" s="16">
        <v>1.9952000000000001</v>
      </c>
      <c r="AM111" s="16" t="s">
        <v>189</v>
      </c>
      <c r="AN111" s="16" t="s">
        <v>189</v>
      </c>
      <c r="AO111" s="16">
        <v>1.7801</v>
      </c>
      <c r="AP111" s="16">
        <v>-1.8683000000000001</v>
      </c>
      <c r="AQ111" s="16" t="s">
        <v>189</v>
      </c>
      <c r="AR111" s="16">
        <v>-3.1008</v>
      </c>
      <c r="AS111" s="16">
        <v>3.5141</v>
      </c>
      <c r="AT111" s="16">
        <v>3.2967</v>
      </c>
      <c r="AU111" s="16">
        <v>-3.5878999999999999</v>
      </c>
      <c r="AV111" s="16" t="s">
        <v>189</v>
      </c>
      <c r="AW111" s="16" t="s">
        <v>189</v>
      </c>
      <c r="AX111" s="16" t="s">
        <v>189</v>
      </c>
      <c r="AY111" s="16" t="s">
        <v>189</v>
      </c>
      <c r="AZ111" s="16">
        <v>-0.67079999999999995</v>
      </c>
      <c r="BA111" s="16">
        <v>2.9495</v>
      </c>
      <c r="BB111" s="16">
        <v>2.6505000000000001</v>
      </c>
      <c r="BC111" s="16">
        <v>2.6474000000000002</v>
      </c>
      <c r="BD111" s="16" t="s">
        <v>189</v>
      </c>
      <c r="BE111" s="16">
        <v>3.8279000000000001</v>
      </c>
      <c r="BF111" s="16">
        <v>-1.6919999999999999</v>
      </c>
      <c r="BG111" s="16">
        <v>5.0972999999999997</v>
      </c>
      <c r="BH111" s="16">
        <v>3.4954000000000001</v>
      </c>
      <c r="BI111" s="16" t="s">
        <v>189</v>
      </c>
      <c r="BJ111" s="16" t="s">
        <v>189</v>
      </c>
      <c r="BK111" s="16">
        <v>1.7641</v>
      </c>
      <c r="BL111" s="16" t="s">
        <v>189</v>
      </c>
      <c r="BM111" s="16">
        <v>1.7117</v>
      </c>
      <c r="BN111" s="16">
        <v>2.1396000000000002</v>
      </c>
      <c r="BO111" s="16">
        <v>1.2171000000000001</v>
      </c>
      <c r="BP111" s="16">
        <v>-2.0756999999999999</v>
      </c>
      <c r="BQ111" s="16">
        <v>3.0512000000000001</v>
      </c>
      <c r="BR111" s="16" t="s">
        <v>189</v>
      </c>
      <c r="BS111" s="16">
        <v>2.7141000000000002</v>
      </c>
    </row>
    <row r="112" spans="1:71">
      <c r="A112" t="s">
        <v>267</v>
      </c>
      <c r="B112" t="s">
        <v>2</v>
      </c>
      <c r="C112" t="s">
        <v>400</v>
      </c>
      <c r="D112" s="16">
        <v>22.773700000000002</v>
      </c>
      <c r="E112" s="16">
        <v>-35.770400000000002</v>
      </c>
      <c r="F112" s="16">
        <v>-21.184699999999999</v>
      </c>
      <c r="G112" s="16">
        <v>16.931899999999999</v>
      </c>
      <c r="H112" s="16">
        <v>-35.770400000000002</v>
      </c>
      <c r="I112" s="16">
        <v>18.685199999999998</v>
      </c>
      <c r="J112" s="16" t="s">
        <v>189</v>
      </c>
      <c r="K112" s="16">
        <v>24.034600000000001</v>
      </c>
      <c r="L112" s="16">
        <v>-25.1737</v>
      </c>
      <c r="M112" s="16">
        <v>23.2715</v>
      </c>
      <c r="N112" s="16">
        <v>-15.9734</v>
      </c>
      <c r="O112" s="16">
        <v>24.756399999999999</v>
      </c>
      <c r="P112" s="16">
        <v>19.652799999999999</v>
      </c>
      <c r="Q112" s="16">
        <v>25.0487</v>
      </c>
      <c r="R112" s="16">
        <v>-12.4305</v>
      </c>
      <c r="S112" s="16">
        <v>14.5669</v>
      </c>
      <c r="T112" s="16">
        <v>28.5381</v>
      </c>
      <c r="U112" s="16">
        <v>26.015999999999998</v>
      </c>
      <c r="V112" s="16">
        <v>19.562799999999999</v>
      </c>
      <c r="W112" s="16" t="s">
        <v>189</v>
      </c>
      <c r="X112" s="16" t="s">
        <v>189</v>
      </c>
      <c r="Y112" s="16">
        <v>22.788499999999999</v>
      </c>
      <c r="Z112" s="16" t="s">
        <v>189</v>
      </c>
      <c r="AA112" s="16">
        <v>22.788499999999999</v>
      </c>
      <c r="AB112" s="16" t="s">
        <v>189</v>
      </c>
      <c r="AC112" s="16">
        <v>14.5669</v>
      </c>
      <c r="AD112" s="16" t="s">
        <v>189</v>
      </c>
      <c r="AE112" s="16">
        <v>-11.632400000000001</v>
      </c>
      <c r="AF112" s="16">
        <v>-16.400300000000001</v>
      </c>
      <c r="AG112" s="16" t="s">
        <v>189</v>
      </c>
      <c r="AH112" s="16" t="s">
        <v>189</v>
      </c>
      <c r="AI112" s="16">
        <v>28.5688</v>
      </c>
      <c r="AJ112" s="16" t="s">
        <v>189</v>
      </c>
      <c r="AK112" s="16">
        <v>-24.046500000000002</v>
      </c>
      <c r="AL112" s="16">
        <v>-30.146699999999999</v>
      </c>
      <c r="AM112" s="16" t="s">
        <v>189</v>
      </c>
      <c r="AN112" s="16" t="s">
        <v>189</v>
      </c>
      <c r="AO112" s="16">
        <v>-19.884899999999998</v>
      </c>
      <c r="AP112" s="16">
        <v>-28.636900000000001</v>
      </c>
      <c r="AQ112" s="16" t="s">
        <v>189</v>
      </c>
      <c r="AR112" s="16" t="s">
        <v>189</v>
      </c>
      <c r="AS112" s="16">
        <v>17.521599999999999</v>
      </c>
      <c r="AT112" s="16">
        <v>20.571400000000001</v>
      </c>
      <c r="AU112" s="16" t="s">
        <v>189</v>
      </c>
      <c r="AV112" s="16" t="s">
        <v>189</v>
      </c>
      <c r="AW112" s="16" t="s">
        <v>189</v>
      </c>
      <c r="AX112" s="16" t="s">
        <v>189</v>
      </c>
      <c r="AY112" s="16" t="s">
        <v>189</v>
      </c>
      <c r="AZ112" s="16">
        <v>-35.866700000000002</v>
      </c>
      <c r="BA112" s="16">
        <v>18.686</v>
      </c>
      <c r="BB112" s="16">
        <v>25.068200000000001</v>
      </c>
      <c r="BC112" s="16">
        <v>-12.4305</v>
      </c>
      <c r="BD112" s="16" t="s">
        <v>189</v>
      </c>
      <c r="BE112" s="16">
        <v>24.782900000000001</v>
      </c>
      <c r="BF112" s="16">
        <v>-34.250100000000003</v>
      </c>
      <c r="BG112" s="16">
        <v>-18.654599999999999</v>
      </c>
      <c r="BH112" s="16">
        <v>25.570499999999999</v>
      </c>
      <c r="BI112" s="16" t="s">
        <v>189</v>
      </c>
      <c r="BJ112" s="16" t="s">
        <v>189</v>
      </c>
      <c r="BK112" s="16">
        <v>19.652799999999999</v>
      </c>
      <c r="BL112" s="16" t="s">
        <v>189</v>
      </c>
      <c r="BM112" s="16">
        <v>18.6218</v>
      </c>
      <c r="BN112" s="16">
        <v>-23.805099999999999</v>
      </c>
      <c r="BO112" s="16" t="s">
        <v>189</v>
      </c>
      <c r="BP112" s="16">
        <v>-36.782899999999998</v>
      </c>
      <c r="BQ112" s="16">
        <v>20.413699999999999</v>
      </c>
      <c r="BR112" s="16" t="s">
        <v>189</v>
      </c>
      <c r="BS112" s="16">
        <v>-12.9046</v>
      </c>
    </row>
    <row r="113" spans="1:71">
      <c r="A113" t="s">
        <v>267</v>
      </c>
      <c r="B113" t="s">
        <v>4</v>
      </c>
      <c r="C113" t="s">
        <v>401</v>
      </c>
      <c r="D113" s="16">
        <v>-21.988099999999999</v>
      </c>
      <c r="E113" s="16" t="s">
        <v>189</v>
      </c>
      <c r="F113" s="16" t="s">
        <v>189</v>
      </c>
      <c r="G113" s="16" t="s">
        <v>189</v>
      </c>
      <c r="H113" s="16" t="s">
        <v>189</v>
      </c>
      <c r="I113" s="16" t="s">
        <v>189</v>
      </c>
      <c r="J113" s="16" t="s">
        <v>189</v>
      </c>
      <c r="K113" s="16">
        <v>-22.172799999999999</v>
      </c>
      <c r="L113" s="16" t="s">
        <v>189</v>
      </c>
      <c r="M113" s="16" t="s">
        <v>189</v>
      </c>
      <c r="N113" s="16" t="s">
        <v>189</v>
      </c>
      <c r="O113" s="16" t="s">
        <v>189</v>
      </c>
      <c r="P113" s="16" t="s">
        <v>189</v>
      </c>
      <c r="Q113" s="16">
        <v>-27.220199999999998</v>
      </c>
      <c r="R113" s="16" t="s">
        <v>189</v>
      </c>
      <c r="S113" s="16" t="s">
        <v>189</v>
      </c>
      <c r="T113" s="16" t="s">
        <v>189</v>
      </c>
      <c r="U113" s="16" t="s">
        <v>189</v>
      </c>
      <c r="V113" s="16" t="s">
        <v>189</v>
      </c>
      <c r="W113" s="16" t="s">
        <v>189</v>
      </c>
      <c r="X113" s="16" t="s">
        <v>189</v>
      </c>
      <c r="Y113" s="16">
        <v>-21.988099999999999</v>
      </c>
      <c r="Z113" s="16" t="s">
        <v>189</v>
      </c>
      <c r="AA113" s="16">
        <v>-21.988099999999999</v>
      </c>
      <c r="AB113" s="16" t="s">
        <v>189</v>
      </c>
      <c r="AC113" s="16" t="s">
        <v>189</v>
      </c>
      <c r="AD113" s="16" t="s">
        <v>189</v>
      </c>
      <c r="AE113" s="16" t="s">
        <v>189</v>
      </c>
      <c r="AF113" s="16" t="s">
        <v>189</v>
      </c>
      <c r="AG113" s="16" t="s">
        <v>189</v>
      </c>
      <c r="AH113" s="16" t="s">
        <v>189</v>
      </c>
      <c r="AI113" s="16" t="s">
        <v>189</v>
      </c>
      <c r="AJ113" s="16" t="s">
        <v>189</v>
      </c>
      <c r="AK113" s="16" t="s">
        <v>189</v>
      </c>
      <c r="AL113" s="16" t="s">
        <v>189</v>
      </c>
      <c r="AM113" s="16" t="s">
        <v>189</v>
      </c>
      <c r="AN113" s="16" t="s">
        <v>189</v>
      </c>
      <c r="AO113" s="16" t="s">
        <v>189</v>
      </c>
      <c r="AP113" s="16" t="s">
        <v>189</v>
      </c>
      <c r="AQ113" s="16" t="s">
        <v>189</v>
      </c>
      <c r="AR113" s="16" t="s">
        <v>189</v>
      </c>
      <c r="AS113" s="16" t="s">
        <v>189</v>
      </c>
      <c r="AT113" s="16" t="s">
        <v>189</v>
      </c>
      <c r="AU113" s="16" t="s">
        <v>189</v>
      </c>
      <c r="AV113" s="16" t="s">
        <v>189</v>
      </c>
      <c r="AW113" s="16" t="s">
        <v>189</v>
      </c>
      <c r="AX113" s="16" t="s">
        <v>189</v>
      </c>
      <c r="AY113" s="16" t="s">
        <v>189</v>
      </c>
      <c r="AZ113" s="16" t="s">
        <v>189</v>
      </c>
      <c r="BA113" s="16" t="s">
        <v>189</v>
      </c>
      <c r="BB113" s="16">
        <v>-27.220199999999998</v>
      </c>
      <c r="BC113" s="16" t="s">
        <v>189</v>
      </c>
      <c r="BD113" s="16" t="s">
        <v>189</v>
      </c>
      <c r="BE113" s="16" t="s">
        <v>189</v>
      </c>
      <c r="BF113" s="16" t="s">
        <v>189</v>
      </c>
      <c r="BG113" s="16" t="s">
        <v>189</v>
      </c>
      <c r="BH113" s="16" t="s">
        <v>189</v>
      </c>
      <c r="BI113" s="16" t="s">
        <v>189</v>
      </c>
      <c r="BJ113" s="16" t="s">
        <v>189</v>
      </c>
      <c r="BK113" s="16" t="s">
        <v>189</v>
      </c>
      <c r="BL113" s="16" t="s">
        <v>189</v>
      </c>
      <c r="BM113" s="16" t="s">
        <v>189</v>
      </c>
      <c r="BN113" s="16" t="s">
        <v>189</v>
      </c>
      <c r="BO113" s="16" t="s">
        <v>189</v>
      </c>
      <c r="BP113" s="16" t="s">
        <v>189</v>
      </c>
      <c r="BQ113" s="16" t="s">
        <v>189</v>
      </c>
      <c r="BR113" s="16" t="s">
        <v>189</v>
      </c>
      <c r="BS113" s="16" t="s">
        <v>189</v>
      </c>
    </row>
    <row r="114" spans="1:71">
      <c r="A114" t="s">
        <v>268</v>
      </c>
      <c r="B114" t="s">
        <v>0</v>
      </c>
      <c r="C114" t="s">
        <v>402</v>
      </c>
      <c r="D114" s="16">
        <v>9.0149000000000008</v>
      </c>
      <c r="E114" s="16">
        <v>-10.7056</v>
      </c>
      <c r="F114" s="16">
        <v>-7.7359999999999998</v>
      </c>
      <c r="G114" s="16" t="s">
        <v>189</v>
      </c>
      <c r="H114" s="16">
        <v>-10.7056</v>
      </c>
      <c r="I114" s="16">
        <v>7.9032</v>
      </c>
      <c r="J114" s="16" t="s">
        <v>189</v>
      </c>
      <c r="K114" s="16">
        <v>8.9543999999999997</v>
      </c>
      <c r="L114" s="16" t="s">
        <v>189</v>
      </c>
      <c r="M114" s="16">
        <v>-10.7287</v>
      </c>
      <c r="N114" s="16">
        <v>-9.0946999999999996</v>
      </c>
      <c r="O114" s="16">
        <v>-7.3517000000000001</v>
      </c>
      <c r="P114" s="16">
        <v>10.440799999999999</v>
      </c>
      <c r="Q114" s="16">
        <v>7.0388999999999999</v>
      </c>
      <c r="R114" s="16">
        <v>-13.206899999999999</v>
      </c>
      <c r="S114" s="16">
        <v>-10.319000000000001</v>
      </c>
      <c r="T114" s="16">
        <v>-7.5869</v>
      </c>
      <c r="U114" s="16" t="s">
        <v>189</v>
      </c>
      <c r="V114" s="16">
        <v>8.9892000000000003</v>
      </c>
      <c r="W114" s="16">
        <v>10.120200000000001</v>
      </c>
      <c r="X114" s="16" t="s">
        <v>189</v>
      </c>
      <c r="Y114" s="16" t="s">
        <v>189</v>
      </c>
      <c r="Z114" s="16">
        <v>10.131600000000001</v>
      </c>
      <c r="AA114" s="16" t="s">
        <v>189</v>
      </c>
      <c r="AB114" s="16">
        <v>-9.8935999999999993</v>
      </c>
      <c r="AC114" s="16" t="s">
        <v>189</v>
      </c>
      <c r="AD114" s="16" t="s">
        <v>189</v>
      </c>
      <c r="AE114" s="16">
        <v>-6.1303000000000001</v>
      </c>
      <c r="AF114" s="16">
        <v>-10.3908</v>
      </c>
      <c r="AG114" s="16" t="s">
        <v>189</v>
      </c>
      <c r="AH114" s="16">
        <v>-10.3512</v>
      </c>
      <c r="AI114" s="16" t="s">
        <v>189</v>
      </c>
      <c r="AJ114" s="16" t="s">
        <v>189</v>
      </c>
      <c r="AK114" s="16">
        <v>-9.5695999999999994</v>
      </c>
      <c r="AL114" s="16">
        <v>-3.3340999999999998</v>
      </c>
      <c r="AM114" s="16" t="s">
        <v>189</v>
      </c>
      <c r="AN114" s="16" t="s">
        <v>189</v>
      </c>
      <c r="AO114" s="16" t="s">
        <v>189</v>
      </c>
      <c r="AP114" s="16" t="s">
        <v>189</v>
      </c>
      <c r="AQ114" s="16" t="s">
        <v>189</v>
      </c>
      <c r="AR114" s="16">
        <v>-12.602</v>
      </c>
      <c r="AS114" s="16">
        <v>-6.8658000000000001</v>
      </c>
      <c r="AT114" s="16">
        <v>7.3918999999999997</v>
      </c>
      <c r="AU114" s="16">
        <v>-12.3558</v>
      </c>
      <c r="AV114" s="16">
        <v>-11.964</v>
      </c>
      <c r="AW114" s="16">
        <v>-9.0673999999999992</v>
      </c>
      <c r="AX114" s="16">
        <v>-8.1732999999999993</v>
      </c>
      <c r="AY114" s="16">
        <v>-13.7538</v>
      </c>
      <c r="AZ114" s="16" t="s">
        <v>189</v>
      </c>
      <c r="BA114" s="16" t="s">
        <v>189</v>
      </c>
      <c r="BB114" s="16" t="s">
        <v>189</v>
      </c>
      <c r="BC114" s="16" t="s">
        <v>189</v>
      </c>
      <c r="BD114" s="16">
        <v>-9.0752000000000006</v>
      </c>
      <c r="BE114" s="16" t="s">
        <v>189</v>
      </c>
      <c r="BF114" s="16">
        <v>-8.6439000000000004</v>
      </c>
      <c r="BG114" s="16" t="s">
        <v>189</v>
      </c>
      <c r="BH114" s="16">
        <v>-7.3384</v>
      </c>
      <c r="BI114" s="16" t="s">
        <v>189</v>
      </c>
      <c r="BJ114" s="16">
        <v>-10.873799999999999</v>
      </c>
      <c r="BK114" s="16" t="s">
        <v>189</v>
      </c>
      <c r="BL114" s="16" t="s">
        <v>189</v>
      </c>
      <c r="BM114" s="16">
        <v>-9.0949000000000009</v>
      </c>
      <c r="BN114" s="16" t="s">
        <v>189</v>
      </c>
      <c r="BO114" s="16">
        <v>-13.817500000000001</v>
      </c>
      <c r="BP114" s="16">
        <v>-9.9383999999999997</v>
      </c>
      <c r="BQ114" s="16">
        <v>-3.4249999999999998</v>
      </c>
      <c r="BR114" s="16" t="s">
        <v>189</v>
      </c>
      <c r="BS114" s="16">
        <v>-12.4542</v>
      </c>
    </row>
    <row r="115" spans="1:71">
      <c r="A115" t="s">
        <v>268</v>
      </c>
      <c r="B115" t="s">
        <v>75</v>
      </c>
      <c r="C115" t="s">
        <v>403</v>
      </c>
      <c r="D115" s="16">
        <v>3.9693000000000001</v>
      </c>
      <c r="E115" s="16">
        <v>4.9753999999999996</v>
      </c>
      <c r="F115" s="16">
        <v>2.5861000000000001</v>
      </c>
      <c r="G115" s="16">
        <v>3.8593000000000002</v>
      </c>
      <c r="H115" s="16">
        <v>4.9753999999999996</v>
      </c>
      <c r="I115" s="16">
        <v>3.2183999999999999</v>
      </c>
      <c r="J115" s="16" t="s">
        <v>189</v>
      </c>
      <c r="K115" s="16">
        <v>4.0389999999999997</v>
      </c>
      <c r="L115" s="16">
        <v>4.4256000000000002</v>
      </c>
      <c r="M115" s="16">
        <v>4.3616000000000001</v>
      </c>
      <c r="N115" s="16">
        <v>3.2176999999999998</v>
      </c>
      <c r="O115" s="16">
        <v>4.3821000000000003</v>
      </c>
      <c r="P115" s="16">
        <v>3.6213000000000002</v>
      </c>
      <c r="Q115" s="16">
        <v>4.5597000000000003</v>
      </c>
      <c r="R115" s="16">
        <v>2.6515</v>
      </c>
      <c r="S115" s="16">
        <v>3.5825999999999998</v>
      </c>
      <c r="T115" s="16">
        <v>4.4265999999999996</v>
      </c>
      <c r="U115" s="16">
        <v>5.7637999999999998</v>
      </c>
      <c r="V115" s="16">
        <v>3.5577999999999999</v>
      </c>
      <c r="W115" s="16">
        <v>3.7054999999999998</v>
      </c>
      <c r="X115" s="16">
        <v>7.7626999999999997</v>
      </c>
      <c r="Y115" s="16">
        <v>2.7237</v>
      </c>
      <c r="Z115" s="16">
        <v>4.1718000000000002</v>
      </c>
      <c r="AA115" s="16">
        <v>2.7237</v>
      </c>
      <c r="AB115" s="16">
        <v>3.6139999999999999</v>
      </c>
      <c r="AC115" s="16" t="s">
        <v>189</v>
      </c>
      <c r="AD115" s="16">
        <v>4.5042999999999997</v>
      </c>
      <c r="AE115" s="16">
        <v>2.8809999999999998</v>
      </c>
      <c r="AF115" s="16">
        <v>4.0339999999999998</v>
      </c>
      <c r="AG115" s="16">
        <v>2.5326</v>
      </c>
      <c r="AH115" s="16">
        <v>5.0759999999999996</v>
      </c>
      <c r="AI115" s="16">
        <v>2.7079</v>
      </c>
      <c r="AJ115" s="16">
        <v>5.5430999999999999</v>
      </c>
      <c r="AK115" s="16">
        <v>3.6040000000000001</v>
      </c>
      <c r="AL115" s="16">
        <v>5.2024999999999997</v>
      </c>
      <c r="AM115" s="16">
        <v>2.5846</v>
      </c>
      <c r="AN115" s="16">
        <v>-6.0959000000000003</v>
      </c>
      <c r="AO115" s="16">
        <v>-5.3733000000000004</v>
      </c>
      <c r="AP115" s="16">
        <v>6.7920999999999996</v>
      </c>
      <c r="AQ115" s="16">
        <v>-3.0821000000000001</v>
      </c>
      <c r="AR115" s="16">
        <v>4.6357999999999997</v>
      </c>
      <c r="AS115" s="16">
        <v>2.8104</v>
      </c>
      <c r="AT115" s="16">
        <v>4.0507</v>
      </c>
      <c r="AU115" s="16">
        <v>2.4790000000000001</v>
      </c>
      <c r="AV115" s="16">
        <v>5.2367999999999997</v>
      </c>
      <c r="AW115" s="16">
        <v>3.4199000000000002</v>
      </c>
      <c r="AX115" s="16">
        <v>4.7944000000000004</v>
      </c>
      <c r="AY115" s="16">
        <v>2.8868999999999998</v>
      </c>
      <c r="AZ115" s="16">
        <v>-3.7551000000000001</v>
      </c>
      <c r="BA115" s="16">
        <v>-1.3187</v>
      </c>
      <c r="BB115" s="16">
        <v>3.3708999999999998</v>
      </c>
      <c r="BC115" s="16" t="s">
        <v>189</v>
      </c>
      <c r="BD115" s="16">
        <v>4.6773999999999996</v>
      </c>
      <c r="BE115" s="16">
        <v>3.5004</v>
      </c>
      <c r="BF115" s="16">
        <v>4.67</v>
      </c>
      <c r="BG115" s="16">
        <v>-3.2805</v>
      </c>
      <c r="BH115" s="16">
        <v>4.6200999999999999</v>
      </c>
      <c r="BI115" s="16" t="s">
        <v>189</v>
      </c>
      <c r="BJ115" s="16">
        <v>3.8228</v>
      </c>
      <c r="BK115" s="16" t="s">
        <v>189</v>
      </c>
      <c r="BL115" s="16">
        <v>6.7686999999999999</v>
      </c>
      <c r="BM115" s="16">
        <v>3.1829999999999998</v>
      </c>
      <c r="BN115" s="16">
        <v>4.4414999999999996</v>
      </c>
      <c r="BO115" s="16">
        <v>2.7645</v>
      </c>
      <c r="BP115" s="16">
        <v>5.2720000000000002</v>
      </c>
      <c r="BQ115" s="16">
        <v>3.6179999999999999</v>
      </c>
      <c r="BR115" s="16">
        <v>-2.3071999999999999</v>
      </c>
      <c r="BS115" s="16">
        <v>2.7185999999999999</v>
      </c>
    </row>
    <row r="116" spans="1:71">
      <c r="A116" t="s">
        <v>268</v>
      </c>
      <c r="B116" t="s">
        <v>2</v>
      </c>
      <c r="C116" t="s">
        <v>404</v>
      </c>
      <c r="D116" s="16">
        <v>7.1041999999999996</v>
      </c>
      <c r="E116" s="16">
        <v>4.6181999999999999</v>
      </c>
      <c r="F116" s="16" t="s">
        <v>189</v>
      </c>
      <c r="G116" s="16" t="s">
        <v>189</v>
      </c>
      <c r="H116" s="16">
        <v>4.6181999999999999</v>
      </c>
      <c r="I116" s="16" t="s">
        <v>189</v>
      </c>
      <c r="J116" s="16">
        <v>-1.6667000000000001</v>
      </c>
      <c r="K116" s="16">
        <v>8.9213000000000005</v>
      </c>
      <c r="L116" s="16">
        <v>5.0157999999999996</v>
      </c>
      <c r="M116" s="16">
        <v>-3.8391999999999999</v>
      </c>
      <c r="N116" s="16" t="s">
        <v>189</v>
      </c>
      <c r="O116" s="16">
        <v>5.3305999999999996</v>
      </c>
      <c r="P116" s="16" t="s">
        <v>189</v>
      </c>
      <c r="Q116" s="16">
        <v>4.327</v>
      </c>
      <c r="R116" s="16" t="s">
        <v>189</v>
      </c>
      <c r="S116" s="16">
        <v>-5.8543000000000003</v>
      </c>
      <c r="T116" s="16">
        <v>7.8930999999999996</v>
      </c>
      <c r="U116" s="16" t="s">
        <v>189</v>
      </c>
      <c r="V116" s="16">
        <v>8.7100000000000009</v>
      </c>
      <c r="W116" s="16">
        <v>9.1089000000000002</v>
      </c>
      <c r="X116" s="16" t="s">
        <v>189</v>
      </c>
      <c r="Y116" s="16">
        <v>-6.0815000000000001</v>
      </c>
      <c r="Z116" s="16">
        <v>7.5648</v>
      </c>
      <c r="AA116" s="16">
        <v>-6.0815000000000001</v>
      </c>
      <c r="AB116" s="16">
        <v>-5.3655999999999997</v>
      </c>
      <c r="AC116" s="16" t="s">
        <v>189</v>
      </c>
      <c r="AD116" s="16">
        <v>-4.3567</v>
      </c>
      <c r="AE116" s="16" t="s">
        <v>189</v>
      </c>
      <c r="AF116" s="16">
        <v>-4.7285000000000004</v>
      </c>
      <c r="AG116" s="16" t="s">
        <v>189</v>
      </c>
      <c r="AH116" s="16">
        <v>-10.8277</v>
      </c>
      <c r="AI116" s="16">
        <v>-5.5263</v>
      </c>
      <c r="AJ116" s="16">
        <v>-4.87</v>
      </c>
      <c r="AK116" s="16" t="s">
        <v>189</v>
      </c>
      <c r="AL116" s="16">
        <v>-4.0065999999999997</v>
      </c>
      <c r="AM116" s="16" t="s">
        <v>189</v>
      </c>
      <c r="AN116" s="16" t="s">
        <v>189</v>
      </c>
      <c r="AO116" s="16" t="s">
        <v>189</v>
      </c>
      <c r="AP116" s="16" t="s">
        <v>189</v>
      </c>
      <c r="AQ116" s="16" t="s">
        <v>189</v>
      </c>
      <c r="AR116" s="16">
        <v>5.6921999999999997</v>
      </c>
      <c r="AS116" s="16" t="s">
        <v>189</v>
      </c>
      <c r="AT116" s="16">
        <v>5.2</v>
      </c>
      <c r="AU116" s="16" t="s">
        <v>189</v>
      </c>
      <c r="AV116" s="16">
        <v>4.7733999999999996</v>
      </c>
      <c r="AW116" s="16" t="s">
        <v>189</v>
      </c>
      <c r="AX116" s="16">
        <v>4.2333999999999996</v>
      </c>
      <c r="AY116" s="16" t="s">
        <v>189</v>
      </c>
      <c r="AZ116" s="16">
        <v>-4.38</v>
      </c>
      <c r="BA116" s="16" t="s">
        <v>189</v>
      </c>
      <c r="BB116" s="16">
        <v>-4.4541000000000004</v>
      </c>
      <c r="BC116" s="16" t="s">
        <v>189</v>
      </c>
      <c r="BD116" s="16">
        <v>-4.3517000000000001</v>
      </c>
      <c r="BE116" s="16">
        <v>-6.8205</v>
      </c>
      <c r="BF116" s="16">
        <v>4.6646000000000001</v>
      </c>
      <c r="BG116" s="16" t="s">
        <v>189</v>
      </c>
      <c r="BH116" s="16">
        <v>4.5865999999999998</v>
      </c>
      <c r="BI116" s="16" t="s">
        <v>189</v>
      </c>
      <c r="BJ116" s="16" t="s">
        <v>189</v>
      </c>
      <c r="BK116" s="16" t="s">
        <v>189</v>
      </c>
      <c r="BL116" s="16" t="s">
        <v>189</v>
      </c>
      <c r="BM116" s="16" t="s">
        <v>189</v>
      </c>
      <c r="BN116" s="16" t="s">
        <v>189</v>
      </c>
      <c r="BO116" s="16" t="s">
        <v>189</v>
      </c>
      <c r="BP116" s="16">
        <v>4.7218999999999998</v>
      </c>
      <c r="BQ116" s="16" t="s">
        <v>189</v>
      </c>
      <c r="BR116" s="16" t="s">
        <v>189</v>
      </c>
      <c r="BS116" s="16" t="s">
        <v>189</v>
      </c>
    </row>
    <row r="117" spans="1:71">
      <c r="A117" t="s">
        <v>268</v>
      </c>
      <c r="B117" t="s">
        <v>4</v>
      </c>
      <c r="C117" t="s">
        <v>405</v>
      </c>
      <c r="D117" s="16">
        <v>26.709700000000002</v>
      </c>
      <c r="E117" s="16">
        <v>26.858799999999999</v>
      </c>
      <c r="F117" s="16" t="s">
        <v>189</v>
      </c>
      <c r="G117" s="16">
        <v>-20.527799999999999</v>
      </c>
      <c r="H117" s="16">
        <v>26.858799999999999</v>
      </c>
      <c r="I117" s="16">
        <v>26.175000000000001</v>
      </c>
      <c r="J117" s="16" t="s">
        <v>189</v>
      </c>
      <c r="K117" s="16">
        <v>26.974599999999999</v>
      </c>
      <c r="L117" s="16">
        <v>-26.378499999999999</v>
      </c>
      <c r="M117" s="16">
        <v>-28.490100000000002</v>
      </c>
      <c r="N117" s="16">
        <v>-23.948</v>
      </c>
      <c r="O117" s="16">
        <v>25.561199999999999</v>
      </c>
      <c r="P117" s="16">
        <v>27.083100000000002</v>
      </c>
      <c r="Q117" s="16">
        <v>28.659300000000002</v>
      </c>
      <c r="R117" s="16" t="s">
        <v>189</v>
      </c>
      <c r="S117" s="16">
        <v>24.7499</v>
      </c>
      <c r="T117" s="16">
        <v>-28.995799999999999</v>
      </c>
      <c r="U117" s="16" t="s">
        <v>189</v>
      </c>
      <c r="V117" s="16">
        <v>26.1327</v>
      </c>
      <c r="W117" s="16">
        <v>27.594799999999999</v>
      </c>
      <c r="X117" s="16" t="s">
        <v>189</v>
      </c>
      <c r="Y117" s="16" t="s">
        <v>189</v>
      </c>
      <c r="Z117" s="16">
        <v>26.267800000000001</v>
      </c>
      <c r="AA117" s="16" t="s">
        <v>189</v>
      </c>
      <c r="AB117" s="16">
        <v>24.604800000000001</v>
      </c>
      <c r="AC117" s="16" t="s">
        <v>189</v>
      </c>
      <c r="AD117" s="16" t="s">
        <v>189</v>
      </c>
      <c r="AE117" s="16">
        <v>-25.567599999999999</v>
      </c>
      <c r="AF117" s="16">
        <v>-23.8672</v>
      </c>
      <c r="AG117" s="16" t="s">
        <v>189</v>
      </c>
      <c r="AH117" s="16">
        <v>-28.6859</v>
      </c>
      <c r="AI117" s="16" t="s">
        <v>189</v>
      </c>
      <c r="AJ117" s="16" t="s">
        <v>189</v>
      </c>
      <c r="AK117" s="16">
        <v>-26.754300000000001</v>
      </c>
      <c r="AL117" s="16">
        <v>-33.851900000000001</v>
      </c>
      <c r="AM117" s="16" t="s">
        <v>189</v>
      </c>
      <c r="AN117" s="16" t="s">
        <v>189</v>
      </c>
      <c r="AO117" s="16" t="s">
        <v>189</v>
      </c>
      <c r="AP117" s="16" t="s">
        <v>189</v>
      </c>
      <c r="AQ117" s="16" t="s">
        <v>189</v>
      </c>
      <c r="AR117" s="16" t="s">
        <v>189</v>
      </c>
      <c r="AS117" s="16">
        <v>-23.5565</v>
      </c>
      <c r="AT117" s="16">
        <v>27.474900000000002</v>
      </c>
      <c r="AU117" s="16" t="s">
        <v>189</v>
      </c>
      <c r="AV117" s="16">
        <v>-25.354500000000002</v>
      </c>
      <c r="AW117" s="16">
        <v>-26.872399999999999</v>
      </c>
      <c r="AX117" s="16">
        <v>27.9541</v>
      </c>
      <c r="AY117" s="16" t="s">
        <v>189</v>
      </c>
      <c r="AZ117" s="16" t="s">
        <v>189</v>
      </c>
      <c r="BA117" s="16" t="s">
        <v>189</v>
      </c>
      <c r="BB117" s="16" t="s">
        <v>189</v>
      </c>
      <c r="BC117" s="16" t="s">
        <v>189</v>
      </c>
      <c r="BD117" s="16">
        <v>-23.697299999999998</v>
      </c>
      <c r="BE117" s="16" t="s">
        <v>189</v>
      </c>
      <c r="BF117" s="16">
        <v>-26.127400000000002</v>
      </c>
      <c r="BG117" s="16" t="s">
        <v>189</v>
      </c>
      <c r="BH117" s="16">
        <v>-25.765499999999999</v>
      </c>
      <c r="BI117" s="16" t="s">
        <v>189</v>
      </c>
      <c r="BJ117" s="16">
        <v>28.094200000000001</v>
      </c>
      <c r="BK117" s="16" t="s">
        <v>189</v>
      </c>
      <c r="BL117" s="16" t="s">
        <v>189</v>
      </c>
      <c r="BM117" s="16">
        <v>-26.6906</v>
      </c>
      <c r="BN117" s="16">
        <v>-33.5182</v>
      </c>
      <c r="BO117" s="16" t="s">
        <v>189</v>
      </c>
      <c r="BP117" s="16">
        <v>26.294</v>
      </c>
      <c r="BQ117" s="16">
        <v>-32.726599999999998</v>
      </c>
      <c r="BR117" s="16" t="s">
        <v>189</v>
      </c>
      <c r="BS117" s="16" t="s">
        <v>189</v>
      </c>
    </row>
    <row r="118" spans="1:71">
      <c r="A118" t="s">
        <v>269</v>
      </c>
      <c r="B118" t="s">
        <v>0</v>
      </c>
      <c r="C118" t="s">
        <v>406</v>
      </c>
      <c r="D118" s="16">
        <v>6.5021000000000004</v>
      </c>
      <c r="E118" s="16">
        <v>-8.3696000000000002</v>
      </c>
      <c r="F118" s="16">
        <v>-9.3932000000000002</v>
      </c>
      <c r="G118" s="16">
        <v>-2.8012000000000001</v>
      </c>
      <c r="H118" s="16">
        <v>-8.3696000000000002</v>
      </c>
      <c r="I118" s="16">
        <v>5.8624999999999998</v>
      </c>
      <c r="J118" s="16" t="s">
        <v>189</v>
      </c>
      <c r="K118" s="16">
        <v>6.5228000000000002</v>
      </c>
      <c r="L118" s="16">
        <v>-7.0010000000000003</v>
      </c>
      <c r="M118" s="16">
        <v>-7.43</v>
      </c>
      <c r="N118" s="16" t="s">
        <v>189</v>
      </c>
      <c r="O118" s="16">
        <v>4.5505000000000004</v>
      </c>
      <c r="P118" s="16">
        <v>-9.5289999999999999</v>
      </c>
      <c r="Q118" s="16">
        <v>7.3888999999999996</v>
      </c>
      <c r="R118" s="16">
        <v>-4.2813999999999997</v>
      </c>
      <c r="S118" s="16">
        <v>5.9332000000000003</v>
      </c>
      <c r="T118" s="16" t="s">
        <v>189</v>
      </c>
      <c r="U118" s="16" t="s">
        <v>189</v>
      </c>
      <c r="V118" s="16">
        <v>5.4618000000000002</v>
      </c>
      <c r="W118" s="16">
        <v>-6.7092000000000001</v>
      </c>
      <c r="X118" s="16">
        <v>-4.6826999999999996</v>
      </c>
      <c r="Y118" s="16">
        <v>-7.7407000000000004</v>
      </c>
      <c r="Z118" s="16">
        <v>5.6817000000000002</v>
      </c>
      <c r="AA118" s="16">
        <v>-7.7407000000000004</v>
      </c>
      <c r="AB118" s="16">
        <v>5.6776999999999997</v>
      </c>
      <c r="AC118" s="16">
        <v>-6.5560999999999998</v>
      </c>
      <c r="AD118" s="16" t="s">
        <v>189</v>
      </c>
      <c r="AE118" s="16">
        <v>6.0854999999999997</v>
      </c>
      <c r="AF118" s="16">
        <v>5.8981000000000003</v>
      </c>
      <c r="AG118" s="16">
        <v>-5.7245999999999997</v>
      </c>
      <c r="AH118" s="16" t="s">
        <v>189</v>
      </c>
      <c r="AI118" s="16" t="s">
        <v>189</v>
      </c>
      <c r="AJ118" s="16" t="s">
        <v>189</v>
      </c>
      <c r="AK118" s="16" t="s">
        <v>189</v>
      </c>
      <c r="AL118" s="16" t="s">
        <v>189</v>
      </c>
      <c r="AM118" s="16" t="s">
        <v>189</v>
      </c>
      <c r="AN118" s="16" t="s">
        <v>189</v>
      </c>
      <c r="AO118" s="16" t="s">
        <v>189</v>
      </c>
      <c r="AP118" s="16" t="s">
        <v>189</v>
      </c>
      <c r="AQ118" s="16" t="s">
        <v>189</v>
      </c>
      <c r="AR118" s="16">
        <v>-4.8704000000000001</v>
      </c>
      <c r="AS118" s="16">
        <v>5.6616999999999997</v>
      </c>
      <c r="AT118" s="16">
        <v>5.5529999999999999</v>
      </c>
      <c r="AU118" s="16">
        <v>-5.1163999999999996</v>
      </c>
      <c r="AV118" s="16" t="s">
        <v>189</v>
      </c>
      <c r="AW118" s="16">
        <v>6.2276999999999996</v>
      </c>
      <c r="AX118" s="16">
        <v>-5.9722</v>
      </c>
      <c r="AY118" s="16">
        <v>-4.8573000000000004</v>
      </c>
      <c r="AZ118" s="16" t="s">
        <v>189</v>
      </c>
      <c r="BA118" s="16" t="s">
        <v>189</v>
      </c>
      <c r="BB118" s="16">
        <v>-8.8511000000000006</v>
      </c>
      <c r="BC118" s="16" t="s">
        <v>189</v>
      </c>
      <c r="BD118" s="16">
        <v>-0.88329999999999997</v>
      </c>
      <c r="BE118" s="16">
        <v>-7.1984000000000004</v>
      </c>
      <c r="BF118" s="16">
        <v>-7.4935</v>
      </c>
      <c r="BG118" s="16">
        <v>-2.5507</v>
      </c>
      <c r="BH118" s="16">
        <v>-4.9337999999999997</v>
      </c>
      <c r="BI118" s="16" t="s">
        <v>189</v>
      </c>
      <c r="BJ118" s="16">
        <v>-9.0912000000000006</v>
      </c>
      <c r="BK118" s="16" t="s">
        <v>189</v>
      </c>
      <c r="BL118" s="16" t="s">
        <v>189</v>
      </c>
      <c r="BM118" s="16">
        <v>-8.9842999999999993</v>
      </c>
      <c r="BN118" s="16" t="s">
        <v>189</v>
      </c>
      <c r="BO118" s="16" t="s">
        <v>189</v>
      </c>
      <c r="BP118" s="16">
        <v>-8.4047999999999998</v>
      </c>
      <c r="BQ118" s="16">
        <v>-6.6806999999999999</v>
      </c>
      <c r="BR118" s="16" t="s">
        <v>189</v>
      </c>
      <c r="BS118" s="16">
        <v>-4.4278000000000004</v>
      </c>
    </row>
    <row r="119" spans="1:71">
      <c r="A119" t="s">
        <v>269</v>
      </c>
      <c r="B119" t="s">
        <v>75</v>
      </c>
      <c r="C119" t="s">
        <v>407</v>
      </c>
      <c r="D119" s="16">
        <v>-0.3009</v>
      </c>
      <c r="E119" s="16" t="s">
        <v>189</v>
      </c>
      <c r="F119" s="16" t="s">
        <v>189</v>
      </c>
      <c r="G119" s="16" t="s">
        <v>189</v>
      </c>
      <c r="H119" s="16" t="s">
        <v>189</v>
      </c>
      <c r="I119" s="16" t="s">
        <v>189</v>
      </c>
      <c r="J119" s="16" t="s">
        <v>189</v>
      </c>
      <c r="K119" s="16">
        <v>-0.3009</v>
      </c>
      <c r="L119" s="16" t="s">
        <v>189</v>
      </c>
      <c r="M119" s="16" t="s">
        <v>189</v>
      </c>
      <c r="N119" s="16" t="s">
        <v>189</v>
      </c>
      <c r="O119" s="16" t="s">
        <v>189</v>
      </c>
      <c r="P119" s="16" t="s">
        <v>189</v>
      </c>
      <c r="Q119" s="16" t="s">
        <v>189</v>
      </c>
      <c r="R119" s="16" t="s">
        <v>189</v>
      </c>
      <c r="S119" s="16">
        <v>-0.40260000000000001</v>
      </c>
      <c r="T119" s="16" t="s">
        <v>189</v>
      </c>
      <c r="U119" s="16" t="s">
        <v>189</v>
      </c>
      <c r="V119" s="16">
        <v>-0.37059999999999998</v>
      </c>
      <c r="W119" s="16" t="s">
        <v>189</v>
      </c>
      <c r="X119" s="16" t="s">
        <v>189</v>
      </c>
      <c r="Y119" s="16" t="s">
        <v>189</v>
      </c>
      <c r="Z119" s="16" t="s">
        <v>189</v>
      </c>
      <c r="AA119" s="16" t="s">
        <v>189</v>
      </c>
      <c r="AB119" s="16" t="s">
        <v>189</v>
      </c>
      <c r="AC119" s="16" t="s">
        <v>189</v>
      </c>
      <c r="AD119" s="16" t="s">
        <v>189</v>
      </c>
      <c r="AE119" s="16" t="s">
        <v>189</v>
      </c>
      <c r="AF119" s="16" t="s">
        <v>189</v>
      </c>
      <c r="AG119" s="16" t="s">
        <v>189</v>
      </c>
      <c r="AH119" s="16" t="s">
        <v>189</v>
      </c>
      <c r="AI119" s="16" t="s">
        <v>189</v>
      </c>
      <c r="AJ119" s="16" t="s">
        <v>189</v>
      </c>
      <c r="AK119" s="16" t="s">
        <v>189</v>
      </c>
      <c r="AL119" s="16" t="s">
        <v>189</v>
      </c>
      <c r="AM119" s="16" t="s">
        <v>189</v>
      </c>
      <c r="AN119" s="16" t="s">
        <v>189</v>
      </c>
      <c r="AO119" s="16" t="s">
        <v>189</v>
      </c>
      <c r="AP119" s="16" t="s">
        <v>189</v>
      </c>
      <c r="AQ119" s="16" t="s">
        <v>189</v>
      </c>
      <c r="AR119" s="16" t="s">
        <v>189</v>
      </c>
      <c r="AS119" s="16" t="s">
        <v>189</v>
      </c>
      <c r="AT119" s="16" t="s">
        <v>189</v>
      </c>
      <c r="AU119" s="16" t="s">
        <v>189</v>
      </c>
      <c r="AV119" s="16" t="s">
        <v>189</v>
      </c>
      <c r="AW119" s="16" t="s">
        <v>189</v>
      </c>
      <c r="AX119" s="16" t="s">
        <v>189</v>
      </c>
      <c r="AY119" s="16" t="s">
        <v>189</v>
      </c>
      <c r="AZ119" s="16" t="s">
        <v>189</v>
      </c>
      <c r="BA119" s="16" t="s">
        <v>189</v>
      </c>
      <c r="BB119" s="16" t="s">
        <v>189</v>
      </c>
      <c r="BC119" s="16" t="s">
        <v>189</v>
      </c>
      <c r="BD119" s="16" t="s">
        <v>189</v>
      </c>
      <c r="BE119" s="16" t="s">
        <v>189</v>
      </c>
      <c r="BF119" s="16" t="s">
        <v>189</v>
      </c>
      <c r="BG119" s="16" t="s">
        <v>189</v>
      </c>
      <c r="BH119" s="16" t="s">
        <v>189</v>
      </c>
      <c r="BI119" s="16" t="s">
        <v>189</v>
      </c>
      <c r="BJ119" s="16" t="s">
        <v>189</v>
      </c>
      <c r="BK119" s="16" t="s">
        <v>189</v>
      </c>
      <c r="BL119" s="16" t="s">
        <v>189</v>
      </c>
      <c r="BM119" s="16" t="s">
        <v>189</v>
      </c>
      <c r="BN119" s="16" t="s">
        <v>189</v>
      </c>
      <c r="BO119" s="16" t="s">
        <v>189</v>
      </c>
      <c r="BP119" s="16" t="s">
        <v>189</v>
      </c>
      <c r="BQ119" s="16" t="s">
        <v>189</v>
      </c>
      <c r="BR119" s="16" t="s">
        <v>189</v>
      </c>
      <c r="BS119" s="16" t="s">
        <v>189</v>
      </c>
    </row>
    <row r="120" spans="1:71">
      <c r="A120" t="s">
        <v>269</v>
      </c>
      <c r="B120" t="s">
        <v>2</v>
      </c>
      <c r="C120" t="s">
        <v>408</v>
      </c>
      <c r="D120" s="16">
        <v>8.8964999999999996</v>
      </c>
      <c r="E120" s="16">
        <v>13.376799999999999</v>
      </c>
      <c r="F120" s="16">
        <v>3.6065</v>
      </c>
      <c r="G120" s="16">
        <v>-8.0974000000000004</v>
      </c>
      <c r="H120" s="16">
        <v>13.376799999999999</v>
      </c>
      <c r="I120" s="16">
        <v>5.9058999999999999</v>
      </c>
      <c r="J120" s="16" t="s">
        <v>189</v>
      </c>
      <c r="K120" s="16">
        <v>8.8303999999999991</v>
      </c>
      <c r="L120" s="16">
        <v>9.2248000000000001</v>
      </c>
      <c r="M120" s="16">
        <v>7.7206000000000001</v>
      </c>
      <c r="N120" s="16" t="s">
        <v>189</v>
      </c>
      <c r="O120" s="16">
        <v>8.6288</v>
      </c>
      <c r="P120" s="16">
        <v>-10.443300000000001</v>
      </c>
      <c r="Q120" s="16">
        <v>8.1719000000000008</v>
      </c>
      <c r="R120" s="16">
        <v>-11.7761</v>
      </c>
      <c r="S120" s="16">
        <v>9.1738</v>
      </c>
      <c r="T120" s="16">
        <v>8.5351999999999997</v>
      </c>
      <c r="U120" s="16">
        <v>-8.9166000000000007</v>
      </c>
      <c r="V120" s="16">
        <v>8.8057999999999996</v>
      </c>
      <c r="W120" s="16">
        <v>-4.8970000000000002</v>
      </c>
      <c r="X120" s="16">
        <v>-6.1874000000000002</v>
      </c>
      <c r="Y120" s="16">
        <v>10.574299999999999</v>
      </c>
      <c r="Z120" s="16">
        <v>5.7023000000000001</v>
      </c>
      <c r="AA120" s="16">
        <v>10.574299999999999</v>
      </c>
      <c r="AB120" s="16">
        <v>6.7119</v>
      </c>
      <c r="AC120" s="16">
        <v>11.3855</v>
      </c>
      <c r="AD120" s="16">
        <v>13.6557</v>
      </c>
      <c r="AE120" s="16">
        <v>5.8691000000000004</v>
      </c>
      <c r="AF120" s="16">
        <v>9.3043999999999993</v>
      </c>
      <c r="AG120" s="16">
        <v>-9.0220000000000002</v>
      </c>
      <c r="AH120" s="16" t="s">
        <v>189</v>
      </c>
      <c r="AI120" s="16">
        <v>-9.7941000000000003</v>
      </c>
      <c r="AJ120" s="16">
        <v>-12.414300000000001</v>
      </c>
      <c r="AK120" s="16">
        <v>-5.9188999999999998</v>
      </c>
      <c r="AL120" s="16">
        <v>-6.7061999999999999</v>
      </c>
      <c r="AM120" s="16" t="s">
        <v>189</v>
      </c>
      <c r="AN120" s="16" t="s">
        <v>189</v>
      </c>
      <c r="AO120" s="16" t="s">
        <v>189</v>
      </c>
      <c r="AP120" s="16" t="s">
        <v>189</v>
      </c>
      <c r="AQ120" s="16" t="s">
        <v>189</v>
      </c>
      <c r="AR120" s="16">
        <v>12.8947</v>
      </c>
      <c r="AS120" s="16">
        <v>6.1062000000000003</v>
      </c>
      <c r="AT120" s="16">
        <v>8.6646000000000001</v>
      </c>
      <c r="AU120" s="16">
        <v>-9.7402999999999995</v>
      </c>
      <c r="AV120" s="16" t="s">
        <v>189</v>
      </c>
      <c r="AW120" s="16">
        <v>5.0439999999999996</v>
      </c>
      <c r="AX120" s="16">
        <v>-5.8380000000000001</v>
      </c>
      <c r="AY120" s="16">
        <v>-5.4048999999999996</v>
      </c>
      <c r="AZ120" s="16">
        <v>13.595700000000001</v>
      </c>
      <c r="BA120" s="16">
        <v>-6.5187999999999997</v>
      </c>
      <c r="BB120" s="16">
        <v>9.0791000000000004</v>
      </c>
      <c r="BC120" s="16" t="s">
        <v>189</v>
      </c>
      <c r="BD120" s="16">
        <v>-4.6938000000000004</v>
      </c>
      <c r="BE120" s="16">
        <v>9.8722999999999992</v>
      </c>
      <c r="BF120" s="16">
        <v>13.462</v>
      </c>
      <c r="BG120" s="16">
        <v>4.0334000000000003</v>
      </c>
      <c r="BH120" s="16">
        <v>7.9244000000000003</v>
      </c>
      <c r="BI120" s="16" t="s">
        <v>189</v>
      </c>
      <c r="BJ120" s="16">
        <v>-7.1565000000000003</v>
      </c>
      <c r="BK120" s="16" t="s">
        <v>189</v>
      </c>
      <c r="BL120" s="16" t="s">
        <v>189</v>
      </c>
      <c r="BM120" s="16">
        <v>-10.544700000000001</v>
      </c>
      <c r="BN120" s="16" t="s">
        <v>189</v>
      </c>
      <c r="BO120" s="16" t="s">
        <v>189</v>
      </c>
      <c r="BP120" s="16">
        <v>11.5792</v>
      </c>
      <c r="BQ120" s="16">
        <v>4.8574999999999999</v>
      </c>
      <c r="BR120" s="16" t="s">
        <v>189</v>
      </c>
      <c r="BS120" s="16">
        <v>-7.8928000000000003</v>
      </c>
    </row>
    <row r="121" spans="1:71">
      <c r="A121" t="s">
        <v>269</v>
      </c>
      <c r="B121" t="s">
        <v>67</v>
      </c>
      <c r="C121" t="s">
        <v>409</v>
      </c>
      <c r="D121" s="16">
        <v>-9.1165000000000003</v>
      </c>
      <c r="E121" s="16" t="s">
        <v>189</v>
      </c>
      <c r="F121" s="16" t="s">
        <v>189</v>
      </c>
      <c r="G121" s="16" t="s">
        <v>189</v>
      </c>
      <c r="H121" s="16" t="s">
        <v>189</v>
      </c>
      <c r="I121" s="16">
        <v>-7.1154000000000002</v>
      </c>
      <c r="J121" s="16" t="s">
        <v>189</v>
      </c>
      <c r="K121" s="16">
        <v>-9.1488999999999994</v>
      </c>
      <c r="L121" s="16">
        <v>-7.7306999999999997</v>
      </c>
      <c r="M121" s="16" t="s">
        <v>189</v>
      </c>
      <c r="N121" s="16" t="s">
        <v>189</v>
      </c>
      <c r="O121" s="16">
        <v>-8.8561999999999994</v>
      </c>
      <c r="P121" s="16" t="s">
        <v>189</v>
      </c>
      <c r="Q121" s="16">
        <v>-10.7782</v>
      </c>
      <c r="R121" s="16" t="s">
        <v>189</v>
      </c>
      <c r="S121" s="16">
        <v>-13.456300000000001</v>
      </c>
      <c r="T121" s="16" t="s">
        <v>189</v>
      </c>
      <c r="U121" s="16" t="s">
        <v>189</v>
      </c>
      <c r="V121" s="16">
        <v>-12.2704</v>
      </c>
      <c r="W121" s="16" t="s">
        <v>189</v>
      </c>
      <c r="X121" s="16" t="s">
        <v>189</v>
      </c>
      <c r="Y121" s="16" t="s">
        <v>189</v>
      </c>
      <c r="Z121" s="16" t="s">
        <v>189</v>
      </c>
      <c r="AA121" s="16" t="s">
        <v>189</v>
      </c>
      <c r="AB121" s="16" t="s">
        <v>189</v>
      </c>
      <c r="AC121" s="16" t="s">
        <v>189</v>
      </c>
      <c r="AD121" s="16" t="s">
        <v>189</v>
      </c>
      <c r="AE121" s="16" t="s">
        <v>189</v>
      </c>
      <c r="AF121" s="16" t="s">
        <v>189</v>
      </c>
      <c r="AG121" s="16" t="s">
        <v>189</v>
      </c>
      <c r="AH121" s="16" t="s">
        <v>189</v>
      </c>
      <c r="AI121" s="16" t="s">
        <v>189</v>
      </c>
      <c r="AJ121" s="16" t="s">
        <v>189</v>
      </c>
      <c r="AK121" s="16" t="s">
        <v>189</v>
      </c>
      <c r="AL121" s="16" t="s">
        <v>189</v>
      </c>
      <c r="AM121" s="16" t="s">
        <v>189</v>
      </c>
      <c r="AN121" s="16" t="s">
        <v>189</v>
      </c>
      <c r="AO121" s="16" t="s">
        <v>189</v>
      </c>
      <c r="AP121" s="16" t="s">
        <v>189</v>
      </c>
      <c r="AQ121" s="16" t="s">
        <v>189</v>
      </c>
      <c r="AR121" s="16" t="s">
        <v>189</v>
      </c>
      <c r="AS121" s="16" t="s">
        <v>189</v>
      </c>
      <c r="AT121" s="16">
        <v>-14.821199999999999</v>
      </c>
      <c r="AU121" s="16" t="s">
        <v>189</v>
      </c>
      <c r="AV121" s="16" t="s">
        <v>189</v>
      </c>
      <c r="AW121" s="16" t="s">
        <v>189</v>
      </c>
      <c r="AX121" s="16" t="s">
        <v>189</v>
      </c>
      <c r="AY121" s="16" t="s">
        <v>189</v>
      </c>
      <c r="AZ121" s="16" t="s">
        <v>189</v>
      </c>
      <c r="BA121" s="16" t="s">
        <v>189</v>
      </c>
      <c r="BB121" s="16" t="s">
        <v>189</v>
      </c>
      <c r="BC121" s="16" t="s">
        <v>189</v>
      </c>
      <c r="BD121" s="16" t="s">
        <v>189</v>
      </c>
      <c r="BE121" s="16" t="s">
        <v>189</v>
      </c>
      <c r="BF121" s="16" t="s">
        <v>189</v>
      </c>
      <c r="BG121" s="16" t="s">
        <v>189</v>
      </c>
      <c r="BH121" s="16">
        <v>-9.8492999999999995</v>
      </c>
      <c r="BI121" s="16" t="s">
        <v>189</v>
      </c>
      <c r="BJ121" s="16" t="s">
        <v>189</v>
      </c>
      <c r="BK121" s="16" t="s">
        <v>189</v>
      </c>
      <c r="BL121" s="16" t="s">
        <v>189</v>
      </c>
      <c r="BM121" s="16" t="s">
        <v>189</v>
      </c>
      <c r="BN121" s="16" t="s">
        <v>189</v>
      </c>
      <c r="BO121" s="16" t="s">
        <v>189</v>
      </c>
      <c r="BP121" s="16" t="s">
        <v>189</v>
      </c>
      <c r="BQ121" s="16" t="s">
        <v>189</v>
      </c>
      <c r="BR121" s="16" t="s">
        <v>189</v>
      </c>
      <c r="BS121" s="16" t="s">
        <v>189</v>
      </c>
    </row>
    <row r="122" spans="1:71">
      <c r="A122" t="s">
        <v>269</v>
      </c>
      <c r="B122" t="s">
        <v>4</v>
      </c>
      <c r="C122" t="s">
        <v>410</v>
      </c>
      <c r="D122" s="16">
        <v>14.9818</v>
      </c>
      <c r="E122" s="16">
        <v>-22.779199999999999</v>
      </c>
      <c r="F122" s="16">
        <v>-14.0748</v>
      </c>
      <c r="G122" s="16" t="s">
        <v>189</v>
      </c>
      <c r="H122" s="16">
        <v>-22.779199999999999</v>
      </c>
      <c r="I122" s="16">
        <v>-10.695399999999999</v>
      </c>
      <c r="J122" s="16" t="s">
        <v>189</v>
      </c>
      <c r="K122" s="16">
        <v>14.7164</v>
      </c>
      <c r="L122" s="16">
        <v>-18.064599999999999</v>
      </c>
      <c r="M122" s="16" t="s">
        <v>189</v>
      </c>
      <c r="N122" s="16" t="s">
        <v>189</v>
      </c>
      <c r="O122" s="16">
        <v>17.2699</v>
      </c>
      <c r="P122" s="16" t="s">
        <v>189</v>
      </c>
      <c r="Q122" s="16">
        <v>16.777100000000001</v>
      </c>
      <c r="R122" s="16" t="s">
        <v>189</v>
      </c>
      <c r="S122" s="16">
        <v>16.464300000000001</v>
      </c>
      <c r="T122" s="16" t="s">
        <v>189</v>
      </c>
      <c r="U122" s="16" t="s">
        <v>189</v>
      </c>
      <c r="V122" s="16">
        <v>14.8028</v>
      </c>
      <c r="W122" s="16" t="s">
        <v>189</v>
      </c>
      <c r="X122" s="16" t="s">
        <v>189</v>
      </c>
      <c r="Y122" s="16">
        <v>-18.206499999999998</v>
      </c>
      <c r="Z122" s="16">
        <v>-11.3926</v>
      </c>
      <c r="AA122" s="16">
        <v>-18.206499999999998</v>
      </c>
      <c r="AB122" s="16">
        <v>-13.4215</v>
      </c>
      <c r="AC122" s="16">
        <v>-22.0198</v>
      </c>
      <c r="AD122" s="16">
        <v>-27.377400000000002</v>
      </c>
      <c r="AE122" s="16">
        <v>-10.7866</v>
      </c>
      <c r="AF122" s="16">
        <v>18.707599999999999</v>
      </c>
      <c r="AG122" s="16" t="s">
        <v>189</v>
      </c>
      <c r="AH122" s="16" t="s">
        <v>189</v>
      </c>
      <c r="AI122" s="16" t="s">
        <v>189</v>
      </c>
      <c r="AJ122" s="16" t="s">
        <v>189</v>
      </c>
      <c r="AK122" s="16" t="s">
        <v>189</v>
      </c>
      <c r="AL122" s="16" t="s">
        <v>189</v>
      </c>
      <c r="AM122" s="16" t="s">
        <v>189</v>
      </c>
      <c r="AN122" s="16" t="s">
        <v>189</v>
      </c>
      <c r="AO122" s="16" t="s">
        <v>189</v>
      </c>
      <c r="AP122" s="16" t="s">
        <v>189</v>
      </c>
      <c r="AQ122" s="16" t="s">
        <v>189</v>
      </c>
      <c r="AR122" s="16">
        <v>-23.322700000000001</v>
      </c>
      <c r="AS122" s="16">
        <v>-9.8633000000000006</v>
      </c>
      <c r="AT122" s="16">
        <v>16.621400000000001</v>
      </c>
      <c r="AU122" s="16" t="s">
        <v>189</v>
      </c>
      <c r="AV122" s="16" t="s">
        <v>189</v>
      </c>
      <c r="AW122" s="16">
        <v>-7.8068999999999997</v>
      </c>
      <c r="AX122" s="16" t="s">
        <v>189</v>
      </c>
      <c r="AY122" s="16" t="s">
        <v>189</v>
      </c>
      <c r="AZ122" s="16">
        <v>-21.848299999999998</v>
      </c>
      <c r="BA122" s="16" t="s">
        <v>189</v>
      </c>
      <c r="BB122" s="16">
        <v>-18.577200000000001</v>
      </c>
      <c r="BC122" s="16" t="s">
        <v>189</v>
      </c>
      <c r="BD122" s="16" t="s">
        <v>189</v>
      </c>
      <c r="BE122" s="16">
        <v>-17.584</v>
      </c>
      <c r="BF122" s="16">
        <v>-22.6251</v>
      </c>
      <c r="BG122" s="16">
        <v>-12.990500000000001</v>
      </c>
      <c r="BH122" s="16">
        <v>18.674700000000001</v>
      </c>
      <c r="BI122" s="16" t="s">
        <v>189</v>
      </c>
      <c r="BJ122" s="16" t="s">
        <v>189</v>
      </c>
      <c r="BK122" s="16" t="s">
        <v>189</v>
      </c>
      <c r="BL122" s="16" t="s">
        <v>189</v>
      </c>
      <c r="BM122" s="16" t="s">
        <v>189</v>
      </c>
      <c r="BN122" s="16" t="s">
        <v>189</v>
      </c>
      <c r="BO122" s="16" t="s">
        <v>189</v>
      </c>
      <c r="BP122" s="16">
        <v>-22.546399999999998</v>
      </c>
      <c r="BQ122" s="16">
        <v>-12.753399999999999</v>
      </c>
      <c r="BR122" s="16" t="s">
        <v>189</v>
      </c>
      <c r="BS122" s="16" t="s">
        <v>189</v>
      </c>
    </row>
    <row r="123" spans="1:71">
      <c r="A123" t="s">
        <v>270</v>
      </c>
      <c r="B123" t="s">
        <v>0</v>
      </c>
      <c r="C123" t="s">
        <v>411</v>
      </c>
      <c r="D123" s="16">
        <v>8.8375000000000004</v>
      </c>
      <c r="E123" s="16">
        <v>-12.1318</v>
      </c>
      <c r="F123" s="16">
        <v>-8.8790999999999993</v>
      </c>
      <c r="G123" s="16">
        <v>-5.7050000000000001</v>
      </c>
      <c r="H123" s="16">
        <v>-12.1318</v>
      </c>
      <c r="I123" s="16">
        <v>7.0240999999999998</v>
      </c>
      <c r="J123" s="16" t="s">
        <v>189</v>
      </c>
      <c r="K123" s="16">
        <v>8.9575999999999993</v>
      </c>
      <c r="L123" s="16" t="s">
        <v>189</v>
      </c>
      <c r="M123" s="16">
        <v>-8.1045999999999996</v>
      </c>
      <c r="N123" s="16">
        <v>-9.4515999999999991</v>
      </c>
      <c r="O123" s="16">
        <v>-11.100300000000001</v>
      </c>
      <c r="P123" s="16">
        <v>7.8456000000000001</v>
      </c>
      <c r="Q123" s="16">
        <v>10.3306</v>
      </c>
      <c r="R123" s="16" t="s">
        <v>189</v>
      </c>
      <c r="S123" s="16" t="s">
        <v>189</v>
      </c>
      <c r="T123" s="16">
        <v>8.4591999999999992</v>
      </c>
      <c r="U123" s="16">
        <v>9.3386999999999993</v>
      </c>
      <c r="V123" s="16">
        <v>-8.1547999999999998</v>
      </c>
      <c r="W123" s="16">
        <v>9.9323999999999995</v>
      </c>
      <c r="X123" s="16" t="s">
        <v>189</v>
      </c>
      <c r="Y123" s="16">
        <v>-7.3609</v>
      </c>
      <c r="Z123" s="16">
        <v>9.3125999999999998</v>
      </c>
      <c r="AA123" s="16">
        <v>-7.3609</v>
      </c>
      <c r="AB123" s="16" t="s">
        <v>189</v>
      </c>
      <c r="AC123" s="16" t="s">
        <v>189</v>
      </c>
      <c r="AD123" s="16" t="s">
        <v>189</v>
      </c>
      <c r="AE123" s="16" t="s">
        <v>189</v>
      </c>
      <c r="AF123" s="16" t="s">
        <v>189</v>
      </c>
      <c r="AG123" s="16" t="s">
        <v>189</v>
      </c>
      <c r="AH123" s="16">
        <v>8.5817999999999994</v>
      </c>
      <c r="AI123" s="16">
        <v>-7.7073</v>
      </c>
      <c r="AJ123" s="16">
        <v>-15.126200000000001</v>
      </c>
      <c r="AK123" s="16">
        <v>5.5288000000000004</v>
      </c>
      <c r="AL123" s="16">
        <v>10.414999999999999</v>
      </c>
      <c r="AM123" s="16" t="s">
        <v>189</v>
      </c>
      <c r="AN123" s="16" t="s">
        <v>189</v>
      </c>
      <c r="AO123" s="16">
        <v>-6.7477</v>
      </c>
      <c r="AP123" s="16">
        <v>11.164099999999999</v>
      </c>
      <c r="AQ123" s="16" t="s">
        <v>189</v>
      </c>
      <c r="AR123" s="16" t="s">
        <v>189</v>
      </c>
      <c r="AS123" s="16" t="s">
        <v>189</v>
      </c>
      <c r="AT123" s="16">
        <v>-9.5452999999999992</v>
      </c>
      <c r="AU123" s="16" t="s">
        <v>189</v>
      </c>
      <c r="AV123" s="16">
        <v>-9.6631</v>
      </c>
      <c r="AW123" s="16">
        <v>8.7288999999999994</v>
      </c>
      <c r="AX123" s="16">
        <v>10.714499999999999</v>
      </c>
      <c r="AY123" s="16" t="s">
        <v>189</v>
      </c>
      <c r="AZ123" s="16" t="s">
        <v>189</v>
      </c>
      <c r="BA123" s="16" t="s">
        <v>189</v>
      </c>
      <c r="BB123" s="16">
        <v>-8.8226999999999993</v>
      </c>
      <c r="BC123" s="16" t="s">
        <v>189</v>
      </c>
      <c r="BD123" s="16" t="s">
        <v>189</v>
      </c>
      <c r="BE123" s="16" t="s">
        <v>189</v>
      </c>
      <c r="BF123" s="16">
        <v>-14.543900000000001</v>
      </c>
      <c r="BG123" s="16" t="s">
        <v>189</v>
      </c>
      <c r="BH123" s="16">
        <v>-11.155200000000001</v>
      </c>
      <c r="BI123" s="16" t="s">
        <v>189</v>
      </c>
      <c r="BJ123" s="16">
        <v>9.0459999999999994</v>
      </c>
      <c r="BK123" s="16" t="s">
        <v>189</v>
      </c>
      <c r="BL123" s="16" t="s">
        <v>189</v>
      </c>
      <c r="BM123" s="16">
        <v>8.3879000000000001</v>
      </c>
      <c r="BN123" s="16">
        <v>-9.6824999999999992</v>
      </c>
      <c r="BO123" s="16" t="s">
        <v>189</v>
      </c>
      <c r="BP123" s="16">
        <v>-12.452</v>
      </c>
      <c r="BQ123" s="16">
        <v>8.2769999999999992</v>
      </c>
      <c r="BR123" s="16" t="s">
        <v>189</v>
      </c>
      <c r="BS123" s="16" t="s">
        <v>189</v>
      </c>
    </row>
    <row r="124" spans="1:71">
      <c r="A124" t="s">
        <v>270</v>
      </c>
      <c r="B124" t="s">
        <v>75</v>
      </c>
      <c r="C124" t="s">
        <v>412</v>
      </c>
      <c r="D124" s="16">
        <v>6.9398999999999997</v>
      </c>
      <c r="E124" s="16">
        <v>-7.2662000000000004</v>
      </c>
      <c r="F124" s="16">
        <v>-7.9945000000000004</v>
      </c>
      <c r="G124" s="16">
        <v>-5.8354999999999997</v>
      </c>
      <c r="H124" s="16">
        <v>-7.2662000000000004</v>
      </c>
      <c r="I124" s="16">
        <v>6.7853000000000003</v>
      </c>
      <c r="J124" s="16" t="s">
        <v>189</v>
      </c>
      <c r="K124" s="16">
        <v>7.1638999999999999</v>
      </c>
      <c r="L124" s="16">
        <v>-6.5659000000000001</v>
      </c>
      <c r="M124" s="16">
        <v>-6.4823000000000004</v>
      </c>
      <c r="N124" s="16">
        <v>7.3528000000000002</v>
      </c>
      <c r="O124" s="16">
        <v>-7.4467999999999996</v>
      </c>
      <c r="P124" s="16">
        <v>6.6577999999999999</v>
      </c>
      <c r="Q124" s="16">
        <v>6.8308</v>
      </c>
      <c r="R124" s="16">
        <v>-7.2248000000000001</v>
      </c>
      <c r="S124" s="16">
        <v>-7.8529</v>
      </c>
      <c r="T124" s="16">
        <v>6.0853000000000002</v>
      </c>
      <c r="U124" s="16">
        <v>8.5943000000000005</v>
      </c>
      <c r="V124" s="16">
        <v>6.0476999999999999</v>
      </c>
      <c r="W124" s="16">
        <v>7.2393000000000001</v>
      </c>
      <c r="X124" s="16" t="s">
        <v>189</v>
      </c>
      <c r="Y124" s="16">
        <v>-4.5747999999999998</v>
      </c>
      <c r="Z124" s="16">
        <v>7.5511999999999997</v>
      </c>
      <c r="AA124" s="16">
        <v>-4.5747999999999998</v>
      </c>
      <c r="AB124" s="16">
        <v>-8.4397000000000002</v>
      </c>
      <c r="AC124" s="16" t="s">
        <v>189</v>
      </c>
      <c r="AD124" s="16" t="s">
        <v>189</v>
      </c>
      <c r="AE124" s="16">
        <v>-8.5225000000000009</v>
      </c>
      <c r="AF124" s="16">
        <v>-6.3726000000000003</v>
      </c>
      <c r="AG124" s="16" t="s">
        <v>189</v>
      </c>
      <c r="AH124" s="16">
        <v>6.6757999999999997</v>
      </c>
      <c r="AI124" s="16">
        <v>-4.8476999999999997</v>
      </c>
      <c r="AJ124" s="16">
        <v>-7.3808999999999996</v>
      </c>
      <c r="AK124" s="16">
        <v>-5.3407999999999998</v>
      </c>
      <c r="AL124" s="16">
        <v>6.6355000000000004</v>
      </c>
      <c r="AM124" s="16" t="s">
        <v>189</v>
      </c>
      <c r="AN124" s="16" t="s">
        <v>189</v>
      </c>
      <c r="AO124" s="16">
        <v>-7.7312000000000003</v>
      </c>
      <c r="AP124" s="16">
        <v>-7.4222000000000001</v>
      </c>
      <c r="AQ124" s="16" t="s">
        <v>189</v>
      </c>
      <c r="AR124" s="16">
        <v>-4.7622</v>
      </c>
      <c r="AS124" s="16">
        <v>-6.4644000000000004</v>
      </c>
      <c r="AT124" s="16">
        <v>-6.6612</v>
      </c>
      <c r="AU124" s="16" t="s">
        <v>189</v>
      </c>
      <c r="AV124" s="16">
        <v>-8.7060999999999993</v>
      </c>
      <c r="AW124" s="16">
        <v>7.0590999999999999</v>
      </c>
      <c r="AX124" s="16">
        <v>7.1510999999999996</v>
      </c>
      <c r="AY124" s="16">
        <v>-8.2786000000000008</v>
      </c>
      <c r="AZ124" s="16" t="s">
        <v>189</v>
      </c>
      <c r="BA124" s="16" t="s">
        <v>189</v>
      </c>
      <c r="BB124" s="16">
        <v>-5.5580999999999996</v>
      </c>
      <c r="BC124" s="16" t="s">
        <v>189</v>
      </c>
      <c r="BD124" s="16" t="s">
        <v>189</v>
      </c>
      <c r="BE124" s="16" t="s">
        <v>189</v>
      </c>
      <c r="BF124" s="16">
        <v>-6.1544999999999996</v>
      </c>
      <c r="BG124" s="16" t="s">
        <v>189</v>
      </c>
      <c r="BH124" s="16">
        <v>-7.5388999999999999</v>
      </c>
      <c r="BI124" s="16" t="s">
        <v>189</v>
      </c>
      <c r="BJ124" s="16">
        <v>7.5195999999999996</v>
      </c>
      <c r="BK124" s="16" t="s">
        <v>189</v>
      </c>
      <c r="BL124" s="16" t="s">
        <v>189</v>
      </c>
      <c r="BM124" s="16">
        <v>6.0792999999999999</v>
      </c>
      <c r="BN124" s="16">
        <v>-6.1104000000000003</v>
      </c>
      <c r="BO124" s="16">
        <v>-7.383</v>
      </c>
      <c r="BP124" s="16">
        <v>-7.6468999999999996</v>
      </c>
      <c r="BQ124" s="16">
        <v>-6.0406000000000004</v>
      </c>
      <c r="BR124" s="16" t="s">
        <v>189</v>
      </c>
      <c r="BS124" s="16">
        <v>-7.7096</v>
      </c>
    </row>
    <row r="125" spans="1:71">
      <c r="A125" t="s">
        <v>270</v>
      </c>
      <c r="B125" t="s">
        <v>64</v>
      </c>
      <c r="C125" t="s">
        <v>413</v>
      </c>
      <c r="D125" s="16">
        <v>2.2913000000000001</v>
      </c>
      <c r="E125" s="16" t="s">
        <v>189</v>
      </c>
      <c r="F125" s="16" t="s">
        <v>189</v>
      </c>
      <c r="G125" s="16">
        <v>-1.0902000000000001</v>
      </c>
      <c r="H125" s="16" t="s">
        <v>189</v>
      </c>
      <c r="I125" s="16">
        <v>-2.8315999999999999</v>
      </c>
      <c r="J125" s="16" t="s">
        <v>189</v>
      </c>
      <c r="K125" s="16">
        <v>2.5177</v>
      </c>
      <c r="L125" s="16" t="s">
        <v>189</v>
      </c>
      <c r="M125" s="16" t="s">
        <v>189</v>
      </c>
      <c r="N125" s="16">
        <v>-1E-4</v>
      </c>
      <c r="O125" s="16" t="s">
        <v>189</v>
      </c>
      <c r="P125" s="16">
        <v>-1.8103</v>
      </c>
      <c r="Q125" s="16">
        <v>-3.22</v>
      </c>
      <c r="R125" s="16" t="s">
        <v>189</v>
      </c>
      <c r="S125" s="16" t="s">
        <v>189</v>
      </c>
      <c r="T125" s="16">
        <v>-2.1796000000000002</v>
      </c>
      <c r="U125" s="16">
        <v>-2.4885000000000002</v>
      </c>
      <c r="V125" s="16" t="s">
        <v>189</v>
      </c>
      <c r="W125" s="16">
        <v>-3.4323000000000001</v>
      </c>
      <c r="X125" s="16" t="s">
        <v>189</v>
      </c>
      <c r="Y125" s="16" t="s">
        <v>189</v>
      </c>
      <c r="Z125" s="16">
        <v>-3.2111999999999998</v>
      </c>
      <c r="AA125" s="16" t="s">
        <v>189</v>
      </c>
      <c r="AB125" s="16" t="s">
        <v>189</v>
      </c>
      <c r="AC125" s="16" t="s">
        <v>189</v>
      </c>
      <c r="AD125" s="16" t="s">
        <v>189</v>
      </c>
      <c r="AE125" s="16" t="s">
        <v>189</v>
      </c>
      <c r="AF125" s="16" t="s">
        <v>189</v>
      </c>
      <c r="AG125" s="16" t="s">
        <v>189</v>
      </c>
      <c r="AH125" s="16">
        <v>-3.3734000000000002</v>
      </c>
      <c r="AI125" s="16" t="s">
        <v>189</v>
      </c>
      <c r="AJ125" s="16" t="s">
        <v>189</v>
      </c>
      <c r="AK125" s="16">
        <v>-2.5912000000000002</v>
      </c>
      <c r="AL125" s="16">
        <v>-2.9788000000000001</v>
      </c>
      <c r="AM125" s="16" t="s">
        <v>189</v>
      </c>
      <c r="AN125" s="16" t="s">
        <v>189</v>
      </c>
      <c r="AO125" s="16">
        <v>-2.9039999999999999</v>
      </c>
      <c r="AP125" s="16">
        <v>-3.5091000000000001</v>
      </c>
      <c r="AQ125" s="16" t="s">
        <v>189</v>
      </c>
      <c r="AR125" s="16" t="s">
        <v>189</v>
      </c>
      <c r="AS125" s="16" t="s">
        <v>189</v>
      </c>
      <c r="AT125" s="16" t="s">
        <v>189</v>
      </c>
      <c r="AU125" s="16" t="s">
        <v>189</v>
      </c>
      <c r="AV125" s="16" t="s">
        <v>189</v>
      </c>
      <c r="AW125" s="16">
        <v>-3.5926999999999998</v>
      </c>
      <c r="AX125" s="16" t="s">
        <v>189</v>
      </c>
      <c r="AY125" s="16" t="s">
        <v>189</v>
      </c>
      <c r="AZ125" s="16" t="s">
        <v>189</v>
      </c>
      <c r="BA125" s="16" t="s">
        <v>189</v>
      </c>
      <c r="BB125" s="16" t="s">
        <v>189</v>
      </c>
      <c r="BC125" s="16" t="s">
        <v>189</v>
      </c>
      <c r="BD125" s="16" t="s">
        <v>189</v>
      </c>
      <c r="BE125" s="16" t="s">
        <v>189</v>
      </c>
      <c r="BF125" s="16" t="s">
        <v>189</v>
      </c>
      <c r="BG125" s="16" t="s">
        <v>189</v>
      </c>
      <c r="BH125" s="16" t="s">
        <v>189</v>
      </c>
      <c r="BI125" s="16" t="s">
        <v>189</v>
      </c>
      <c r="BJ125" s="16">
        <v>-2.1591999999999998</v>
      </c>
      <c r="BK125" s="16" t="s">
        <v>189</v>
      </c>
      <c r="BL125" s="16" t="s">
        <v>189</v>
      </c>
      <c r="BM125" s="16">
        <v>-2.0406</v>
      </c>
      <c r="BN125" s="16" t="s">
        <v>189</v>
      </c>
      <c r="BO125" s="16" t="s">
        <v>189</v>
      </c>
      <c r="BP125" s="16" t="s">
        <v>189</v>
      </c>
      <c r="BQ125" s="16" t="s">
        <v>189</v>
      </c>
      <c r="BR125" s="16" t="s">
        <v>189</v>
      </c>
      <c r="BS125" s="16" t="s">
        <v>189</v>
      </c>
    </row>
    <row r="126" spans="1:71">
      <c r="A126" t="s">
        <v>271</v>
      </c>
      <c r="B126" t="s">
        <v>0</v>
      </c>
      <c r="C126" t="s">
        <v>414</v>
      </c>
      <c r="D126" s="16">
        <v>10.2065</v>
      </c>
      <c r="E126" s="16">
        <v>-7.5991</v>
      </c>
      <c r="F126" s="16" t="s">
        <v>189</v>
      </c>
      <c r="G126" s="16">
        <v>-11.270099999999999</v>
      </c>
      <c r="H126" s="16">
        <v>-7.5991</v>
      </c>
      <c r="I126" s="16">
        <v>11.734299999999999</v>
      </c>
      <c r="J126" s="16" t="s">
        <v>189</v>
      </c>
      <c r="K126" s="16">
        <v>10.8736</v>
      </c>
      <c r="L126" s="16">
        <v>9.9657999999999998</v>
      </c>
      <c r="M126" s="16">
        <v>-10.951700000000001</v>
      </c>
      <c r="N126" s="16" t="s">
        <v>189</v>
      </c>
      <c r="O126" s="16">
        <v>10.061500000000001</v>
      </c>
      <c r="P126" s="16" t="s">
        <v>189</v>
      </c>
      <c r="Q126" s="16" t="s">
        <v>189</v>
      </c>
      <c r="R126" s="16">
        <v>10.2065</v>
      </c>
      <c r="S126" s="16">
        <v>-8.6494999999999997</v>
      </c>
      <c r="T126" s="16">
        <v>11.1729</v>
      </c>
      <c r="U126" s="16">
        <v>11.496600000000001</v>
      </c>
      <c r="V126" s="16">
        <v>-8.6097000000000001</v>
      </c>
      <c r="W126" s="16" t="s">
        <v>189</v>
      </c>
      <c r="X126" s="16" t="s">
        <v>189</v>
      </c>
      <c r="Y126" s="16">
        <v>10.2065</v>
      </c>
      <c r="Z126" s="16" t="s">
        <v>189</v>
      </c>
      <c r="AA126" s="16">
        <v>10.2065</v>
      </c>
      <c r="AB126" s="16" t="s">
        <v>189</v>
      </c>
      <c r="AC126" s="16">
        <v>-8.6494999999999997</v>
      </c>
      <c r="AD126" s="16" t="s">
        <v>189</v>
      </c>
      <c r="AE126" s="16" t="s">
        <v>189</v>
      </c>
      <c r="AF126" s="16" t="s">
        <v>189</v>
      </c>
      <c r="AG126" s="16">
        <v>-8.6494999999999997</v>
      </c>
      <c r="AH126" s="16" t="s">
        <v>189</v>
      </c>
      <c r="AI126" s="16">
        <v>11.1729</v>
      </c>
      <c r="AJ126" s="16" t="s">
        <v>189</v>
      </c>
      <c r="AK126" s="16">
        <v>-13.909599999999999</v>
      </c>
      <c r="AL126" s="16" t="s">
        <v>189</v>
      </c>
      <c r="AM126" s="16">
        <v>11.1729</v>
      </c>
      <c r="AN126" s="16" t="s">
        <v>189</v>
      </c>
      <c r="AO126" s="16">
        <v>-13.1746</v>
      </c>
      <c r="AP126" s="16" t="s">
        <v>189</v>
      </c>
      <c r="AQ126" s="16">
        <v>11.496600000000001</v>
      </c>
      <c r="AR126" s="16" t="s">
        <v>189</v>
      </c>
      <c r="AS126" s="16" t="s">
        <v>189</v>
      </c>
      <c r="AT126" s="16" t="s">
        <v>189</v>
      </c>
      <c r="AU126" s="16">
        <v>-8.6097000000000001</v>
      </c>
      <c r="AV126" s="16" t="s">
        <v>189</v>
      </c>
      <c r="AW126" s="16" t="s">
        <v>189</v>
      </c>
      <c r="AX126" s="16" t="s">
        <v>189</v>
      </c>
      <c r="AY126" s="16" t="s">
        <v>189</v>
      </c>
      <c r="AZ126" s="16">
        <v>-7.5991</v>
      </c>
      <c r="BA126" s="16">
        <v>11.734299999999999</v>
      </c>
      <c r="BB126" s="16" t="s">
        <v>189</v>
      </c>
      <c r="BC126" s="16">
        <v>10.2065</v>
      </c>
      <c r="BD126" s="16" t="s">
        <v>189</v>
      </c>
      <c r="BE126" s="16">
        <v>10.061500000000001</v>
      </c>
      <c r="BF126" s="16">
        <v>-7.5991</v>
      </c>
      <c r="BG126" s="16">
        <v>-11.6685</v>
      </c>
      <c r="BH126" s="16" t="s">
        <v>189</v>
      </c>
      <c r="BI126" s="16">
        <v>10.061500000000001</v>
      </c>
      <c r="BJ126" s="16" t="s">
        <v>189</v>
      </c>
      <c r="BK126" s="16" t="s">
        <v>189</v>
      </c>
      <c r="BL126" s="16" t="s">
        <v>189</v>
      </c>
      <c r="BM126" s="16" t="s">
        <v>189</v>
      </c>
      <c r="BN126" s="16" t="s">
        <v>189</v>
      </c>
      <c r="BO126" s="16" t="s">
        <v>189</v>
      </c>
      <c r="BP126" s="16" t="s">
        <v>189</v>
      </c>
      <c r="BQ126" s="16" t="s">
        <v>189</v>
      </c>
      <c r="BR126" s="16">
        <v>-7.5991</v>
      </c>
      <c r="BS126" s="16">
        <v>11.734299999999999</v>
      </c>
    </row>
    <row r="127" spans="1:71">
      <c r="A127" t="s">
        <v>271</v>
      </c>
      <c r="B127" t="s">
        <v>1</v>
      </c>
      <c r="C127" t="s">
        <v>415</v>
      </c>
      <c r="D127" s="16">
        <v>3.7006999999999999</v>
      </c>
      <c r="E127" s="16">
        <v>-10.8315</v>
      </c>
      <c r="F127" s="16">
        <v>-3.1717</v>
      </c>
      <c r="G127" s="16">
        <v>1.6185</v>
      </c>
      <c r="H127" s="16">
        <v>-10.8315</v>
      </c>
      <c r="I127" s="16">
        <v>2.0472999999999999</v>
      </c>
      <c r="J127" s="16" t="s">
        <v>189</v>
      </c>
      <c r="K127" s="16">
        <v>3.7109999999999999</v>
      </c>
      <c r="L127" s="16">
        <v>5.2743000000000002</v>
      </c>
      <c r="M127" s="16">
        <v>2.5609999999999999</v>
      </c>
      <c r="N127" s="16" t="s">
        <v>189</v>
      </c>
      <c r="O127" s="16">
        <v>4.1054000000000004</v>
      </c>
      <c r="P127" s="16">
        <v>-1.8293999999999999</v>
      </c>
      <c r="Q127" s="16" t="s">
        <v>189</v>
      </c>
      <c r="R127" s="16">
        <v>3.7006999999999999</v>
      </c>
      <c r="S127" s="16">
        <v>3.7978000000000001</v>
      </c>
      <c r="T127" s="16">
        <v>3.5790999999999999</v>
      </c>
      <c r="U127" s="16">
        <v>3.5415000000000001</v>
      </c>
      <c r="V127" s="16">
        <v>3.7692000000000001</v>
      </c>
      <c r="W127" s="16" t="s">
        <v>189</v>
      </c>
      <c r="X127" s="16" t="s">
        <v>189</v>
      </c>
      <c r="Y127" s="16">
        <v>3.722</v>
      </c>
      <c r="Z127" s="16" t="s">
        <v>189</v>
      </c>
      <c r="AA127" s="16">
        <v>3.722</v>
      </c>
      <c r="AB127" s="16" t="s">
        <v>189</v>
      </c>
      <c r="AC127" s="16">
        <v>3.8172000000000001</v>
      </c>
      <c r="AD127" s="16" t="s">
        <v>189</v>
      </c>
      <c r="AE127" s="16">
        <v>2.1356999999999999</v>
      </c>
      <c r="AF127" s="16" t="s">
        <v>189</v>
      </c>
      <c r="AG127" s="16">
        <v>3.7978000000000001</v>
      </c>
      <c r="AH127" s="16" t="s">
        <v>189</v>
      </c>
      <c r="AI127" s="16">
        <v>3.6006999999999998</v>
      </c>
      <c r="AJ127" s="16" t="s">
        <v>189</v>
      </c>
      <c r="AK127" s="16">
        <v>1.9484999999999999</v>
      </c>
      <c r="AL127" s="16" t="s">
        <v>189</v>
      </c>
      <c r="AM127" s="16">
        <v>3.5790999999999999</v>
      </c>
      <c r="AN127" s="16" t="s">
        <v>189</v>
      </c>
      <c r="AO127" s="16">
        <v>1.9081999999999999</v>
      </c>
      <c r="AP127" s="16" t="s">
        <v>189</v>
      </c>
      <c r="AQ127" s="16">
        <v>3.5415000000000001</v>
      </c>
      <c r="AR127" s="16" t="s">
        <v>189</v>
      </c>
      <c r="AS127" s="16">
        <v>2.1173999999999999</v>
      </c>
      <c r="AT127" s="16" t="s">
        <v>189</v>
      </c>
      <c r="AU127" s="16">
        <v>3.7692000000000001</v>
      </c>
      <c r="AV127" s="16" t="s">
        <v>189</v>
      </c>
      <c r="AW127" s="16" t="s">
        <v>189</v>
      </c>
      <c r="AX127" s="16" t="s">
        <v>189</v>
      </c>
      <c r="AY127" s="16" t="s">
        <v>189</v>
      </c>
      <c r="AZ127" s="16">
        <v>-10.8559</v>
      </c>
      <c r="BA127" s="16">
        <v>2.0605000000000002</v>
      </c>
      <c r="BB127" s="16" t="s">
        <v>189</v>
      </c>
      <c r="BC127" s="16">
        <v>3.722</v>
      </c>
      <c r="BD127" s="16" t="s">
        <v>189</v>
      </c>
      <c r="BE127" s="16">
        <v>4.133</v>
      </c>
      <c r="BF127" s="16">
        <v>-10.901</v>
      </c>
      <c r="BG127" s="16">
        <v>2.1109</v>
      </c>
      <c r="BH127" s="16" t="s">
        <v>189</v>
      </c>
      <c r="BI127" s="16">
        <v>4.1054000000000004</v>
      </c>
      <c r="BJ127" s="16" t="s">
        <v>189</v>
      </c>
      <c r="BK127" s="16">
        <v>-1.8291999999999999</v>
      </c>
      <c r="BL127" s="16" t="s">
        <v>189</v>
      </c>
      <c r="BM127" s="16">
        <v>-1.8451</v>
      </c>
      <c r="BN127" s="16" t="s">
        <v>189</v>
      </c>
      <c r="BO127" s="16">
        <v>-1.8293999999999999</v>
      </c>
      <c r="BP127" s="16" t="s">
        <v>189</v>
      </c>
      <c r="BQ127" s="16" t="s">
        <v>189</v>
      </c>
      <c r="BR127" s="16">
        <v>-10.8315</v>
      </c>
      <c r="BS127" s="16">
        <v>2.0472999999999999</v>
      </c>
    </row>
    <row r="128" spans="1:71">
      <c r="A128" t="s">
        <v>271</v>
      </c>
      <c r="B128" t="s">
        <v>2</v>
      </c>
      <c r="C128" t="s">
        <v>416</v>
      </c>
      <c r="D128" s="16">
        <v>11.827999999999999</v>
      </c>
      <c r="E128" s="16">
        <v>11.457599999999999</v>
      </c>
      <c r="F128" s="16">
        <v>-13.7135</v>
      </c>
      <c r="G128" s="16">
        <v>-11.170999999999999</v>
      </c>
      <c r="H128" s="16">
        <v>11.457599999999999</v>
      </c>
      <c r="I128" s="16">
        <v>12.466699999999999</v>
      </c>
      <c r="J128" s="16">
        <v>5.4791999999999996</v>
      </c>
      <c r="K128" s="16">
        <v>14.001200000000001</v>
      </c>
      <c r="L128" s="16">
        <v>11.7079</v>
      </c>
      <c r="M128" s="16">
        <v>-13.4198</v>
      </c>
      <c r="N128" s="16" t="s">
        <v>189</v>
      </c>
      <c r="O128" s="16">
        <v>12.071099999999999</v>
      </c>
      <c r="P128" s="16" t="s">
        <v>189</v>
      </c>
      <c r="Q128" s="16" t="s">
        <v>189</v>
      </c>
      <c r="R128" s="16">
        <v>11.827999999999999</v>
      </c>
      <c r="S128" s="16">
        <v>-9.2045999999999992</v>
      </c>
      <c r="T128" s="16">
        <v>12.6252</v>
      </c>
      <c r="U128" s="16">
        <v>11.7981</v>
      </c>
      <c r="V128" s="16">
        <v>-11.8675</v>
      </c>
      <c r="W128" s="16" t="s">
        <v>189</v>
      </c>
      <c r="X128" s="16" t="s">
        <v>189</v>
      </c>
      <c r="Y128" s="16">
        <v>11.762499999999999</v>
      </c>
      <c r="Z128" s="16" t="s">
        <v>189</v>
      </c>
      <c r="AA128" s="16">
        <v>11.762499999999999</v>
      </c>
      <c r="AB128" s="16" t="s">
        <v>189</v>
      </c>
      <c r="AC128" s="16">
        <v>-8.8605</v>
      </c>
      <c r="AD128" s="16">
        <v>-8.6160999999999994</v>
      </c>
      <c r="AE128" s="16" t="s">
        <v>189</v>
      </c>
      <c r="AF128" s="16" t="s">
        <v>189</v>
      </c>
      <c r="AG128" s="16">
        <v>-9.2045999999999992</v>
      </c>
      <c r="AH128" s="16" t="s">
        <v>189</v>
      </c>
      <c r="AI128" s="16">
        <v>12.6637</v>
      </c>
      <c r="AJ128" s="16">
        <v>12.3851</v>
      </c>
      <c r="AK128" s="16">
        <v>13.021800000000001</v>
      </c>
      <c r="AL128" s="16" t="s">
        <v>189</v>
      </c>
      <c r="AM128" s="16">
        <v>12.6252</v>
      </c>
      <c r="AN128" s="16">
        <v>10.8188</v>
      </c>
      <c r="AO128" s="16">
        <v>13.1515</v>
      </c>
      <c r="AP128" s="16" t="s">
        <v>189</v>
      </c>
      <c r="AQ128" s="16">
        <v>11.7981</v>
      </c>
      <c r="AR128" s="16" t="s">
        <v>189</v>
      </c>
      <c r="AS128" s="16" t="s">
        <v>189</v>
      </c>
      <c r="AT128" s="16" t="s">
        <v>189</v>
      </c>
      <c r="AU128" s="16">
        <v>-11.8675</v>
      </c>
      <c r="AV128" s="16" t="s">
        <v>189</v>
      </c>
      <c r="AW128" s="16" t="s">
        <v>189</v>
      </c>
      <c r="AX128" s="16" t="s">
        <v>189</v>
      </c>
      <c r="AY128" s="16" t="s">
        <v>189</v>
      </c>
      <c r="AZ128" s="16">
        <v>11.502599999999999</v>
      </c>
      <c r="BA128" s="16">
        <v>12.276400000000001</v>
      </c>
      <c r="BB128" s="16" t="s">
        <v>189</v>
      </c>
      <c r="BC128" s="16">
        <v>11.762499999999999</v>
      </c>
      <c r="BD128" s="16" t="s">
        <v>189</v>
      </c>
      <c r="BE128" s="16">
        <v>12.003</v>
      </c>
      <c r="BF128" s="16">
        <v>11.457599999999999</v>
      </c>
      <c r="BG128" s="16">
        <v>13.082800000000001</v>
      </c>
      <c r="BH128" s="16" t="s">
        <v>189</v>
      </c>
      <c r="BI128" s="16">
        <v>12.071099999999999</v>
      </c>
      <c r="BJ128" s="16" t="s">
        <v>189</v>
      </c>
      <c r="BK128" s="16" t="s">
        <v>189</v>
      </c>
      <c r="BL128" s="16" t="s">
        <v>189</v>
      </c>
      <c r="BM128" s="16" t="s">
        <v>189</v>
      </c>
      <c r="BN128" s="16" t="s">
        <v>189</v>
      </c>
      <c r="BO128" s="16" t="s">
        <v>189</v>
      </c>
      <c r="BP128" s="16" t="s">
        <v>189</v>
      </c>
      <c r="BQ128" s="16" t="s">
        <v>189</v>
      </c>
      <c r="BR128" s="16">
        <v>11.457599999999999</v>
      </c>
      <c r="BS128" s="16">
        <v>12.466699999999999</v>
      </c>
    </row>
    <row r="129" spans="1:71">
      <c r="A129" t="s">
        <v>271</v>
      </c>
      <c r="B129" t="s">
        <v>67</v>
      </c>
      <c r="C129" t="s">
        <v>417</v>
      </c>
      <c r="D129" s="16">
        <v>-23.223600000000001</v>
      </c>
      <c r="E129" s="16" t="s">
        <v>189</v>
      </c>
      <c r="F129" s="16" t="s">
        <v>189</v>
      </c>
      <c r="G129" s="16">
        <v>-23.143999999999998</v>
      </c>
      <c r="H129" s="16" t="s">
        <v>189</v>
      </c>
      <c r="I129" s="16">
        <v>-25.059100000000001</v>
      </c>
      <c r="J129" s="16" t="s">
        <v>189</v>
      </c>
      <c r="K129" s="16">
        <v>-24.216100000000001</v>
      </c>
      <c r="L129" s="16">
        <v>-21.786899999999999</v>
      </c>
      <c r="M129" s="16" t="s">
        <v>189</v>
      </c>
      <c r="N129" s="16" t="s">
        <v>189</v>
      </c>
      <c r="O129" s="16">
        <v>-20.743600000000001</v>
      </c>
      <c r="P129" s="16" t="s">
        <v>189</v>
      </c>
      <c r="Q129" s="16" t="s">
        <v>189</v>
      </c>
      <c r="R129" s="16">
        <v>-23.223600000000001</v>
      </c>
      <c r="S129" s="16" t="s">
        <v>189</v>
      </c>
      <c r="T129" s="16">
        <v>-20.401599999999998</v>
      </c>
      <c r="U129" s="16">
        <v>-20.641400000000001</v>
      </c>
      <c r="V129" s="16" t="s">
        <v>189</v>
      </c>
      <c r="W129" s="16" t="s">
        <v>189</v>
      </c>
      <c r="X129" s="16" t="s">
        <v>189</v>
      </c>
      <c r="Y129" s="16">
        <v>-22.829699999999999</v>
      </c>
      <c r="Z129" s="16" t="s">
        <v>189</v>
      </c>
      <c r="AA129" s="16">
        <v>-22.829699999999999</v>
      </c>
      <c r="AB129" s="16" t="s">
        <v>189</v>
      </c>
      <c r="AC129" s="16" t="s">
        <v>189</v>
      </c>
      <c r="AD129" s="16" t="s">
        <v>189</v>
      </c>
      <c r="AE129" s="16" t="s">
        <v>189</v>
      </c>
      <c r="AF129" s="16" t="s">
        <v>189</v>
      </c>
      <c r="AG129" s="16" t="s">
        <v>189</v>
      </c>
      <c r="AH129" s="16" t="s">
        <v>189</v>
      </c>
      <c r="AI129" s="16">
        <v>-20.401599999999998</v>
      </c>
      <c r="AJ129" s="16" t="s">
        <v>189</v>
      </c>
      <c r="AK129" s="16">
        <v>-20.93</v>
      </c>
      <c r="AL129" s="16" t="s">
        <v>189</v>
      </c>
      <c r="AM129" s="16">
        <v>-20.401599999999998</v>
      </c>
      <c r="AN129" s="16" t="s">
        <v>189</v>
      </c>
      <c r="AO129" s="16">
        <v>-21.878399999999999</v>
      </c>
      <c r="AP129" s="16" t="s">
        <v>189</v>
      </c>
      <c r="AQ129" s="16">
        <v>-20.641400000000001</v>
      </c>
      <c r="AR129" s="16" t="s">
        <v>189</v>
      </c>
      <c r="AS129" s="16" t="s">
        <v>189</v>
      </c>
      <c r="AT129" s="16" t="s">
        <v>189</v>
      </c>
      <c r="AU129" s="16" t="s">
        <v>189</v>
      </c>
      <c r="AV129" s="16" t="s">
        <v>189</v>
      </c>
      <c r="AW129" s="16" t="s">
        <v>189</v>
      </c>
      <c r="AX129" s="16" t="s">
        <v>189</v>
      </c>
      <c r="AY129" s="16" t="s">
        <v>189</v>
      </c>
      <c r="AZ129" s="16" t="s">
        <v>189</v>
      </c>
      <c r="BA129" s="16">
        <v>-24.529299999999999</v>
      </c>
      <c r="BB129" s="16" t="s">
        <v>189</v>
      </c>
      <c r="BC129" s="16">
        <v>-22.829699999999999</v>
      </c>
      <c r="BD129" s="16" t="s">
        <v>189</v>
      </c>
      <c r="BE129" s="16">
        <v>-20.308599999999998</v>
      </c>
      <c r="BF129" s="16" t="s">
        <v>189</v>
      </c>
      <c r="BG129" s="16">
        <v>-21.704699999999999</v>
      </c>
      <c r="BH129" s="16" t="s">
        <v>189</v>
      </c>
      <c r="BI129" s="16">
        <v>-20.743600000000001</v>
      </c>
      <c r="BJ129" s="16" t="s">
        <v>189</v>
      </c>
      <c r="BK129" s="16" t="s">
        <v>189</v>
      </c>
      <c r="BL129" s="16" t="s">
        <v>189</v>
      </c>
      <c r="BM129" s="16" t="s">
        <v>189</v>
      </c>
      <c r="BN129" s="16" t="s">
        <v>189</v>
      </c>
      <c r="BO129" s="16" t="s">
        <v>189</v>
      </c>
      <c r="BP129" s="16" t="s">
        <v>189</v>
      </c>
      <c r="BQ129" s="16" t="s">
        <v>189</v>
      </c>
      <c r="BR129" s="16" t="s">
        <v>189</v>
      </c>
      <c r="BS129" s="16">
        <v>-25.059100000000001</v>
      </c>
    </row>
    <row r="130" spans="1:71">
      <c r="A130" t="s">
        <v>271</v>
      </c>
      <c r="B130" t="s">
        <v>4</v>
      </c>
      <c r="C130" t="s">
        <v>418</v>
      </c>
      <c r="D130" s="16">
        <v>28.5167</v>
      </c>
      <c r="E130" s="16">
        <v>33.486899999999999</v>
      </c>
      <c r="F130" s="16">
        <v>29.6358</v>
      </c>
      <c r="G130" s="16">
        <v>21.2729</v>
      </c>
      <c r="H130" s="16">
        <v>33.486899999999999</v>
      </c>
      <c r="I130" s="16">
        <v>25.040199999999999</v>
      </c>
      <c r="J130" s="16">
        <v>-7.3962000000000003</v>
      </c>
      <c r="K130" s="16">
        <v>30.3613</v>
      </c>
      <c r="L130" s="16">
        <v>29.822199999999999</v>
      </c>
      <c r="M130" s="16">
        <v>28.234000000000002</v>
      </c>
      <c r="N130" s="16" t="s">
        <v>189</v>
      </c>
      <c r="O130" s="16">
        <v>30.241199999999999</v>
      </c>
      <c r="P130" s="16">
        <v>-17.963200000000001</v>
      </c>
      <c r="Q130" s="16" t="s">
        <v>189</v>
      </c>
      <c r="R130" s="16">
        <v>28.5167</v>
      </c>
      <c r="S130" s="16">
        <v>30.593599999999999</v>
      </c>
      <c r="T130" s="16">
        <v>25.133199999999999</v>
      </c>
      <c r="U130" s="16">
        <v>26.698699999999999</v>
      </c>
      <c r="V130" s="16">
        <v>29.648199999999999</v>
      </c>
      <c r="W130" s="16" t="s">
        <v>189</v>
      </c>
      <c r="X130" s="16" t="s">
        <v>189</v>
      </c>
      <c r="Y130" s="16">
        <v>28.066500000000001</v>
      </c>
      <c r="Z130" s="16" t="s">
        <v>189</v>
      </c>
      <c r="AA130" s="16">
        <v>28.066500000000001</v>
      </c>
      <c r="AB130" s="16" t="s">
        <v>189</v>
      </c>
      <c r="AC130" s="16">
        <v>30.026199999999999</v>
      </c>
      <c r="AD130" s="16">
        <v>38.405500000000004</v>
      </c>
      <c r="AE130" s="16">
        <v>25.642399999999999</v>
      </c>
      <c r="AF130" s="16" t="s">
        <v>189</v>
      </c>
      <c r="AG130" s="16">
        <v>30.593599999999999</v>
      </c>
      <c r="AH130" s="16" t="s">
        <v>189</v>
      </c>
      <c r="AI130" s="16">
        <v>24.899000000000001</v>
      </c>
      <c r="AJ130" s="16">
        <v>26.433399999999999</v>
      </c>
      <c r="AK130" s="16">
        <v>23.936900000000001</v>
      </c>
      <c r="AL130" s="16" t="s">
        <v>189</v>
      </c>
      <c r="AM130" s="16">
        <v>25.133199999999999</v>
      </c>
      <c r="AN130" s="16">
        <v>26.6831</v>
      </c>
      <c r="AO130" s="16">
        <v>26.563500000000001</v>
      </c>
      <c r="AP130" s="16" t="s">
        <v>189</v>
      </c>
      <c r="AQ130" s="16">
        <v>26.698699999999999</v>
      </c>
      <c r="AR130" s="16">
        <v>37.857399999999998</v>
      </c>
      <c r="AS130" s="16">
        <v>24.355599999999999</v>
      </c>
      <c r="AT130" s="16" t="s">
        <v>189</v>
      </c>
      <c r="AU130" s="16">
        <v>29.648199999999999</v>
      </c>
      <c r="AV130" s="16" t="s">
        <v>189</v>
      </c>
      <c r="AW130" s="16" t="s">
        <v>189</v>
      </c>
      <c r="AX130" s="16" t="s">
        <v>189</v>
      </c>
      <c r="AY130" s="16" t="s">
        <v>189</v>
      </c>
      <c r="AZ130" s="16">
        <v>33.276000000000003</v>
      </c>
      <c r="BA130" s="16">
        <v>24.378499999999999</v>
      </c>
      <c r="BB130" s="16" t="s">
        <v>189</v>
      </c>
      <c r="BC130" s="16">
        <v>28.066500000000001</v>
      </c>
      <c r="BD130" s="16" t="s">
        <v>189</v>
      </c>
      <c r="BE130" s="16">
        <v>29.735199999999999</v>
      </c>
      <c r="BF130" s="16">
        <v>32.657299999999999</v>
      </c>
      <c r="BG130" s="16">
        <v>28.0943</v>
      </c>
      <c r="BH130" s="16" t="s">
        <v>189</v>
      </c>
      <c r="BI130" s="16">
        <v>30.241199999999999</v>
      </c>
      <c r="BJ130" s="16" t="s">
        <v>189</v>
      </c>
      <c r="BK130" s="16">
        <v>-17.752800000000001</v>
      </c>
      <c r="BL130" s="16" t="s">
        <v>189</v>
      </c>
      <c r="BM130" s="16">
        <v>-14.669600000000001</v>
      </c>
      <c r="BN130" s="16" t="s">
        <v>189</v>
      </c>
      <c r="BO130" s="16">
        <v>-17.963200000000001</v>
      </c>
      <c r="BP130" s="16" t="s">
        <v>189</v>
      </c>
      <c r="BQ130" s="16" t="s">
        <v>189</v>
      </c>
      <c r="BR130" s="16">
        <v>33.486899999999999</v>
      </c>
      <c r="BS130" s="16">
        <v>25.040199999999999</v>
      </c>
    </row>
    <row r="131" spans="1:71">
      <c r="A131" t="s">
        <v>272</v>
      </c>
      <c r="B131" t="s">
        <v>0</v>
      </c>
      <c r="C131" t="s">
        <v>419</v>
      </c>
      <c r="D131" s="16">
        <v>9.0626999999999995</v>
      </c>
      <c r="E131" s="16">
        <v>10.8775</v>
      </c>
      <c r="F131" s="16">
        <v>12.4156</v>
      </c>
      <c r="G131" s="16">
        <v>6.5937999999999999</v>
      </c>
      <c r="H131" s="16">
        <v>10.8775</v>
      </c>
      <c r="I131" s="16">
        <v>8.4521999999999995</v>
      </c>
      <c r="J131" s="16" t="s">
        <v>189</v>
      </c>
      <c r="K131" s="16">
        <v>9.0762999999999998</v>
      </c>
      <c r="L131" s="16">
        <v>7.7380000000000004</v>
      </c>
      <c r="M131" s="16">
        <v>10.3584</v>
      </c>
      <c r="N131" s="16">
        <v>8.9667999999999992</v>
      </c>
      <c r="O131" s="16">
        <v>8.8754000000000008</v>
      </c>
      <c r="P131" s="16">
        <v>9.3038000000000007</v>
      </c>
      <c r="Q131" s="16">
        <v>8.8534000000000006</v>
      </c>
      <c r="R131" s="16">
        <v>9.3254999999999999</v>
      </c>
      <c r="S131" s="16">
        <v>11.1614</v>
      </c>
      <c r="T131" s="16">
        <v>6.0294999999999996</v>
      </c>
      <c r="U131" s="16">
        <v>7.0551000000000004</v>
      </c>
      <c r="V131" s="16">
        <v>11.9564</v>
      </c>
      <c r="W131" s="16">
        <v>9.9786999999999999</v>
      </c>
      <c r="X131" s="16" t="s">
        <v>189</v>
      </c>
      <c r="Y131" s="16">
        <v>5.9908999999999999</v>
      </c>
      <c r="Z131" s="16">
        <v>9.9321999999999999</v>
      </c>
      <c r="AA131" s="16">
        <v>5.9908999999999999</v>
      </c>
      <c r="AB131" s="16">
        <v>11.4748</v>
      </c>
      <c r="AC131" s="16">
        <v>7.6916000000000002</v>
      </c>
      <c r="AD131" s="16">
        <v>11.9786</v>
      </c>
      <c r="AE131" s="16">
        <v>10.85</v>
      </c>
      <c r="AF131" s="16">
        <v>10.205399999999999</v>
      </c>
      <c r="AG131" s="16">
        <v>12.4152</v>
      </c>
      <c r="AH131" s="16">
        <v>6.3983999999999996</v>
      </c>
      <c r="AI131" s="16">
        <v>5.5290999999999997</v>
      </c>
      <c r="AJ131" s="16">
        <v>8.1077999999999992</v>
      </c>
      <c r="AK131" s="16">
        <v>5.5500999999999996</v>
      </c>
      <c r="AL131" s="16">
        <v>6.8832000000000004</v>
      </c>
      <c r="AM131" s="16">
        <v>4.9290000000000003</v>
      </c>
      <c r="AN131" s="16">
        <v>10.3644</v>
      </c>
      <c r="AO131" s="16">
        <v>6.2027000000000001</v>
      </c>
      <c r="AP131" s="16">
        <v>7.8616000000000001</v>
      </c>
      <c r="AQ131" s="16">
        <v>6.0568999999999997</v>
      </c>
      <c r="AR131" s="16">
        <v>11.321400000000001</v>
      </c>
      <c r="AS131" s="16">
        <v>12.3378</v>
      </c>
      <c r="AT131" s="16">
        <v>10.195</v>
      </c>
      <c r="AU131" s="16">
        <v>14.4589</v>
      </c>
      <c r="AV131" s="16">
        <v>11.5078</v>
      </c>
      <c r="AW131" s="16">
        <v>9.3917999999999999</v>
      </c>
      <c r="AX131" s="16">
        <v>9.8515999999999995</v>
      </c>
      <c r="AY131" s="16">
        <v>10.005599999999999</v>
      </c>
      <c r="AZ131" s="16">
        <v>8.4733999999999998</v>
      </c>
      <c r="BA131" s="16">
        <v>5.2145999999999999</v>
      </c>
      <c r="BB131" s="16">
        <v>6.0827</v>
      </c>
      <c r="BC131" s="16">
        <v>5.7904999999999998</v>
      </c>
      <c r="BD131" s="16">
        <v>10.1259</v>
      </c>
      <c r="BE131" s="16">
        <v>6.2252999999999998</v>
      </c>
      <c r="BF131" s="16">
        <v>10.2163</v>
      </c>
      <c r="BG131" s="16">
        <v>7.9040999999999997</v>
      </c>
      <c r="BH131" s="16">
        <v>8.5289999999999999</v>
      </c>
      <c r="BI131" s="16">
        <v>10.4398</v>
      </c>
      <c r="BJ131" s="16">
        <v>9.7434999999999992</v>
      </c>
      <c r="BK131" s="16">
        <v>5.0176999999999996</v>
      </c>
      <c r="BL131" s="16" t="s">
        <v>189</v>
      </c>
      <c r="BM131" s="16">
        <v>8.8801000000000005</v>
      </c>
      <c r="BN131" s="16">
        <v>10.2003</v>
      </c>
      <c r="BO131" s="16">
        <v>8.9987999999999992</v>
      </c>
      <c r="BP131" s="16">
        <v>9.6995000000000005</v>
      </c>
      <c r="BQ131" s="16">
        <v>8.3058999999999994</v>
      </c>
      <c r="BR131" s="16">
        <v>-21.520900000000001</v>
      </c>
      <c r="BS131" s="16">
        <v>8.5716000000000001</v>
      </c>
    </row>
    <row r="132" spans="1:71">
      <c r="A132" t="s">
        <v>272</v>
      </c>
      <c r="B132" t="s">
        <v>1</v>
      </c>
      <c r="C132" t="s">
        <v>420</v>
      </c>
      <c r="D132" s="16">
        <v>1.6022000000000001</v>
      </c>
      <c r="E132" s="16" t="s">
        <v>189</v>
      </c>
      <c r="F132" s="16" t="s">
        <v>189</v>
      </c>
      <c r="G132" s="16">
        <v>1.0793999999999999</v>
      </c>
      <c r="H132" s="16" t="s">
        <v>189</v>
      </c>
      <c r="I132" s="16">
        <v>1.1525000000000001</v>
      </c>
      <c r="J132" s="16" t="s">
        <v>189</v>
      </c>
      <c r="K132" s="16">
        <v>1.6022000000000001</v>
      </c>
      <c r="L132" s="16" t="s">
        <v>189</v>
      </c>
      <c r="M132" s="16">
        <v>-1.7118</v>
      </c>
      <c r="N132" s="16">
        <v>-0.59840000000000004</v>
      </c>
      <c r="O132" s="16">
        <v>-2.0285000000000002</v>
      </c>
      <c r="P132" s="16">
        <v>1.2372000000000001</v>
      </c>
      <c r="Q132" s="16">
        <v>-2.3228</v>
      </c>
      <c r="R132" s="16">
        <v>1.0095000000000001</v>
      </c>
      <c r="S132" s="16">
        <v>1.3129</v>
      </c>
      <c r="T132" s="16">
        <v>-1.8884000000000001</v>
      </c>
      <c r="U132" s="16">
        <v>2.3527999999999998</v>
      </c>
      <c r="V132" s="16">
        <v>-1E-4</v>
      </c>
      <c r="W132" s="16">
        <v>1.3315999999999999</v>
      </c>
      <c r="X132" s="16" t="s">
        <v>189</v>
      </c>
      <c r="Y132" s="16">
        <v>-2.3180999999999998</v>
      </c>
      <c r="Z132" s="16">
        <v>1.3203</v>
      </c>
      <c r="AA132" s="16">
        <v>-2.3180999999999998</v>
      </c>
      <c r="AB132" s="16">
        <v>-1.4274</v>
      </c>
      <c r="AC132" s="16" t="s">
        <v>189</v>
      </c>
      <c r="AD132" s="16" t="s">
        <v>189</v>
      </c>
      <c r="AE132" s="16">
        <v>-1.1088</v>
      </c>
      <c r="AF132" s="16" t="s">
        <v>189</v>
      </c>
      <c r="AG132" s="16">
        <v>-0.80220000000000002</v>
      </c>
      <c r="AH132" s="16" t="s">
        <v>189</v>
      </c>
      <c r="AI132" s="16" t="s">
        <v>189</v>
      </c>
      <c r="AJ132" s="16" t="s">
        <v>189</v>
      </c>
      <c r="AK132" s="16">
        <v>-1.2152000000000001</v>
      </c>
      <c r="AL132" s="16" t="s">
        <v>189</v>
      </c>
      <c r="AM132" s="16">
        <v>-1.2035</v>
      </c>
      <c r="AN132" s="16" t="s">
        <v>189</v>
      </c>
      <c r="AO132" s="16">
        <v>1.6580999999999999</v>
      </c>
      <c r="AP132" s="16">
        <v>-3.4478</v>
      </c>
      <c r="AQ132" s="16">
        <v>-1.4711000000000001</v>
      </c>
      <c r="AR132" s="16" t="s">
        <v>189</v>
      </c>
      <c r="AS132" s="16">
        <v>-1E-4</v>
      </c>
      <c r="AT132" s="16" t="s">
        <v>189</v>
      </c>
      <c r="AU132" s="16" t="s">
        <v>189</v>
      </c>
      <c r="AV132" s="16" t="s">
        <v>189</v>
      </c>
      <c r="AW132" s="16">
        <v>0.70989999999999998</v>
      </c>
      <c r="AX132" s="16">
        <v>-2.1316000000000002</v>
      </c>
      <c r="AY132" s="16">
        <v>-0.72370000000000001</v>
      </c>
      <c r="AZ132" s="16" t="s">
        <v>189</v>
      </c>
      <c r="BA132" s="16" t="s">
        <v>189</v>
      </c>
      <c r="BB132" s="16" t="s">
        <v>189</v>
      </c>
      <c r="BC132" s="16" t="s">
        <v>189</v>
      </c>
      <c r="BD132" s="16">
        <v>-1.9786999999999999</v>
      </c>
      <c r="BE132" s="16" t="s">
        <v>189</v>
      </c>
      <c r="BF132" s="16" t="s">
        <v>189</v>
      </c>
      <c r="BG132" s="16">
        <v>-0.94279999999999997</v>
      </c>
      <c r="BH132" s="16">
        <v>-2.5188999999999999</v>
      </c>
      <c r="BI132" s="16" t="s">
        <v>189</v>
      </c>
      <c r="BJ132" s="16">
        <v>-0.92510000000000003</v>
      </c>
      <c r="BK132" s="16" t="s">
        <v>189</v>
      </c>
      <c r="BL132" s="16" t="s">
        <v>189</v>
      </c>
      <c r="BM132" s="16">
        <v>1.2753000000000001</v>
      </c>
      <c r="BN132" s="16" t="s">
        <v>189</v>
      </c>
      <c r="BO132" s="16">
        <v>-1.1114999999999999</v>
      </c>
      <c r="BP132" s="16" t="s">
        <v>189</v>
      </c>
      <c r="BQ132" s="16">
        <v>-1.5432999999999999</v>
      </c>
      <c r="BR132" s="16" t="s">
        <v>189</v>
      </c>
      <c r="BS132" s="16">
        <v>0.91020000000000001</v>
      </c>
    </row>
    <row r="133" spans="1:71">
      <c r="A133" t="s">
        <v>272</v>
      </c>
      <c r="B133" t="s">
        <v>75</v>
      </c>
      <c r="C133" t="s">
        <v>421</v>
      </c>
      <c r="D133" s="16">
        <v>1.5521</v>
      </c>
      <c r="E133" s="16" t="s">
        <v>189</v>
      </c>
      <c r="F133" s="16" t="s">
        <v>189</v>
      </c>
      <c r="G133" s="16">
        <v>1.5652999999999999</v>
      </c>
      <c r="H133" s="16" t="s">
        <v>189</v>
      </c>
      <c r="I133" s="16">
        <v>1.2248000000000001</v>
      </c>
      <c r="J133" s="16" t="s">
        <v>189</v>
      </c>
      <c r="K133" s="16">
        <v>1.5557000000000001</v>
      </c>
      <c r="L133" s="16" t="s">
        <v>189</v>
      </c>
      <c r="M133" s="16">
        <v>-1.319</v>
      </c>
      <c r="N133" s="16">
        <v>-1.0405</v>
      </c>
      <c r="O133" s="16">
        <v>-2.1126</v>
      </c>
      <c r="P133" s="16">
        <v>1.2571000000000001</v>
      </c>
      <c r="Q133" s="16">
        <v>-2.2820999999999998</v>
      </c>
      <c r="R133" s="16">
        <v>1.0961000000000001</v>
      </c>
      <c r="S133" s="16">
        <v>1.8549</v>
      </c>
      <c r="T133" s="16" t="s">
        <v>189</v>
      </c>
      <c r="U133" s="16">
        <v>-1.0519000000000001</v>
      </c>
      <c r="V133" s="16">
        <v>-2.0752000000000002</v>
      </c>
      <c r="W133" s="16">
        <v>1.7831999999999999</v>
      </c>
      <c r="X133" s="16" t="s">
        <v>189</v>
      </c>
      <c r="Y133" s="16" t="s">
        <v>189</v>
      </c>
      <c r="Z133" s="16">
        <v>1.7794000000000001</v>
      </c>
      <c r="AA133" s="16" t="s">
        <v>189</v>
      </c>
      <c r="AB133" s="16">
        <v>1.9504999999999999</v>
      </c>
      <c r="AC133" s="16" t="s">
        <v>189</v>
      </c>
      <c r="AD133" s="16" t="s">
        <v>189</v>
      </c>
      <c r="AE133" s="16">
        <v>1.3933</v>
      </c>
      <c r="AF133" s="16">
        <v>-3.0059999999999998</v>
      </c>
      <c r="AG133" s="16">
        <v>-1.1363000000000001</v>
      </c>
      <c r="AH133" s="16" t="s">
        <v>189</v>
      </c>
      <c r="AI133" s="16" t="s">
        <v>189</v>
      </c>
      <c r="AJ133" s="16" t="s">
        <v>189</v>
      </c>
      <c r="AK133" s="16" t="s">
        <v>189</v>
      </c>
      <c r="AL133" s="16" t="s">
        <v>189</v>
      </c>
      <c r="AM133" s="16" t="s">
        <v>189</v>
      </c>
      <c r="AN133" s="16" t="s">
        <v>189</v>
      </c>
      <c r="AO133" s="16">
        <v>-0.38690000000000002</v>
      </c>
      <c r="AP133" s="16" t="s">
        <v>189</v>
      </c>
      <c r="AQ133" s="16" t="s">
        <v>189</v>
      </c>
      <c r="AR133" s="16" t="s">
        <v>189</v>
      </c>
      <c r="AS133" s="16">
        <v>-2.1781000000000001</v>
      </c>
      <c r="AT133" s="16" t="s">
        <v>189</v>
      </c>
      <c r="AU133" s="16">
        <v>-1.7223999999999999</v>
      </c>
      <c r="AV133" s="16" t="s">
        <v>189</v>
      </c>
      <c r="AW133" s="16">
        <v>1.4000999999999999</v>
      </c>
      <c r="AX133" s="16">
        <v>-2.6812999999999998</v>
      </c>
      <c r="AY133" s="16">
        <v>-1.2507999999999999</v>
      </c>
      <c r="AZ133" s="16" t="s">
        <v>189</v>
      </c>
      <c r="BA133" s="16" t="s">
        <v>189</v>
      </c>
      <c r="BB133" s="16" t="s">
        <v>189</v>
      </c>
      <c r="BC133" s="16" t="s">
        <v>189</v>
      </c>
      <c r="BD133" s="16" t="s">
        <v>189</v>
      </c>
      <c r="BE133" s="16" t="s">
        <v>189</v>
      </c>
      <c r="BF133" s="16" t="s">
        <v>189</v>
      </c>
      <c r="BG133" s="16" t="s">
        <v>189</v>
      </c>
      <c r="BH133" s="16" t="s">
        <v>189</v>
      </c>
      <c r="BI133" s="16" t="s">
        <v>189</v>
      </c>
      <c r="BJ133" s="16">
        <v>1.3303</v>
      </c>
      <c r="BK133" s="16" t="s">
        <v>189</v>
      </c>
      <c r="BL133" s="16" t="s">
        <v>189</v>
      </c>
      <c r="BM133" s="16">
        <v>1.3349</v>
      </c>
      <c r="BN133" s="16" t="s">
        <v>189</v>
      </c>
      <c r="BO133" s="16">
        <v>-1.0187999999999999</v>
      </c>
      <c r="BP133" s="16" t="s">
        <v>189</v>
      </c>
      <c r="BQ133" s="16" t="s">
        <v>189</v>
      </c>
      <c r="BR133" s="16" t="s">
        <v>189</v>
      </c>
      <c r="BS133" s="16">
        <v>-1.1946000000000001</v>
      </c>
    </row>
    <row r="134" spans="1:71">
      <c r="A134" t="s">
        <v>272</v>
      </c>
      <c r="B134" t="s">
        <v>2</v>
      </c>
      <c r="C134" t="s">
        <v>422</v>
      </c>
      <c r="D134" s="16">
        <v>-7.3433999999999999</v>
      </c>
      <c r="E134" s="16" t="s">
        <v>189</v>
      </c>
      <c r="F134" s="16" t="s">
        <v>189</v>
      </c>
      <c r="G134" s="16">
        <v>-5.6830999999999996</v>
      </c>
      <c r="H134" s="16" t="s">
        <v>189</v>
      </c>
      <c r="I134" s="16">
        <v>-7.6938000000000004</v>
      </c>
      <c r="J134" s="16" t="s">
        <v>189</v>
      </c>
      <c r="K134" s="16">
        <v>-7.4062999999999999</v>
      </c>
      <c r="L134" s="16" t="s">
        <v>189</v>
      </c>
      <c r="M134" s="16" t="s">
        <v>189</v>
      </c>
      <c r="N134" s="16" t="s">
        <v>189</v>
      </c>
      <c r="O134" s="16">
        <v>-7.0690999999999997</v>
      </c>
      <c r="P134" s="16" t="s">
        <v>189</v>
      </c>
      <c r="Q134" s="16" t="s">
        <v>189</v>
      </c>
      <c r="R134" s="16">
        <v>-6.3315999999999999</v>
      </c>
      <c r="S134" s="16" t="s">
        <v>189</v>
      </c>
      <c r="T134" s="16">
        <v>-5.9550000000000001</v>
      </c>
      <c r="U134" s="16">
        <v>-7.2643000000000004</v>
      </c>
      <c r="V134" s="16" t="s">
        <v>189</v>
      </c>
      <c r="W134" s="16">
        <v>-8.9318000000000008</v>
      </c>
      <c r="X134" s="16" t="s">
        <v>189</v>
      </c>
      <c r="Y134" s="16" t="s">
        <v>189</v>
      </c>
      <c r="Z134" s="16">
        <v>-8.8832000000000004</v>
      </c>
      <c r="AA134" s="16" t="s">
        <v>189</v>
      </c>
      <c r="AB134" s="16" t="s">
        <v>189</v>
      </c>
      <c r="AC134" s="16" t="s">
        <v>189</v>
      </c>
      <c r="AD134" s="16" t="s">
        <v>189</v>
      </c>
      <c r="AE134" s="16" t="s">
        <v>189</v>
      </c>
      <c r="AF134" s="16" t="s">
        <v>189</v>
      </c>
      <c r="AG134" s="16" t="s">
        <v>189</v>
      </c>
      <c r="AH134" s="16" t="s">
        <v>189</v>
      </c>
      <c r="AI134" s="16" t="s">
        <v>189</v>
      </c>
      <c r="AJ134" s="16" t="s">
        <v>189</v>
      </c>
      <c r="AK134" s="16">
        <v>-6.1638000000000002</v>
      </c>
      <c r="AL134" s="16" t="s">
        <v>189</v>
      </c>
      <c r="AM134" s="16" t="s">
        <v>189</v>
      </c>
      <c r="AN134" s="16" t="s">
        <v>189</v>
      </c>
      <c r="AO134" s="16">
        <v>-6.8823999999999996</v>
      </c>
      <c r="AP134" s="16" t="s">
        <v>189</v>
      </c>
      <c r="AQ134" s="16" t="s">
        <v>189</v>
      </c>
      <c r="AR134" s="16" t="s">
        <v>189</v>
      </c>
      <c r="AS134" s="16" t="s">
        <v>189</v>
      </c>
      <c r="AT134" s="16" t="s">
        <v>189</v>
      </c>
      <c r="AU134" s="16" t="s">
        <v>189</v>
      </c>
      <c r="AV134" s="16" t="s">
        <v>189</v>
      </c>
      <c r="AW134" s="16" t="s">
        <v>189</v>
      </c>
      <c r="AX134" s="16" t="s">
        <v>189</v>
      </c>
      <c r="AY134" s="16" t="s">
        <v>189</v>
      </c>
      <c r="AZ134" s="16" t="s">
        <v>189</v>
      </c>
      <c r="BA134" s="16" t="s">
        <v>189</v>
      </c>
      <c r="BB134" s="16" t="s">
        <v>189</v>
      </c>
      <c r="BC134" s="16" t="s">
        <v>189</v>
      </c>
      <c r="BD134" s="16" t="s">
        <v>189</v>
      </c>
      <c r="BE134" s="16" t="s">
        <v>189</v>
      </c>
      <c r="BF134" s="16" t="s">
        <v>189</v>
      </c>
      <c r="BG134" s="16" t="s">
        <v>189</v>
      </c>
      <c r="BH134" s="16" t="s">
        <v>189</v>
      </c>
      <c r="BI134" s="16" t="s">
        <v>189</v>
      </c>
      <c r="BJ134" s="16" t="s">
        <v>189</v>
      </c>
      <c r="BK134" s="16" t="s">
        <v>189</v>
      </c>
      <c r="BL134" s="16" t="s">
        <v>189</v>
      </c>
      <c r="BM134" s="16" t="s">
        <v>189</v>
      </c>
      <c r="BN134" s="16" t="s">
        <v>189</v>
      </c>
      <c r="BO134" s="16" t="s">
        <v>189</v>
      </c>
      <c r="BP134" s="16" t="s">
        <v>189</v>
      </c>
      <c r="BQ134" s="16" t="s">
        <v>189</v>
      </c>
      <c r="BR134" s="16" t="s">
        <v>189</v>
      </c>
      <c r="BS134" s="16">
        <v>-6.3315999999999999</v>
      </c>
    </row>
    <row r="135" spans="1:71">
      <c r="A135" t="s">
        <v>272</v>
      </c>
      <c r="B135" t="s">
        <v>67</v>
      </c>
      <c r="C135" t="s">
        <v>423</v>
      </c>
      <c r="D135" s="16">
        <v>30.841100000000001</v>
      </c>
      <c r="E135" s="16" t="s">
        <v>189</v>
      </c>
      <c r="F135" s="16" t="s">
        <v>189</v>
      </c>
      <c r="G135" s="16">
        <v>27.1218</v>
      </c>
      <c r="H135" s="16" t="s">
        <v>189</v>
      </c>
      <c r="I135" s="16">
        <v>28.365400000000001</v>
      </c>
      <c r="J135" s="16" t="s">
        <v>189</v>
      </c>
      <c r="K135" s="16">
        <v>31.048300000000001</v>
      </c>
      <c r="L135" s="16">
        <v>-33.126800000000003</v>
      </c>
      <c r="M135" s="16">
        <v>-33.297400000000003</v>
      </c>
      <c r="N135" s="16">
        <v>-23.2895</v>
      </c>
      <c r="O135" s="16">
        <v>34.913499999999999</v>
      </c>
      <c r="P135" s="16">
        <v>25.233000000000001</v>
      </c>
      <c r="Q135" s="16">
        <v>33.082799999999999</v>
      </c>
      <c r="R135" s="16">
        <v>27.700800000000001</v>
      </c>
      <c r="S135" s="16">
        <v>-31.77</v>
      </c>
      <c r="T135" s="16">
        <v>30.432400000000001</v>
      </c>
      <c r="U135" s="16">
        <v>32.365699999999997</v>
      </c>
      <c r="V135" s="16">
        <v>-24.7439</v>
      </c>
      <c r="W135" s="16">
        <v>34.669600000000003</v>
      </c>
      <c r="X135" s="16" t="s">
        <v>189</v>
      </c>
      <c r="Y135" s="16">
        <v>27.473099999999999</v>
      </c>
      <c r="Z135" s="16">
        <v>34.396900000000002</v>
      </c>
      <c r="AA135" s="16">
        <v>27.473099999999999</v>
      </c>
      <c r="AB135" s="16">
        <v>-27.602799999999998</v>
      </c>
      <c r="AC135" s="16" t="s">
        <v>189</v>
      </c>
      <c r="AD135" s="16" t="s">
        <v>189</v>
      </c>
      <c r="AE135" s="16">
        <v>-26.218800000000002</v>
      </c>
      <c r="AF135" s="16" t="s">
        <v>189</v>
      </c>
      <c r="AG135" s="16" t="s">
        <v>189</v>
      </c>
      <c r="AH135" s="16">
        <v>-41.955599999999997</v>
      </c>
      <c r="AI135" s="16">
        <v>24.6936</v>
      </c>
      <c r="AJ135" s="16" t="s">
        <v>189</v>
      </c>
      <c r="AK135" s="16">
        <v>29.044899999999998</v>
      </c>
      <c r="AL135" s="16">
        <v>-31.636099999999999</v>
      </c>
      <c r="AM135" s="16">
        <v>-29.049600000000002</v>
      </c>
      <c r="AN135" s="16" t="s">
        <v>189</v>
      </c>
      <c r="AO135" s="16">
        <v>29.520199999999999</v>
      </c>
      <c r="AP135" s="16">
        <v>-34.128700000000002</v>
      </c>
      <c r="AQ135" s="16">
        <v>-29.970800000000001</v>
      </c>
      <c r="AR135" s="16" t="s">
        <v>189</v>
      </c>
      <c r="AS135" s="16" t="s">
        <v>189</v>
      </c>
      <c r="AT135" s="16" t="s">
        <v>189</v>
      </c>
      <c r="AU135" s="16" t="s">
        <v>189</v>
      </c>
      <c r="AV135" s="16" t="s">
        <v>189</v>
      </c>
      <c r="AW135" s="16">
        <v>-32.430700000000002</v>
      </c>
      <c r="AX135" s="16" t="s">
        <v>189</v>
      </c>
      <c r="AY135" s="16">
        <v>-30.2681</v>
      </c>
      <c r="AZ135" s="16" t="s">
        <v>189</v>
      </c>
      <c r="BA135" s="16">
        <v>-24.5075</v>
      </c>
      <c r="BB135" s="16">
        <v>-29.267900000000001</v>
      </c>
      <c r="BC135" s="16" t="s">
        <v>189</v>
      </c>
      <c r="BD135" s="16" t="s">
        <v>189</v>
      </c>
      <c r="BE135" s="16">
        <v>-31.139700000000001</v>
      </c>
      <c r="BF135" s="16" t="s">
        <v>189</v>
      </c>
      <c r="BG135" s="16">
        <v>-31.719200000000001</v>
      </c>
      <c r="BH135" s="16">
        <v>33.319699999999997</v>
      </c>
      <c r="BI135" s="16" t="s">
        <v>189</v>
      </c>
      <c r="BJ135" s="16">
        <v>-29.036100000000001</v>
      </c>
      <c r="BK135" s="16" t="s">
        <v>189</v>
      </c>
      <c r="BL135" s="16" t="s">
        <v>189</v>
      </c>
      <c r="BM135" s="16">
        <v>25.375800000000002</v>
      </c>
      <c r="BN135" s="16" t="s">
        <v>189</v>
      </c>
      <c r="BO135" s="16">
        <v>-23.850999999999999</v>
      </c>
      <c r="BP135" s="16" t="s">
        <v>189</v>
      </c>
      <c r="BQ135" s="16">
        <v>-31.0151</v>
      </c>
      <c r="BR135" s="16" t="s">
        <v>189</v>
      </c>
      <c r="BS135" s="16">
        <v>25.6874</v>
      </c>
    </row>
    <row r="136" spans="1:71">
      <c r="A136" t="s">
        <v>272</v>
      </c>
      <c r="B136" t="s">
        <v>4</v>
      </c>
      <c r="C136" t="s">
        <v>424</v>
      </c>
      <c r="D136" s="16">
        <v>18.474699999999999</v>
      </c>
      <c r="E136" s="16">
        <v>-14.598100000000001</v>
      </c>
      <c r="F136" s="16">
        <v>-23.212299999999999</v>
      </c>
      <c r="G136" s="16">
        <v>18.3569</v>
      </c>
      <c r="H136" s="16">
        <v>-14.598100000000001</v>
      </c>
      <c r="I136" s="16">
        <v>19.5047</v>
      </c>
      <c r="J136" s="16" t="s">
        <v>189</v>
      </c>
      <c r="K136" s="16">
        <v>18.7471</v>
      </c>
      <c r="L136" s="16">
        <v>-15.629099999999999</v>
      </c>
      <c r="M136" s="16">
        <v>19.145199999999999</v>
      </c>
      <c r="N136" s="16">
        <v>-20.2118</v>
      </c>
      <c r="O136" s="16">
        <v>16.300799999999999</v>
      </c>
      <c r="P136" s="16">
        <v>20.4663</v>
      </c>
      <c r="Q136" s="16">
        <v>16.022200000000002</v>
      </c>
      <c r="R136" s="16">
        <v>21.138300000000001</v>
      </c>
      <c r="S136" s="16">
        <v>21.407900000000001</v>
      </c>
      <c r="T136" s="16">
        <v>15.159599999999999</v>
      </c>
      <c r="U136" s="16">
        <v>17.8916</v>
      </c>
      <c r="V136" s="16">
        <v>19.436399999999999</v>
      </c>
      <c r="W136" s="16">
        <v>18.9693</v>
      </c>
      <c r="X136" s="16" t="s">
        <v>189</v>
      </c>
      <c r="Y136" s="16">
        <v>-17.3337</v>
      </c>
      <c r="Z136" s="16">
        <v>18.860600000000002</v>
      </c>
      <c r="AA136" s="16">
        <v>-17.3337</v>
      </c>
      <c r="AB136" s="16">
        <v>21.860700000000001</v>
      </c>
      <c r="AC136" s="16" t="s">
        <v>189</v>
      </c>
      <c r="AD136" s="16" t="s">
        <v>189</v>
      </c>
      <c r="AE136" s="16">
        <v>23.668700000000001</v>
      </c>
      <c r="AF136" s="16">
        <v>-16.6326</v>
      </c>
      <c r="AG136" s="16">
        <v>-26.197099999999999</v>
      </c>
      <c r="AH136" s="16">
        <v>-13.305400000000001</v>
      </c>
      <c r="AI136" s="16" t="s">
        <v>189</v>
      </c>
      <c r="AJ136" s="16" t="s">
        <v>189</v>
      </c>
      <c r="AK136" s="16">
        <v>-15.1928</v>
      </c>
      <c r="AL136" s="16">
        <v>-15.4657</v>
      </c>
      <c r="AM136" s="16" t="s">
        <v>189</v>
      </c>
      <c r="AN136" s="16" t="s">
        <v>189</v>
      </c>
      <c r="AO136" s="16">
        <v>17.379100000000001</v>
      </c>
      <c r="AP136" s="16">
        <v>-17.867000000000001</v>
      </c>
      <c r="AQ136" s="16">
        <v>-17.930499999999999</v>
      </c>
      <c r="AR136" s="16" t="s">
        <v>189</v>
      </c>
      <c r="AS136" s="16">
        <v>-23.036000000000001</v>
      </c>
      <c r="AT136" s="16">
        <v>-13.2163</v>
      </c>
      <c r="AU136" s="16">
        <v>-25.8188</v>
      </c>
      <c r="AV136" s="16" t="s">
        <v>189</v>
      </c>
      <c r="AW136" s="16">
        <v>19.764500000000002</v>
      </c>
      <c r="AX136" s="16">
        <v>-13.9915</v>
      </c>
      <c r="AY136" s="16">
        <v>23.219000000000001</v>
      </c>
      <c r="AZ136" s="16" t="s">
        <v>189</v>
      </c>
      <c r="BA136" s="16" t="s">
        <v>189</v>
      </c>
      <c r="BB136" s="16" t="s">
        <v>189</v>
      </c>
      <c r="BC136" s="16" t="s">
        <v>189</v>
      </c>
      <c r="BD136" s="16">
        <v>-15.308</v>
      </c>
      <c r="BE136" s="16" t="s">
        <v>189</v>
      </c>
      <c r="BF136" s="16">
        <v>-13.673999999999999</v>
      </c>
      <c r="BG136" s="16">
        <v>-17.966999999999999</v>
      </c>
      <c r="BH136" s="16">
        <v>16.424299999999999</v>
      </c>
      <c r="BI136" s="16" t="s">
        <v>189</v>
      </c>
      <c r="BJ136" s="16">
        <v>20.914200000000001</v>
      </c>
      <c r="BK136" s="16" t="s">
        <v>189</v>
      </c>
      <c r="BL136" s="16" t="s">
        <v>189</v>
      </c>
      <c r="BM136" s="16">
        <v>20.388999999999999</v>
      </c>
      <c r="BN136" s="16" t="s">
        <v>189</v>
      </c>
      <c r="BO136" s="16">
        <v>22.557099999999998</v>
      </c>
      <c r="BP136" s="16" t="s">
        <v>189</v>
      </c>
      <c r="BQ136" s="16">
        <v>-16.919899999999998</v>
      </c>
      <c r="BR136" s="16" t="s">
        <v>189</v>
      </c>
      <c r="BS136" s="16">
        <v>21.520299999999999</v>
      </c>
    </row>
    <row r="137" spans="1:71">
      <c r="A137" t="s">
        <v>273</v>
      </c>
      <c r="B137" t="s">
        <v>0</v>
      </c>
      <c r="C137" t="s">
        <v>425</v>
      </c>
      <c r="D137" s="16">
        <v>7.1607000000000003</v>
      </c>
      <c r="E137" s="16">
        <v>9.9680999999999997</v>
      </c>
      <c r="F137" s="16">
        <v>6.1040000000000001</v>
      </c>
      <c r="G137" s="16">
        <v>4.7869999999999999</v>
      </c>
      <c r="H137" s="16">
        <v>9.9680999999999997</v>
      </c>
      <c r="I137" s="16">
        <v>5.3743999999999996</v>
      </c>
      <c r="J137" s="16">
        <v>-9.2971000000000004</v>
      </c>
      <c r="K137" s="16">
        <v>7.0667</v>
      </c>
      <c r="L137" s="16">
        <v>7.8421000000000003</v>
      </c>
      <c r="M137" s="16">
        <v>7.4294000000000002</v>
      </c>
      <c r="N137" s="16">
        <v>6.2504</v>
      </c>
      <c r="O137" s="16">
        <v>7.7050000000000001</v>
      </c>
      <c r="P137" s="16">
        <v>6.5742000000000003</v>
      </c>
      <c r="Q137" s="16">
        <v>7.0732999999999997</v>
      </c>
      <c r="R137" s="16">
        <v>7.6502999999999997</v>
      </c>
      <c r="S137" s="16">
        <v>7.31</v>
      </c>
      <c r="T137" s="16">
        <v>6.9073000000000002</v>
      </c>
      <c r="U137" s="16">
        <v>6.8864000000000001</v>
      </c>
      <c r="V137" s="16">
        <v>7.5258000000000003</v>
      </c>
      <c r="W137" s="16">
        <v>7.9766000000000004</v>
      </c>
      <c r="X137" s="16">
        <v>-7.4927999999999999</v>
      </c>
      <c r="Y137" s="16">
        <v>5.7214</v>
      </c>
      <c r="Z137" s="16">
        <v>7.9302999999999999</v>
      </c>
      <c r="AA137" s="16">
        <v>5.7214</v>
      </c>
      <c r="AB137" s="16">
        <v>-7.9248000000000003</v>
      </c>
      <c r="AC137" s="16" t="s">
        <v>189</v>
      </c>
      <c r="AD137" s="16" t="s">
        <v>189</v>
      </c>
      <c r="AE137" s="16">
        <v>-4.2760999999999996</v>
      </c>
      <c r="AF137" s="16">
        <v>-7.1501000000000001</v>
      </c>
      <c r="AG137" s="16" t="s">
        <v>189</v>
      </c>
      <c r="AH137" s="16">
        <v>7.4325999999999999</v>
      </c>
      <c r="AI137" s="16">
        <v>6.0453000000000001</v>
      </c>
      <c r="AJ137" s="16">
        <v>9.0016999999999996</v>
      </c>
      <c r="AK137" s="16">
        <v>5.6250999999999998</v>
      </c>
      <c r="AL137" s="16">
        <v>6.9288999999999996</v>
      </c>
      <c r="AM137" s="16">
        <v>6.7773000000000003</v>
      </c>
      <c r="AN137" s="16">
        <v>9.8255999999999997</v>
      </c>
      <c r="AO137" s="16">
        <v>5.1803999999999997</v>
      </c>
      <c r="AP137" s="16">
        <v>6.2035999999999998</v>
      </c>
      <c r="AQ137" s="16">
        <v>-9.4282000000000004</v>
      </c>
      <c r="AR137" s="16">
        <v>-10.4725</v>
      </c>
      <c r="AS137" s="16">
        <v>5.6372</v>
      </c>
      <c r="AT137" s="16">
        <v>8.3896999999999995</v>
      </c>
      <c r="AU137" s="16" t="s">
        <v>189</v>
      </c>
      <c r="AV137" s="16">
        <v>11.4717</v>
      </c>
      <c r="AW137" s="16">
        <v>5.9259000000000004</v>
      </c>
      <c r="AX137" s="16">
        <v>7.9</v>
      </c>
      <c r="AY137" s="16">
        <v>-8.7632999999999992</v>
      </c>
      <c r="AZ137" s="16">
        <v>-8.1542999999999992</v>
      </c>
      <c r="BA137" s="16">
        <v>-4.1032999999999999</v>
      </c>
      <c r="BB137" s="16">
        <v>5.8655999999999997</v>
      </c>
      <c r="BC137" s="16" t="s">
        <v>189</v>
      </c>
      <c r="BD137" s="16">
        <v>10.2034</v>
      </c>
      <c r="BE137" s="16">
        <v>5.5827999999999998</v>
      </c>
      <c r="BF137" s="16">
        <v>9.8085000000000004</v>
      </c>
      <c r="BG137" s="16">
        <v>-3.1333000000000002</v>
      </c>
      <c r="BH137" s="16">
        <v>8.3148</v>
      </c>
      <c r="BI137" s="16" t="s">
        <v>189</v>
      </c>
      <c r="BJ137" s="16">
        <v>6.5717999999999996</v>
      </c>
      <c r="BK137" s="16" t="s">
        <v>189</v>
      </c>
      <c r="BL137" s="16" t="s">
        <v>189</v>
      </c>
      <c r="BM137" s="16">
        <v>6.1135000000000002</v>
      </c>
      <c r="BN137" s="16">
        <v>5.3102999999999998</v>
      </c>
      <c r="BO137" s="16">
        <v>9.1702999999999992</v>
      </c>
      <c r="BP137" s="16">
        <v>10.0784</v>
      </c>
      <c r="BQ137" s="16">
        <v>4.6231999999999998</v>
      </c>
      <c r="BR137" s="16" t="s">
        <v>189</v>
      </c>
      <c r="BS137" s="16">
        <v>7.4804000000000004</v>
      </c>
    </row>
    <row r="138" spans="1:71">
      <c r="A138" t="s">
        <v>273</v>
      </c>
      <c r="B138" t="s">
        <v>75</v>
      </c>
      <c r="C138" t="s">
        <v>426</v>
      </c>
      <c r="D138" s="16">
        <v>2.0253999999999999</v>
      </c>
      <c r="E138" s="16">
        <v>2.6503000000000001</v>
      </c>
      <c r="F138" s="16">
        <v>2.9363999999999999</v>
      </c>
      <c r="G138" s="16">
        <v>1.1082000000000001</v>
      </c>
      <c r="H138" s="16">
        <v>2.6503000000000001</v>
      </c>
      <c r="I138" s="16">
        <v>1.7239</v>
      </c>
      <c r="J138" s="16" t="s">
        <v>189</v>
      </c>
      <c r="K138" s="16">
        <v>1.8539000000000001</v>
      </c>
      <c r="L138" s="16" t="s">
        <v>189</v>
      </c>
      <c r="M138" s="16">
        <v>1.8586</v>
      </c>
      <c r="N138" s="16">
        <v>1.7587999999999999</v>
      </c>
      <c r="O138" s="16">
        <v>1.1952</v>
      </c>
      <c r="P138" s="16">
        <v>2.4205999999999999</v>
      </c>
      <c r="Q138" s="16">
        <v>2.4426999999999999</v>
      </c>
      <c r="R138" s="16">
        <v>0.99509999999999998</v>
      </c>
      <c r="S138" s="16">
        <v>1.5273000000000001</v>
      </c>
      <c r="T138" s="16">
        <v>2.3008999999999999</v>
      </c>
      <c r="U138" s="16">
        <v>2.2542</v>
      </c>
      <c r="V138" s="16">
        <v>1.7733000000000001</v>
      </c>
      <c r="W138" s="16">
        <v>1.8795999999999999</v>
      </c>
      <c r="X138" s="16" t="s">
        <v>189</v>
      </c>
      <c r="Y138" s="16">
        <v>-3.7669999999999999</v>
      </c>
      <c r="Z138" s="16">
        <v>1.6949000000000001</v>
      </c>
      <c r="AA138" s="16">
        <v>-3.7669999999999999</v>
      </c>
      <c r="AB138" s="16">
        <v>1.2932999999999999</v>
      </c>
      <c r="AC138" s="16" t="s">
        <v>189</v>
      </c>
      <c r="AD138" s="16" t="s">
        <v>189</v>
      </c>
      <c r="AE138" s="16">
        <v>-2.0729000000000002</v>
      </c>
      <c r="AF138" s="16">
        <v>-1.0174000000000001</v>
      </c>
      <c r="AG138" s="16" t="s">
        <v>189</v>
      </c>
      <c r="AH138" s="16">
        <v>1.9928999999999999</v>
      </c>
      <c r="AI138" s="16">
        <v>-3.4293</v>
      </c>
      <c r="AJ138" s="16">
        <v>-4.2816000000000001</v>
      </c>
      <c r="AK138" s="16">
        <v>1.4733000000000001</v>
      </c>
      <c r="AL138" s="16">
        <v>3.4489999999999998</v>
      </c>
      <c r="AM138" s="16">
        <v>0.18659999999999999</v>
      </c>
      <c r="AN138" s="16">
        <v>-2.9121999999999999</v>
      </c>
      <c r="AO138" s="16">
        <v>1.8624000000000001</v>
      </c>
      <c r="AP138" s="16">
        <v>3.2806999999999999</v>
      </c>
      <c r="AQ138" s="16">
        <v>-1E-4</v>
      </c>
      <c r="AR138" s="16" t="s">
        <v>189</v>
      </c>
      <c r="AS138" s="16">
        <v>1.5424</v>
      </c>
      <c r="AT138" s="16">
        <v>1.7225999999999999</v>
      </c>
      <c r="AU138" s="16">
        <v>-1.9166000000000001</v>
      </c>
      <c r="AV138" s="16">
        <v>-1.1992</v>
      </c>
      <c r="AW138" s="16">
        <v>1.7655000000000001</v>
      </c>
      <c r="AX138" s="16">
        <v>1.8138000000000001</v>
      </c>
      <c r="AY138" s="16">
        <v>1.1298999999999999</v>
      </c>
      <c r="AZ138" s="16" t="s">
        <v>189</v>
      </c>
      <c r="BA138" s="16" t="s">
        <v>189</v>
      </c>
      <c r="BB138" s="16">
        <v>-5.0909000000000004</v>
      </c>
      <c r="BC138" s="16" t="s">
        <v>189</v>
      </c>
      <c r="BD138" s="16">
        <v>-1.0809</v>
      </c>
      <c r="BE138" s="16" t="s">
        <v>189</v>
      </c>
      <c r="BF138" s="16">
        <v>-1.8016000000000001</v>
      </c>
      <c r="BG138" s="16" t="s">
        <v>189</v>
      </c>
      <c r="BH138" s="16">
        <v>1.2984</v>
      </c>
      <c r="BI138" s="16" t="s">
        <v>189</v>
      </c>
      <c r="BJ138" s="16">
        <v>1.9479</v>
      </c>
      <c r="BK138" s="16" t="s">
        <v>189</v>
      </c>
      <c r="BL138" s="16" t="s">
        <v>189</v>
      </c>
      <c r="BM138" s="16">
        <v>2.0794000000000001</v>
      </c>
      <c r="BN138" s="16">
        <v>3.3323999999999998</v>
      </c>
      <c r="BO138" s="16">
        <v>1.0670999999999999</v>
      </c>
      <c r="BP138" s="16">
        <v>-3.0053999999999998</v>
      </c>
      <c r="BQ138" s="16">
        <v>1.9193</v>
      </c>
      <c r="BR138" s="16" t="s">
        <v>189</v>
      </c>
      <c r="BS138" s="16">
        <v>1.0793999999999999</v>
      </c>
    </row>
    <row r="139" spans="1:71">
      <c r="A139" t="s">
        <v>273</v>
      </c>
      <c r="B139" t="s">
        <v>2</v>
      </c>
      <c r="C139" t="s">
        <v>427</v>
      </c>
      <c r="D139" s="16">
        <v>4.5521000000000003</v>
      </c>
      <c r="E139" s="16">
        <v>5.5025000000000004</v>
      </c>
      <c r="F139" s="16" t="s">
        <v>189</v>
      </c>
      <c r="G139" s="16">
        <v>-1.4220999999999999</v>
      </c>
      <c r="H139" s="16">
        <v>5.5025000000000004</v>
      </c>
      <c r="I139" s="16">
        <v>-2.4014000000000002</v>
      </c>
      <c r="J139" s="16">
        <v>3.8988999999999998</v>
      </c>
      <c r="K139" s="16">
        <v>5.5125000000000002</v>
      </c>
      <c r="L139" s="16">
        <v>5.0713999999999997</v>
      </c>
      <c r="M139" s="16">
        <v>-3.0991</v>
      </c>
      <c r="N139" s="16" t="s">
        <v>189</v>
      </c>
      <c r="O139" s="16">
        <v>4.6950000000000003</v>
      </c>
      <c r="P139" s="16" t="s">
        <v>189</v>
      </c>
      <c r="Q139" s="16">
        <v>4.8369</v>
      </c>
      <c r="R139" s="16" t="s">
        <v>189</v>
      </c>
      <c r="S139" s="16" t="s">
        <v>189</v>
      </c>
      <c r="T139" s="16">
        <v>4.1459999999999999</v>
      </c>
      <c r="U139" s="16">
        <v>4.5096999999999996</v>
      </c>
      <c r="V139" s="16" t="s">
        <v>189</v>
      </c>
      <c r="W139" s="16">
        <v>-5.7682000000000002</v>
      </c>
      <c r="X139" s="16" t="s">
        <v>189</v>
      </c>
      <c r="Y139" s="16">
        <v>4.0811999999999999</v>
      </c>
      <c r="Z139" s="16">
        <v>-5.5955000000000004</v>
      </c>
      <c r="AA139" s="16">
        <v>4.0811999999999999</v>
      </c>
      <c r="AB139" s="16" t="s">
        <v>189</v>
      </c>
      <c r="AC139" s="16" t="s">
        <v>189</v>
      </c>
      <c r="AD139" s="16" t="s">
        <v>189</v>
      </c>
      <c r="AE139" s="16" t="s">
        <v>189</v>
      </c>
      <c r="AF139" s="16" t="s">
        <v>189</v>
      </c>
      <c r="AG139" s="16" t="s">
        <v>189</v>
      </c>
      <c r="AH139" s="16">
        <v>-4.1193999999999997</v>
      </c>
      <c r="AI139" s="16">
        <v>4.1306000000000003</v>
      </c>
      <c r="AJ139" s="16">
        <v>5.1474000000000002</v>
      </c>
      <c r="AK139" s="16">
        <v>-1.95</v>
      </c>
      <c r="AL139" s="16">
        <v>4.375</v>
      </c>
      <c r="AM139" s="16" t="s">
        <v>189</v>
      </c>
      <c r="AN139" s="16">
        <v>5.8215000000000003</v>
      </c>
      <c r="AO139" s="16">
        <v>-1.7054</v>
      </c>
      <c r="AP139" s="16">
        <v>4.9143999999999997</v>
      </c>
      <c r="AQ139" s="16" t="s">
        <v>189</v>
      </c>
      <c r="AR139" s="16" t="s">
        <v>189</v>
      </c>
      <c r="AS139" s="16" t="s">
        <v>189</v>
      </c>
      <c r="AT139" s="16" t="s">
        <v>189</v>
      </c>
      <c r="AU139" s="16" t="s">
        <v>189</v>
      </c>
      <c r="AV139" s="16">
        <v>-7.1574</v>
      </c>
      <c r="AW139" s="16" t="s">
        <v>189</v>
      </c>
      <c r="AX139" s="16">
        <v>-5.8293999999999997</v>
      </c>
      <c r="AY139" s="16" t="s">
        <v>189</v>
      </c>
      <c r="AZ139" s="16">
        <v>4.7849000000000004</v>
      </c>
      <c r="BA139" s="16">
        <v>-2.3264999999999998</v>
      </c>
      <c r="BB139" s="16">
        <v>4.476</v>
      </c>
      <c r="BC139" s="16" t="s">
        <v>189</v>
      </c>
      <c r="BD139" s="16">
        <v>-6.1768999999999998</v>
      </c>
      <c r="BE139" s="16">
        <v>4.1703999999999999</v>
      </c>
      <c r="BF139" s="16">
        <v>5.5872999999999999</v>
      </c>
      <c r="BG139" s="16">
        <v>-1.6597999999999999</v>
      </c>
      <c r="BH139" s="16">
        <v>4.7808999999999999</v>
      </c>
      <c r="BI139" s="16" t="s">
        <v>189</v>
      </c>
      <c r="BJ139" s="16" t="s">
        <v>189</v>
      </c>
      <c r="BK139" s="16" t="s">
        <v>189</v>
      </c>
      <c r="BL139" s="16" t="s">
        <v>189</v>
      </c>
      <c r="BM139" s="16" t="s">
        <v>189</v>
      </c>
      <c r="BN139" s="16" t="s">
        <v>189</v>
      </c>
      <c r="BO139" s="16" t="s">
        <v>189</v>
      </c>
      <c r="BP139" s="16">
        <v>5.5441000000000003</v>
      </c>
      <c r="BQ139" s="16">
        <v>-2.7595000000000001</v>
      </c>
      <c r="BR139" s="16" t="s">
        <v>189</v>
      </c>
      <c r="BS139" s="16" t="s">
        <v>189</v>
      </c>
    </row>
    <row r="140" spans="1:71">
      <c r="A140" t="s">
        <v>274</v>
      </c>
      <c r="B140" t="s">
        <v>0</v>
      </c>
      <c r="C140" t="s">
        <v>428</v>
      </c>
      <c r="D140" s="16">
        <v>5.4055999999999997</v>
      </c>
      <c r="E140" s="16">
        <v>6.0936000000000003</v>
      </c>
      <c r="F140" s="16">
        <v>5.7435</v>
      </c>
      <c r="G140" s="16">
        <v>4.5505000000000004</v>
      </c>
      <c r="H140" s="16">
        <v>6.0936000000000003</v>
      </c>
      <c r="I140" s="16">
        <v>5.1002000000000001</v>
      </c>
      <c r="J140" s="16" t="s">
        <v>189</v>
      </c>
      <c r="K140" s="16">
        <v>5.4432999999999998</v>
      </c>
      <c r="L140" s="16">
        <v>6.2374999999999998</v>
      </c>
      <c r="M140" s="16">
        <v>4.3638000000000003</v>
      </c>
      <c r="N140" s="16">
        <v>-7.5743</v>
      </c>
      <c r="O140" s="16">
        <v>5.8898000000000001</v>
      </c>
      <c r="P140" s="16">
        <v>4.5812999999999997</v>
      </c>
      <c r="Q140" s="16">
        <v>6.0138999999999996</v>
      </c>
      <c r="R140" s="16">
        <v>5.1562999999999999</v>
      </c>
      <c r="S140" s="16">
        <v>7.1891999999999996</v>
      </c>
      <c r="T140" s="16">
        <v>3.7610000000000001</v>
      </c>
      <c r="U140" s="16">
        <v>6.8796999999999997</v>
      </c>
      <c r="V140" s="16">
        <v>5.194</v>
      </c>
      <c r="W140" s="16">
        <v>7.2534000000000001</v>
      </c>
      <c r="X140" s="16" t="s">
        <v>189</v>
      </c>
      <c r="Y140" s="16">
        <v>4.1851000000000003</v>
      </c>
      <c r="Z140" s="16">
        <v>6.5030000000000001</v>
      </c>
      <c r="AA140" s="16">
        <v>4.1851000000000003</v>
      </c>
      <c r="AB140" s="16">
        <v>8.1790000000000003</v>
      </c>
      <c r="AC140" s="16">
        <v>-4.2906000000000004</v>
      </c>
      <c r="AD140" s="16">
        <v>-7.1436999999999999</v>
      </c>
      <c r="AE140" s="16">
        <v>7.3258000000000001</v>
      </c>
      <c r="AF140" s="16">
        <v>-7.0804</v>
      </c>
      <c r="AG140" s="16">
        <v>7.1974999999999998</v>
      </c>
      <c r="AH140" s="16">
        <v>-3.0324</v>
      </c>
      <c r="AI140" s="16">
        <v>4.1379000000000001</v>
      </c>
      <c r="AJ140" s="16">
        <v>-5.1326999999999998</v>
      </c>
      <c r="AK140" s="16">
        <v>3.0665</v>
      </c>
      <c r="AL140" s="16">
        <v>-5.2297000000000002</v>
      </c>
      <c r="AM140" s="16">
        <v>3.0651999999999999</v>
      </c>
      <c r="AN140" s="16" t="s">
        <v>189</v>
      </c>
      <c r="AO140" s="16">
        <v>-5.8468</v>
      </c>
      <c r="AP140" s="16" t="s">
        <v>189</v>
      </c>
      <c r="AQ140" s="16">
        <v>-5.3010999999999999</v>
      </c>
      <c r="AR140" s="16">
        <v>5.718</v>
      </c>
      <c r="AS140" s="16">
        <v>5.0037000000000003</v>
      </c>
      <c r="AT140" s="16">
        <v>-5.5385999999999997</v>
      </c>
      <c r="AU140" s="16">
        <v>5.1417000000000002</v>
      </c>
      <c r="AV140" s="16">
        <v>-6.1249000000000002</v>
      </c>
      <c r="AW140" s="16">
        <v>6.7346000000000004</v>
      </c>
      <c r="AX140" s="16" t="s">
        <v>189</v>
      </c>
      <c r="AY140" s="16">
        <v>6.2401</v>
      </c>
      <c r="AZ140" s="16">
        <v>6.2792000000000003</v>
      </c>
      <c r="BA140" s="16">
        <v>2.6318999999999999</v>
      </c>
      <c r="BB140" s="16">
        <v>-5.2908999999999997</v>
      </c>
      <c r="BC140" s="16">
        <v>3.3216999999999999</v>
      </c>
      <c r="BD140" s="16">
        <v>7.8449</v>
      </c>
      <c r="BE140" s="16">
        <v>4.8395999999999999</v>
      </c>
      <c r="BF140" s="16">
        <v>6.0685000000000002</v>
      </c>
      <c r="BG140" s="16">
        <v>5.8169000000000004</v>
      </c>
      <c r="BH140" s="16">
        <v>5.8914999999999997</v>
      </c>
      <c r="BI140" s="16">
        <v>5.8445</v>
      </c>
      <c r="BJ140" s="16">
        <v>5.4805999999999999</v>
      </c>
      <c r="BK140" s="16" t="s">
        <v>189</v>
      </c>
      <c r="BL140" s="16" t="s">
        <v>189</v>
      </c>
      <c r="BM140" s="16">
        <v>4.4842000000000004</v>
      </c>
      <c r="BN140" s="16" t="s">
        <v>189</v>
      </c>
      <c r="BO140" s="16">
        <v>4.5244999999999997</v>
      </c>
      <c r="BP140" s="16">
        <v>-6.0834999999999999</v>
      </c>
      <c r="BQ140" s="16" t="s">
        <v>189</v>
      </c>
      <c r="BR140" s="16">
        <v>-6.1036999999999999</v>
      </c>
      <c r="BS140" s="16">
        <v>4.9363999999999999</v>
      </c>
    </row>
    <row r="141" spans="1:71">
      <c r="A141" t="s">
        <v>274</v>
      </c>
      <c r="B141" t="s">
        <v>75</v>
      </c>
      <c r="C141" t="s">
        <v>429</v>
      </c>
      <c r="D141" s="16">
        <v>1.0092000000000001</v>
      </c>
      <c r="E141" s="16">
        <v>1.2176</v>
      </c>
      <c r="F141" s="16">
        <v>1.3386</v>
      </c>
      <c r="G141" s="16">
        <v>0.57830000000000004</v>
      </c>
      <c r="H141" s="16">
        <v>1.2176</v>
      </c>
      <c r="I141" s="16">
        <v>0.91520000000000001</v>
      </c>
      <c r="J141" s="16" t="s">
        <v>189</v>
      </c>
      <c r="K141" s="16">
        <v>0.97399999999999998</v>
      </c>
      <c r="L141" s="16">
        <v>1.0482</v>
      </c>
      <c r="M141" s="16">
        <v>0.95620000000000005</v>
      </c>
      <c r="N141" s="16">
        <v>1.1367</v>
      </c>
      <c r="O141" s="16">
        <v>0.88149999999999995</v>
      </c>
      <c r="P141" s="16">
        <v>1.2185999999999999</v>
      </c>
      <c r="Q141" s="16">
        <v>1.0928</v>
      </c>
      <c r="R141" s="16">
        <v>0.99180000000000001</v>
      </c>
      <c r="S141" s="16">
        <v>1.3224</v>
      </c>
      <c r="T141" s="16">
        <v>0.61860000000000004</v>
      </c>
      <c r="U141" s="16">
        <v>1.0463</v>
      </c>
      <c r="V141" s="16">
        <v>1.0087999999999999</v>
      </c>
      <c r="W141" s="16">
        <v>0.83930000000000005</v>
      </c>
      <c r="X141" s="16" t="s">
        <v>189</v>
      </c>
      <c r="Y141" s="16">
        <v>1.2049000000000001</v>
      </c>
      <c r="Z141" s="16">
        <v>0.8972</v>
      </c>
      <c r="AA141" s="16">
        <v>1.2049000000000001</v>
      </c>
      <c r="AB141" s="16">
        <v>1.0346</v>
      </c>
      <c r="AC141" s="16">
        <v>-2.6229</v>
      </c>
      <c r="AD141" s="16">
        <v>1.4756</v>
      </c>
      <c r="AE141" s="16">
        <v>1.2996000000000001</v>
      </c>
      <c r="AF141" s="16">
        <v>-1.8498000000000001</v>
      </c>
      <c r="AG141" s="16">
        <v>1.2757000000000001</v>
      </c>
      <c r="AH141" s="16">
        <v>0.54610000000000003</v>
      </c>
      <c r="AI141" s="16">
        <v>0.66410000000000002</v>
      </c>
      <c r="AJ141" s="16">
        <v>0.94499999999999995</v>
      </c>
      <c r="AK141" s="16">
        <v>0.4158</v>
      </c>
      <c r="AL141" s="16">
        <v>-0.7036</v>
      </c>
      <c r="AM141" s="16">
        <v>0.56459999999999999</v>
      </c>
      <c r="AN141" s="16">
        <v>-2.0857000000000001</v>
      </c>
      <c r="AO141" s="16">
        <v>0.53010000000000002</v>
      </c>
      <c r="AP141" s="16">
        <v>-2.4359000000000002</v>
      </c>
      <c r="AQ141" s="16">
        <v>0.48709999999999998</v>
      </c>
      <c r="AR141" s="16">
        <v>1.0984</v>
      </c>
      <c r="AS141" s="16">
        <v>0.9879</v>
      </c>
      <c r="AT141" s="16">
        <v>0.85099999999999998</v>
      </c>
      <c r="AU141" s="16">
        <v>1.0753999999999999</v>
      </c>
      <c r="AV141" s="16">
        <v>0.87470000000000003</v>
      </c>
      <c r="AW141" s="16">
        <v>0.95299999999999996</v>
      </c>
      <c r="AX141" s="16">
        <v>-0.72230000000000005</v>
      </c>
      <c r="AY141" s="16">
        <v>0.95540000000000003</v>
      </c>
      <c r="AZ141" s="16">
        <v>1.6162000000000001</v>
      </c>
      <c r="BA141" s="16">
        <v>0.83819999999999995</v>
      </c>
      <c r="BB141" s="16">
        <v>-1.383</v>
      </c>
      <c r="BC141" s="16">
        <v>1.0747</v>
      </c>
      <c r="BD141" s="16">
        <v>0.45500000000000002</v>
      </c>
      <c r="BE141" s="16">
        <v>1.2221</v>
      </c>
      <c r="BF141" s="16">
        <v>1.2612000000000001</v>
      </c>
      <c r="BG141" s="16">
        <v>0.42199999999999999</v>
      </c>
      <c r="BH141" s="16">
        <v>1.1254999999999999</v>
      </c>
      <c r="BI141" s="16">
        <v>0.71130000000000004</v>
      </c>
      <c r="BJ141" s="16">
        <v>1.2358</v>
      </c>
      <c r="BK141" s="16" t="s">
        <v>189</v>
      </c>
      <c r="BL141" s="16" t="s">
        <v>189</v>
      </c>
      <c r="BM141" s="16">
        <v>1.2719</v>
      </c>
      <c r="BN141" s="16" t="s">
        <v>189</v>
      </c>
      <c r="BO141" s="16">
        <v>1.2415</v>
      </c>
      <c r="BP141" s="16">
        <v>1.5409999999999999</v>
      </c>
      <c r="BQ141" s="16" t="s">
        <v>189</v>
      </c>
      <c r="BR141" s="16">
        <v>0.90490000000000004</v>
      </c>
      <c r="BS141" s="16">
        <v>1.0206999999999999</v>
      </c>
    </row>
    <row r="142" spans="1:71">
      <c r="A142" t="s">
        <v>274</v>
      </c>
      <c r="B142" t="s">
        <v>2</v>
      </c>
      <c r="C142" t="s">
        <v>430</v>
      </c>
      <c r="D142" s="16">
        <v>7.9702000000000002</v>
      </c>
      <c r="E142" s="16">
        <v>8.4985999999999997</v>
      </c>
      <c r="F142" s="16">
        <v>10.5123</v>
      </c>
      <c r="G142" s="16">
        <v>4.7788000000000004</v>
      </c>
      <c r="H142" s="16">
        <v>8.4985999999999997</v>
      </c>
      <c r="I142" s="16">
        <v>7.5208000000000004</v>
      </c>
      <c r="J142" s="16" t="s">
        <v>189</v>
      </c>
      <c r="K142" s="16">
        <v>8.2863000000000007</v>
      </c>
      <c r="L142" s="16">
        <v>9.8897999999999993</v>
      </c>
      <c r="M142" s="16">
        <v>3.0249999999999999</v>
      </c>
      <c r="N142" s="16" t="s">
        <v>189</v>
      </c>
      <c r="O142" s="16">
        <v>7.6128</v>
      </c>
      <c r="P142" s="16">
        <v>-9.3157999999999994</v>
      </c>
      <c r="Q142" s="16">
        <v>9.7367000000000008</v>
      </c>
      <c r="R142" s="16">
        <v>6.3003</v>
      </c>
      <c r="S142" s="16">
        <v>9.1379999999999999</v>
      </c>
      <c r="T142" s="16">
        <v>7.3254000000000001</v>
      </c>
      <c r="U142" s="16">
        <v>6.7126999999999999</v>
      </c>
      <c r="V142" s="16">
        <v>8.3801000000000005</v>
      </c>
      <c r="W142" s="16">
        <v>8.4817999999999998</v>
      </c>
      <c r="X142" s="16" t="s">
        <v>189</v>
      </c>
      <c r="Y142" s="16">
        <v>7.5650000000000004</v>
      </c>
      <c r="Z142" s="16">
        <v>8.6572999999999993</v>
      </c>
      <c r="AA142" s="16">
        <v>7.5650000000000004</v>
      </c>
      <c r="AB142" s="16">
        <v>9.6517999999999997</v>
      </c>
      <c r="AC142" s="16">
        <v>-8.1441999999999997</v>
      </c>
      <c r="AD142" s="16">
        <v>-8.1267999999999994</v>
      </c>
      <c r="AE142" s="16">
        <v>-10.398899999999999</v>
      </c>
      <c r="AF142" s="16">
        <v>-7.2920999999999996</v>
      </c>
      <c r="AG142" s="16">
        <v>-10.702500000000001</v>
      </c>
      <c r="AH142" s="16" t="s">
        <v>189</v>
      </c>
      <c r="AI142" s="16">
        <v>7.5774999999999997</v>
      </c>
      <c r="AJ142" s="16">
        <v>8.8087999999999997</v>
      </c>
      <c r="AK142" s="16">
        <v>6.3095999999999997</v>
      </c>
      <c r="AL142" s="16">
        <v>11.160299999999999</v>
      </c>
      <c r="AM142" s="16">
        <v>3.7808999999999999</v>
      </c>
      <c r="AN142" s="16">
        <v>-10.5192</v>
      </c>
      <c r="AO142" s="16">
        <v>-5.0038999999999998</v>
      </c>
      <c r="AP142" s="16">
        <v>-10.970499999999999</v>
      </c>
      <c r="AQ142" s="16">
        <v>-2.5394000000000001</v>
      </c>
      <c r="AR142" s="16">
        <v>8.0914000000000001</v>
      </c>
      <c r="AS142" s="16">
        <v>8.7281999999999993</v>
      </c>
      <c r="AT142" s="16">
        <v>9.2730999999999995</v>
      </c>
      <c r="AU142" s="16">
        <v>7.4955999999999996</v>
      </c>
      <c r="AV142" s="16">
        <v>-6.1756000000000002</v>
      </c>
      <c r="AW142" s="16">
        <v>-10.5166</v>
      </c>
      <c r="AX142" s="16" t="s">
        <v>189</v>
      </c>
      <c r="AY142" s="16">
        <v>9.3496000000000006</v>
      </c>
      <c r="AZ142" s="16">
        <v>9.2415000000000003</v>
      </c>
      <c r="BA142" s="16">
        <v>5.7259000000000002</v>
      </c>
      <c r="BB142" s="16">
        <v>10.494300000000001</v>
      </c>
      <c r="BC142" s="16">
        <v>4.0754000000000001</v>
      </c>
      <c r="BD142" s="16">
        <v>-5.4115000000000002</v>
      </c>
      <c r="BE142" s="16">
        <v>8.3064</v>
      </c>
      <c r="BF142" s="16">
        <v>8.6698000000000004</v>
      </c>
      <c r="BG142" s="16">
        <v>6.1253000000000002</v>
      </c>
      <c r="BH142" s="16">
        <v>9.8104999999999993</v>
      </c>
      <c r="BI142" s="16">
        <v>4.4931999999999999</v>
      </c>
      <c r="BJ142" s="16">
        <v>-13.630699999999999</v>
      </c>
      <c r="BK142" s="16" t="s">
        <v>189</v>
      </c>
      <c r="BL142" s="16" t="s">
        <v>189</v>
      </c>
      <c r="BM142" s="16">
        <v>-9.9459</v>
      </c>
      <c r="BN142" s="16" t="s">
        <v>189</v>
      </c>
      <c r="BO142" s="16">
        <v>-9.4753000000000007</v>
      </c>
      <c r="BP142" s="16">
        <v>8.4609000000000005</v>
      </c>
      <c r="BQ142" s="16" t="s">
        <v>189</v>
      </c>
      <c r="BR142" s="16">
        <v>-8.9463000000000008</v>
      </c>
      <c r="BS142" s="16">
        <v>5.7201000000000004</v>
      </c>
    </row>
    <row r="143" spans="1:71">
      <c r="A143" t="s">
        <v>274</v>
      </c>
      <c r="B143" t="s">
        <v>4</v>
      </c>
      <c r="C143" t="s">
        <v>431</v>
      </c>
      <c r="D143" s="16">
        <v>12.8201</v>
      </c>
      <c r="E143" s="16">
        <v>16.6449</v>
      </c>
      <c r="F143" s="16">
        <v>-13.8064</v>
      </c>
      <c r="G143" s="16">
        <v>9.9625000000000004</v>
      </c>
      <c r="H143" s="16">
        <v>16.6449</v>
      </c>
      <c r="I143" s="16">
        <v>11.421799999999999</v>
      </c>
      <c r="J143" s="16" t="s">
        <v>189</v>
      </c>
      <c r="K143" s="16">
        <v>12.696899999999999</v>
      </c>
      <c r="L143" s="16">
        <v>14.766</v>
      </c>
      <c r="M143" s="16">
        <v>10.555300000000001</v>
      </c>
      <c r="N143" s="16" t="s">
        <v>189</v>
      </c>
      <c r="O143" s="16">
        <v>11.9231</v>
      </c>
      <c r="P143" s="16">
        <v>-14.654999999999999</v>
      </c>
      <c r="Q143" s="16">
        <v>14.875299999999999</v>
      </c>
      <c r="R143" s="16">
        <v>11.8352</v>
      </c>
      <c r="S143" s="16">
        <v>14.1364</v>
      </c>
      <c r="T143" s="16">
        <v>11.623200000000001</v>
      </c>
      <c r="U143" s="16">
        <v>10.9863</v>
      </c>
      <c r="V143" s="16">
        <v>13.1699</v>
      </c>
      <c r="W143" s="16">
        <v>12.8666</v>
      </c>
      <c r="X143" s="16" t="s">
        <v>189</v>
      </c>
      <c r="Y143" s="16">
        <v>12.7911</v>
      </c>
      <c r="Z143" s="16">
        <v>12.696300000000001</v>
      </c>
      <c r="AA143" s="16">
        <v>12.7911</v>
      </c>
      <c r="AB143" s="16">
        <v>15.024900000000001</v>
      </c>
      <c r="AC143" s="16" t="s">
        <v>189</v>
      </c>
      <c r="AD143" s="16">
        <v>-18.164899999999999</v>
      </c>
      <c r="AE143" s="16">
        <v>12.6449</v>
      </c>
      <c r="AF143" s="16" t="s">
        <v>189</v>
      </c>
      <c r="AG143" s="16">
        <v>13.446400000000001</v>
      </c>
      <c r="AH143" s="16" t="s">
        <v>189</v>
      </c>
      <c r="AI143" s="16">
        <v>12.8803</v>
      </c>
      <c r="AJ143" s="16">
        <v>-15.2674</v>
      </c>
      <c r="AK143" s="16">
        <v>10.3034</v>
      </c>
      <c r="AL143" s="16">
        <v>-14.2545</v>
      </c>
      <c r="AM143" s="16">
        <v>10.0982</v>
      </c>
      <c r="AN143" s="16" t="s">
        <v>189</v>
      </c>
      <c r="AO143" s="16">
        <v>-9.6424000000000003</v>
      </c>
      <c r="AP143" s="16">
        <v>-14.630599999999999</v>
      </c>
      <c r="AQ143" s="16">
        <v>-7.8815999999999997</v>
      </c>
      <c r="AR143" s="16">
        <v>-17.304400000000001</v>
      </c>
      <c r="AS143" s="16">
        <v>11.7461</v>
      </c>
      <c r="AT143" s="16">
        <v>-14.763</v>
      </c>
      <c r="AU143" s="16">
        <v>12.4543</v>
      </c>
      <c r="AV143" s="16" t="s">
        <v>189</v>
      </c>
      <c r="AW143" s="16">
        <v>11.92</v>
      </c>
      <c r="AX143" s="16" t="s">
        <v>189</v>
      </c>
      <c r="AY143" s="16">
        <v>12.855499999999999</v>
      </c>
      <c r="AZ143" s="16">
        <v>-17.223600000000001</v>
      </c>
      <c r="BA143" s="16">
        <v>10.6883</v>
      </c>
      <c r="BB143" s="16">
        <v>-16.436699999999998</v>
      </c>
      <c r="BC143" s="16">
        <v>10.3576</v>
      </c>
      <c r="BD143" s="16">
        <v>-9.4984000000000002</v>
      </c>
      <c r="BE143" s="16">
        <v>13.1911</v>
      </c>
      <c r="BF143" s="16">
        <v>17.014199999999999</v>
      </c>
      <c r="BG143" s="16">
        <v>8.9633000000000003</v>
      </c>
      <c r="BH143" s="16">
        <v>15.187200000000001</v>
      </c>
      <c r="BI143" s="16">
        <v>9.3460999999999999</v>
      </c>
      <c r="BJ143" s="16">
        <v>-15.7502</v>
      </c>
      <c r="BK143" s="16" t="s">
        <v>189</v>
      </c>
      <c r="BL143" s="16" t="s">
        <v>189</v>
      </c>
      <c r="BM143" s="16">
        <v>-14.8691</v>
      </c>
      <c r="BN143" s="16" t="s">
        <v>189</v>
      </c>
      <c r="BO143" s="16">
        <v>-15.009600000000001</v>
      </c>
      <c r="BP143" s="16">
        <v>-17.11</v>
      </c>
      <c r="BQ143" s="16" t="s">
        <v>189</v>
      </c>
      <c r="BR143" s="16" t="s">
        <v>189</v>
      </c>
      <c r="BS143" s="16">
        <v>11.498200000000001</v>
      </c>
    </row>
    <row r="144" spans="1:71">
      <c r="A144" t="s">
        <v>275</v>
      </c>
      <c r="B144" t="s">
        <v>0</v>
      </c>
      <c r="C144" t="s">
        <v>432</v>
      </c>
      <c r="D144" s="16">
        <v>2.6964999999999999</v>
      </c>
      <c r="E144" s="16">
        <v>2.4533</v>
      </c>
      <c r="F144" s="16">
        <v>2.8752</v>
      </c>
      <c r="G144" s="16">
        <v>2.7824</v>
      </c>
      <c r="H144" s="16">
        <v>2.4533</v>
      </c>
      <c r="I144" s="16">
        <v>2.8378999999999999</v>
      </c>
      <c r="J144" s="16" t="s">
        <v>189</v>
      </c>
      <c r="K144" s="16">
        <v>2.7054</v>
      </c>
      <c r="L144" s="16">
        <v>2.2589999999999999</v>
      </c>
      <c r="M144" s="16">
        <v>1.4196</v>
      </c>
      <c r="N144" s="16">
        <v>3.7814000000000001</v>
      </c>
      <c r="O144" s="16">
        <v>2.3565999999999998</v>
      </c>
      <c r="P144" s="16">
        <v>2.8675999999999999</v>
      </c>
      <c r="Q144" s="16">
        <v>2.8843000000000001</v>
      </c>
      <c r="R144" s="16" t="s">
        <v>189</v>
      </c>
      <c r="S144" s="16">
        <v>3.601</v>
      </c>
      <c r="T144" s="16">
        <v>2.3264</v>
      </c>
      <c r="U144" s="16">
        <v>1.1860999999999999</v>
      </c>
      <c r="V144" s="16">
        <v>3.8376000000000001</v>
      </c>
      <c r="W144" s="16">
        <v>2.8965000000000001</v>
      </c>
      <c r="X144" s="16" t="s">
        <v>189</v>
      </c>
      <c r="Y144" s="16">
        <v>2.3254999999999999</v>
      </c>
      <c r="Z144" s="16">
        <v>2.774</v>
      </c>
      <c r="AA144" s="16">
        <v>2.3254999999999999</v>
      </c>
      <c r="AB144" s="16">
        <v>3.0718000000000001</v>
      </c>
      <c r="AC144" s="16" t="s">
        <v>189</v>
      </c>
      <c r="AD144" s="16" t="s">
        <v>189</v>
      </c>
      <c r="AE144" s="16">
        <v>3.0165000000000002</v>
      </c>
      <c r="AF144" s="16">
        <v>3.9996999999999998</v>
      </c>
      <c r="AG144" s="16" t="s">
        <v>189</v>
      </c>
      <c r="AH144" s="16">
        <v>2.6739000000000002</v>
      </c>
      <c r="AI144" s="16">
        <v>1.1660999999999999</v>
      </c>
      <c r="AJ144" s="16">
        <v>1.6361000000000001</v>
      </c>
      <c r="AK144" s="16">
        <v>2.7458</v>
      </c>
      <c r="AL144" s="16">
        <v>2.4792000000000001</v>
      </c>
      <c r="AM144" s="16" t="s">
        <v>189</v>
      </c>
      <c r="AN144" s="16">
        <v>1.3225</v>
      </c>
      <c r="AO144" s="16">
        <v>1.1173999999999999</v>
      </c>
      <c r="AP144" s="16">
        <v>1.2675000000000001</v>
      </c>
      <c r="AQ144" s="16" t="s">
        <v>189</v>
      </c>
      <c r="AR144" s="16">
        <v>3.6217999999999999</v>
      </c>
      <c r="AS144" s="16">
        <v>4.0907</v>
      </c>
      <c r="AT144" s="16">
        <v>4.1136999999999997</v>
      </c>
      <c r="AU144" s="16" t="s">
        <v>189</v>
      </c>
      <c r="AV144" s="16">
        <v>2.2585000000000002</v>
      </c>
      <c r="AW144" s="16">
        <v>3.0949</v>
      </c>
      <c r="AX144" s="16">
        <v>2.9704999999999999</v>
      </c>
      <c r="AY144" s="16" t="s">
        <v>189</v>
      </c>
      <c r="AZ144" s="16" t="s">
        <v>189</v>
      </c>
      <c r="BA144" s="16">
        <v>-1.6164000000000001</v>
      </c>
      <c r="BB144" s="16">
        <v>2.4496000000000002</v>
      </c>
      <c r="BC144" s="16" t="s">
        <v>189</v>
      </c>
      <c r="BD144" s="16">
        <v>2.2682000000000002</v>
      </c>
      <c r="BE144" s="16">
        <v>-2.5041000000000002</v>
      </c>
      <c r="BF144" s="16">
        <v>3.0556000000000001</v>
      </c>
      <c r="BG144" s="16">
        <v>-0.78669999999999995</v>
      </c>
      <c r="BH144" s="16">
        <v>2.3759999999999999</v>
      </c>
      <c r="BI144" s="16" t="s">
        <v>189</v>
      </c>
      <c r="BJ144" s="16">
        <v>2.9922</v>
      </c>
      <c r="BK144" s="16" t="s">
        <v>189</v>
      </c>
      <c r="BL144" s="16">
        <v>-1E-4</v>
      </c>
      <c r="BM144" s="16">
        <v>3.3380999999999998</v>
      </c>
      <c r="BN144" s="16">
        <v>3.2259000000000002</v>
      </c>
      <c r="BO144" s="16" t="s">
        <v>189</v>
      </c>
      <c r="BP144" s="16">
        <v>2.4620000000000002</v>
      </c>
      <c r="BQ144" s="16">
        <v>3.1688999999999998</v>
      </c>
      <c r="BR144" s="16" t="s">
        <v>189</v>
      </c>
      <c r="BS144" s="16" t="s">
        <v>189</v>
      </c>
    </row>
    <row r="145" spans="1:71">
      <c r="A145" t="s">
        <v>275</v>
      </c>
      <c r="B145" t="s">
        <v>75</v>
      </c>
      <c r="C145" t="s">
        <v>433</v>
      </c>
      <c r="D145" s="16">
        <v>0.64039999999999997</v>
      </c>
      <c r="E145" s="16">
        <v>-1E-4</v>
      </c>
      <c r="F145" s="16">
        <v>-2.7132999999999998</v>
      </c>
      <c r="G145" s="16">
        <v>0</v>
      </c>
      <c r="H145" s="16">
        <v>-1E-4</v>
      </c>
      <c r="I145" s="16">
        <v>0.89049999999999996</v>
      </c>
      <c r="J145" s="16" t="s">
        <v>189</v>
      </c>
      <c r="K145" s="16">
        <v>0.64359999999999995</v>
      </c>
      <c r="L145" s="16" t="s">
        <v>189</v>
      </c>
      <c r="M145" s="16">
        <v>-1.8057000000000001</v>
      </c>
      <c r="N145" s="16">
        <v>0.23980000000000001</v>
      </c>
      <c r="O145" s="16" t="s">
        <v>189</v>
      </c>
      <c r="P145" s="16">
        <v>0.1938</v>
      </c>
      <c r="Q145" s="16">
        <v>0.73960000000000004</v>
      </c>
      <c r="R145" s="16" t="s">
        <v>189</v>
      </c>
      <c r="S145" s="16">
        <v>-0.38929999999999998</v>
      </c>
      <c r="T145" s="16">
        <v>0.81850000000000001</v>
      </c>
      <c r="U145" s="16">
        <v>-1E-4</v>
      </c>
      <c r="V145" s="16">
        <v>0.83279999999999998</v>
      </c>
      <c r="W145" s="16">
        <v>0.74780000000000002</v>
      </c>
      <c r="X145" s="16" t="s">
        <v>189</v>
      </c>
      <c r="Y145" s="16" t="s">
        <v>189</v>
      </c>
      <c r="Z145" s="16">
        <v>0.72740000000000005</v>
      </c>
      <c r="AA145" s="16" t="s">
        <v>189</v>
      </c>
      <c r="AB145" s="16">
        <v>-0.40500000000000003</v>
      </c>
      <c r="AC145" s="16" t="s">
        <v>189</v>
      </c>
      <c r="AD145" s="16" t="s">
        <v>189</v>
      </c>
      <c r="AE145" s="16">
        <v>-0.51060000000000005</v>
      </c>
      <c r="AF145" s="16">
        <v>-0.44159999999999999</v>
      </c>
      <c r="AG145" s="16" t="s">
        <v>189</v>
      </c>
      <c r="AH145" s="16">
        <v>0.99070000000000003</v>
      </c>
      <c r="AI145" s="16" t="s">
        <v>189</v>
      </c>
      <c r="AJ145" s="16" t="s">
        <v>189</v>
      </c>
      <c r="AK145" s="16">
        <v>1.1453</v>
      </c>
      <c r="AL145" s="16">
        <v>0.97660000000000002</v>
      </c>
      <c r="AM145" s="16" t="s">
        <v>189</v>
      </c>
      <c r="AN145" s="16" t="s">
        <v>189</v>
      </c>
      <c r="AO145" s="16">
        <v>-1E-4</v>
      </c>
      <c r="AP145" s="16">
        <v>-1E-4</v>
      </c>
      <c r="AQ145" s="16" t="s">
        <v>189</v>
      </c>
      <c r="AR145" s="16" t="s">
        <v>189</v>
      </c>
      <c r="AS145" s="16">
        <v>1.2224999999999999</v>
      </c>
      <c r="AT145" s="16">
        <v>0.92849999999999999</v>
      </c>
      <c r="AU145" s="16" t="s">
        <v>189</v>
      </c>
      <c r="AV145" s="16" t="s">
        <v>189</v>
      </c>
      <c r="AW145" s="16">
        <v>1.0346</v>
      </c>
      <c r="AX145" s="16">
        <v>0.81740000000000002</v>
      </c>
      <c r="AY145" s="16" t="s">
        <v>189</v>
      </c>
      <c r="AZ145" s="16" t="s">
        <v>189</v>
      </c>
      <c r="BA145" s="16" t="s">
        <v>189</v>
      </c>
      <c r="BB145" s="16" t="s">
        <v>189</v>
      </c>
      <c r="BC145" s="16" t="s">
        <v>189</v>
      </c>
      <c r="BD145" s="16" t="s">
        <v>189</v>
      </c>
      <c r="BE145" s="16" t="s">
        <v>189</v>
      </c>
      <c r="BF145" s="16" t="s">
        <v>189</v>
      </c>
      <c r="BG145" s="16" t="s">
        <v>189</v>
      </c>
      <c r="BH145" s="16" t="s">
        <v>189</v>
      </c>
      <c r="BI145" s="16" t="s">
        <v>189</v>
      </c>
      <c r="BJ145" s="16">
        <v>0.2135</v>
      </c>
      <c r="BK145" s="16" t="s">
        <v>189</v>
      </c>
      <c r="BL145" s="16" t="s">
        <v>189</v>
      </c>
      <c r="BM145" s="16">
        <v>0.22470000000000001</v>
      </c>
      <c r="BN145" s="16">
        <v>0.23419999999999999</v>
      </c>
      <c r="BO145" s="16" t="s">
        <v>189</v>
      </c>
      <c r="BP145" s="16">
        <v>-1E-4</v>
      </c>
      <c r="BQ145" s="16">
        <v>1.0949</v>
      </c>
      <c r="BR145" s="16" t="s">
        <v>189</v>
      </c>
      <c r="BS145" s="16" t="s">
        <v>189</v>
      </c>
    </row>
    <row r="146" spans="1:71">
      <c r="A146" t="s">
        <v>276</v>
      </c>
      <c r="B146" t="s">
        <v>0</v>
      </c>
      <c r="C146" t="s">
        <v>434</v>
      </c>
      <c r="D146" s="16">
        <v>10.803900000000001</v>
      </c>
      <c r="E146" s="16">
        <v>-6.7083000000000004</v>
      </c>
      <c r="F146" s="16">
        <v>-11.217700000000001</v>
      </c>
      <c r="G146" s="16">
        <v>12.9145</v>
      </c>
      <c r="H146" s="16">
        <v>-6.7083000000000004</v>
      </c>
      <c r="I146" s="16">
        <v>12.1373</v>
      </c>
      <c r="J146" s="16" t="s">
        <v>189</v>
      </c>
      <c r="K146" s="16">
        <v>10.808199999999999</v>
      </c>
      <c r="L146" s="16" t="s">
        <v>189</v>
      </c>
      <c r="M146" s="16">
        <v>-10.585900000000001</v>
      </c>
      <c r="N146" s="16">
        <v>11.8736</v>
      </c>
      <c r="O146" s="16">
        <v>-9.6823999999999995</v>
      </c>
      <c r="P146" s="16">
        <v>11.3705</v>
      </c>
      <c r="Q146" s="16">
        <v>9.2239000000000004</v>
      </c>
      <c r="R146" s="16">
        <v>12.053699999999999</v>
      </c>
      <c r="S146" s="16">
        <v>8.5710999999999995</v>
      </c>
      <c r="T146" s="16">
        <v>14.03</v>
      </c>
      <c r="U146" s="16">
        <v>14.906700000000001</v>
      </c>
      <c r="V146" s="16">
        <v>8.9314</v>
      </c>
      <c r="W146" s="16">
        <v>11.466100000000001</v>
      </c>
      <c r="X146" s="16" t="s">
        <v>189</v>
      </c>
      <c r="Y146" s="16">
        <v>-10.159599999999999</v>
      </c>
      <c r="Z146" s="16">
        <v>11.042899999999999</v>
      </c>
      <c r="AA146" s="16">
        <v>-10.159599999999999</v>
      </c>
      <c r="AB146" s="16">
        <v>8.1965000000000003</v>
      </c>
      <c r="AC146" s="16" t="s">
        <v>189</v>
      </c>
      <c r="AD146" s="16" t="s">
        <v>189</v>
      </c>
      <c r="AE146" s="16">
        <v>9.5594000000000001</v>
      </c>
      <c r="AF146" s="16">
        <v>-5.8482000000000003</v>
      </c>
      <c r="AG146" s="16">
        <v>-10.16</v>
      </c>
      <c r="AH146" s="16" t="s">
        <v>189</v>
      </c>
      <c r="AI146" s="16">
        <v>-9.9878999999999998</v>
      </c>
      <c r="AJ146" s="16" t="s">
        <v>189</v>
      </c>
      <c r="AK146" s="16">
        <v>-16.174199999999999</v>
      </c>
      <c r="AL146" s="16" t="s">
        <v>189</v>
      </c>
      <c r="AM146" s="16">
        <v>-15.7562</v>
      </c>
      <c r="AN146" s="16" t="s">
        <v>189</v>
      </c>
      <c r="AO146" s="16">
        <v>-15.745900000000001</v>
      </c>
      <c r="AP146" s="16">
        <v>-16.8827</v>
      </c>
      <c r="AQ146" s="16">
        <v>-12.848699999999999</v>
      </c>
      <c r="AR146" s="16" t="s">
        <v>189</v>
      </c>
      <c r="AS146" s="16">
        <v>-10.565200000000001</v>
      </c>
      <c r="AT146" s="16">
        <v>-4.0926</v>
      </c>
      <c r="AU146" s="16">
        <v>-11.8871</v>
      </c>
      <c r="AV146" s="16" t="s">
        <v>189</v>
      </c>
      <c r="AW146" s="16">
        <v>12.5519</v>
      </c>
      <c r="AX146" s="16">
        <v>-9.0745000000000005</v>
      </c>
      <c r="AY146" s="16">
        <v>-12.2171</v>
      </c>
      <c r="AZ146" s="16" t="s">
        <v>189</v>
      </c>
      <c r="BA146" s="16">
        <v>-10.825200000000001</v>
      </c>
      <c r="BB146" s="16" t="s">
        <v>189</v>
      </c>
      <c r="BC146" s="16" t="s">
        <v>189</v>
      </c>
      <c r="BD146" s="16" t="s">
        <v>189</v>
      </c>
      <c r="BE146" s="16" t="s">
        <v>189</v>
      </c>
      <c r="BF146" s="16" t="s">
        <v>189</v>
      </c>
      <c r="BG146" s="16" t="s">
        <v>189</v>
      </c>
      <c r="BH146" s="16">
        <v>-10.586399999999999</v>
      </c>
      <c r="BI146" s="16" t="s">
        <v>189</v>
      </c>
      <c r="BJ146" s="16">
        <v>11.833299999999999</v>
      </c>
      <c r="BK146" s="16" t="s">
        <v>189</v>
      </c>
      <c r="BL146" s="16" t="s">
        <v>189</v>
      </c>
      <c r="BM146" s="16">
        <v>11.026</v>
      </c>
      <c r="BN146" s="16">
        <v>-6.8129999999999997</v>
      </c>
      <c r="BO146" s="16">
        <v>12.682</v>
      </c>
      <c r="BP146" s="16" t="s">
        <v>189</v>
      </c>
      <c r="BQ146" s="16">
        <v>-13.138400000000001</v>
      </c>
      <c r="BR146" s="16" t="s">
        <v>189</v>
      </c>
      <c r="BS146" s="16">
        <v>11.609400000000001</v>
      </c>
    </row>
    <row r="147" spans="1:71">
      <c r="A147" t="s">
        <v>276</v>
      </c>
      <c r="B147" t="s">
        <v>1</v>
      </c>
      <c r="C147" t="s">
        <v>435</v>
      </c>
      <c r="D147" s="16">
        <v>3.4691999999999998</v>
      </c>
      <c r="E147" s="16" t="s">
        <v>189</v>
      </c>
      <c r="F147" s="16" t="s">
        <v>189</v>
      </c>
      <c r="G147" s="16">
        <v>2.3279999999999998</v>
      </c>
      <c r="H147" s="16" t="s">
        <v>189</v>
      </c>
      <c r="I147" s="16">
        <v>3.3740000000000001</v>
      </c>
      <c r="J147" s="16" t="s">
        <v>189</v>
      </c>
      <c r="K147" s="16">
        <v>3.4691999999999998</v>
      </c>
      <c r="L147" s="16" t="s">
        <v>189</v>
      </c>
      <c r="M147" s="16">
        <v>-0.3483</v>
      </c>
      <c r="N147" s="16">
        <v>4.4766000000000004</v>
      </c>
      <c r="O147" s="16" t="s">
        <v>189</v>
      </c>
      <c r="P147" s="16">
        <v>3.4925000000000002</v>
      </c>
      <c r="Q147" s="16">
        <v>-2.3715000000000002</v>
      </c>
      <c r="R147" s="16">
        <v>3.8797000000000001</v>
      </c>
      <c r="S147" s="16">
        <v>3.6808999999999998</v>
      </c>
      <c r="T147" s="16">
        <v>-3.2532000000000001</v>
      </c>
      <c r="U147" s="16">
        <v>-2.5257999999999998</v>
      </c>
      <c r="V147" s="16">
        <v>-3.9314</v>
      </c>
      <c r="W147" s="16">
        <v>4.1193999999999997</v>
      </c>
      <c r="X147" s="16" t="s">
        <v>189</v>
      </c>
      <c r="Y147" s="16">
        <v>-3.4565999999999999</v>
      </c>
      <c r="Z147" s="16">
        <v>3.4361000000000002</v>
      </c>
      <c r="AA147" s="16">
        <v>-3.4565999999999999</v>
      </c>
      <c r="AB147" s="16">
        <v>-3.8902999999999999</v>
      </c>
      <c r="AC147" s="16" t="s">
        <v>189</v>
      </c>
      <c r="AD147" s="16" t="s">
        <v>189</v>
      </c>
      <c r="AE147" s="16">
        <v>-4.3826999999999998</v>
      </c>
      <c r="AF147" s="16" t="s">
        <v>189</v>
      </c>
      <c r="AG147" s="16">
        <v>-5.3139000000000003</v>
      </c>
      <c r="AH147" s="16" t="s">
        <v>189</v>
      </c>
      <c r="AI147" s="16">
        <v>-4.0811000000000002</v>
      </c>
      <c r="AJ147" s="16" t="s">
        <v>189</v>
      </c>
      <c r="AK147" s="16">
        <v>-2.0171999999999999</v>
      </c>
      <c r="AL147" s="16" t="s">
        <v>189</v>
      </c>
      <c r="AM147" s="16">
        <v>-2.2597</v>
      </c>
      <c r="AN147" s="16" t="s">
        <v>189</v>
      </c>
      <c r="AO147" s="16">
        <v>-2.6945999999999999</v>
      </c>
      <c r="AP147" s="16" t="s">
        <v>189</v>
      </c>
      <c r="AQ147" s="16">
        <v>-3.0032000000000001</v>
      </c>
      <c r="AR147" s="16" t="s">
        <v>189</v>
      </c>
      <c r="AS147" s="16">
        <v>-3.6179000000000001</v>
      </c>
      <c r="AT147" s="16" t="s">
        <v>189</v>
      </c>
      <c r="AU147" s="16">
        <v>-4.2289000000000003</v>
      </c>
      <c r="AV147" s="16" t="s">
        <v>189</v>
      </c>
      <c r="AW147" s="16">
        <v>3.9670000000000001</v>
      </c>
      <c r="AX147" s="16" t="s">
        <v>189</v>
      </c>
      <c r="AY147" s="16">
        <v>-4.6923000000000004</v>
      </c>
      <c r="AZ147" s="16" t="s">
        <v>189</v>
      </c>
      <c r="BA147" s="16">
        <v>-1.5916999999999999</v>
      </c>
      <c r="BB147" s="16" t="s">
        <v>189</v>
      </c>
      <c r="BC147" s="16" t="s">
        <v>189</v>
      </c>
      <c r="BD147" s="16" t="s">
        <v>189</v>
      </c>
      <c r="BE147" s="16" t="s">
        <v>189</v>
      </c>
      <c r="BF147" s="16" t="s">
        <v>189</v>
      </c>
      <c r="BG147" s="16" t="s">
        <v>189</v>
      </c>
      <c r="BH147" s="16" t="s">
        <v>189</v>
      </c>
      <c r="BI147" s="16" t="s">
        <v>189</v>
      </c>
      <c r="BJ147" s="16">
        <v>3.9340000000000002</v>
      </c>
      <c r="BK147" s="16" t="s">
        <v>189</v>
      </c>
      <c r="BL147" s="16" t="s">
        <v>189</v>
      </c>
      <c r="BM147" s="16">
        <v>3.8129</v>
      </c>
      <c r="BN147" s="16" t="s">
        <v>189</v>
      </c>
      <c r="BO147" s="16">
        <v>4.4210000000000003</v>
      </c>
      <c r="BP147" s="16" t="s">
        <v>189</v>
      </c>
      <c r="BQ147" s="16" t="s">
        <v>189</v>
      </c>
      <c r="BR147" s="16" t="s">
        <v>189</v>
      </c>
      <c r="BS147" s="16">
        <v>4.3541999999999996</v>
      </c>
    </row>
    <row r="148" spans="1:71">
      <c r="A148" t="s">
        <v>276</v>
      </c>
      <c r="B148" t="s">
        <v>75</v>
      </c>
      <c r="C148" t="s">
        <v>436</v>
      </c>
      <c r="D148" s="16">
        <v>4.2008000000000001</v>
      </c>
      <c r="E148" s="16">
        <v>-7.9593999999999996</v>
      </c>
      <c r="F148" s="16">
        <v>4.8059000000000003</v>
      </c>
      <c r="G148" s="16">
        <v>2.2454999999999998</v>
      </c>
      <c r="H148" s="16">
        <v>-7.9593999999999996</v>
      </c>
      <c r="I148" s="16">
        <v>3.2806999999999999</v>
      </c>
      <c r="J148" s="16" t="s">
        <v>189</v>
      </c>
      <c r="K148" s="16">
        <v>4.2057000000000002</v>
      </c>
      <c r="L148" s="16" t="s">
        <v>189</v>
      </c>
      <c r="M148" s="16">
        <v>4.9055999999999997</v>
      </c>
      <c r="N148" s="16">
        <v>2.7726999999999999</v>
      </c>
      <c r="O148" s="16">
        <v>7.1936999999999998</v>
      </c>
      <c r="P148" s="16">
        <v>3.0716000000000001</v>
      </c>
      <c r="Q148" s="16">
        <v>4.9477000000000002</v>
      </c>
      <c r="R148" s="16">
        <v>3.5459999999999998</v>
      </c>
      <c r="S148" s="16">
        <v>4.9771999999999998</v>
      </c>
      <c r="T148" s="16">
        <v>2.4609000000000001</v>
      </c>
      <c r="U148" s="16">
        <v>5.5061</v>
      </c>
      <c r="V148" s="16">
        <v>3.6002000000000001</v>
      </c>
      <c r="W148" s="16">
        <v>3.1562000000000001</v>
      </c>
      <c r="X148" s="16" t="s">
        <v>189</v>
      </c>
      <c r="Y148" s="16">
        <v>3.7608000000000001</v>
      </c>
      <c r="Z148" s="16">
        <v>4.3250999999999999</v>
      </c>
      <c r="AA148" s="16">
        <v>3.7608000000000001</v>
      </c>
      <c r="AB148" s="16">
        <v>4.7896999999999998</v>
      </c>
      <c r="AC148" s="16" t="s">
        <v>189</v>
      </c>
      <c r="AD148" s="16">
        <v>-10.9961</v>
      </c>
      <c r="AE148" s="16">
        <v>3.6347</v>
      </c>
      <c r="AF148" s="16">
        <v>5.6608999999999998</v>
      </c>
      <c r="AG148" s="16">
        <v>4.3856999999999999</v>
      </c>
      <c r="AH148" s="16">
        <v>-2.1903000000000001</v>
      </c>
      <c r="AI148" s="16">
        <v>-2.6013999999999999</v>
      </c>
      <c r="AJ148" s="16" t="s">
        <v>189</v>
      </c>
      <c r="AK148" s="16">
        <v>-2.5371999999999999</v>
      </c>
      <c r="AL148" s="16">
        <v>-3.3376000000000001</v>
      </c>
      <c r="AM148" s="16">
        <v>-1.6545000000000001</v>
      </c>
      <c r="AN148" s="16" t="s">
        <v>189</v>
      </c>
      <c r="AO148" s="16">
        <v>3.4209000000000001</v>
      </c>
      <c r="AP148" s="16">
        <v>-8.5801999999999996</v>
      </c>
      <c r="AQ148" s="16">
        <v>-3.0647000000000002</v>
      </c>
      <c r="AR148" s="16" t="s">
        <v>189</v>
      </c>
      <c r="AS148" s="16">
        <v>3.1682000000000001</v>
      </c>
      <c r="AT148" s="16">
        <v>-3.4481999999999999</v>
      </c>
      <c r="AU148" s="16">
        <v>3.6320999999999999</v>
      </c>
      <c r="AV148" s="16">
        <v>-10.071199999999999</v>
      </c>
      <c r="AW148" s="16">
        <v>2.9759000000000002</v>
      </c>
      <c r="AX148" s="16">
        <v>5.8201999999999998</v>
      </c>
      <c r="AY148" s="16">
        <v>2.9348999999999998</v>
      </c>
      <c r="AZ148" s="16" t="s">
        <v>189</v>
      </c>
      <c r="BA148" s="16">
        <v>-4.0034000000000001</v>
      </c>
      <c r="BB148" s="16">
        <v>-2.6046</v>
      </c>
      <c r="BC148" s="16" t="s">
        <v>189</v>
      </c>
      <c r="BD148" s="16">
        <v>-9.2940000000000005</v>
      </c>
      <c r="BE148" s="16" t="s">
        <v>189</v>
      </c>
      <c r="BF148" s="16">
        <v>-10.069900000000001</v>
      </c>
      <c r="BG148" s="16" t="s">
        <v>189</v>
      </c>
      <c r="BH148" s="16">
        <v>-5.9898999999999996</v>
      </c>
      <c r="BI148" s="16" t="s">
        <v>189</v>
      </c>
      <c r="BJ148" s="16">
        <v>2.7879999999999998</v>
      </c>
      <c r="BK148" s="16">
        <v>-3.7473000000000001</v>
      </c>
      <c r="BL148" s="16" t="s">
        <v>189</v>
      </c>
      <c r="BM148" s="16">
        <v>3.2423999999999999</v>
      </c>
      <c r="BN148" s="16">
        <v>-3.8858000000000001</v>
      </c>
      <c r="BO148" s="16">
        <v>2.7227000000000001</v>
      </c>
      <c r="BP148" s="16">
        <v>-6.6966999999999999</v>
      </c>
      <c r="BQ148" s="16">
        <v>3.9439000000000002</v>
      </c>
      <c r="BR148" s="16" t="s">
        <v>189</v>
      </c>
      <c r="BS148" s="16">
        <v>2.8851</v>
      </c>
    </row>
    <row r="149" spans="1:71">
      <c r="A149" t="s">
        <v>276</v>
      </c>
      <c r="B149" t="s">
        <v>2</v>
      </c>
      <c r="C149" t="s">
        <v>437</v>
      </c>
      <c r="D149" s="16">
        <v>14.5336</v>
      </c>
      <c r="E149" s="16">
        <v>15.974600000000001</v>
      </c>
      <c r="F149" s="16">
        <v>18.5307</v>
      </c>
      <c r="G149" s="16">
        <v>10.972799999999999</v>
      </c>
      <c r="H149" s="16">
        <v>15.974600000000001</v>
      </c>
      <c r="I149" s="16">
        <v>14.027799999999999</v>
      </c>
      <c r="J149" s="16" t="s">
        <v>189</v>
      </c>
      <c r="K149" s="16">
        <v>14.544</v>
      </c>
      <c r="L149" s="16">
        <v>13.024100000000001</v>
      </c>
      <c r="M149" s="16">
        <v>12.3492</v>
      </c>
      <c r="N149" s="16">
        <v>18.011500000000002</v>
      </c>
      <c r="O149" s="16">
        <v>12.7738</v>
      </c>
      <c r="P149" s="16">
        <v>16.115300000000001</v>
      </c>
      <c r="Q149" s="16">
        <v>12.89</v>
      </c>
      <c r="R149" s="16">
        <v>16.6509</v>
      </c>
      <c r="S149" s="16">
        <v>11.9922</v>
      </c>
      <c r="T149" s="16">
        <v>15.990399999999999</v>
      </c>
      <c r="U149" s="16">
        <v>17.613099999999999</v>
      </c>
      <c r="V149" s="16">
        <v>11.2471</v>
      </c>
      <c r="W149" s="16">
        <v>12.527100000000001</v>
      </c>
      <c r="X149" s="16">
        <v>-23.103200000000001</v>
      </c>
      <c r="Y149" s="16">
        <v>13.937799999999999</v>
      </c>
      <c r="Z149" s="16">
        <v>15.1294</v>
      </c>
      <c r="AA149" s="16">
        <v>13.937799999999999</v>
      </c>
      <c r="AB149" s="16">
        <v>12.5747</v>
      </c>
      <c r="AC149" s="16">
        <v>-9.3130000000000006</v>
      </c>
      <c r="AD149" s="16">
        <v>-12.39</v>
      </c>
      <c r="AE149" s="16">
        <v>11.8056</v>
      </c>
      <c r="AF149" s="16">
        <v>8.9785000000000004</v>
      </c>
      <c r="AG149" s="16">
        <v>15.37</v>
      </c>
      <c r="AH149" s="16">
        <v>18.616599999999998</v>
      </c>
      <c r="AI149" s="16">
        <v>14.6807</v>
      </c>
      <c r="AJ149" s="16">
        <v>19.058800000000002</v>
      </c>
      <c r="AK149" s="16">
        <v>15.1685</v>
      </c>
      <c r="AL149" s="16">
        <v>15.0191</v>
      </c>
      <c r="AM149" s="16">
        <v>17.3825</v>
      </c>
      <c r="AN149" s="16">
        <v>20.936199999999999</v>
      </c>
      <c r="AO149" s="16">
        <v>16.955500000000001</v>
      </c>
      <c r="AP149" s="16">
        <v>14.772600000000001</v>
      </c>
      <c r="AQ149" s="16">
        <v>21.241499999999998</v>
      </c>
      <c r="AR149" s="16">
        <v>-13.0167</v>
      </c>
      <c r="AS149" s="16">
        <v>10.414899999999999</v>
      </c>
      <c r="AT149" s="16">
        <v>11.005699999999999</v>
      </c>
      <c r="AU149" s="16">
        <v>11.729699999999999</v>
      </c>
      <c r="AV149" s="16">
        <v>-15.0649</v>
      </c>
      <c r="AW149" s="16">
        <v>15.054600000000001</v>
      </c>
      <c r="AX149" s="16">
        <v>13.346399999999999</v>
      </c>
      <c r="AY149" s="16">
        <v>16.8612</v>
      </c>
      <c r="AZ149" s="16">
        <v>17.090399999999999</v>
      </c>
      <c r="BA149" s="16">
        <v>13.021000000000001</v>
      </c>
      <c r="BB149" s="16">
        <v>12.4831</v>
      </c>
      <c r="BC149" s="16">
        <v>16.1798</v>
      </c>
      <c r="BD149" s="16">
        <v>11.785</v>
      </c>
      <c r="BE149" s="16">
        <v>13.4056</v>
      </c>
      <c r="BF149" s="16">
        <v>17.282699999999998</v>
      </c>
      <c r="BG149" s="16">
        <v>9.4306999999999999</v>
      </c>
      <c r="BH149" s="16">
        <v>12.4657</v>
      </c>
      <c r="BI149" s="16">
        <v>-15.170500000000001</v>
      </c>
      <c r="BJ149" s="16">
        <v>17.0228</v>
      </c>
      <c r="BK149" s="16">
        <v>14.756399999999999</v>
      </c>
      <c r="BL149" s="16" t="s">
        <v>189</v>
      </c>
      <c r="BM149" s="16">
        <v>16.613299999999999</v>
      </c>
      <c r="BN149" s="16">
        <v>14.0063</v>
      </c>
      <c r="BO149" s="16">
        <v>16.9238</v>
      </c>
      <c r="BP149" s="16">
        <v>16.925799999999999</v>
      </c>
      <c r="BQ149" s="16">
        <v>10.491</v>
      </c>
      <c r="BR149" s="16" t="s">
        <v>189</v>
      </c>
      <c r="BS149" s="16">
        <v>17.1479</v>
      </c>
    </row>
    <row r="150" spans="1:71">
      <c r="A150" t="s">
        <v>276</v>
      </c>
      <c r="B150" t="s">
        <v>4</v>
      </c>
      <c r="C150" t="s">
        <v>438</v>
      </c>
      <c r="D150" s="16">
        <v>16.834399999999999</v>
      </c>
      <c r="E150" s="16">
        <v>19.013100000000001</v>
      </c>
      <c r="F150" s="16">
        <v>17.010899999999999</v>
      </c>
      <c r="G150" s="16">
        <v>15.5015</v>
      </c>
      <c r="H150" s="16">
        <v>19.013100000000001</v>
      </c>
      <c r="I150" s="16">
        <v>16.146599999999999</v>
      </c>
      <c r="J150" s="16" t="s">
        <v>189</v>
      </c>
      <c r="K150" s="16">
        <v>16.8584</v>
      </c>
      <c r="L150" s="16">
        <v>19.445399999999999</v>
      </c>
      <c r="M150" s="16">
        <v>14.419</v>
      </c>
      <c r="N150" s="16">
        <v>17.514800000000001</v>
      </c>
      <c r="O150" s="16">
        <v>16.404299999999999</v>
      </c>
      <c r="P150" s="16">
        <v>16.7516</v>
      </c>
      <c r="Q150" s="16">
        <v>17.5947</v>
      </c>
      <c r="R150" s="16">
        <v>16.033100000000001</v>
      </c>
      <c r="S150" s="16">
        <v>18.344899999999999</v>
      </c>
      <c r="T150" s="16">
        <v>15.6259</v>
      </c>
      <c r="U150" s="16">
        <v>15.985200000000001</v>
      </c>
      <c r="V150" s="16">
        <v>17.5684</v>
      </c>
      <c r="W150" s="16">
        <v>18.093399999999999</v>
      </c>
      <c r="X150" s="16">
        <v>-11.361800000000001</v>
      </c>
      <c r="Y150" s="16">
        <v>17.1509</v>
      </c>
      <c r="Z150" s="16">
        <v>16.605599999999999</v>
      </c>
      <c r="AA150" s="16">
        <v>17.1509</v>
      </c>
      <c r="AB150" s="16">
        <v>17.3797</v>
      </c>
      <c r="AC150" s="16" t="s">
        <v>189</v>
      </c>
      <c r="AD150" s="16">
        <v>-17.939900000000002</v>
      </c>
      <c r="AE150" s="16">
        <v>18.418199999999999</v>
      </c>
      <c r="AF150" s="16">
        <v>14.953099999999999</v>
      </c>
      <c r="AG150" s="16">
        <v>21.171199999999999</v>
      </c>
      <c r="AH150" s="16">
        <v>15.284599999999999</v>
      </c>
      <c r="AI150" s="16">
        <v>15.6853</v>
      </c>
      <c r="AJ150" s="16">
        <v>-20.1297</v>
      </c>
      <c r="AK150" s="16">
        <v>14.3856</v>
      </c>
      <c r="AL150" s="16">
        <v>19.447800000000001</v>
      </c>
      <c r="AM150" s="16">
        <v>11.498799999999999</v>
      </c>
      <c r="AN150" s="16">
        <v>-18.0808</v>
      </c>
      <c r="AO150" s="16">
        <v>15.478899999999999</v>
      </c>
      <c r="AP150" s="16">
        <v>19.0351</v>
      </c>
      <c r="AQ150" s="16">
        <v>12.902799999999999</v>
      </c>
      <c r="AR150" s="16">
        <v>-19.3233</v>
      </c>
      <c r="AS150" s="16">
        <v>16.901399999999999</v>
      </c>
      <c r="AT150" s="16">
        <v>16.1721</v>
      </c>
      <c r="AU150" s="16">
        <v>18.998799999999999</v>
      </c>
      <c r="AV150" s="16">
        <v>-21.8612</v>
      </c>
      <c r="AW150" s="16">
        <v>14.8576</v>
      </c>
      <c r="AX150" s="16">
        <v>16.975999999999999</v>
      </c>
      <c r="AY150" s="16">
        <v>16.315799999999999</v>
      </c>
      <c r="AZ150" s="16" t="s">
        <v>189</v>
      </c>
      <c r="BA150" s="16">
        <v>17.857900000000001</v>
      </c>
      <c r="BB150" s="16">
        <v>18.152999999999999</v>
      </c>
      <c r="BC150" s="16">
        <v>-15.3856</v>
      </c>
      <c r="BD150" s="16">
        <v>-15.2662</v>
      </c>
      <c r="BE150" s="16">
        <v>17.307300000000001</v>
      </c>
      <c r="BF150" s="16">
        <v>-18.7988</v>
      </c>
      <c r="BG150" s="16">
        <v>14.420199999999999</v>
      </c>
      <c r="BH150" s="16">
        <v>17.485499999999998</v>
      </c>
      <c r="BI150" s="16" t="s">
        <v>189</v>
      </c>
      <c r="BJ150" s="16">
        <v>16.9955</v>
      </c>
      <c r="BK150" s="16">
        <v>-16.273700000000002</v>
      </c>
      <c r="BL150" s="16" t="s">
        <v>189</v>
      </c>
      <c r="BM150" s="16">
        <v>16.531400000000001</v>
      </c>
      <c r="BN150" s="16">
        <v>-18.1205</v>
      </c>
      <c r="BO150" s="16">
        <v>16.482299999999999</v>
      </c>
      <c r="BP150" s="16">
        <v>19.4603</v>
      </c>
      <c r="BQ150" s="16">
        <v>16.552</v>
      </c>
      <c r="BR150" s="16" t="s">
        <v>189</v>
      </c>
      <c r="BS150" s="16">
        <v>15.8941</v>
      </c>
    </row>
    <row r="151" spans="1:71">
      <c r="A151" t="s">
        <v>277</v>
      </c>
      <c r="B151" t="s">
        <v>0</v>
      </c>
      <c r="C151" t="s">
        <v>439</v>
      </c>
      <c r="D151" s="16">
        <v>5.1966999999999999</v>
      </c>
      <c r="E151" s="16">
        <v>11.3055</v>
      </c>
      <c r="F151" s="16">
        <v>4.2305999999999999</v>
      </c>
      <c r="G151" s="16">
        <v>2.0592999999999999</v>
      </c>
      <c r="H151" s="16">
        <v>11.3055</v>
      </c>
      <c r="I151" s="16">
        <v>2.9036</v>
      </c>
      <c r="J151" s="16" t="s">
        <v>189</v>
      </c>
      <c r="K151" s="16">
        <v>5.3517999999999999</v>
      </c>
      <c r="L151" s="16">
        <v>8.5803999999999991</v>
      </c>
      <c r="M151" s="16">
        <v>3.8906000000000001</v>
      </c>
      <c r="N151" s="16">
        <v>2.7397999999999998</v>
      </c>
      <c r="O151" s="16">
        <v>6.6523000000000003</v>
      </c>
      <c r="P151" s="16">
        <v>3.3372000000000002</v>
      </c>
      <c r="Q151" s="16">
        <v>4.9969000000000001</v>
      </c>
      <c r="R151" s="16">
        <v>5.8997999999999999</v>
      </c>
      <c r="S151" s="16">
        <v>5.6985999999999999</v>
      </c>
      <c r="T151" s="16">
        <v>4.8852000000000002</v>
      </c>
      <c r="U151" s="16">
        <v>5.8102</v>
      </c>
      <c r="V151" s="16">
        <v>3.8037000000000001</v>
      </c>
      <c r="W151" s="16">
        <v>4.4179000000000004</v>
      </c>
      <c r="X151" s="16">
        <v>5.2499000000000002</v>
      </c>
      <c r="Y151" s="16">
        <v>5.9371</v>
      </c>
      <c r="Z151" s="16">
        <v>4.7797999999999998</v>
      </c>
      <c r="AA151" s="16">
        <v>5.9371</v>
      </c>
      <c r="AB151" s="16">
        <v>5.5384000000000002</v>
      </c>
      <c r="AC151" s="16" t="s">
        <v>189</v>
      </c>
      <c r="AD151" s="16">
        <v>-11.620900000000001</v>
      </c>
      <c r="AE151" s="16">
        <v>2.7884000000000002</v>
      </c>
      <c r="AF151" s="16">
        <v>6.0103999999999997</v>
      </c>
      <c r="AG151" s="16">
        <v>-4.8440000000000003</v>
      </c>
      <c r="AH151" s="16">
        <v>4.0194000000000001</v>
      </c>
      <c r="AI151" s="16">
        <v>5.8151999999999999</v>
      </c>
      <c r="AJ151" s="16">
        <v>-10.713699999999999</v>
      </c>
      <c r="AK151" s="16">
        <v>3.0217999999999998</v>
      </c>
      <c r="AL151" s="16">
        <v>4.3738999999999999</v>
      </c>
      <c r="AM151" s="16">
        <v>-6.3681000000000001</v>
      </c>
      <c r="AN151" s="16">
        <v>-14.531700000000001</v>
      </c>
      <c r="AO151" s="16">
        <v>3.2147000000000001</v>
      </c>
      <c r="AP151" s="16">
        <v>5.1715</v>
      </c>
      <c r="AQ151" s="16">
        <v>-8.1050000000000004</v>
      </c>
      <c r="AR151" s="16">
        <v>-6.6814</v>
      </c>
      <c r="AS151" s="16">
        <v>2.0851000000000002</v>
      </c>
      <c r="AT151" s="16">
        <v>4.5740999999999996</v>
      </c>
      <c r="AU151" s="16" t="s">
        <v>189</v>
      </c>
      <c r="AV151" s="16">
        <v>-14.069800000000001</v>
      </c>
      <c r="AW151" s="16">
        <v>1.8658999999999999</v>
      </c>
      <c r="AX151" s="16">
        <v>4.6433999999999997</v>
      </c>
      <c r="AY151" s="16">
        <v>5.2381000000000002</v>
      </c>
      <c r="AZ151" s="16">
        <v>-7.5132000000000003</v>
      </c>
      <c r="BA151" s="16">
        <v>5.1486999999999998</v>
      </c>
      <c r="BB151" s="16">
        <v>5.5770999999999997</v>
      </c>
      <c r="BC151" s="16" t="s">
        <v>189</v>
      </c>
      <c r="BD151" s="16">
        <v>8.3004999999999995</v>
      </c>
      <c r="BE151" s="16">
        <v>4.9534000000000002</v>
      </c>
      <c r="BF151" s="16">
        <v>10.8672</v>
      </c>
      <c r="BG151" s="16">
        <v>3.0181</v>
      </c>
      <c r="BH151" s="16">
        <v>6.4241999999999999</v>
      </c>
      <c r="BI151" s="16" t="s">
        <v>189</v>
      </c>
      <c r="BJ151" s="16">
        <v>2.1682999999999999</v>
      </c>
      <c r="BK151" s="16" t="s">
        <v>189</v>
      </c>
      <c r="BL151" s="16" t="s">
        <v>189</v>
      </c>
      <c r="BM151" s="16">
        <v>2.8028</v>
      </c>
      <c r="BN151" s="16">
        <v>2.1821999999999999</v>
      </c>
      <c r="BO151" s="16">
        <v>5.1368999999999998</v>
      </c>
      <c r="BP151" s="16">
        <v>10.273099999999999</v>
      </c>
      <c r="BQ151" s="16">
        <v>2.3654999999999999</v>
      </c>
      <c r="BR151" s="16" t="s">
        <v>189</v>
      </c>
      <c r="BS151" s="16">
        <v>4.2496999999999998</v>
      </c>
    </row>
    <row r="152" spans="1:71">
      <c r="A152" t="s">
        <v>277</v>
      </c>
      <c r="B152" t="s">
        <v>1</v>
      </c>
      <c r="C152" t="s">
        <v>440</v>
      </c>
      <c r="D152" s="16">
        <v>-4.8029000000000002</v>
      </c>
      <c r="E152" s="16" t="s">
        <v>189</v>
      </c>
      <c r="F152" s="16" t="s">
        <v>189</v>
      </c>
      <c r="G152" s="16" t="s">
        <v>189</v>
      </c>
      <c r="H152" s="16" t="s">
        <v>189</v>
      </c>
      <c r="I152" s="16">
        <v>-2.8237000000000001</v>
      </c>
      <c r="J152" s="16" t="s">
        <v>189</v>
      </c>
      <c r="K152" s="16">
        <v>-4.3327</v>
      </c>
      <c r="L152" s="16" t="s">
        <v>189</v>
      </c>
      <c r="M152" s="16" t="s">
        <v>189</v>
      </c>
      <c r="N152" s="16" t="s">
        <v>189</v>
      </c>
      <c r="O152" s="16">
        <v>-6.6059000000000001</v>
      </c>
      <c r="P152" s="16" t="s">
        <v>189</v>
      </c>
      <c r="Q152" s="16">
        <v>-6.1848000000000001</v>
      </c>
      <c r="R152" s="16" t="s">
        <v>189</v>
      </c>
      <c r="S152" s="16" t="s">
        <v>189</v>
      </c>
      <c r="T152" s="16">
        <v>-5.5510000000000002</v>
      </c>
      <c r="U152" s="16">
        <v>-5.5369999999999999</v>
      </c>
      <c r="V152" s="16" t="s">
        <v>189</v>
      </c>
      <c r="W152" s="16" t="s">
        <v>189</v>
      </c>
      <c r="X152" s="16" t="s">
        <v>189</v>
      </c>
      <c r="Y152" s="16">
        <v>-3.4174000000000002</v>
      </c>
      <c r="Z152" s="16" t="s">
        <v>189</v>
      </c>
      <c r="AA152" s="16">
        <v>-3.4174000000000002</v>
      </c>
      <c r="AB152" s="16" t="s">
        <v>189</v>
      </c>
      <c r="AC152" s="16" t="s">
        <v>189</v>
      </c>
      <c r="AD152" s="16" t="s">
        <v>189</v>
      </c>
      <c r="AE152" s="16" t="s">
        <v>189</v>
      </c>
      <c r="AF152" s="16" t="s">
        <v>189</v>
      </c>
      <c r="AG152" s="16" t="s">
        <v>189</v>
      </c>
      <c r="AH152" s="16" t="s">
        <v>189</v>
      </c>
      <c r="AI152" s="16" t="s">
        <v>189</v>
      </c>
      <c r="AJ152" s="16" t="s">
        <v>189</v>
      </c>
      <c r="AK152" s="16">
        <v>-2.915</v>
      </c>
      <c r="AL152" s="16" t="s">
        <v>189</v>
      </c>
      <c r="AM152" s="16" t="s">
        <v>189</v>
      </c>
      <c r="AN152" s="16" t="s">
        <v>189</v>
      </c>
      <c r="AO152" s="16">
        <v>-3.3611</v>
      </c>
      <c r="AP152" s="16">
        <v>-6.8818999999999999</v>
      </c>
      <c r="AQ152" s="16" t="s">
        <v>189</v>
      </c>
      <c r="AR152" s="16" t="s">
        <v>189</v>
      </c>
      <c r="AS152" s="16" t="s">
        <v>189</v>
      </c>
      <c r="AT152" s="16" t="s">
        <v>189</v>
      </c>
      <c r="AU152" s="16" t="s">
        <v>189</v>
      </c>
      <c r="AV152" s="16" t="s">
        <v>189</v>
      </c>
      <c r="AW152" s="16" t="s">
        <v>189</v>
      </c>
      <c r="AX152" s="16" t="s">
        <v>189</v>
      </c>
      <c r="AY152" s="16" t="s">
        <v>189</v>
      </c>
      <c r="AZ152" s="16" t="s">
        <v>189</v>
      </c>
      <c r="BA152" s="16" t="s">
        <v>189</v>
      </c>
      <c r="BB152" s="16" t="s">
        <v>189</v>
      </c>
      <c r="BC152" s="16" t="s">
        <v>189</v>
      </c>
      <c r="BD152" s="16" t="s">
        <v>189</v>
      </c>
      <c r="BE152" s="16" t="s">
        <v>189</v>
      </c>
      <c r="BF152" s="16" t="s">
        <v>189</v>
      </c>
      <c r="BG152" s="16" t="s">
        <v>189</v>
      </c>
      <c r="BH152" s="16" t="s">
        <v>189</v>
      </c>
      <c r="BI152" s="16" t="s">
        <v>189</v>
      </c>
      <c r="BJ152" s="16" t="s">
        <v>189</v>
      </c>
      <c r="BK152" s="16" t="s">
        <v>189</v>
      </c>
      <c r="BL152" s="16" t="s">
        <v>189</v>
      </c>
      <c r="BM152" s="16" t="s">
        <v>189</v>
      </c>
      <c r="BN152" s="16" t="s">
        <v>189</v>
      </c>
      <c r="BO152" s="16" t="s">
        <v>189</v>
      </c>
      <c r="BP152" s="16" t="s">
        <v>189</v>
      </c>
      <c r="BQ152" s="16" t="s">
        <v>189</v>
      </c>
      <c r="BR152" s="16" t="s">
        <v>189</v>
      </c>
      <c r="BS152" s="16" t="s">
        <v>189</v>
      </c>
    </row>
    <row r="153" spans="1:71">
      <c r="A153" t="s">
        <v>277</v>
      </c>
      <c r="B153" t="s">
        <v>75</v>
      </c>
      <c r="C153" t="s">
        <v>441</v>
      </c>
      <c r="D153" s="16">
        <v>9.5225000000000009</v>
      </c>
      <c r="E153" s="16">
        <v>14.488099999999999</v>
      </c>
      <c r="F153" s="16">
        <v>-8.0829000000000004</v>
      </c>
      <c r="G153" s="16">
        <v>-5.3586999999999998</v>
      </c>
      <c r="H153" s="16">
        <v>14.488099999999999</v>
      </c>
      <c r="I153" s="16">
        <v>6.5494000000000003</v>
      </c>
      <c r="J153" s="16" t="s">
        <v>189</v>
      </c>
      <c r="K153" s="16">
        <v>9.6323000000000008</v>
      </c>
      <c r="L153" s="16">
        <v>10.500400000000001</v>
      </c>
      <c r="M153" s="16">
        <v>-9.3116000000000003</v>
      </c>
      <c r="N153" s="16">
        <v>-8.8079000000000001</v>
      </c>
      <c r="O153" s="16">
        <v>10.4611</v>
      </c>
      <c r="P153" s="16">
        <v>7.8391999999999999</v>
      </c>
      <c r="Q153" s="16">
        <v>10.074999999999999</v>
      </c>
      <c r="R153" s="16">
        <v>-6.4466000000000001</v>
      </c>
      <c r="S153" s="16">
        <v>-11.8477</v>
      </c>
      <c r="T153" s="16">
        <v>8.6404999999999994</v>
      </c>
      <c r="U153" s="16">
        <v>10.298</v>
      </c>
      <c r="V153" s="16">
        <v>-7.2563000000000004</v>
      </c>
      <c r="W153" s="16">
        <v>-7.5176999999999996</v>
      </c>
      <c r="X153" s="16">
        <v>-9.5231999999999992</v>
      </c>
      <c r="Y153" s="16">
        <v>10.788399999999999</v>
      </c>
      <c r="Z153" s="16">
        <v>8.3556000000000008</v>
      </c>
      <c r="AA153" s="16">
        <v>10.788399999999999</v>
      </c>
      <c r="AB153" s="16">
        <v>-9.6763999999999992</v>
      </c>
      <c r="AC153" s="16" t="s">
        <v>189</v>
      </c>
      <c r="AD153" s="16" t="s">
        <v>189</v>
      </c>
      <c r="AE153" s="16">
        <v>-8.2910000000000004</v>
      </c>
      <c r="AF153" s="16" t="s">
        <v>189</v>
      </c>
      <c r="AG153" s="16" t="s">
        <v>189</v>
      </c>
      <c r="AH153" s="16">
        <v>-7.5304000000000002</v>
      </c>
      <c r="AI153" s="16">
        <v>9.5382999999999996</v>
      </c>
      <c r="AJ153" s="16">
        <v>-13.7568</v>
      </c>
      <c r="AK153" s="16">
        <v>6.0545</v>
      </c>
      <c r="AL153" s="16">
        <v>9.5230999999999995</v>
      </c>
      <c r="AM153" s="16" t="s">
        <v>189</v>
      </c>
      <c r="AN153" s="16">
        <v>-16.151499999999999</v>
      </c>
      <c r="AO153" s="16">
        <v>6.7636000000000003</v>
      </c>
      <c r="AP153" s="16">
        <v>11.72</v>
      </c>
      <c r="AQ153" s="16" t="s">
        <v>189</v>
      </c>
      <c r="AR153" s="16" t="s">
        <v>189</v>
      </c>
      <c r="AS153" s="16">
        <v>-5.9024999999999999</v>
      </c>
      <c r="AT153" s="16">
        <v>-5.3658999999999999</v>
      </c>
      <c r="AU153" s="16" t="s">
        <v>189</v>
      </c>
      <c r="AV153" s="16">
        <v>-13.3201</v>
      </c>
      <c r="AW153" s="16">
        <v>5.8322000000000003</v>
      </c>
      <c r="AX153" s="16">
        <v>8.7715999999999994</v>
      </c>
      <c r="AY153" s="16" t="s">
        <v>189</v>
      </c>
      <c r="AZ153" s="16">
        <v>-15.3461</v>
      </c>
      <c r="BA153" s="16">
        <v>-7.5119999999999996</v>
      </c>
      <c r="BB153" s="16">
        <v>11.4055</v>
      </c>
      <c r="BC153" s="16" t="s">
        <v>189</v>
      </c>
      <c r="BD153" s="16">
        <v>-10.9015</v>
      </c>
      <c r="BE153" s="16">
        <v>-10.1221</v>
      </c>
      <c r="BF153" s="16">
        <v>14.5282</v>
      </c>
      <c r="BG153" s="16">
        <v>-5.9135999999999997</v>
      </c>
      <c r="BH153" s="16">
        <v>11.056100000000001</v>
      </c>
      <c r="BI153" s="16" t="s">
        <v>189</v>
      </c>
      <c r="BJ153" s="16">
        <v>-5.3281000000000001</v>
      </c>
      <c r="BK153" s="16" t="s">
        <v>189</v>
      </c>
      <c r="BL153" s="16" t="s">
        <v>189</v>
      </c>
      <c r="BM153" s="16">
        <v>-7.3120000000000003</v>
      </c>
      <c r="BN153" s="16">
        <v>-7.3887</v>
      </c>
      <c r="BO153" s="16" t="s">
        <v>189</v>
      </c>
      <c r="BP153" s="16">
        <v>15.139099999999999</v>
      </c>
      <c r="BQ153" s="16">
        <v>6.4318999999999997</v>
      </c>
      <c r="BR153" s="16" t="s">
        <v>189</v>
      </c>
      <c r="BS153" s="16" t="s">
        <v>189</v>
      </c>
    </row>
    <row r="154" spans="1:71">
      <c r="A154" t="s">
        <v>277</v>
      </c>
      <c r="B154" t="s">
        <v>2</v>
      </c>
      <c r="C154" t="s">
        <v>442</v>
      </c>
      <c r="D154" s="16">
        <v>7.3189000000000002</v>
      </c>
      <c r="E154" s="16" t="s">
        <v>189</v>
      </c>
      <c r="F154" s="16" t="s">
        <v>189</v>
      </c>
      <c r="G154" s="16" t="s">
        <v>189</v>
      </c>
      <c r="H154" s="16" t="s">
        <v>189</v>
      </c>
      <c r="I154" s="16">
        <v>-5.5079000000000002</v>
      </c>
      <c r="J154" s="16" t="s">
        <v>189</v>
      </c>
      <c r="K154" s="16">
        <v>-6.4898999999999996</v>
      </c>
      <c r="L154" s="16" t="s">
        <v>189</v>
      </c>
      <c r="M154" s="16" t="s">
        <v>189</v>
      </c>
      <c r="N154" s="16" t="s">
        <v>189</v>
      </c>
      <c r="O154" s="16">
        <v>-7.2576000000000001</v>
      </c>
      <c r="P154" s="16" t="s">
        <v>189</v>
      </c>
      <c r="Q154" s="16">
        <v>-8.4216999999999995</v>
      </c>
      <c r="R154" s="16" t="s">
        <v>189</v>
      </c>
      <c r="S154" s="16" t="s">
        <v>189</v>
      </c>
      <c r="T154" s="16">
        <v>-4.3890000000000002</v>
      </c>
      <c r="U154" s="16">
        <v>-4.0063000000000004</v>
      </c>
      <c r="V154" s="16" t="s">
        <v>189</v>
      </c>
      <c r="W154" s="16" t="s">
        <v>189</v>
      </c>
      <c r="X154" s="16" t="s">
        <v>189</v>
      </c>
      <c r="Y154" s="16">
        <v>-3.4055</v>
      </c>
      <c r="Z154" s="16">
        <v>-12.5343</v>
      </c>
      <c r="AA154" s="16">
        <v>-3.4055</v>
      </c>
      <c r="AB154" s="16" t="s">
        <v>189</v>
      </c>
      <c r="AC154" s="16" t="s">
        <v>189</v>
      </c>
      <c r="AD154" s="16" t="s">
        <v>189</v>
      </c>
      <c r="AE154" s="16" t="s">
        <v>189</v>
      </c>
      <c r="AF154" s="16" t="s">
        <v>189</v>
      </c>
      <c r="AG154" s="16" t="s">
        <v>189</v>
      </c>
      <c r="AH154" s="16" t="s">
        <v>189</v>
      </c>
      <c r="AI154" s="16" t="s">
        <v>189</v>
      </c>
      <c r="AJ154" s="16" t="s">
        <v>189</v>
      </c>
      <c r="AK154" s="16">
        <v>-4.7941000000000003</v>
      </c>
      <c r="AL154" s="16">
        <v>-5.2984</v>
      </c>
      <c r="AM154" s="16" t="s">
        <v>189</v>
      </c>
      <c r="AN154" s="16" t="s">
        <v>189</v>
      </c>
      <c r="AO154" s="16">
        <v>-4.3116000000000003</v>
      </c>
      <c r="AP154" s="16">
        <v>-4.8800999999999997</v>
      </c>
      <c r="AQ154" s="16" t="s">
        <v>189</v>
      </c>
      <c r="AR154" s="16" t="s">
        <v>189</v>
      </c>
      <c r="AS154" s="16" t="s">
        <v>189</v>
      </c>
      <c r="AT154" s="16" t="s">
        <v>189</v>
      </c>
      <c r="AU154" s="16" t="s">
        <v>189</v>
      </c>
      <c r="AV154" s="16" t="s">
        <v>189</v>
      </c>
      <c r="AW154" s="16" t="s">
        <v>189</v>
      </c>
      <c r="AX154" s="16" t="s">
        <v>189</v>
      </c>
      <c r="AY154" s="16" t="s">
        <v>189</v>
      </c>
      <c r="AZ154" s="16" t="s">
        <v>189</v>
      </c>
      <c r="BA154" s="16" t="s">
        <v>189</v>
      </c>
      <c r="BB154" s="16" t="s">
        <v>189</v>
      </c>
      <c r="BC154" s="16" t="s">
        <v>189</v>
      </c>
      <c r="BD154" s="16" t="s">
        <v>189</v>
      </c>
      <c r="BE154" s="16" t="s">
        <v>189</v>
      </c>
      <c r="BF154" s="16" t="s">
        <v>189</v>
      </c>
      <c r="BG154" s="16" t="s">
        <v>189</v>
      </c>
      <c r="BH154" s="16">
        <v>-7.8832000000000004</v>
      </c>
      <c r="BI154" s="16" t="s">
        <v>189</v>
      </c>
      <c r="BJ154" s="16" t="s">
        <v>189</v>
      </c>
      <c r="BK154" s="16" t="s">
        <v>189</v>
      </c>
      <c r="BL154" s="16" t="s">
        <v>189</v>
      </c>
      <c r="BM154" s="16" t="s">
        <v>189</v>
      </c>
      <c r="BN154" s="16" t="s">
        <v>189</v>
      </c>
      <c r="BO154" s="16" t="s">
        <v>189</v>
      </c>
      <c r="BP154" s="16" t="s">
        <v>189</v>
      </c>
      <c r="BQ154" s="16">
        <v>-6.2340999999999998</v>
      </c>
      <c r="BR154" s="16" t="s">
        <v>189</v>
      </c>
      <c r="BS154" s="16" t="s">
        <v>189</v>
      </c>
    </row>
    <row r="155" spans="1:71">
      <c r="A155" t="s">
        <v>277</v>
      </c>
      <c r="B155" t="s">
        <v>67</v>
      </c>
      <c r="C155" t="s">
        <v>443</v>
      </c>
      <c r="D155" s="16">
        <v>32.646000000000001</v>
      </c>
      <c r="E155" s="16">
        <v>-35.819099999999999</v>
      </c>
      <c r="F155" s="16">
        <v>-33.010599999999997</v>
      </c>
      <c r="G155" s="16">
        <v>-30.807099999999998</v>
      </c>
      <c r="H155" s="16">
        <v>-35.819099999999999</v>
      </c>
      <c r="I155" s="16">
        <v>31.448</v>
      </c>
      <c r="J155" s="16" t="s">
        <v>189</v>
      </c>
      <c r="K155" s="16">
        <v>34.351700000000001</v>
      </c>
      <c r="L155" s="16">
        <v>-36.227899999999998</v>
      </c>
      <c r="M155" s="16">
        <v>-23.804300000000001</v>
      </c>
      <c r="N155" s="16" t="s">
        <v>189</v>
      </c>
      <c r="O155" s="16">
        <v>31.425899999999999</v>
      </c>
      <c r="P155" s="16">
        <v>-36.184699999999999</v>
      </c>
      <c r="Q155" s="16">
        <v>33.627400000000002</v>
      </c>
      <c r="R155" s="16" t="s">
        <v>189</v>
      </c>
      <c r="S155" s="16">
        <v>-34.478400000000001</v>
      </c>
      <c r="T155" s="16">
        <v>31.8157</v>
      </c>
      <c r="U155" s="16">
        <v>31.787299999999998</v>
      </c>
      <c r="V155" s="16">
        <v>-36.114400000000003</v>
      </c>
      <c r="W155" s="16" t="s">
        <v>189</v>
      </c>
      <c r="X155" s="16">
        <v>-26.450299999999999</v>
      </c>
      <c r="Y155" s="16">
        <v>32.462600000000002</v>
      </c>
      <c r="Z155" s="16">
        <v>-33.055700000000002</v>
      </c>
      <c r="AA155" s="16">
        <v>32.462600000000002</v>
      </c>
      <c r="AB155" s="16" t="s">
        <v>189</v>
      </c>
      <c r="AC155" s="16" t="s">
        <v>189</v>
      </c>
      <c r="AD155" s="16" t="s">
        <v>189</v>
      </c>
      <c r="AE155" s="16" t="s">
        <v>189</v>
      </c>
      <c r="AF155" s="16" t="s">
        <v>189</v>
      </c>
      <c r="AG155" s="16" t="s">
        <v>189</v>
      </c>
      <c r="AH155" s="16" t="s">
        <v>189</v>
      </c>
      <c r="AI155" s="16">
        <v>31.4556</v>
      </c>
      <c r="AJ155" s="16" t="s">
        <v>189</v>
      </c>
      <c r="AK155" s="16">
        <v>31.8507</v>
      </c>
      <c r="AL155" s="16">
        <v>33.367400000000004</v>
      </c>
      <c r="AM155" s="16" t="s">
        <v>189</v>
      </c>
      <c r="AN155" s="16" t="s">
        <v>189</v>
      </c>
      <c r="AO155" s="16">
        <v>30.6188</v>
      </c>
      <c r="AP155" s="16">
        <v>33.2121</v>
      </c>
      <c r="AQ155" s="16" t="s">
        <v>189</v>
      </c>
      <c r="AR155" s="16" t="s">
        <v>189</v>
      </c>
      <c r="AS155" s="16" t="s">
        <v>189</v>
      </c>
      <c r="AT155" s="16" t="s">
        <v>189</v>
      </c>
      <c r="AU155" s="16" t="s">
        <v>189</v>
      </c>
      <c r="AV155" s="16" t="s">
        <v>189</v>
      </c>
      <c r="AW155" s="16">
        <v>-30.266300000000001</v>
      </c>
      <c r="AX155" s="16">
        <v>-33.131900000000002</v>
      </c>
      <c r="AY155" s="16" t="s">
        <v>189</v>
      </c>
      <c r="AZ155" s="16" t="s">
        <v>189</v>
      </c>
      <c r="BA155" s="16">
        <v>-32.1526</v>
      </c>
      <c r="BB155" s="16">
        <v>33.8262</v>
      </c>
      <c r="BC155" s="16" t="s">
        <v>189</v>
      </c>
      <c r="BD155" s="16" t="s">
        <v>189</v>
      </c>
      <c r="BE155" s="16">
        <v>31.7258</v>
      </c>
      <c r="BF155" s="16">
        <v>-35.586199999999998</v>
      </c>
      <c r="BG155" s="16">
        <v>-29.026199999999999</v>
      </c>
      <c r="BH155" s="16">
        <v>33.407600000000002</v>
      </c>
      <c r="BI155" s="16" t="s">
        <v>189</v>
      </c>
      <c r="BJ155" s="16" t="s">
        <v>189</v>
      </c>
      <c r="BK155" s="16" t="s">
        <v>189</v>
      </c>
      <c r="BL155" s="16" t="s">
        <v>189</v>
      </c>
      <c r="BM155" s="16">
        <v>-35.912500000000001</v>
      </c>
      <c r="BN155" s="16" t="s">
        <v>189</v>
      </c>
      <c r="BO155" s="16" t="s">
        <v>189</v>
      </c>
      <c r="BP155" s="16">
        <v>-37.009300000000003</v>
      </c>
      <c r="BQ155" s="16">
        <v>31.916799999999999</v>
      </c>
      <c r="BR155" s="16" t="s">
        <v>189</v>
      </c>
      <c r="BS155" s="16" t="s">
        <v>189</v>
      </c>
    </row>
    <row r="156" spans="1:71">
      <c r="A156" t="s">
        <v>277</v>
      </c>
      <c r="B156" t="s">
        <v>4</v>
      </c>
      <c r="C156" t="s">
        <v>444</v>
      </c>
      <c r="D156" s="16">
        <v>-20.325600000000001</v>
      </c>
      <c r="E156" s="16" t="s">
        <v>189</v>
      </c>
      <c r="F156" s="16" t="s">
        <v>189</v>
      </c>
      <c r="G156" s="16" t="s">
        <v>189</v>
      </c>
      <c r="H156" s="16" t="s">
        <v>189</v>
      </c>
      <c r="I156" s="16" t="s">
        <v>189</v>
      </c>
      <c r="J156" s="16" t="s">
        <v>189</v>
      </c>
      <c r="K156" s="16">
        <v>-20.301500000000001</v>
      </c>
      <c r="L156" s="16" t="s">
        <v>189</v>
      </c>
      <c r="M156" s="16" t="s">
        <v>189</v>
      </c>
      <c r="N156" s="16" t="s">
        <v>189</v>
      </c>
      <c r="O156" s="16" t="s">
        <v>189</v>
      </c>
      <c r="P156" s="16" t="s">
        <v>189</v>
      </c>
      <c r="Q156" s="16">
        <v>-19.796199999999999</v>
      </c>
      <c r="R156" s="16" t="s">
        <v>189</v>
      </c>
      <c r="S156" s="16" t="s">
        <v>189</v>
      </c>
      <c r="T156" s="16" t="s">
        <v>189</v>
      </c>
      <c r="U156" s="16" t="s">
        <v>189</v>
      </c>
      <c r="V156" s="16" t="s">
        <v>189</v>
      </c>
      <c r="W156" s="16" t="s">
        <v>189</v>
      </c>
      <c r="X156" s="16" t="s">
        <v>189</v>
      </c>
      <c r="Y156" s="16" t="s">
        <v>189</v>
      </c>
      <c r="Z156" s="16" t="s">
        <v>189</v>
      </c>
      <c r="AA156" s="16" t="s">
        <v>189</v>
      </c>
      <c r="AB156" s="16" t="s">
        <v>189</v>
      </c>
      <c r="AC156" s="16" t="s">
        <v>189</v>
      </c>
      <c r="AD156" s="16" t="s">
        <v>189</v>
      </c>
      <c r="AE156" s="16" t="s">
        <v>189</v>
      </c>
      <c r="AF156" s="16" t="s">
        <v>189</v>
      </c>
      <c r="AG156" s="16" t="s">
        <v>189</v>
      </c>
      <c r="AH156" s="16" t="s">
        <v>189</v>
      </c>
      <c r="AI156" s="16" t="s">
        <v>189</v>
      </c>
      <c r="AJ156" s="16" t="s">
        <v>189</v>
      </c>
      <c r="AK156" s="16" t="s">
        <v>189</v>
      </c>
      <c r="AL156" s="16" t="s">
        <v>189</v>
      </c>
      <c r="AM156" s="16" t="s">
        <v>189</v>
      </c>
      <c r="AN156" s="16" t="s">
        <v>189</v>
      </c>
      <c r="AO156" s="16" t="s">
        <v>189</v>
      </c>
      <c r="AP156" s="16" t="s">
        <v>189</v>
      </c>
      <c r="AQ156" s="16" t="s">
        <v>189</v>
      </c>
      <c r="AR156" s="16" t="s">
        <v>189</v>
      </c>
      <c r="AS156" s="16" t="s">
        <v>189</v>
      </c>
      <c r="AT156" s="16" t="s">
        <v>189</v>
      </c>
      <c r="AU156" s="16" t="s">
        <v>189</v>
      </c>
      <c r="AV156" s="16" t="s">
        <v>189</v>
      </c>
      <c r="AW156" s="16" t="s">
        <v>189</v>
      </c>
      <c r="AX156" s="16" t="s">
        <v>189</v>
      </c>
      <c r="AY156" s="16" t="s">
        <v>189</v>
      </c>
      <c r="AZ156" s="16" t="s">
        <v>189</v>
      </c>
      <c r="BA156" s="16" t="s">
        <v>189</v>
      </c>
      <c r="BB156" s="16" t="s">
        <v>189</v>
      </c>
      <c r="BC156" s="16" t="s">
        <v>189</v>
      </c>
      <c r="BD156" s="16" t="s">
        <v>189</v>
      </c>
      <c r="BE156" s="16" t="s">
        <v>189</v>
      </c>
      <c r="BF156" s="16" t="s">
        <v>189</v>
      </c>
      <c r="BG156" s="16" t="s">
        <v>189</v>
      </c>
      <c r="BH156" s="16" t="s">
        <v>189</v>
      </c>
      <c r="BI156" s="16" t="s">
        <v>189</v>
      </c>
      <c r="BJ156" s="16" t="s">
        <v>189</v>
      </c>
      <c r="BK156" s="16" t="s">
        <v>189</v>
      </c>
      <c r="BL156" s="16" t="s">
        <v>189</v>
      </c>
      <c r="BM156" s="16" t="s">
        <v>189</v>
      </c>
      <c r="BN156" s="16" t="s">
        <v>189</v>
      </c>
      <c r="BO156" s="16" t="s">
        <v>189</v>
      </c>
      <c r="BP156" s="16" t="s">
        <v>189</v>
      </c>
      <c r="BQ156" s="16" t="s">
        <v>189</v>
      </c>
      <c r="BR156" s="16" t="s">
        <v>189</v>
      </c>
      <c r="BS156" s="16" t="s">
        <v>189</v>
      </c>
    </row>
    <row r="157" spans="1:71">
      <c r="A157" t="s">
        <v>278</v>
      </c>
      <c r="B157" t="s">
        <v>0</v>
      </c>
      <c r="C157" t="s">
        <v>445</v>
      </c>
      <c r="D157" s="16">
        <v>4.3155999999999999</v>
      </c>
      <c r="E157" s="16">
        <v>4.7516999999999996</v>
      </c>
      <c r="F157" s="16">
        <v>5.4615999999999998</v>
      </c>
      <c r="G157" s="16">
        <v>3.1928999999999998</v>
      </c>
      <c r="H157" s="16">
        <v>4.7516999999999996</v>
      </c>
      <c r="I157" s="16">
        <v>4.0788000000000002</v>
      </c>
      <c r="J157" s="16">
        <v>3.0571000000000002</v>
      </c>
      <c r="K157" s="16">
        <v>4.5568</v>
      </c>
      <c r="L157" s="16">
        <v>4.0915999999999997</v>
      </c>
      <c r="M157" s="16">
        <v>4.3897000000000004</v>
      </c>
      <c r="N157" s="16">
        <v>5.2262000000000004</v>
      </c>
      <c r="O157" s="16">
        <v>3.9340000000000002</v>
      </c>
      <c r="P157" s="16">
        <v>5.6256000000000004</v>
      </c>
      <c r="Q157" s="16">
        <v>4.0209000000000001</v>
      </c>
      <c r="R157" s="16">
        <v>4.8014000000000001</v>
      </c>
      <c r="S157" s="16">
        <v>4.5637999999999996</v>
      </c>
      <c r="T157" s="16">
        <v>3.9428000000000001</v>
      </c>
      <c r="U157" s="16">
        <v>4.3463000000000003</v>
      </c>
      <c r="V157" s="16">
        <v>4.1749000000000001</v>
      </c>
      <c r="W157" s="16">
        <v>4.6654999999999998</v>
      </c>
      <c r="X157" s="16">
        <v>4.8673999999999999</v>
      </c>
      <c r="Y157" s="16">
        <v>4.1932</v>
      </c>
      <c r="Z157" s="16">
        <v>4.8048999999999999</v>
      </c>
      <c r="AA157" s="16">
        <v>4.1932</v>
      </c>
      <c r="AB157" s="16">
        <v>5.0411999999999999</v>
      </c>
      <c r="AC157" s="16">
        <v>4.3495999999999997</v>
      </c>
      <c r="AD157" s="16">
        <v>5.3692000000000002</v>
      </c>
      <c r="AE157" s="16">
        <v>4.085</v>
      </c>
      <c r="AF157" s="16">
        <v>4.3164999999999996</v>
      </c>
      <c r="AG157" s="16">
        <v>4.8746</v>
      </c>
      <c r="AH157" s="16" t="s">
        <v>189</v>
      </c>
      <c r="AI157" s="16">
        <v>4.0130999999999997</v>
      </c>
      <c r="AJ157" s="16">
        <v>3.7814999999999999</v>
      </c>
      <c r="AK157" s="16">
        <v>4.0803000000000003</v>
      </c>
      <c r="AL157" s="16">
        <v>3.6596000000000002</v>
      </c>
      <c r="AM157" s="16">
        <v>4.6326000000000001</v>
      </c>
      <c r="AN157" s="16">
        <v>4.4149000000000003</v>
      </c>
      <c r="AO157" s="16">
        <v>4.3277999999999999</v>
      </c>
      <c r="AP157" s="16">
        <v>4.0735000000000001</v>
      </c>
      <c r="AQ157" s="16">
        <v>4.8442999999999996</v>
      </c>
      <c r="AR157" s="16">
        <v>6.0133999999999999</v>
      </c>
      <c r="AS157" s="16">
        <v>3.1295000000000002</v>
      </c>
      <c r="AT157" s="16">
        <v>3.6206999999999998</v>
      </c>
      <c r="AU157" s="16">
        <v>4.6708999999999996</v>
      </c>
      <c r="AV157" s="16">
        <v>-8.7001000000000008</v>
      </c>
      <c r="AW157" s="16">
        <v>3.7688999999999999</v>
      </c>
      <c r="AX157" s="16">
        <v>4.3996000000000004</v>
      </c>
      <c r="AY157" s="16">
        <v>5.0791000000000004</v>
      </c>
      <c r="AZ157" s="16">
        <v>4.1593</v>
      </c>
      <c r="BA157" s="16">
        <v>4.2332999999999998</v>
      </c>
      <c r="BB157" s="16">
        <v>3.9657</v>
      </c>
      <c r="BC157" s="16">
        <v>4.6585999999999999</v>
      </c>
      <c r="BD157" s="16">
        <v>4.8148999999999997</v>
      </c>
      <c r="BE157" s="16">
        <v>3.8018000000000001</v>
      </c>
      <c r="BF157" s="16">
        <v>4.5082000000000004</v>
      </c>
      <c r="BG157" s="16">
        <v>3.4615999999999998</v>
      </c>
      <c r="BH157" s="16">
        <v>4.0484</v>
      </c>
      <c r="BI157" s="16">
        <v>3.5476999999999999</v>
      </c>
      <c r="BJ157" s="16">
        <v>4.7675999999999998</v>
      </c>
      <c r="BK157" s="16">
        <v>6.5205000000000002</v>
      </c>
      <c r="BL157" s="16" t="s">
        <v>189</v>
      </c>
      <c r="BM157" s="16">
        <v>5.3028000000000004</v>
      </c>
      <c r="BN157" s="16">
        <v>-3.5747</v>
      </c>
      <c r="BO157" s="16">
        <v>6.0571000000000002</v>
      </c>
      <c r="BP157" s="16">
        <v>4.2923999999999998</v>
      </c>
      <c r="BQ157" s="16">
        <v>3.7629999999999999</v>
      </c>
      <c r="BR157" s="16">
        <v>7.2991000000000001</v>
      </c>
      <c r="BS157" s="16">
        <v>4.4006999999999996</v>
      </c>
    </row>
    <row r="158" spans="1:71">
      <c r="A158" t="s">
        <v>278</v>
      </c>
      <c r="B158" t="s">
        <v>1</v>
      </c>
      <c r="C158" t="s">
        <v>446</v>
      </c>
      <c r="D158" s="16">
        <v>1.2935000000000001</v>
      </c>
      <c r="E158" s="16" t="s">
        <v>189</v>
      </c>
      <c r="F158" s="16" t="s">
        <v>189</v>
      </c>
      <c r="G158" s="16">
        <v>-0.34160000000000001</v>
      </c>
      <c r="H158" s="16" t="s">
        <v>189</v>
      </c>
      <c r="I158" s="16">
        <v>-1.3720000000000001</v>
      </c>
      <c r="J158" s="16" t="s">
        <v>189</v>
      </c>
      <c r="K158" s="16">
        <v>1.3835999999999999</v>
      </c>
      <c r="L158" s="16" t="s">
        <v>189</v>
      </c>
      <c r="M158" s="16">
        <v>-0.70730000000000004</v>
      </c>
      <c r="N158" s="16" t="s">
        <v>189</v>
      </c>
      <c r="O158" s="16">
        <v>-1.7574000000000001</v>
      </c>
      <c r="P158" s="16" t="s">
        <v>189</v>
      </c>
      <c r="Q158" s="16">
        <v>-2.1724000000000001</v>
      </c>
      <c r="R158" s="16">
        <v>-0.4027</v>
      </c>
      <c r="S158" s="16" t="s">
        <v>189</v>
      </c>
      <c r="T158" s="16">
        <v>-1.6798999999999999</v>
      </c>
      <c r="U158" s="16">
        <v>-1.2402</v>
      </c>
      <c r="V158" s="16" t="s">
        <v>189</v>
      </c>
      <c r="W158" s="16" t="s">
        <v>189</v>
      </c>
      <c r="X158" s="16" t="s">
        <v>189</v>
      </c>
      <c r="Y158" s="16">
        <v>1.2904</v>
      </c>
      <c r="Z158" s="16" t="s">
        <v>189</v>
      </c>
      <c r="AA158" s="16">
        <v>1.2904</v>
      </c>
      <c r="AB158" s="16" t="s">
        <v>189</v>
      </c>
      <c r="AC158" s="16" t="s">
        <v>189</v>
      </c>
      <c r="AD158" s="16" t="s">
        <v>189</v>
      </c>
      <c r="AE158" s="16" t="s">
        <v>189</v>
      </c>
      <c r="AF158" s="16" t="s">
        <v>189</v>
      </c>
      <c r="AG158" s="16" t="s">
        <v>189</v>
      </c>
      <c r="AH158" s="16" t="s">
        <v>189</v>
      </c>
      <c r="AI158" s="16">
        <v>-1.8024</v>
      </c>
      <c r="AJ158" s="16" t="s">
        <v>189</v>
      </c>
      <c r="AK158" s="16">
        <v>-1.9915</v>
      </c>
      <c r="AL158" s="16" t="s">
        <v>189</v>
      </c>
      <c r="AM158" s="16" t="s">
        <v>189</v>
      </c>
      <c r="AN158" s="16" t="s">
        <v>189</v>
      </c>
      <c r="AO158" s="16">
        <v>-1.5088999999999999</v>
      </c>
      <c r="AP158" s="16" t="s">
        <v>189</v>
      </c>
      <c r="AQ158" s="16">
        <v>-0.45200000000000001</v>
      </c>
      <c r="AR158" s="16" t="s">
        <v>189</v>
      </c>
      <c r="AS158" s="16" t="s">
        <v>189</v>
      </c>
      <c r="AT158" s="16" t="s">
        <v>189</v>
      </c>
      <c r="AU158" s="16" t="s">
        <v>189</v>
      </c>
      <c r="AV158" s="16" t="s">
        <v>189</v>
      </c>
      <c r="AW158" s="16" t="s">
        <v>189</v>
      </c>
      <c r="AX158" s="16" t="s">
        <v>189</v>
      </c>
      <c r="AY158" s="16" t="s">
        <v>189</v>
      </c>
      <c r="AZ158" s="16" t="s">
        <v>189</v>
      </c>
      <c r="BA158" s="16">
        <v>-1.5828</v>
      </c>
      <c r="BB158" s="16" t="s">
        <v>189</v>
      </c>
      <c r="BC158" s="16">
        <v>-0.46810000000000002</v>
      </c>
      <c r="BD158" s="16" t="s">
        <v>189</v>
      </c>
      <c r="BE158" s="16">
        <v>-1.6319999999999999</v>
      </c>
      <c r="BF158" s="16" t="s">
        <v>189</v>
      </c>
      <c r="BG158" s="16">
        <v>-2.0306000000000002</v>
      </c>
      <c r="BH158" s="16" t="s">
        <v>189</v>
      </c>
      <c r="BI158" s="16" t="s">
        <v>189</v>
      </c>
      <c r="BJ158" s="16" t="s">
        <v>189</v>
      </c>
      <c r="BK158" s="16" t="s">
        <v>189</v>
      </c>
      <c r="BL158" s="16" t="s">
        <v>189</v>
      </c>
      <c r="BM158" s="16" t="s">
        <v>189</v>
      </c>
      <c r="BN158" s="16" t="s">
        <v>189</v>
      </c>
      <c r="BO158" s="16" t="s">
        <v>189</v>
      </c>
      <c r="BP158" s="16" t="s">
        <v>189</v>
      </c>
      <c r="BQ158" s="16" t="s">
        <v>189</v>
      </c>
      <c r="BR158" s="16" t="s">
        <v>189</v>
      </c>
      <c r="BS158" s="16">
        <v>-0.45979999999999999</v>
      </c>
    </row>
    <row r="159" spans="1:71">
      <c r="A159" t="s">
        <v>278</v>
      </c>
      <c r="B159" t="s">
        <v>75</v>
      </c>
      <c r="C159" t="s">
        <v>447</v>
      </c>
      <c r="D159" s="16">
        <v>1.8828</v>
      </c>
      <c r="E159" s="16">
        <v>3.3611</v>
      </c>
      <c r="F159" s="16">
        <v>0.93230000000000002</v>
      </c>
      <c r="G159" s="16">
        <v>1.0933999999999999</v>
      </c>
      <c r="H159" s="16">
        <v>3.3611</v>
      </c>
      <c r="I159" s="16">
        <v>1.0282</v>
      </c>
      <c r="J159" s="16">
        <v>2.8214000000000001</v>
      </c>
      <c r="K159" s="16">
        <v>1.762</v>
      </c>
      <c r="L159" s="16">
        <v>2.5903999999999998</v>
      </c>
      <c r="M159" s="16">
        <v>1.39</v>
      </c>
      <c r="N159" s="16">
        <v>0.87460000000000004</v>
      </c>
      <c r="O159" s="16">
        <v>2.1789999999999998</v>
      </c>
      <c r="P159" s="16">
        <v>1.1173999999999999</v>
      </c>
      <c r="Q159" s="16">
        <v>2.0188000000000001</v>
      </c>
      <c r="R159" s="16">
        <v>1.6989000000000001</v>
      </c>
      <c r="S159" s="16">
        <v>1.7513000000000001</v>
      </c>
      <c r="T159" s="16">
        <v>2.1356999999999999</v>
      </c>
      <c r="U159" s="16">
        <v>1.9961</v>
      </c>
      <c r="V159" s="16">
        <v>1.5901000000000001</v>
      </c>
      <c r="W159" s="16">
        <v>0.97870000000000001</v>
      </c>
      <c r="X159" s="16">
        <v>1.7410000000000001</v>
      </c>
      <c r="Y159" s="16">
        <v>2.0990000000000002</v>
      </c>
      <c r="Z159" s="16">
        <v>1.2885</v>
      </c>
      <c r="AA159" s="16">
        <v>2.0990000000000002</v>
      </c>
      <c r="AB159" s="16">
        <v>1.3606</v>
      </c>
      <c r="AC159" s="16">
        <v>1.986</v>
      </c>
      <c r="AD159" s="16">
        <v>3.4352999999999998</v>
      </c>
      <c r="AE159" s="16">
        <v>0.7883</v>
      </c>
      <c r="AF159" s="16">
        <v>2.3759000000000001</v>
      </c>
      <c r="AG159" s="16">
        <v>1.1269</v>
      </c>
      <c r="AH159" s="16" t="s">
        <v>189</v>
      </c>
      <c r="AI159" s="16">
        <v>2.2322000000000002</v>
      </c>
      <c r="AJ159" s="16">
        <v>3.1574</v>
      </c>
      <c r="AK159" s="16">
        <v>1.5161</v>
      </c>
      <c r="AL159" s="16">
        <v>1.4844999999999999</v>
      </c>
      <c r="AM159" s="16">
        <v>3.5566</v>
      </c>
      <c r="AN159" s="16">
        <v>3.3982000000000001</v>
      </c>
      <c r="AO159" s="16">
        <v>1.1316999999999999</v>
      </c>
      <c r="AP159" s="16">
        <v>1.9492</v>
      </c>
      <c r="AQ159" s="16">
        <v>2.0644999999999998</v>
      </c>
      <c r="AR159" s="16">
        <v>3.3481999999999998</v>
      </c>
      <c r="AS159" s="16">
        <v>0.77280000000000004</v>
      </c>
      <c r="AT159" s="16">
        <v>2.2951000000000001</v>
      </c>
      <c r="AU159" s="16">
        <v>1.0498000000000001</v>
      </c>
      <c r="AV159" s="16">
        <v>2.7816999999999998</v>
      </c>
      <c r="AW159" s="16">
        <v>0.85870000000000002</v>
      </c>
      <c r="AX159" s="16">
        <v>1.9359</v>
      </c>
      <c r="AY159" s="16">
        <v>0.95940000000000003</v>
      </c>
      <c r="AZ159" s="16">
        <v>3.4735999999999998</v>
      </c>
      <c r="BA159" s="16">
        <v>1.1082000000000001</v>
      </c>
      <c r="BB159" s="16">
        <v>2.0356000000000001</v>
      </c>
      <c r="BC159" s="16">
        <v>2.2097000000000002</v>
      </c>
      <c r="BD159" s="16">
        <v>2.2057000000000002</v>
      </c>
      <c r="BE159" s="16">
        <v>2.1749999999999998</v>
      </c>
      <c r="BF159" s="16">
        <v>3.4373999999999998</v>
      </c>
      <c r="BG159" s="16">
        <v>0.93859999999999999</v>
      </c>
      <c r="BH159" s="16">
        <v>2.0688</v>
      </c>
      <c r="BI159" s="16">
        <v>2.4554999999999998</v>
      </c>
      <c r="BJ159" s="16">
        <v>0.62160000000000004</v>
      </c>
      <c r="BK159" s="16">
        <v>1.7289000000000001</v>
      </c>
      <c r="BL159" s="16" t="s">
        <v>189</v>
      </c>
      <c r="BM159" s="16">
        <v>1.1428</v>
      </c>
      <c r="BN159" s="16">
        <v>-1.1793</v>
      </c>
      <c r="BO159" s="16">
        <v>1.1123000000000001</v>
      </c>
      <c r="BP159" s="16">
        <v>2.9344000000000001</v>
      </c>
      <c r="BQ159" s="16">
        <v>0.97829999999999995</v>
      </c>
      <c r="BR159" s="16">
        <v>5.1736000000000004</v>
      </c>
      <c r="BS159" s="16">
        <v>1.0528999999999999</v>
      </c>
    </row>
    <row r="160" spans="1:71">
      <c r="A160" t="s">
        <v>278</v>
      </c>
      <c r="B160" t="s">
        <v>2</v>
      </c>
      <c r="C160" t="s">
        <v>448</v>
      </c>
      <c r="D160" s="16">
        <v>9.1850000000000005</v>
      </c>
      <c r="E160" s="16">
        <v>11.363899999999999</v>
      </c>
      <c r="F160" s="16">
        <v>6.1018999999999997</v>
      </c>
      <c r="G160" s="16">
        <v>7.6069000000000004</v>
      </c>
      <c r="H160" s="16">
        <v>11.363899999999999</v>
      </c>
      <c r="I160" s="16">
        <v>7.0293000000000001</v>
      </c>
      <c r="J160" s="16">
        <v>7.9904000000000002</v>
      </c>
      <c r="K160" s="16">
        <v>10.2987</v>
      </c>
      <c r="L160" s="16">
        <v>9.2713999999999999</v>
      </c>
      <c r="M160" s="16">
        <v>8.0988000000000007</v>
      </c>
      <c r="N160" s="16">
        <v>13.7982</v>
      </c>
      <c r="O160" s="16">
        <v>9.0236000000000001</v>
      </c>
      <c r="P160" s="16">
        <v>10.899699999999999</v>
      </c>
      <c r="Q160" s="16">
        <v>9.1614000000000004</v>
      </c>
      <c r="R160" s="16">
        <v>9.4339999999999993</v>
      </c>
      <c r="S160" s="16">
        <v>10.9877</v>
      </c>
      <c r="T160" s="16">
        <v>7.9734999999999996</v>
      </c>
      <c r="U160" s="16">
        <v>8.8129000000000008</v>
      </c>
      <c r="V160" s="16">
        <v>11.8462</v>
      </c>
      <c r="W160" s="16">
        <v>7.9111000000000002</v>
      </c>
      <c r="X160" s="16">
        <v>13.303100000000001</v>
      </c>
      <c r="Y160" s="16">
        <v>9.0991999999999997</v>
      </c>
      <c r="Z160" s="16">
        <v>10.345599999999999</v>
      </c>
      <c r="AA160" s="16">
        <v>9.0991999999999997</v>
      </c>
      <c r="AB160" s="16">
        <v>11.1548</v>
      </c>
      <c r="AC160" s="16">
        <v>10.9727</v>
      </c>
      <c r="AD160" s="16">
        <v>11.6342</v>
      </c>
      <c r="AE160" s="16">
        <v>10.3194</v>
      </c>
      <c r="AF160" s="16">
        <v>10.444100000000001</v>
      </c>
      <c r="AG160" s="16">
        <v>12.728300000000001</v>
      </c>
      <c r="AH160" s="16" t="s">
        <v>189</v>
      </c>
      <c r="AI160" s="16">
        <v>7.9977999999999998</v>
      </c>
      <c r="AJ160" s="16">
        <v>11.158099999999999</v>
      </c>
      <c r="AK160" s="16">
        <v>5.1074999999999999</v>
      </c>
      <c r="AL160" s="16">
        <v>8.3559999999999999</v>
      </c>
      <c r="AM160" s="16">
        <v>6.3357000000000001</v>
      </c>
      <c r="AN160" s="16">
        <v>11.1953</v>
      </c>
      <c r="AO160" s="16">
        <v>6.52</v>
      </c>
      <c r="AP160" s="16">
        <v>8.8333999999999993</v>
      </c>
      <c r="AQ160" s="16">
        <v>8.9100999999999999</v>
      </c>
      <c r="AR160" s="16">
        <v>12.4535</v>
      </c>
      <c r="AS160" s="16">
        <v>11.186999999999999</v>
      </c>
      <c r="AT160" s="16">
        <v>11.765700000000001</v>
      </c>
      <c r="AU160" s="16">
        <v>12.205299999999999</v>
      </c>
      <c r="AV160" s="16">
        <v>-12.478899999999999</v>
      </c>
      <c r="AW160" s="16">
        <v>9.3520000000000003</v>
      </c>
      <c r="AX160" s="16">
        <v>9.4595000000000002</v>
      </c>
      <c r="AY160" s="16">
        <v>11.5129</v>
      </c>
      <c r="AZ160" s="16">
        <v>11.293799999999999</v>
      </c>
      <c r="BA160" s="16">
        <v>6.7843999999999998</v>
      </c>
      <c r="BB160" s="16">
        <v>9.1397999999999993</v>
      </c>
      <c r="BC160" s="16">
        <v>8.9917999999999996</v>
      </c>
      <c r="BD160" s="16">
        <v>9.4850999999999992</v>
      </c>
      <c r="BE160" s="16">
        <v>9.0010999999999992</v>
      </c>
      <c r="BF160" s="16">
        <v>11.4115</v>
      </c>
      <c r="BG160" s="16">
        <v>6.0106000000000002</v>
      </c>
      <c r="BH160" s="16">
        <v>9.2575000000000003</v>
      </c>
      <c r="BI160" s="16">
        <v>7.5744999999999996</v>
      </c>
      <c r="BJ160" s="16">
        <v>-11.9163</v>
      </c>
      <c r="BK160" s="16">
        <v>10.4198</v>
      </c>
      <c r="BL160" s="16" t="s">
        <v>189</v>
      </c>
      <c r="BM160" s="16">
        <v>11.1029</v>
      </c>
      <c r="BN160" s="16" t="s">
        <v>189</v>
      </c>
      <c r="BO160" s="16">
        <v>12.100099999999999</v>
      </c>
      <c r="BP160" s="16">
        <v>11.629300000000001</v>
      </c>
      <c r="BQ160" s="16">
        <v>5.4683000000000002</v>
      </c>
      <c r="BR160" s="16">
        <v>-6.7098000000000004</v>
      </c>
      <c r="BS160" s="16">
        <v>9.8076000000000008</v>
      </c>
    </row>
    <row r="161" spans="1:71">
      <c r="A161" t="s">
        <v>278</v>
      </c>
      <c r="B161" t="s">
        <v>67</v>
      </c>
      <c r="C161" t="s">
        <v>449</v>
      </c>
      <c r="D161" s="16">
        <v>26.427099999999999</v>
      </c>
      <c r="E161" s="16">
        <v>33.2776</v>
      </c>
      <c r="F161" s="16">
        <v>32.015999999999998</v>
      </c>
      <c r="G161" s="16">
        <v>19.667400000000001</v>
      </c>
      <c r="H161" s="16">
        <v>33.2776</v>
      </c>
      <c r="I161" s="16">
        <v>23.2453</v>
      </c>
      <c r="J161" s="16">
        <v>26.156700000000001</v>
      </c>
      <c r="K161" s="16">
        <v>26.511500000000002</v>
      </c>
      <c r="L161" s="16">
        <v>27.710599999999999</v>
      </c>
      <c r="M161" s="16">
        <v>22.7501</v>
      </c>
      <c r="N161" s="16">
        <v>29.781199999999998</v>
      </c>
      <c r="O161" s="16">
        <v>26.225000000000001</v>
      </c>
      <c r="P161" s="16">
        <v>26.877300000000002</v>
      </c>
      <c r="Q161" s="16">
        <v>26.6252</v>
      </c>
      <c r="R161" s="16">
        <v>26.1633</v>
      </c>
      <c r="S161" s="16">
        <v>29.106200000000001</v>
      </c>
      <c r="T161" s="16">
        <v>20.728999999999999</v>
      </c>
      <c r="U161" s="16">
        <v>24.589700000000001</v>
      </c>
      <c r="V161" s="16">
        <v>29.9374</v>
      </c>
      <c r="W161" s="16">
        <v>30.343499999999999</v>
      </c>
      <c r="X161" s="16">
        <v>32.683999999999997</v>
      </c>
      <c r="Y161" s="16">
        <v>24.376899999999999</v>
      </c>
      <c r="Z161" s="16">
        <v>31.3797</v>
      </c>
      <c r="AA161" s="16">
        <v>24.376899999999999</v>
      </c>
      <c r="AB161" s="16">
        <v>31.478100000000001</v>
      </c>
      <c r="AC161" s="16">
        <v>27.478000000000002</v>
      </c>
      <c r="AD161" s="16">
        <v>35.494700000000002</v>
      </c>
      <c r="AE161" s="16">
        <v>25.716899999999999</v>
      </c>
      <c r="AF161" s="16">
        <v>29.915500000000002</v>
      </c>
      <c r="AG161" s="16">
        <v>28.145700000000001</v>
      </c>
      <c r="AH161" s="16" t="s">
        <v>189</v>
      </c>
      <c r="AI161" s="16">
        <v>20.247599999999998</v>
      </c>
      <c r="AJ161" s="16">
        <v>26.9802</v>
      </c>
      <c r="AK161" s="16">
        <v>18.6755</v>
      </c>
      <c r="AL161" s="16">
        <v>21.090199999999999</v>
      </c>
      <c r="AM161" s="16">
        <v>19.882899999999999</v>
      </c>
      <c r="AN161" s="16">
        <v>29.3155</v>
      </c>
      <c r="AO161" s="16">
        <v>22.464700000000001</v>
      </c>
      <c r="AP161" s="16">
        <v>24.123699999999999</v>
      </c>
      <c r="AQ161" s="16">
        <v>25.412199999999999</v>
      </c>
      <c r="AR161" s="16">
        <v>39.984200000000001</v>
      </c>
      <c r="AS161" s="16">
        <v>24.8782</v>
      </c>
      <c r="AT161" s="16">
        <v>32.768599999999999</v>
      </c>
      <c r="AU161" s="16">
        <v>27.230499999999999</v>
      </c>
      <c r="AV161" s="16">
        <v>41.544699999999999</v>
      </c>
      <c r="AW161" s="16">
        <v>28.754000000000001</v>
      </c>
      <c r="AX161" s="16">
        <v>34.283999999999999</v>
      </c>
      <c r="AY161" s="16">
        <v>29.886299999999999</v>
      </c>
      <c r="AZ161" s="16">
        <v>31.312100000000001</v>
      </c>
      <c r="BA161" s="16">
        <v>20.402899999999999</v>
      </c>
      <c r="BB161" s="16">
        <v>25.032499999999999</v>
      </c>
      <c r="BC161" s="16">
        <v>22.8659</v>
      </c>
      <c r="BD161" s="16">
        <v>33.2958</v>
      </c>
      <c r="BE161" s="16">
        <v>24.8795</v>
      </c>
      <c r="BF161" s="16">
        <v>33.207799999999999</v>
      </c>
      <c r="BG161" s="16">
        <v>20.621099999999998</v>
      </c>
      <c r="BH161" s="16">
        <v>26.612400000000001</v>
      </c>
      <c r="BI161" s="16">
        <v>24.805399999999999</v>
      </c>
      <c r="BJ161" s="16">
        <v>30.228899999999999</v>
      </c>
      <c r="BK161" s="16">
        <v>21.967300000000002</v>
      </c>
      <c r="BL161" s="16" t="s">
        <v>189</v>
      </c>
      <c r="BM161" s="16">
        <v>26.627500000000001</v>
      </c>
      <c r="BN161" s="16">
        <v>-26.740300000000001</v>
      </c>
      <c r="BO161" s="16">
        <v>26.921900000000001</v>
      </c>
      <c r="BP161" s="16">
        <v>32.422600000000003</v>
      </c>
      <c r="BQ161" s="16">
        <v>21.303999999999998</v>
      </c>
      <c r="BR161" s="16">
        <v>-39.5137</v>
      </c>
      <c r="BS161" s="16">
        <v>24.832899999999999</v>
      </c>
    </row>
    <row r="162" spans="1:71">
      <c r="A162" t="s">
        <v>278</v>
      </c>
      <c r="B162" t="s">
        <v>4</v>
      </c>
      <c r="C162" t="s">
        <v>450</v>
      </c>
      <c r="D162" s="16">
        <v>21.561399999999999</v>
      </c>
      <c r="E162" s="16">
        <v>29.1858</v>
      </c>
      <c r="F162" s="16">
        <v>20.136800000000001</v>
      </c>
      <c r="G162" s="16">
        <v>13.2631</v>
      </c>
      <c r="H162" s="16">
        <v>29.1858</v>
      </c>
      <c r="I162" s="16">
        <v>15.756399999999999</v>
      </c>
      <c r="J162" s="16">
        <v>29.253499999999999</v>
      </c>
      <c r="K162" s="16">
        <v>19.041799999999999</v>
      </c>
      <c r="L162" s="16">
        <v>25.1187</v>
      </c>
      <c r="M162" s="16">
        <v>16.540900000000001</v>
      </c>
      <c r="N162" s="16">
        <v>17.311599999999999</v>
      </c>
      <c r="O162" s="16">
        <v>23.353899999999999</v>
      </c>
      <c r="P162" s="16">
        <v>16.185500000000001</v>
      </c>
      <c r="Q162" s="16">
        <v>23.9696</v>
      </c>
      <c r="R162" s="16">
        <v>16.7422</v>
      </c>
      <c r="S162" s="16">
        <v>23.0154</v>
      </c>
      <c r="T162" s="16">
        <v>18.936599999999999</v>
      </c>
      <c r="U162" s="16">
        <v>19.6722</v>
      </c>
      <c r="V162" s="16">
        <v>26.912099999999999</v>
      </c>
      <c r="W162" s="16">
        <v>22.718</v>
      </c>
      <c r="X162" s="16">
        <v>25.726099999999999</v>
      </c>
      <c r="Y162" s="16">
        <v>20.6172</v>
      </c>
      <c r="Z162" s="16">
        <v>24.008299999999998</v>
      </c>
      <c r="AA162" s="16">
        <v>20.6172</v>
      </c>
      <c r="AB162" s="16">
        <v>25.328499999999998</v>
      </c>
      <c r="AC162" s="16">
        <v>21.4787</v>
      </c>
      <c r="AD162" s="16">
        <v>31.44</v>
      </c>
      <c r="AE162" s="16">
        <v>16.952300000000001</v>
      </c>
      <c r="AF162" s="16">
        <v>25.906500000000001</v>
      </c>
      <c r="AG162" s="16">
        <v>18.486499999999999</v>
      </c>
      <c r="AH162" s="16" t="s">
        <v>189</v>
      </c>
      <c r="AI162" s="16">
        <v>19.713899999999999</v>
      </c>
      <c r="AJ162" s="16">
        <v>25.570699999999999</v>
      </c>
      <c r="AK162" s="16">
        <v>13.5517</v>
      </c>
      <c r="AL162" s="16">
        <v>21.305199999999999</v>
      </c>
      <c r="AM162" s="16">
        <v>-11.088699999999999</v>
      </c>
      <c r="AN162" s="16">
        <v>27.373999999999999</v>
      </c>
      <c r="AO162" s="16">
        <v>13.300800000000001</v>
      </c>
      <c r="AP162" s="16">
        <v>22.038699999999999</v>
      </c>
      <c r="AQ162" s="16">
        <v>13.4398</v>
      </c>
      <c r="AR162" s="16">
        <v>36.8962</v>
      </c>
      <c r="AS162" s="16">
        <v>21.817299999999999</v>
      </c>
      <c r="AT162" s="16">
        <v>32.01</v>
      </c>
      <c r="AU162" s="16">
        <v>22.026800000000001</v>
      </c>
      <c r="AV162" s="16">
        <v>-39.057299999999998</v>
      </c>
      <c r="AW162" s="16">
        <v>18.538599999999999</v>
      </c>
      <c r="AX162" s="16">
        <v>28.215800000000002</v>
      </c>
      <c r="AY162" s="16">
        <v>20.776900000000001</v>
      </c>
      <c r="AZ162" s="16">
        <v>27.103999999999999</v>
      </c>
      <c r="BA162" s="16">
        <v>14.1911</v>
      </c>
      <c r="BB162" s="16">
        <v>23.037199999999999</v>
      </c>
      <c r="BC162" s="16">
        <v>13.1669</v>
      </c>
      <c r="BD162" s="16">
        <v>30.635100000000001</v>
      </c>
      <c r="BE162" s="16">
        <v>21.8508</v>
      </c>
      <c r="BF162" s="16">
        <v>29.465499999999999</v>
      </c>
      <c r="BG162" s="16">
        <v>15.407</v>
      </c>
      <c r="BH162" s="16">
        <v>24.743200000000002</v>
      </c>
      <c r="BI162" s="16">
        <v>16.873200000000001</v>
      </c>
      <c r="BJ162" s="16">
        <v>18.2791</v>
      </c>
      <c r="BK162" s="16">
        <v>13.0175</v>
      </c>
      <c r="BL162" s="16" t="s">
        <v>189</v>
      </c>
      <c r="BM162" s="16">
        <v>16.266400000000001</v>
      </c>
      <c r="BN162" s="16" t="s">
        <v>189</v>
      </c>
      <c r="BO162" s="16">
        <v>16.7105</v>
      </c>
      <c r="BP162" s="16">
        <v>29.113399999999999</v>
      </c>
      <c r="BQ162" s="16">
        <v>16.707799999999999</v>
      </c>
      <c r="BR162" s="16">
        <v>-30.194400000000002</v>
      </c>
      <c r="BS162" s="16">
        <v>14.8443</v>
      </c>
    </row>
    <row r="163" spans="1:71">
      <c r="A163" t="s">
        <v>279</v>
      </c>
      <c r="B163" t="s">
        <v>0</v>
      </c>
      <c r="C163" t="s">
        <v>451</v>
      </c>
      <c r="D163" s="16">
        <v>7.3612000000000002</v>
      </c>
      <c r="E163" s="16">
        <v>11.3041</v>
      </c>
      <c r="F163" s="16">
        <v>7.9637000000000002</v>
      </c>
      <c r="G163" s="16">
        <v>4.5587999999999997</v>
      </c>
      <c r="H163" s="16">
        <v>11.3041</v>
      </c>
      <c r="I163" s="16">
        <v>5.9492000000000003</v>
      </c>
      <c r="J163" s="16" t="s">
        <v>189</v>
      </c>
      <c r="K163" s="16">
        <v>7.2721999999999998</v>
      </c>
      <c r="L163" s="16">
        <v>9.2196999999999996</v>
      </c>
      <c r="M163" s="16">
        <v>6.9653999999999998</v>
      </c>
      <c r="N163" s="16">
        <v>5.9513999999999996</v>
      </c>
      <c r="O163" s="16">
        <v>8.2003000000000004</v>
      </c>
      <c r="P163" s="16">
        <v>6.2691999999999997</v>
      </c>
      <c r="Q163" s="16">
        <v>7.7161</v>
      </c>
      <c r="R163" s="16">
        <v>6.9814999999999996</v>
      </c>
      <c r="S163" s="16">
        <v>7.8672000000000004</v>
      </c>
      <c r="T163" s="16">
        <v>6.5308999999999999</v>
      </c>
      <c r="U163" s="16">
        <v>8.5489999999999995</v>
      </c>
      <c r="V163" s="16">
        <v>6.0834000000000001</v>
      </c>
      <c r="W163" s="16">
        <v>-6.7073</v>
      </c>
      <c r="X163" s="16">
        <v>8.4283000000000001</v>
      </c>
      <c r="Y163" s="16">
        <v>7.2721</v>
      </c>
      <c r="Z163" s="16">
        <v>7.6871</v>
      </c>
      <c r="AA163" s="16">
        <v>7.2721</v>
      </c>
      <c r="AB163" s="16">
        <v>7.4805999999999999</v>
      </c>
      <c r="AC163" s="16">
        <v>8.0936000000000003</v>
      </c>
      <c r="AD163" s="16">
        <v>10.2615</v>
      </c>
      <c r="AE163" s="16">
        <v>6.8704000000000001</v>
      </c>
      <c r="AF163" s="16">
        <v>8.8056999999999999</v>
      </c>
      <c r="AG163" s="16">
        <v>6.8400999999999996</v>
      </c>
      <c r="AH163" s="16" t="s">
        <v>189</v>
      </c>
      <c r="AI163" s="16">
        <v>6.3109000000000002</v>
      </c>
      <c r="AJ163" s="16">
        <v>-13.8026</v>
      </c>
      <c r="AK163" s="16">
        <v>4.5326000000000004</v>
      </c>
      <c r="AL163" s="16">
        <v>5.9851999999999999</v>
      </c>
      <c r="AM163" s="16">
        <v>7.2798999999999996</v>
      </c>
      <c r="AN163" s="16">
        <v>13.901400000000001</v>
      </c>
      <c r="AO163" s="16">
        <v>6.7152000000000003</v>
      </c>
      <c r="AP163" s="16">
        <v>7.9733000000000001</v>
      </c>
      <c r="AQ163" s="16">
        <v>9.3585999999999991</v>
      </c>
      <c r="AR163" s="16">
        <v>8.6658000000000008</v>
      </c>
      <c r="AS163" s="16">
        <v>5.1351000000000004</v>
      </c>
      <c r="AT163" s="16">
        <v>7.4379999999999997</v>
      </c>
      <c r="AU163" s="16">
        <v>4.6631</v>
      </c>
      <c r="AV163" s="16" t="s">
        <v>189</v>
      </c>
      <c r="AW163" s="16">
        <v>6.6642999999999999</v>
      </c>
      <c r="AX163" s="16">
        <v>-7.7428999999999997</v>
      </c>
      <c r="AY163" s="16">
        <v>7.7088999999999999</v>
      </c>
      <c r="AZ163" s="16">
        <v>11.4079</v>
      </c>
      <c r="BA163" s="16">
        <v>5.7015000000000002</v>
      </c>
      <c r="BB163" s="16">
        <v>7.7446000000000002</v>
      </c>
      <c r="BC163" s="16">
        <v>6.6622000000000003</v>
      </c>
      <c r="BD163" s="16">
        <v>-8.3955000000000002</v>
      </c>
      <c r="BE163" s="16">
        <v>8.2075999999999993</v>
      </c>
      <c r="BF163" s="16">
        <v>11.514200000000001</v>
      </c>
      <c r="BG163" s="16">
        <v>5.7751999999999999</v>
      </c>
      <c r="BH163" s="16">
        <v>8.2805999999999997</v>
      </c>
      <c r="BI163" s="16">
        <v>8.0221</v>
      </c>
      <c r="BJ163" s="16">
        <v>7.3296999999999999</v>
      </c>
      <c r="BK163" s="16">
        <v>5.7431999999999999</v>
      </c>
      <c r="BL163" s="16" t="s">
        <v>189</v>
      </c>
      <c r="BM163" s="16">
        <v>6.1032000000000002</v>
      </c>
      <c r="BN163" s="16">
        <v>-4.9406999999999996</v>
      </c>
      <c r="BO163" s="16">
        <v>6.6447000000000003</v>
      </c>
      <c r="BP163" s="16">
        <v>10.932499999999999</v>
      </c>
      <c r="BQ163" s="16">
        <v>5.4782000000000002</v>
      </c>
      <c r="BR163" s="16" t="s">
        <v>189</v>
      </c>
      <c r="BS163" s="16">
        <v>6.343</v>
      </c>
    </row>
    <row r="164" spans="1:71">
      <c r="A164" t="s">
        <v>279</v>
      </c>
      <c r="B164" t="s">
        <v>1</v>
      </c>
      <c r="C164" t="s">
        <v>452</v>
      </c>
      <c r="D164" s="16">
        <v>0.57450000000000001</v>
      </c>
      <c r="E164" s="16" t="s">
        <v>189</v>
      </c>
      <c r="F164" s="16" t="s">
        <v>189</v>
      </c>
      <c r="G164" s="16">
        <v>-0.66359999999999997</v>
      </c>
      <c r="H164" s="16" t="s">
        <v>189</v>
      </c>
      <c r="I164" s="16">
        <v>-0.78620000000000001</v>
      </c>
      <c r="J164" s="16" t="s">
        <v>189</v>
      </c>
      <c r="K164" s="16">
        <v>0.57730000000000004</v>
      </c>
      <c r="L164" s="16" t="s">
        <v>189</v>
      </c>
      <c r="M164" s="16">
        <v>-1E-4</v>
      </c>
      <c r="N164" s="16" t="s">
        <v>189</v>
      </c>
      <c r="O164" s="16">
        <v>-0.50180000000000002</v>
      </c>
      <c r="P164" s="16">
        <v>-0.61550000000000005</v>
      </c>
      <c r="Q164" s="16">
        <v>-0.57779999999999998</v>
      </c>
      <c r="R164" s="16">
        <v>-0.57720000000000005</v>
      </c>
      <c r="S164" s="16">
        <v>-0.8387</v>
      </c>
      <c r="T164" s="16" t="s">
        <v>189</v>
      </c>
      <c r="U164" s="16" t="s">
        <v>189</v>
      </c>
      <c r="V164" s="16">
        <v>-0.40479999999999999</v>
      </c>
      <c r="W164" s="16" t="s">
        <v>189</v>
      </c>
      <c r="X164" s="16" t="s">
        <v>189</v>
      </c>
      <c r="Y164" s="16">
        <v>-0.79339999999999999</v>
      </c>
      <c r="Z164" s="16" t="s">
        <v>189</v>
      </c>
      <c r="AA164" s="16">
        <v>-0.79339999999999999</v>
      </c>
      <c r="AB164" s="16" t="s">
        <v>189</v>
      </c>
      <c r="AC164" s="16">
        <v>-1.2767999999999999</v>
      </c>
      <c r="AD164" s="16" t="s">
        <v>189</v>
      </c>
      <c r="AE164" s="16">
        <v>-1.2144999999999999</v>
      </c>
      <c r="AF164" s="16" t="s">
        <v>189</v>
      </c>
      <c r="AG164" s="16">
        <v>-0.84340000000000004</v>
      </c>
      <c r="AH164" s="16" t="s">
        <v>189</v>
      </c>
      <c r="AI164" s="16" t="s">
        <v>189</v>
      </c>
      <c r="AJ164" s="16" t="s">
        <v>189</v>
      </c>
      <c r="AK164" s="16" t="s">
        <v>189</v>
      </c>
      <c r="AL164" s="16" t="s">
        <v>189</v>
      </c>
      <c r="AM164" s="16" t="s">
        <v>189</v>
      </c>
      <c r="AN164" s="16" t="s">
        <v>189</v>
      </c>
      <c r="AO164" s="16" t="s">
        <v>189</v>
      </c>
      <c r="AP164" s="16" t="s">
        <v>189</v>
      </c>
      <c r="AQ164" s="16" t="s">
        <v>189</v>
      </c>
      <c r="AR164" s="16" t="s">
        <v>189</v>
      </c>
      <c r="AS164" s="16">
        <v>-0.58950000000000002</v>
      </c>
      <c r="AT164" s="16" t="s">
        <v>189</v>
      </c>
      <c r="AU164" s="16" t="s">
        <v>189</v>
      </c>
      <c r="AV164" s="16" t="s">
        <v>189</v>
      </c>
      <c r="AW164" s="16" t="s">
        <v>189</v>
      </c>
      <c r="AX164" s="16" t="s">
        <v>189</v>
      </c>
      <c r="AY164" s="16" t="s">
        <v>189</v>
      </c>
      <c r="AZ164" s="16" t="s">
        <v>189</v>
      </c>
      <c r="BA164" s="16">
        <v>-1.0975999999999999</v>
      </c>
      <c r="BB164" s="16" t="s">
        <v>189</v>
      </c>
      <c r="BC164" s="16" t="s">
        <v>189</v>
      </c>
      <c r="BD164" s="16" t="s">
        <v>189</v>
      </c>
      <c r="BE164" s="16" t="s">
        <v>189</v>
      </c>
      <c r="BF164" s="16" t="s">
        <v>189</v>
      </c>
      <c r="BG164" s="16" t="s">
        <v>189</v>
      </c>
      <c r="BH164" s="16" t="s">
        <v>189</v>
      </c>
      <c r="BI164" s="16" t="s">
        <v>189</v>
      </c>
      <c r="BJ164" s="16" t="s">
        <v>189</v>
      </c>
      <c r="BK164" s="16" t="s">
        <v>189</v>
      </c>
      <c r="BL164" s="16" t="s">
        <v>189</v>
      </c>
      <c r="BM164" s="16">
        <v>-0.66020000000000001</v>
      </c>
      <c r="BN164" s="16" t="s">
        <v>189</v>
      </c>
      <c r="BO164" s="16">
        <v>-0.75280000000000002</v>
      </c>
      <c r="BP164" s="16" t="s">
        <v>189</v>
      </c>
      <c r="BQ164" s="16" t="s">
        <v>189</v>
      </c>
      <c r="BR164" s="16" t="s">
        <v>189</v>
      </c>
      <c r="BS164" s="16">
        <v>-0.66969999999999996</v>
      </c>
    </row>
    <row r="165" spans="1:71">
      <c r="A165" t="s">
        <v>279</v>
      </c>
      <c r="B165" t="s">
        <v>75</v>
      </c>
      <c r="C165" t="s">
        <v>453</v>
      </c>
      <c r="D165" s="16">
        <v>2.4346000000000001</v>
      </c>
      <c r="E165" s="16">
        <v>-5.1516999999999999</v>
      </c>
      <c r="F165" s="16">
        <v>-2.3976999999999999</v>
      </c>
      <c r="G165" s="16">
        <v>0.94240000000000002</v>
      </c>
      <c r="H165" s="16">
        <v>-5.1516999999999999</v>
      </c>
      <c r="I165" s="16">
        <v>1.3977999999999999</v>
      </c>
      <c r="J165" s="16" t="s">
        <v>189</v>
      </c>
      <c r="K165" s="16">
        <v>2.4378000000000002</v>
      </c>
      <c r="L165" s="16">
        <v>-6.7179000000000002</v>
      </c>
      <c r="M165" s="16">
        <v>1.0835999999999999</v>
      </c>
      <c r="N165" s="16">
        <v>-0.75119999999999998</v>
      </c>
      <c r="O165" s="16">
        <v>3.8464</v>
      </c>
      <c r="P165" s="16">
        <v>1.2299</v>
      </c>
      <c r="Q165" s="16">
        <v>3.8561000000000001</v>
      </c>
      <c r="R165" s="16">
        <v>0.84809999999999997</v>
      </c>
      <c r="S165" s="16">
        <v>3.2612999999999999</v>
      </c>
      <c r="T165" s="16">
        <v>-0.65210000000000001</v>
      </c>
      <c r="U165" s="16">
        <v>2.4028</v>
      </c>
      <c r="V165" s="16">
        <v>2.5249999999999999</v>
      </c>
      <c r="W165" s="16" t="s">
        <v>189</v>
      </c>
      <c r="X165" s="16" t="s">
        <v>189</v>
      </c>
      <c r="Y165" s="16">
        <v>2.9131</v>
      </c>
      <c r="Z165" s="16">
        <v>-1.3105</v>
      </c>
      <c r="AA165" s="16">
        <v>2.9131</v>
      </c>
      <c r="AB165" s="16">
        <v>-1.4120999999999999</v>
      </c>
      <c r="AC165" s="16">
        <v>4.4836999999999998</v>
      </c>
      <c r="AD165" s="16">
        <v>-6.4009</v>
      </c>
      <c r="AE165" s="16">
        <v>2.0678999999999998</v>
      </c>
      <c r="AF165" s="16">
        <v>5.2834000000000003</v>
      </c>
      <c r="AG165" s="16">
        <v>-1.1579999999999999</v>
      </c>
      <c r="AH165" s="16" t="s">
        <v>189</v>
      </c>
      <c r="AI165" s="16">
        <v>-0.71179999999999999</v>
      </c>
      <c r="AJ165" s="16" t="s">
        <v>189</v>
      </c>
      <c r="AK165" s="16">
        <v>-1E-4</v>
      </c>
      <c r="AL165" s="16" t="s">
        <v>189</v>
      </c>
      <c r="AM165" s="16" t="s">
        <v>189</v>
      </c>
      <c r="AN165" s="16" t="s">
        <v>189</v>
      </c>
      <c r="AO165" s="16">
        <v>-1E-4</v>
      </c>
      <c r="AP165" s="16">
        <v>-3.4754</v>
      </c>
      <c r="AQ165" s="16">
        <v>-1.1943999999999999</v>
      </c>
      <c r="AR165" s="16" t="s">
        <v>189</v>
      </c>
      <c r="AS165" s="16">
        <v>2.3451</v>
      </c>
      <c r="AT165" s="16">
        <v>-4.1894</v>
      </c>
      <c r="AU165" s="16">
        <v>-0.67469999999999997</v>
      </c>
      <c r="AV165" s="16" t="s">
        <v>189</v>
      </c>
      <c r="AW165" s="16">
        <v>-1.5768</v>
      </c>
      <c r="AX165" s="16" t="s">
        <v>189</v>
      </c>
      <c r="AY165" s="16" t="s">
        <v>189</v>
      </c>
      <c r="AZ165" s="16">
        <v>-6.3818000000000001</v>
      </c>
      <c r="BA165" s="16">
        <v>1.258</v>
      </c>
      <c r="BB165" s="16">
        <v>4.1703000000000001</v>
      </c>
      <c r="BC165" s="16">
        <v>-1.2908999999999999</v>
      </c>
      <c r="BD165" s="16" t="s">
        <v>189</v>
      </c>
      <c r="BE165" s="16">
        <v>4.8875999999999999</v>
      </c>
      <c r="BF165" s="16">
        <v>-5.7290999999999999</v>
      </c>
      <c r="BG165" s="16">
        <v>-1.7943</v>
      </c>
      <c r="BH165" s="16">
        <v>3.8908</v>
      </c>
      <c r="BI165" s="16" t="s">
        <v>189</v>
      </c>
      <c r="BJ165" s="16">
        <v>-2.0007000000000001</v>
      </c>
      <c r="BK165" s="16">
        <v>-0.72119999999999995</v>
      </c>
      <c r="BL165" s="16" t="s">
        <v>189</v>
      </c>
      <c r="BM165" s="16">
        <v>1.3079000000000001</v>
      </c>
      <c r="BN165" s="16" t="s">
        <v>189</v>
      </c>
      <c r="BO165" s="16">
        <v>0.30080000000000001</v>
      </c>
      <c r="BP165" s="16">
        <v>-5.1448</v>
      </c>
      <c r="BQ165" s="16">
        <v>-2.9422000000000001</v>
      </c>
      <c r="BR165" s="16" t="s">
        <v>189</v>
      </c>
      <c r="BS165" s="16">
        <v>0.27329999999999999</v>
      </c>
    </row>
    <row r="166" spans="1:71">
      <c r="A166" t="s">
        <v>279</v>
      </c>
      <c r="B166" t="s">
        <v>2</v>
      </c>
      <c r="C166" t="s">
        <v>454</v>
      </c>
      <c r="D166" s="16">
        <v>13.7712</v>
      </c>
      <c r="E166" s="16" t="s">
        <v>189</v>
      </c>
      <c r="F166" s="16" t="s">
        <v>189</v>
      </c>
      <c r="G166" s="16">
        <v>-11.741</v>
      </c>
      <c r="H166" s="16" t="s">
        <v>189</v>
      </c>
      <c r="I166" s="16">
        <v>13.848000000000001</v>
      </c>
      <c r="J166" s="16" t="s">
        <v>189</v>
      </c>
      <c r="K166" s="16">
        <v>13.9666</v>
      </c>
      <c r="L166" s="16">
        <v>-15.505699999999999</v>
      </c>
      <c r="M166" s="16">
        <v>-8.1836000000000002</v>
      </c>
      <c r="N166" s="16" t="s">
        <v>189</v>
      </c>
      <c r="O166" s="16">
        <v>-11.2164</v>
      </c>
      <c r="P166" s="16">
        <v>-18.1126</v>
      </c>
      <c r="Q166" s="16">
        <v>-13.700100000000001</v>
      </c>
      <c r="R166" s="16">
        <v>-14.172700000000001</v>
      </c>
      <c r="S166" s="16">
        <v>-17.0059</v>
      </c>
      <c r="T166" s="16">
        <v>-10.3294</v>
      </c>
      <c r="U166" s="16">
        <v>-13.8</v>
      </c>
      <c r="V166" s="16">
        <v>-13.505000000000001</v>
      </c>
      <c r="W166" s="16" t="s">
        <v>189</v>
      </c>
      <c r="X166" s="16" t="s">
        <v>189</v>
      </c>
      <c r="Y166" s="16">
        <v>14.194000000000001</v>
      </c>
      <c r="Z166" s="16" t="s">
        <v>189</v>
      </c>
      <c r="AA166" s="16">
        <v>14.194000000000001</v>
      </c>
      <c r="AB166" s="16" t="s">
        <v>189</v>
      </c>
      <c r="AC166" s="16">
        <v>-18.2501</v>
      </c>
      <c r="AD166" s="16" t="s">
        <v>189</v>
      </c>
      <c r="AE166" s="16">
        <v>-21.452300000000001</v>
      </c>
      <c r="AF166" s="16" t="s">
        <v>189</v>
      </c>
      <c r="AG166" s="16" t="s">
        <v>189</v>
      </c>
      <c r="AH166" s="16" t="s">
        <v>189</v>
      </c>
      <c r="AI166" s="16">
        <v>-10.454599999999999</v>
      </c>
      <c r="AJ166" s="16" t="s">
        <v>189</v>
      </c>
      <c r="AK166" s="16">
        <v>-6.7310999999999996</v>
      </c>
      <c r="AL166" s="16" t="s">
        <v>189</v>
      </c>
      <c r="AM166" s="16" t="s">
        <v>189</v>
      </c>
      <c r="AN166" s="16" t="s">
        <v>189</v>
      </c>
      <c r="AO166" s="16">
        <v>-12.3345</v>
      </c>
      <c r="AP166" s="16" t="s">
        <v>189</v>
      </c>
      <c r="AQ166" s="16" t="s">
        <v>189</v>
      </c>
      <c r="AR166" s="16" t="s">
        <v>189</v>
      </c>
      <c r="AS166" s="16" t="s">
        <v>189</v>
      </c>
      <c r="AT166" s="16" t="s">
        <v>189</v>
      </c>
      <c r="AU166" s="16" t="s">
        <v>189</v>
      </c>
      <c r="AV166" s="16" t="s">
        <v>189</v>
      </c>
      <c r="AW166" s="16" t="s">
        <v>189</v>
      </c>
      <c r="AX166" s="16" t="s">
        <v>189</v>
      </c>
      <c r="AY166" s="16" t="s">
        <v>189</v>
      </c>
      <c r="AZ166" s="16" t="s">
        <v>189</v>
      </c>
      <c r="BA166" s="16">
        <v>-14.5444</v>
      </c>
      <c r="BB166" s="16">
        <v>-14.473800000000001</v>
      </c>
      <c r="BC166" s="16" t="s">
        <v>189</v>
      </c>
      <c r="BD166" s="16" t="s">
        <v>189</v>
      </c>
      <c r="BE166" s="16">
        <v>-11.6997</v>
      </c>
      <c r="BF166" s="16" t="s">
        <v>189</v>
      </c>
      <c r="BG166" s="16">
        <v>-8.3467000000000002</v>
      </c>
      <c r="BH166" s="16">
        <v>-13.265700000000001</v>
      </c>
      <c r="BI166" s="16" t="s">
        <v>189</v>
      </c>
      <c r="BJ166" s="16" t="s">
        <v>189</v>
      </c>
      <c r="BK166" s="16" t="s">
        <v>189</v>
      </c>
      <c r="BL166" s="16" t="s">
        <v>189</v>
      </c>
      <c r="BM166" s="16">
        <v>-19.028700000000001</v>
      </c>
      <c r="BN166" s="16" t="s">
        <v>189</v>
      </c>
      <c r="BO166" s="16" t="s">
        <v>189</v>
      </c>
      <c r="BP166" s="16" t="s">
        <v>189</v>
      </c>
      <c r="BQ166" s="16">
        <v>-12.0219</v>
      </c>
      <c r="BR166" s="16" t="s">
        <v>189</v>
      </c>
      <c r="BS166" s="16">
        <v>-15.8742</v>
      </c>
    </row>
    <row r="167" spans="1:71">
      <c r="A167" t="s">
        <v>279</v>
      </c>
      <c r="B167" t="s">
        <v>67</v>
      </c>
      <c r="C167" t="s">
        <v>455</v>
      </c>
      <c r="D167" s="16">
        <v>26.756499999999999</v>
      </c>
      <c r="E167" s="16">
        <v>-37.222200000000001</v>
      </c>
      <c r="F167" s="16">
        <v>-33.646799999999999</v>
      </c>
      <c r="G167" s="16">
        <v>20.979299999999999</v>
      </c>
      <c r="H167" s="16">
        <v>-37.222200000000001</v>
      </c>
      <c r="I167" s="16">
        <v>24.337599999999998</v>
      </c>
      <c r="J167" s="16" t="s">
        <v>189</v>
      </c>
      <c r="K167" s="16">
        <v>27.174700000000001</v>
      </c>
      <c r="L167" s="16">
        <v>30.951699999999999</v>
      </c>
      <c r="M167" s="16">
        <v>24.297999999999998</v>
      </c>
      <c r="N167" s="16">
        <v>25.3142</v>
      </c>
      <c r="O167" s="16">
        <v>28.416499999999999</v>
      </c>
      <c r="P167" s="16">
        <v>24.8917</v>
      </c>
      <c r="Q167" s="16">
        <v>29.776700000000002</v>
      </c>
      <c r="R167" s="16">
        <v>23.446100000000001</v>
      </c>
      <c r="S167" s="16">
        <v>30.647200000000002</v>
      </c>
      <c r="T167" s="16">
        <v>21.643899999999999</v>
      </c>
      <c r="U167" s="16">
        <v>25.254999999999999</v>
      </c>
      <c r="V167" s="16">
        <v>28.515999999999998</v>
      </c>
      <c r="W167" s="16" t="s">
        <v>189</v>
      </c>
      <c r="X167" s="16" t="s">
        <v>189</v>
      </c>
      <c r="Y167" s="16">
        <v>26.110099999999999</v>
      </c>
      <c r="Z167" s="16">
        <v>-29.0031</v>
      </c>
      <c r="AA167" s="16">
        <v>26.110099999999999</v>
      </c>
      <c r="AB167" s="16">
        <v>-30.879100000000001</v>
      </c>
      <c r="AC167" s="16">
        <v>30.611799999999999</v>
      </c>
      <c r="AD167" s="16" t="s">
        <v>189</v>
      </c>
      <c r="AE167" s="16">
        <v>27.471399999999999</v>
      </c>
      <c r="AF167" s="16">
        <v>-35.0901</v>
      </c>
      <c r="AG167" s="16">
        <v>27.021999999999998</v>
      </c>
      <c r="AH167" s="16" t="s">
        <v>189</v>
      </c>
      <c r="AI167" s="16">
        <v>22.225999999999999</v>
      </c>
      <c r="AJ167" s="16" t="s">
        <v>189</v>
      </c>
      <c r="AK167" s="16">
        <v>20.633299999999998</v>
      </c>
      <c r="AL167" s="16">
        <v>-24.6328</v>
      </c>
      <c r="AM167" s="16" t="s">
        <v>189</v>
      </c>
      <c r="AN167" s="16" t="s">
        <v>189</v>
      </c>
      <c r="AO167" s="16">
        <v>22.651800000000001</v>
      </c>
      <c r="AP167" s="16">
        <v>-24.1892</v>
      </c>
      <c r="AQ167" s="16">
        <v>-26.4956</v>
      </c>
      <c r="AR167" s="16" t="s">
        <v>189</v>
      </c>
      <c r="AS167" s="16">
        <v>26.1675</v>
      </c>
      <c r="AT167" s="16">
        <v>-37.150399999999998</v>
      </c>
      <c r="AU167" s="16">
        <v>-20.718900000000001</v>
      </c>
      <c r="AV167" s="16" t="s">
        <v>189</v>
      </c>
      <c r="AW167" s="16">
        <v>-23.643000000000001</v>
      </c>
      <c r="AX167" s="16" t="s">
        <v>189</v>
      </c>
      <c r="AY167" s="16">
        <v>-23.248100000000001</v>
      </c>
      <c r="AZ167" s="16">
        <v>-32.680100000000003</v>
      </c>
      <c r="BA167" s="16">
        <v>24.5639</v>
      </c>
      <c r="BB167" s="16">
        <v>27.979299999999999</v>
      </c>
      <c r="BC167" s="16">
        <v>23.436199999999999</v>
      </c>
      <c r="BD167" s="16" t="s">
        <v>189</v>
      </c>
      <c r="BE167" s="16">
        <v>27.507999999999999</v>
      </c>
      <c r="BF167" s="16">
        <v>-34.976199999999999</v>
      </c>
      <c r="BG167" s="16">
        <v>25.156700000000001</v>
      </c>
      <c r="BH167" s="16">
        <v>28.201000000000001</v>
      </c>
      <c r="BI167" s="16" t="s">
        <v>189</v>
      </c>
      <c r="BJ167" s="16">
        <v>-26.6464</v>
      </c>
      <c r="BK167" s="16">
        <v>-23.799199999999999</v>
      </c>
      <c r="BL167" s="16" t="s">
        <v>189</v>
      </c>
      <c r="BM167" s="16">
        <v>23.6219</v>
      </c>
      <c r="BN167" s="16" t="s">
        <v>189</v>
      </c>
      <c r="BO167" s="16">
        <v>21.9437</v>
      </c>
      <c r="BP167" s="16">
        <v>-34.6449</v>
      </c>
      <c r="BQ167" s="16">
        <v>27.3886</v>
      </c>
      <c r="BR167" s="16" t="s">
        <v>189</v>
      </c>
      <c r="BS167" s="16">
        <v>21.854099999999999</v>
      </c>
    </row>
    <row r="168" spans="1:71">
      <c r="A168" t="s">
        <v>279</v>
      </c>
      <c r="B168" t="s">
        <v>4</v>
      </c>
      <c r="C168" t="s">
        <v>456</v>
      </c>
      <c r="D168" s="16">
        <v>33.850999999999999</v>
      </c>
      <c r="E168" s="16">
        <v>44.105200000000004</v>
      </c>
      <c r="F168" s="16">
        <v>37.115000000000002</v>
      </c>
      <c r="G168" s="16">
        <v>24.328600000000002</v>
      </c>
      <c r="H168" s="16">
        <v>44.105200000000004</v>
      </c>
      <c r="I168" s="16">
        <v>29.155100000000001</v>
      </c>
      <c r="J168" s="16" t="s">
        <v>189</v>
      </c>
      <c r="K168" s="16">
        <v>33.7791</v>
      </c>
      <c r="L168" s="16">
        <v>38.548299999999998</v>
      </c>
      <c r="M168" s="16">
        <v>31.780899999999999</v>
      </c>
      <c r="N168" s="16">
        <v>30.038499999999999</v>
      </c>
      <c r="O168" s="16">
        <v>36.259399999999999</v>
      </c>
      <c r="P168" s="16">
        <v>30.4268</v>
      </c>
      <c r="Q168" s="16">
        <v>39.156500000000001</v>
      </c>
      <c r="R168" s="16">
        <v>27.148299999999999</v>
      </c>
      <c r="S168" s="16">
        <v>37.3414</v>
      </c>
      <c r="T168" s="16">
        <v>28.005299999999998</v>
      </c>
      <c r="U168" s="16">
        <v>31.9483</v>
      </c>
      <c r="V168" s="16">
        <v>36.473399999999998</v>
      </c>
      <c r="W168" s="16" t="s">
        <v>189</v>
      </c>
      <c r="X168" s="16">
        <v>-25.189699999999998</v>
      </c>
      <c r="Y168" s="16">
        <v>34.686399999999999</v>
      </c>
      <c r="Z168" s="16">
        <v>30.999400000000001</v>
      </c>
      <c r="AA168" s="16">
        <v>34.686399999999999</v>
      </c>
      <c r="AB168" s="16">
        <v>31.820599999999999</v>
      </c>
      <c r="AC168" s="16">
        <v>40.162300000000002</v>
      </c>
      <c r="AD168" s="16">
        <v>-48.473700000000001</v>
      </c>
      <c r="AE168" s="16">
        <v>32.403500000000001</v>
      </c>
      <c r="AF168" s="16">
        <v>45.513800000000003</v>
      </c>
      <c r="AG168" s="16">
        <v>29.727699999999999</v>
      </c>
      <c r="AH168" s="16" t="s">
        <v>189</v>
      </c>
      <c r="AI168" s="16">
        <v>28.350300000000001</v>
      </c>
      <c r="AJ168" s="16">
        <v>-37.386800000000001</v>
      </c>
      <c r="AK168" s="16">
        <v>23.560199999999998</v>
      </c>
      <c r="AL168" s="16">
        <v>31.729500000000002</v>
      </c>
      <c r="AM168" s="16">
        <v>-19.703499999999998</v>
      </c>
      <c r="AN168" s="16">
        <v>-39.274900000000002</v>
      </c>
      <c r="AO168" s="16">
        <v>28.267499999999998</v>
      </c>
      <c r="AP168" s="16">
        <v>38.109900000000003</v>
      </c>
      <c r="AQ168" s="16">
        <v>22.208300000000001</v>
      </c>
      <c r="AR168" s="16" t="s">
        <v>189</v>
      </c>
      <c r="AS168" s="16">
        <v>30.3246</v>
      </c>
      <c r="AT168" s="16">
        <v>41.199800000000003</v>
      </c>
      <c r="AU168" s="16">
        <v>32.158099999999997</v>
      </c>
      <c r="AV168" s="16" t="s">
        <v>189</v>
      </c>
      <c r="AW168" s="16">
        <v>-26.1435</v>
      </c>
      <c r="AX168" s="16" t="s">
        <v>189</v>
      </c>
      <c r="AY168" s="16">
        <v>-25.659800000000001</v>
      </c>
      <c r="AZ168" s="16">
        <v>43.495399999999997</v>
      </c>
      <c r="BA168" s="16">
        <v>30.1617</v>
      </c>
      <c r="BB168" s="16">
        <v>38.964399999999998</v>
      </c>
      <c r="BC168" s="16">
        <v>27.7835</v>
      </c>
      <c r="BD168" s="16" t="s">
        <v>189</v>
      </c>
      <c r="BE168" s="16">
        <v>36.174799999999998</v>
      </c>
      <c r="BF168" s="16">
        <v>44.540999999999997</v>
      </c>
      <c r="BG168" s="16">
        <v>28.081099999999999</v>
      </c>
      <c r="BH168" s="16">
        <v>39.1556</v>
      </c>
      <c r="BI168" s="16" t="s">
        <v>189</v>
      </c>
      <c r="BJ168" s="16">
        <v>-27.107500000000002</v>
      </c>
      <c r="BK168" s="16">
        <v>31.893899999999999</v>
      </c>
      <c r="BL168" s="16" t="s">
        <v>189</v>
      </c>
      <c r="BM168" s="16">
        <v>30.126799999999999</v>
      </c>
      <c r="BN168" s="16" t="s">
        <v>189</v>
      </c>
      <c r="BO168" s="16">
        <v>28.519600000000001</v>
      </c>
      <c r="BP168" s="16">
        <v>45.9009</v>
      </c>
      <c r="BQ168" s="16">
        <v>33.220700000000001</v>
      </c>
      <c r="BR168" s="16" t="s">
        <v>189</v>
      </c>
      <c r="BS168" s="16">
        <v>26.061499999999999</v>
      </c>
    </row>
    <row r="169" spans="1:71">
      <c r="A169" t="s">
        <v>280</v>
      </c>
      <c r="B169" t="s">
        <v>0</v>
      </c>
      <c r="C169" t="s">
        <v>457</v>
      </c>
      <c r="D169" s="16">
        <v>9.6936</v>
      </c>
      <c r="E169" s="16">
        <v>-11.536899999999999</v>
      </c>
      <c r="F169" s="16">
        <v>10.6854</v>
      </c>
      <c r="G169" s="16">
        <v>8.3954000000000004</v>
      </c>
      <c r="H169" s="16">
        <v>-11.536899999999999</v>
      </c>
      <c r="I169" s="16">
        <v>9.3914000000000009</v>
      </c>
      <c r="J169" s="16" t="s">
        <v>189</v>
      </c>
      <c r="K169" s="16">
        <v>9.7756000000000007</v>
      </c>
      <c r="L169" s="16">
        <v>-10.1762</v>
      </c>
      <c r="M169" s="16">
        <v>9.6132000000000009</v>
      </c>
      <c r="N169" s="16">
        <v>9.6170000000000009</v>
      </c>
      <c r="O169" s="16">
        <v>9.9117999999999995</v>
      </c>
      <c r="P169" s="16">
        <v>9.5239999999999991</v>
      </c>
      <c r="Q169" s="16">
        <v>9.8183000000000007</v>
      </c>
      <c r="R169" s="16">
        <v>9.6117000000000008</v>
      </c>
      <c r="S169" s="16">
        <v>10.635</v>
      </c>
      <c r="T169" s="16">
        <v>8.5942000000000007</v>
      </c>
      <c r="U169" s="16">
        <v>-11.138400000000001</v>
      </c>
      <c r="V169" s="16">
        <v>9.3126999999999995</v>
      </c>
      <c r="W169" s="16">
        <v>9.8888999999999996</v>
      </c>
      <c r="X169" s="16">
        <v>-7.7927</v>
      </c>
      <c r="Y169" s="16">
        <v>-9.9232999999999993</v>
      </c>
      <c r="Z169" s="16">
        <v>9.6629000000000005</v>
      </c>
      <c r="AA169" s="16">
        <v>-9.9232999999999993</v>
      </c>
      <c r="AB169" s="16">
        <v>10.925599999999999</v>
      </c>
      <c r="AC169" s="16" t="s">
        <v>189</v>
      </c>
      <c r="AD169" s="16">
        <v>-9.4915000000000003</v>
      </c>
      <c r="AE169" s="16">
        <v>11.0814</v>
      </c>
      <c r="AF169" s="16">
        <v>10.922499999999999</v>
      </c>
      <c r="AG169" s="16">
        <v>10.654999999999999</v>
      </c>
      <c r="AH169" s="16">
        <v>7.8263999999999996</v>
      </c>
      <c r="AI169" s="16">
        <v>-10.887</v>
      </c>
      <c r="AJ169" s="16" t="s">
        <v>189</v>
      </c>
      <c r="AK169" s="16">
        <v>7.5351999999999997</v>
      </c>
      <c r="AL169" s="16">
        <v>-9.0023</v>
      </c>
      <c r="AM169" s="16">
        <v>-8.1905000000000001</v>
      </c>
      <c r="AN169" s="16" t="s">
        <v>189</v>
      </c>
      <c r="AO169" s="16">
        <v>-9.9496000000000002</v>
      </c>
      <c r="AP169" s="16" t="s">
        <v>189</v>
      </c>
      <c r="AQ169" s="16" t="s">
        <v>189</v>
      </c>
      <c r="AR169" s="16">
        <v>-9.4875000000000007</v>
      </c>
      <c r="AS169" s="16">
        <v>9.2737999999999996</v>
      </c>
      <c r="AT169" s="16">
        <v>9.3298000000000005</v>
      </c>
      <c r="AU169" s="16">
        <v>9.2339000000000002</v>
      </c>
      <c r="AV169" s="16">
        <v>-9.8143999999999991</v>
      </c>
      <c r="AW169" s="16">
        <v>9.7743000000000002</v>
      </c>
      <c r="AX169" s="16">
        <v>9.3246000000000002</v>
      </c>
      <c r="AY169" s="16">
        <v>10.069800000000001</v>
      </c>
      <c r="AZ169" s="16" t="s">
        <v>189</v>
      </c>
      <c r="BA169" s="16" t="s">
        <v>189</v>
      </c>
      <c r="BB169" s="16" t="s">
        <v>189</v>
      </c>
      <c r="BC169" s="16" t="s">
        <v>189</v>
      </c>
      <c r="BD169" s="16">
        <v>9.5511999999999997</v>
      </c>
      <c r="BE169" s="16" t="s">
        <v>189</v>
      </c>
      <c r="BF169" s="16">
        <v>-12.201700000000001</v>
      </c>
      <c r="BG169" s="16">
        <v>-8.0497999999999994</v>
      </c>
      <c r="BH169" s="16">
        <v>11.117100000000001</v>
      </c>
      <c r="BI169" s="16" t="s">
        <v>189</v>
      </c>
      <c r="BJ169" s="16">
        <v>9.7988</v>
      </c>
      <c r="BK169" s="16" t="s">
        <v>189</v>
      </c>
      <c r="BL169" s="16" t="s">
        <v>189</v>
      </c>
      <c r="BM169" s="16">
        <v>9.7516999999999996</v>
      </c>
      <c r="BN169" s="16" t="s">
        <v>189</v>
      </c>
      <c r="BO169" s="16">
        <v>10.527200000000001</v>
      </c>
      <c r="BP169" s="16">
        <v>-12.811</v>
      </c>
      <c r="BQ169" s="16">
        <v>8.0029000000000003</v>
      </c>
      <c r="BR169" s="16" t="s">
        <v>189</v>
      </c>
      <c r="BS169" s="16">
        <v>10.1195</v>
      </c>
    </row>
    <row r="170" spans="1:71">
      <c r="A170" t="s">
        <v>280</v>
      </c>
      <c r="B170" t="s">
        <v>75</v>
      </c>
      <c r="C170" t="s">
        <v>458</v>
      </c>
      <c r="D170" s="16">
        <v>3.3433000000000002</v>
      </c>
      <c r="E170" s="16">
        <v>4.0073999999999996</v>
      </c>
      <c r="F170" s="16">
        <v>2.8226</v>
      </c>
      <c r="G170" s="16">
        <v>3.5045000000000002</v>
      </c>
      <c r="H170" s="16">
        <v>4.0073999999999996</v>
      </c>
      <c r="I170" s="16">
        <v>3.2610000000000001</v>
      </c>
      <c r="J170" s="16" t="s">
        <v>189</v>
      </c>
      <c r="K170" s="16">
        <v>3.4230999999999998</v>
      </c>
      <c r="L170" s="16">
        <v>2.3582999999999998</v>
      </c>
      <c r="M170" s="16">
        <v>3.1046</v>
      </c>
      <c r="N170" s="16">
        <v>3.8182</v>
      </c>
      <c r="O170" s="16">
        <v>3.2776999999999998</v>
      </c>
      <c r="P170" s="16">
        <v>3.3748</v>
      </c>
      <c r="Q170" s="16">
        <v>2.8353000000000002</v>
      </c>
      <c r="R170" s="16">
        <v>3.798</v>
      </c>
      <c r="S170" s="16">
        <v>3.3258000000000001</v>
      </c>
      <c r="T170" s="16">
        <v>3.3696000000000002</v>
      </c>
      <c r="U170" s="16">
        <v>4.3277999999999999</v>
      </c>
      <c r="V170" s="16">
        <v>3.1758000000000002</v>
      </c>
      <c r="W170" s="16">
        <v>2.7818000000000001</v>
      </c>
      <c r="X170" s="16">
        <v>5.0309999999999997</v>
      </c>
      <c r="Y170" s="16">
        <v>4.6353</v>
      </c>
      <c r="Z170" s="16">
        <v>3.1959</v>
      </c>
      <c r="AA170" s="16">
        <v>4.6353</v>
      </c>
      <c r="AB170" s="16">
        <v>3.2395999999999998</v>
      </c>
      <c r="AC170" s="16" t="s">
        <v>189</v>
      </c>
      <c r="AD170" s="16">
        <v>3.0729000000000002</v>
      </c>
      <c r="AE170" s="16">
        <v>3.4447999999999999</v>
      </c>
      <c r="AF170" s="16">
        <v>2.7544</v>
      </c>
      <c r="AG170" s="16">
        <v>3.8357000000000001</v>
      </c>
      <c r="AH170" s="16">
        <v>3.1560999999999999</v>
      </c>
      <c r="AI170" s="16">
        <v>-4.1844999999999999</v>
      </c>
      <c r="AJ170" s="16">
        <v>5.3571999999999997</v>
      </c>
      <c r="AK170" s="16">
        <v>3.0072000000000001</v>
      </c>
      <c r="AL170" s="16">
        <v>2.9714999999999998</v>
      </c>
      <c r="AM170" s="16">
        <v>3.7317</v>
      </c>
      <c r="AN170" s="16">
        <v>-5.0274000000000001</v>
      </c>
      <c r="AO170" s="16">
        <v>4.157</v>
      </c>
      <c r="AP170" s="16">
        <v>2.4933000000000001</v>
      </c>
      <c r="AQ170" s="16">
        <v>-6.4457000000000004</v>
      </c>
      <c r="AR170" s="16">
        <v>3.7099000000000002</v>
      </c>
      <c r="AS170" s="16">
        <v>3.1168999999999998</v>
      </c>
      <c r="AT170" s="16">
        <v>2.9060000000000001</v>
      </c>
      <c r="AU170" s="16">
        <v>3.4009999999999998</v>
      </c>
      <c r="AV170" s="16">
        <v>3.6562999999999999</v>
      </c>
      <c r="AW170" s="16">
        <v>3.1575000000000002</v>
      </c>
      <c r="AX170" s="16">
        <v>2.7305000000000001</v>
      </c>
      <c r="AY170" s="16">
        <v>3.6086</v>
      </c>
      <c r="AZ170" s="16" t="s">
        <v>189</v>
      </c>
      <c r="BA170" s="16">
        <v>-4.0312000000000001</v>
      </c>
      <c r="BB170" s="16">
        <v>-3.7536</v>
      </c>
      <c r="BC170" s="16">
        <v>-5.2146999999999997</v>
      </c>
      <c r="BD170" s="16">
        <v>3.1128</v>
      </c>
      <c r="BE170" s="16">
        <v>-4.7283999999999997</v>
      </c>
      <c r="BF170" s="16">
        <v>4.3188000000000004</v>
      </c>
      <c r="BG170" s="16">
        <v>2.746</v>
      </c>
      <c r="BH170" s="16">
        <v>2.9020000000000001</v>
      </c>
      <c r="BI170" s="16">
        <v>-5.6001000000000003</v>
      </c>
      <c r="BJ170" s="16">
        <v>3.2456</v>
      </c>
      <c r="BK170" s="16">
        <v>-4.2481</v>
      </c>
      <c r="BL170" s="16" t="s">
        <v>189</v>
      </c>
      <c r="BM170" s="16">
        <v>3.4438</v>
      </c>
      <c r="BN170" s="16">
        <v>2.5874999999999999</v>
      </c>
      <c r="BO170" s="16">
        <v>3.6194000000000002</v>
      </c>
      <c r="BP170" s="16">
        <v>2.9380000000000002</v>
      </c>
      <c r="BQ170" s="16">
        <v>2.7319</v>
      </c>
      <c r="BR170" s="16" t="s">
        <v>189</v>
      </c>
      <c r="BS170" s="16">
        <v>3.6238999999999999</v>
      </c>
    </row>
    <row r="171" spans="1:71">
      <c r="A171" t="s">
        <v>280</v>
      </c>
      <c r="B171" t="s">
        <v>64</v>
      </c>
      <c r="C171" t="s">
        <v>459</v>
      </c>
      <c r="D171" s="16">
        <v>0.32</v>
      </c>
      <c r="E171" s="16" t="s">
        <v>189</v>
      </c>
      <c r="F171" s="16">
        <v>-1E-4</v>
      </c>
      <c r="G171" s="16">
        <v>0.46229999999999999</v>
      </c>
      <c r="H171" s="16" t="s">
        <v>189</v>
      </c>
      <c r="I171" s="16">
        <v>0.34210000000000002</v>
      </c>
      <c r="J171" s="16" t="s">
        <v>189</v>
      </c>
      <c r="K171" s="16">
        <v>0.32969999999999999</v>
      </c>
      <c r="L171" s="16" t="s">
        <v>189</v>
      </c>
      <c r="M171" s="16">
        <v>-0.86609999999999998</v>
      </c>
      <c r="N171" s="16">
        <v>0</v>
      </c>
      <c r="O171" s="16">
        <v>-1E-4</v>
      </c>
      <c r="P171" s="16">
        <v>0.4289</v>
      </c>
      <c r="Q171" s="16">
        <v>-0.90010000000000001</v>
      </c>
      <c r="R171" s="16">
        <v>0</v>
      </c>
      <c r="S171" s="16">
        <v>0</v>
      </c>
      <c r="T171" s="16">
        <v>0.60929999999999995</v>
      </c>
      <c r="U171" s="16" t="s">
        <v>189</v>
      </c>
      <c r="V171" s="16">
        <v>0</v>
      </c>
      <c r="W171" s="16">
        <v>0</v>
      </c>
      <c r="X171" s="16" t="s">
        <v>189</v>
      </c>
      <c r="Y171" s="16" t="s">
        <v>189</v>
      </c>
      <c r="Z171" s="16">
        <v>0</v>
      </c>
      <c r="AA171" s="16" t="s">
        <v>189</v>
      </c>
      <c r="AB171" s="16">
        <v>-1E-4</v>
      </c>
      <c r="AC171" s="16" t="s">
        <v>189</v>
      </c>
      <c r="AD171" s="16" t="s">
        <v>189</v>
      </c>
      <c r="AE171" s="16">
        <v>-1E-4</v>
      </c>
      <c r="AF171" s="16" t="s">
        <v>189</v>
      </c>
      <c r="AG171" s="16">
        <v>-1E-4</v>
      </c>
      <c r="AH171" s="16">
        <v>-1E-4</v>
      </c>
      <c r="AI171" s="16" t="s">
        <v>189</v>
      </c>
      <c r="AJ171" s="16" t="s">
        <v>189</v>
      </c>
      <c r="AK171" s="16">
        <v>0.6431</v>
      </c>
      <c r="AL171" s="16" t="s">
        <v>189</v>
      </c>
      <c r="AM171" s="16">
        <v>-1E-4</v>
      </c>
      <c r="AN171" s="16" t="s">
        <v>189</v>
      </c>
      <c r="AO171" s="16" t="s">
        <v>189</v>
      </c>
      <c r="AP171" s="16" t="s">
        <v>189</v>
      </c>
      <c r="AQ171" s="16" t="s">
        <v>189</v>
      </c>
      <c r="AR171" s="16" t="s">
        <v>189</v>
      </c>
      <c r="AS171" s="16">
        <v>0</v>
      </c>
      <c r="AT171" s="16">
        <v>-1E-4</v>
      </c>
      <c r="AU171" s="16">
        <v>0</v>
      </c>
      <c r="AV171" s="16" t="s">
        <v>189</v>
      </c>
      <c r="AW171" s="16">
        <v>0</v>
      </c>
      <c r="AX171" s="16">
        <v>-1E-4</v>
      </c>
      <c r="AY171" s="16">
        <v>0</v>
      </c>
      <c r="AZ171" s="16" t="s">
        <v>189</v>
      </c>
      <c r="BA171" s="16" t="s">
        <v>189</v>
      </c>
      <c r="BB171" s="16" t="s">
        <v>189</v>
      </c>
      <c r="BC171" s="16" t="s">
        <v>189</v>
      </c>
      <c r="BD171" s="16" t="s">
        <v>189</v>
      </c>
      <c r="BE171" s="16" t="s">
        <v>189</v>
      </c>
      <c r="BF171" s="16" t="s">
        <v>189</v>
      </c>
      <c r="BG171" s="16" t="s">
        <v>189</v>
      </c>
      <c r="BH171" s="16" t="s">
        <v>189</v>
      </c>
      <c r="BI171" s="16" t="s">
        <v>189</v>
      </c>
      <c r="BJ171" s="16">
        <v>0</v>
      </c>
      <c r="BK171" s="16" t="s">
        <v>189</v>
      </c>
      <c r="BL171" s="16" t="s">
        <v>189</v>
      </c>
      <c r="BM171" s="16">
        <v>0.43209999999999998</v>
      </c>
      <c r="BN171" s="16" t="s">
        <v>189</v>
      </c>
      <c r="BO171" s="16">
        <v>0</v>
      </c>
      <c r="BP171" s="16" t="s">
        <v>189</v>
      </c>
      <c r="BQ171" s="16">
        <v>-1.0720000000000001</v>
      </c>
      <c r="BR171" s="16" t="s">
        <v>189</v>
      </c>
      <c r="BS171" s="16">
        <v>0</v>
      </c>
    </row>
    <row r="172" spans="1:71">
      <c r="A172" t="s">
        <v>280</v>
      </c>
      <c r="B172" t="s">
        <v>2</v>
      </c>
      <c r="C172" t="s">
        <v>460</v>
      </c>
      <c r="D172" s="16">
        <v>9.5699000000000005</v>
      </c>
      <c r="E172" s="16" t="s">
        <v>189</v>
      </c>
      <c r="F172" s="16" t="s">
        <v>189</v>
      </c>
      <c r="G172" s="16">
        <v>-5.8842999999999996</v>
      </c>
      <c r="H172" s="16" t="s">
        <v>189</v>
      </c>
      <c r="I172" s="16">
        <v>-9.3817000000000004</v>
      </c>
      <c r="J172" s="16" t="s">
        <v>189</v>
      </c>
      <c r="K172" s="16">
        <v>-10.282299999999999</v>
      </c>
      <c r="L172" s="16" t="s">
        <v>189</v>
      </c>
      <c r="M172" s="16" t="s">
        <v>189</v>
      </c>
      <c r="N172" s="16" t="s">
        <v>189</v>
      </c>
      <c r="O172" s="16" t="s">
        <v>189</v>
      </c>
      <c r="P172" s="16">
        <v>-8.2019000000000002</v>
      </c>
      <c r="Q172" s="16">
        <v>-10.3832</v>
      </c>
      <c r="R172" s="16">
        <v>-8.6285000000000007</v>
      </c>
      <c r="S172" s="16" t="s">
        <v>189</v>
      </c>
      <c r="T172" s="16">
        <v>-5.2984999999999998</v>
      </c>
      <c r="U172" s="16" t="s">
        <v>189</v>
      </c>
      <c r="V172" s="16">
        <v>-12.3719</v>
      </c>
      <c r="W172" s="16">
        <v>-10.533099999999999</v>
      </c>
      <c r="X172" s="16" t="s">
        <v>189</v>
      </c>
      <c r="Y172" s="16" t="s">
        <v>189</v>
      </c>
      <c r="Z172" s="16">
        <v>-11.135</v>
      </c>
      <c r="AA172" s="16" t="s">
        <v>189</v>
      </c>
      <c r="AB172" s="16" t="s">
        <v>189</v>
      </c>
      <c r="AC172" s="16" t="s">
        <v>189</v>
      </c>
      <c r="AD172" s="16" t="s">
        <v>189</v>
      </c>
      <c r="AE172" s="16" t="s">
        <v>189</v>
      </c>
      <c r="AF172" s="16" t="s">
        <v>189</v>
      </c>
      <c r="AG172" s="16" t="s">
        <v>189</v>
      </c>
      <c r="AH172" s="16" t="s">
        <v>189</v>
      </c>
      <c r="AI172" s="16" t="s">
        <v>189</v>
      </c>
      <c r="AJ172" s="16" t="s">
        <v>189</v>
      </c>
      <c r="AK172" s="16">
        <v>-5.4759000000000002</v>
      </c>
      <c r="AL172" s="16" t="s">
        <v>189</v>
      </c>
      <c r="AM172" s="16" t="s">
        <v>189</v>
      </c>
      <c r="AN172" s="16" t="s">
        <v>189</v>
      </c>
      <c r="AO172" s="16" t="s">
        <v>189</v>
      </c>
      <c r="AP172" s="16" t="s">
        <v>189</v>
      </c>
      <c r="AQ172" s="16" t="s">
        <v>189</v>
      </c>
      <c r="AR172" s="16" t="s">
        <v>189</v>
      </c>
      <c r="AS172" s="16">
        <v>-12.016400000000001</v>
      </c>
      <c r="AT172" s="16" t="s">
        <v>189</v>
      </c>
      <c r="AU172" s="16" t="s">
        <v>189</v>
      </c>
      <c r="AV172" s="16" t="s">
        <v>189</v>
      </c>
      <c r="AW172" s="16">
        <v>-10.732799999999999</v>
      </c>
      <c r="AX172" s="16" t="s">
        <v>189</v>
      </c>
      <c r="AY172" s="16" t="s">
        <v>189</v>
      </c>
      <c r="AZ172" s="16" t="s">
        <v>189</v>
      </c>
      <c r="BA172" s="16" t="s">
        <v>189</v>
      </c>
      <c r="BB172" s="16" t="s">
        <v>189</v>
      </c>
      <c r="BC172" s="16" t="s">
        <v>189</v>
      </c>
      <c r="BD172" s="16" t="s">
        <v>189</v>
      </c>
      <c r="BE172" s="16" t="s">
        <v>189</v>
      </c>
      <c r="BF172" s="16" t="s">
        <v>189</v>
      </c>
      <c r="BG172" s="16" t="s">
        <v>189</v>
      </c>
      <c r="BH172" s="16" t="s">
        <v>189</v>
      </c>
      <c r="BI172" s="16" t="s">
        <v>189</v>
      </c>
      <c r="BJ172" s="16">
        <v>-8.5846</v>
      </c>
      <c r="BK172" s="16" t="s">
        <v>189</v>
      </c>
      <c r="BL172" s="16" t="s">
        <v>189</v>
      </c>
      <c r="BM172" s="16">
        <v>-7.0869999999999997</v>
      </c>
      <c r="BN172" s="16" t="s">
        <v>189</v>
      </c>
      <c r="BO172" s="16">
        <v>-7.7076000000000002</v>
      </c>
      <c r="BP172" s="16" t="s">
        <v>189</v>
      </c>
      <c r="BQ172" s="16" t="s">
        <v>189</v>
      </c>
      <c r="BR172" s="16" t="s">
        <v>189</v>
      </c>
      <c r="BS172" s="16">
        <v>-8.8143999999999991</v>
      </c>
    </row>
    <row r="173" spans="1:71">
      <c r="A173" t="s">
        <v>280</v>
      </c>
      <c r="B173" t="s">
        <v>67</v>
      </c>
      <c r="C173" t="s">
        <v>461</v>
      </c>
      <c r="D173" s="16">
        <v>26.4011</v>
      </c>
      <c r="E173" s="16" t="s">
        <v>189</v>
      </c>
      <c r="F173" s="16" t="s">
        <v>189</v>
      </c>
      <c r="G173" s="16">
        <v>-19.3765</v>
      </c>
      <c r="H173" s="16" t="s">
        <v>189</v>
      </c>
      <c r="I173" s="16">
        <v>24.0975</v>
      </c>
      <c r="J173" s="16" t="s">
        <v>189</v>
      </c>
      <c r="K173" s="16">
        <v>26.8949</v>
      </c>
      <c r="L173" s="16" t="s">
        <v>189</v>
      </c>
      <c r="M173" s="16" t="s">
        <v>189</v>
      </c>
      <c r="N173" s="16">
        <v>-20.6815</v>
      </c>
      <c r="O173" s="16" t="s">
        <v>189</v>
      </c>
      <c r="P173" s="16">
        <v>-21.905799999999999</v>
      </c>
      <c r="Q173" s="16">
        <v>-32.378700000000002</v>
      </c>
      <c r="R173" s="16">
        <v>-21.825700000000001</v>
      </c>
      <c r="S173" s="16">
        <v>-31.3965</v>
      </c>
      <c r="T173" s="16">
        <v>-19.709499999999998</v>
      </c>
      <c r="U173" s="16" t="s">
        <v>189</v>
      </c>
      <c r="V173" s="16">
        <v>28.170999999999999</v>
      </c>
      <c r="W173" s="16">
        <v>-28.877199999999998</v>
      </c>
      <c r="X173" s="16" t="s">
        <v>189</v>
      </c>
      <c r="Y173" s="16" t="s">
        <v>189</v>
      </c>
      <c r="Z173" s="16">
        <v>-27.6449</v>
      </c>
      <c r="AA173" s="16" t="s">
        <v>189</v>
      </c>
      <c r="AB173" s="16">
        <v>-32.3033</v>
      </c>
      <c r="AC173" s="16" t="s">
        <v>189</v>
      </c>
      <c r="AD173" s="16" t="s">
        <v>189</v>
      </c>
      <c r="AE173" s="16">
        <v>-28.4437</v>
      </c>
      <c r="AF173" s="16" t="s">
        <v>189</v>
      </c>
      <c r="AG173" s="16" t="s">
        <v>189</v>
      </c>
      <c r="AH173" s="16" t="s">
        <v>189</v>
      </c>
      <c r="AI173" s="16" t="s">
        <v>189</v>
      </c>
      <c r="AJ173" s="16" t="s">
        <v>189</v>
      </c>
      <c r="AK173" s="16" t="s">
        <v>189</v>
      </c>
      <c r="AL173" s="16" t="s">
        <v>189</v>
      </c>
      <c r="AM173" s="16" t="s">
        <v>189</v>
      </c>
      <c r="AN173" s="16" t="s">
        <v>189</v>
      </c>
      <c r="AO173" s="16" t="s">
        <v>189</v>
      </c>
      <c r="AP173" s="16" t="s">
        <v>189</v>
      </c>
      <c r="AQ173" s="16" t="s">
        <v>189</v>
      </c>
      <c r="AR173" s="16" t="s">
        <v>189</v>
      </c>
      <c r="AS173" s="16">
        <v>-25.601299999999998</v>
      </c>
      <c r="AT173" s="16" t="s">
        <v>189</v>
      </c>
      <c r="AU173" s="16">
        <v>-22.4329</v>
      </c>
      <c r="AV173" s="16" t="s">
        <v>189</v>
      </c>
      <c r="AW173" s="16">
        <v>-24.6813</v>
      </c>
      <c r="AX173" s="16" t="s">
        <v>189</v>
      </c>
      <c r="AY173" s="16">
        <v>-19.3797</v>
      </c>
      <c r="AZ173" s="16" t="s">
        <v>189</v>
      </c>
      <c r="BA173" s="16" t="s">
        <v>189</v>
      </c>
      <c r="BB173" s="16" t="s">
        <v>189</v>
      </c>
      <c r="BC173" s="16" t="s">
        <v>189</v>
      </c>
      <c r="BD173" s="16" t="s">
        <v>189</v>
      </c>
      <c r="BE173" s="16" t="s">
        <v>189</v>
      </c>
      <c r="BF173" s="16" t="s">
        <v>189</v>
      </c>
      <c r="BG173" s="16" t="s">
        <v>189</v>
      </c>
      <c r="BH173" s="16" t="s">
        <v>189</v>
      </c>
      <c r="BI173" s="16" t="s">
        <v>189</v>
      </c>
      <c r="BJ173" s="16">
        <v>-20.7821</v>
      </c>
      <c r="BK173" s="16" t="s">
        <v>189</v>
      </c>
      <c r="BL173" s="16" t="s">
        <v>189</v>
      </c>
      <c r="BM173" s="16">
        <v>-21.594999999999999</v>
      </c>
      <c r="BN173" s="16" t="s">
        <v>189</v>
      </c>
      <c r="BO173" s="16">
        <v>-20.907699999999998</v>
      </c>
      <c r="BP173" s="16" t="s">
        <v>189</v>
      </c>
      <c r="BQ173" s="16" t="s">
        <v>189</v>
      </c>
      <c r="BR173" s="16" t="s">
        <v>189</v>
      </c>
      <c r="BS173" s="16">
        <v>-21.330400000000001</v>
      </c>
    </row>
    <row r="174" spans="1:71">
      <c r="A174" t="s">
        <v>280</v>
      </c>
      <c r="B174" t="s">
        <v>4</v>
      </c>
      <c r="C174" t="s">
        <v>462</v>
      </c>
      <c r="D174" s="16">
        <v>26.724699999999999</v>
      </c>
      <c r="E174" s="16" t="s">
        <v>189</v>
      </c>
      <c r="F174" s="16" t="s">
        <v>189</v>
      </c>
      <c r="G174" s="16">
        <v>-21.699400000000001</v>
      </c>
      <c r="H174" s="16" t="s">
        <v>189</v>
      </c>
      <c r="I174" s="16">
        <v>25.024899999999999</v>
      </c>
      <c r="J174" s="16" t="s">
        <v>189</v>
      </c>
      <c r="K174" s="16">
        <v>26.4742</v>
      </c>
      <c r="L174" s="16" t="s">
        <v>189</v>
      </c>
      <c r="M174" s="16" t="s">
        <v>189</v>
      </c>
      <c r="N174" s="16">
        <v>-22.274899999999999</v>
      </c>
      <c r="O174" s="16" t="s">
        <v>189</v>
      </c>
      <c r="P174" s="16">
        <v>-22.362300000000001</v>
      </c>
      <c r="Q174" s="16">
        <v>-32.351300000000002</v>
      </c>
      <c r="R174" s="16">
        <v>-22.171199999999999</v>
      </c>
      <c r="S174" s="16">
        <v>-30.046199999999999</v>
      </c>
      <c r="T174" s="16">
        <v>-23.012699999999999</v>
      </c>
      <c r="U174" s="16" t="s">
        <v>189</v>
      </c>
      <c r="V174" s="16">
        <v>28.337299999999999</v>
      </c>
      <c r="W174" s="16">
        <v>-27.5459</v>
      </c>
      <c r="X174" s="16" t="s">
        <v>189</v>
      </c>
      <c r="Y174" s="16" t="s">
        <v>189</v>
      </c>
      <c r="Z174" s="16">
        <v>27.386800000000001</v>
      </c>
      <c r="AA174" s="16" t="s">
        <v>189</v>
      </c>
      <c r="AB174" s="16">
        <v>-31.493200000000002</v>
      </c>
      <c r="AC174" s="16" t="s">
        <v>189</v>
      </c>
      <c r="AD174" s="16" t="s">
        <v>189</v>
      </c>
      <c r="AE174" s="16">
        <v>-29.182600000000001</v>
      </c>
      <c r="AF174" s="16" t="s">
        <v>189</v>
      </c>
      <c r="AG174" s="16" t="s">
        <v>189</v>
      </c>
      <c r="AH174" s="16" t="s">
        <v>189</v>
      </c>
      <c r="AI174" s="16" t="s">
        <v>189</v>
      </c>
      <c r="AJ174" s="16" t="s">
        <v>189</v>
      </c>
      <c r="AK174" s="16">
        <v>-20.585699999999999</v>
      </c>
      <c r="AL174" s="16" t="s">
        <v>189</v>
      </c>
      <c r="AM174" s="16" t="s">
        <v>189</v>
      </c>
      <c r="AN174" s="16" t="s">
        <v>189</v>
      </c>
      <c r="AO174" s="16" t="s">
        <v>189</v>
      </c>
      <c r="AP174" s="16" t="s">
        <v>189</v>
      </c>
      <c r="AQ174" s="16" t="s">
        <v>189</v>
      </c>
      <c r="AR174" s="16" t="s">
        <v>189</v>
      </c>
      <c r="AS174" s="16">
        <v>27.123200000000001</v>
      </c>
      <c r="AT174" s="16" t="s">
        <v>189</v>
      </c>
      <c r="AU174" s="16">
        <v>-24.667300000000001</v>
      </c>
      <c r="AV174" s="16" t="s">
        <v>189</v>
      </c>
      <c r="AW174" s="16">
        <v>25.5793</v>
      </c>
      <c r="AX174" s="16">
        <v>-34.584600000000002</v>
      </c>
      <c r="AY174" s="16">
        <v>-21.440899999999999</v>
      </c>
      <c r="AZ174" s="16" t="s">
        <v>189</v>
      </c>
      <c r="BA174" s="16" t="s">
        <v>189</v>
      </c>
      <c r="BB174" s="16" t="s">
        <v>189</v>
      </c>
      <c r="BC174" s="16" t="s">
        <v>189</v>
      </c>
      <c r="BD174" s="16" t="s">
        <v>189</v>
      </c>
      <c r="BE174" s="16" t="s">
        <v>189</v>
      </c>
      <c r="BF174" s="16" t="s">
        <v>189</v>
      </c>
      <c r="BG174" s="16" t="s">
        <v>189</v>
      </c>
      <c r="BH174" s="16" t="s">
        <v>189</v>
      </c>
      <c r="BI174" s="16" t="s">
        <v>189</v>
      </c>
      <c r="BJ174" s="16">
        <v>-22.387899999999998</v>
      </c>
      <c r="BK174" s="16" t="s">
        <v>189</v>
      </c>
      <c r="BL174" s="16" t="s">
        <v>189</v>
      </c>
      <c r="BM174" s="16">
        <v>-22.270099999999999</v>
      </c>
      <c r="BN174" s="16" t="s">
        <v>189</v>
      </c>
      <c r="BO174" s="16">
        <v>-22.6205</v>
      </c>
      <c r="BP174" s="16" t="s">
        <v>189</v>
      </c>
      <c r="BQ174" s="16" t="s">
        <v>189</v>
      </c>
      <c r="BR174" s="16" t="s">
        <v>189</v>
      </c>
      <c r="BS174" s="16">
        <v>-21.8005</v>
      </c>
    </row>
    <row r="175" spans="1:71">
      <c r="A175" t="s">
        <v>281</v>
      </c>
      <c r="B175" t="s">
        <v>0</v>
      </c>
      <c r="C175" t="s">
        <v>463</v>
      </c>
      <c r="D175" s="16">
        <v>8.3308999999999997</v>
      </c>
      <c r="E175" s="16">
        <v>-10.1204</v>
      </c>
      <c r="F175" s="16">
        <v>-8.2969000000000008</v>
      </c>
      <c r="G175" s="16">
        <v>7.7234999999999996</v>
      </c>
      <c r="H175" s="16">
        <v>-10.1204</v>
      </c>
      <c r="I175" s="16">
        <v>7.8136999999999999</v>
      </c>
      <c r="J175" s="16" t="s">
        <v>189</v>
      </c>
      <c r="K175" s="16">
        <v>8.2065000000000001</v>
      </c>
      <c r="L175" s="16">
        <v>-9.8046000000000006</v>
      </c>
      <c r="M175" s="16">
        <v>8.9837000000000007</v>
      </c>
      <c r="N175" s="16">
        <v>6.7483000000000004</v>
      </c>
      <c r="O175" s="16">
        <v>10.089</v>
      </c>
      <c r="P175" s="16">
        <v>6.9701000000000004</v>
      </c>
      <c r="Q175" s="16">
        <v>9.0511999999999997</v>
      </c>
      <c r="R175" s="16">
        <v>-5.5811999999999999</v>
      </c>
      <c r="S175" s="16">
        <v>7.2988</v>
      </c>
      <c r="T175" s="16">
        <v>8.7354000000000003</v>
      </c>
      <c r="U175" s="16">
        <v>8.5318000000000005</v>
      </c>
      <c r="V175" s="16">
        <v>7.7523</v>
      </c>
      <c r="W175" s="16">
        <v>8.2677999999999994</v>
      </c>
      <c r="X175" s="16" t="s">
        <v>189</v>
      </c>
      <c r="Y175" s="16">
        <v>-9.1875</v>
      </c>
      <c r="Z175" s="16">
        <v>8.1477000000000004</v>
      </c>
      <c r="AA175" s="16">
        <v>-9.1875</v>
      </c>
      <c r="AB175" s="16">
        <v>5.617</v>
      </c>
      <c r="AC175" s="16" t="s">
        <v>189</v>
      </c>
      <c r="AD175" s="16" t="s">
        <v>189</v>
      </c>
      <c r="AE175" s="16">
        <v>-5.851</v>
      </c>
      <c r="AF175" s="16">
        <v>-8.7441999999999993</v>
      </c>
      <c r="AG175" s="16" t="s">
        <v>189</v>
      </c>
      <c r="AH175" s="16">
        <v>9.3787000000000003</v>
      </c>
      <c r="AI175" s="16" t="s">
        <v>189</v>
      </c>
      <c r="AJ175" s="16" t="s">
        <v>189</v>
      </c>
      <c r="AK175" s="16">
        <v>8.6643000000000008</v>
      </c>
      <c r="AL175" s="16">
        <v>9.1529000000000007</v>
      </c>
      <c r="AM175" s="16" t="s">
        <v>189</v>
      </c>
      <c r="AN175" s="16" t="s">
        <v>189</v>
      </c>
      <c r="AO175" s="16">
        <v>8.2425999999999995</v>
      </c>
      <c r="AP175" s="16">
        <v>9.0463000000000005</v>
      </c>
      <c r="AQ175" s="16" t="s">
        <v>189</v>
      </c>
      <c r="AR175" s="16" t="s">
        <v>189</v>
      </c>
      <c r="AS175" s="16">
        <v>-6.5957999999999997</v>
      </c>
      <c r="AT175" s="16">
        <v>-9.1036999999999999</v>
      </c>
      <c r="AU175" s="16" t="s">
        <v>189</v>
      </c>
      <c r="AV175" s="16">
        <v>-6.6985999999999999</v>
      </c>
      <c r="AW175" s="16">
        <v>8.4699000000000009</v>
      </c>
      <c r="AX175" s="16">
        <v>8.6715999999999998</v>
      </c>
      <c r="AY175" s="16">
        <v>-6.3615000000000004</v>
      </c>
      <c r="AZ175" s="16" t="s">
        <v>189</v>
      </c>
      <c r="BA175" s="16" t="s">
        <v>189</v>
      </c>
      <c r="BB175" s="16" t="s">
        <v>189</v>
      </c>
      <c r="BC175" s="16" t="s">
        <v>189</v>
      </c>
      <c r="BD175" s="16">
        <v>-10.2263</v>
      </c>
      <c r="BE175" s="16" t="s">
        <v>189</v>
      </c>
      <c r="BF175" s="16">
        <v>-10.9924</v>
      </c>
      <c r="BG175" s="16">
        <v>-9.1555999999999997</v>
      </c>
      <c r="BH175" s="16">
        <v>10.494999999999999</v>
      </c>
      <c r="BI175" s="16" t="s">
        <v>189</v>
      </c>
      <c r="BJ175" s="16">
        <v>7.0095999999999998</v>
      </c>
      <c r="BK175" s="16" t="s">
        <v>189</v>
      </c>
      <c r="BL175" s="16" t="s">
        <v>189</v>
      </c>
      <c r="BM175" s="16">
        <v>7.1433</v>
      </c>
      <c r="BN175" s="16">
        <v>7.3807999999999998</v>
      </c>
      <c r="BO175" s="16">
        <v>-6.0210999999999997</v>
      </c>
      <c r="BP175" s="16">
        <v>-10.345499999999999</v>
      </c>
      <c r="BQ175" s="16">
        <v>8.5470000000000006</v>
      </c>
      <c r="BR175" s="16" t="s">
        <v>189</v>
      </c>
      <c r="BS175" s="16">
        <v>-5.6886999999999999</v>
      </c>
    </row>
    <row r="176" spans="1:71">
      <c r="A176" t="s">
        <v>281</v>
      </c>
      <c r="B176" t="s">
        <v>75</v>
      </c>
      <c r="C176" t="s">
        <v>464</v>
      </c>
      <c r="D176" s="16">
        <v>1.1941999999999999</v>
      </c>
      <c r="E176" s="16">
        <v>2.4316</v>
      </c>
      <c r="F176" s="16">
        <v>-1.1081000000000001</v>
      </c>
      <c r="G176" s="16">
        <v>0.77569999999999995</v>
      </c>
      <c r="H176" s="16">
        <v>2.4316</v>
      </c>
      <c r="I176" s="16">
        <v>0.81879999999999997</v>
      </c>
      <c r="J176" s="16" t="s">
        <v>189</v>
      </c>
      <c r="K176" s="16">
        <v>1.2435</v>
      </c>
      <c r="L176" s="16">
        <v>-1.3464</v>
      </c>
      <c r="M176" s="16">
        <v>0.98109999999999997</v>
      </c>
      <c r="N176" s="16">
        <v>1.276</v>
      </c>
      <c r="O176" s="16">
        <v>0.93149999999999999</v>
      </c>
      <c r="P176" s="16">
        <v>1.3371</v>
      </c>
      <c r="Q176" s="16">
        <v>1.0605</v>
      </c>
      <c r="R176" s="16">
        <v>1.5374000000000001</v>
      </c>
      <c r="S176" s="16">
        <v>1.6705000000000001</v>
      </c>
      <c r="T176" s="16">
        <v>0.83940000000000003</v>
      </c>
      <c r="U176" s="16">
        <v>1.1054999999999999</v>
      </c>
      <c r="V176" s="16">
        <v>1.3834</v>
      </c>
      <c r="W176" s="16">
        <v>1.4366000000000001</v>
      </c>
      <c r="X176" s="16" t="s">
        <v>189</v>
      </c>
      <c r="Y176" s="16">
        <v>-0.28060000000000002</v>
      </c>
      <c r="Z176" s="16">
        <v>1.3567</v>
      </c>
      <c r="AA176" s="16">
        <v>-0.28060000000000002</v>
      </c>
      <c r="AB176" s="16">
        <v>1.6882999999999999</v>
      </c>
      <c r="AC176" s="16" t="s">
        <v>189</v>
      </c>
      <c r="AD176" s="16">
        <v>-2.3105000000000002</v>
      </c>
      <c r="AE176" s="16">
        <v>1.4964999999999999</v>
      </c>
      <c r="AF176" s="16">
        <v>1.4276</v>
      </c>
      <c r="AG176" s="16">
        <v>-2.1248999999999998</v>
      </c>
      <c r="AH176" s="16">
        <v>1.0539000000000001</v>
      </c>
      <c r="AI176" s="16" t="s">
        <v>189</v>
      </c>
      <c r="AJ176" s="16" t="s">
        <v>189</v>
      </c>
      <c r="AK176" s="16">
        <v>0.29039999999999999</v>
      </c>
      <c r="AL176" s="16">
        <v>0.80659999999999998</v>
      </c>
      <c r="AM176" s="16" t="s">
        <v>189</v>
      </c>
      <c r="AN176" s="16">
        <v>-1.8915999999999999</v>
      </c>
      <c r="AO176" s="16">
        <v>0.84119999999999995</v>
      </c>
      <c r="AP176" s="16">
        <v>0.8306</v>
      </c>
      <c r="AQ176" s="16">
        <v>-1.8392999999999999</v>
      </c>
      <c r="AR176" s="16" t="s">
        <v>189</v>
      </c>
      <c r="AS176" s="16">
        <v>0.80559999999999998</v>
      </c>
      <c r="AT176" s="16">
        <v>1.5071000000000001</v>
      </c>
      <c r="AU176" s="16">
        <v>-0.94120000000000004</v>
      </c>
      <c r="AV176" s="16">
        <v>-2.9312</v>
      </c>
      <c r="AW176" s="16">
        <v>0.9002</v>
      </c>
      <c r="AX176" s="16">
        <v>1.2844</v>
      </c>
      <c r="AY176" s="16">
        <v>-1.4999</v>
      </c>
      <c r="AZ176" s="16" t="s">
        <v>189</v>
      </c>
      <c r="BA176" s="16" t="s">
        <v>189</v>
      </c>
      <c r="BB176" s="16" t="s">
        <v>189</v>
      </c>
      <c r="BC176" s="16" t="s">
        <v>189</v>
      </c>
      <c r="BD176" s="16">
        <v>1.0741000000000001</v>
      </c>
      <c r="BE176" s="16" t="s">
        <v>189</v>
      </c>
      <c r="BF176" s="16">
        <v>-1.4437</v>
      </c>
      <c r="BG176" s="16">
        <v>-0.24970000000000001</v>
      </c>
      <c r="BH176" s="16">
        <v>0.81979999999999997</v>
      </c>
      <c r="BI176" s="16" t="s">
        <v>189</v>
      </c>
      <c r="BJ176" s="16">
        <v>1.4924999999999999</v>
      </c>
      <c r="BK176" s="16" t="s">
        <v>189</v>
      </c>
      <c r="BL176" s="16" t="s">
        <v>189</v>
      </c>
      <c r="BM176" s="16">
        <v>0.96220000000000006</v>
      </c>
      <c r="BN176" s="16">
        <v>1.2687999999999999</v>
      </c>
      <c r="BO176" s="16">
        <v>1.3963000000000001</v>
      </c>
      <c r="BP176" s="16">
        <v>2.3086000000000002</v>
      </c>
      <c r="BQ176" s="16">
        <v>0.49359999999999998</v>
      </c>
      <c r="BR176" s="16" t="s">
        <v>189</v>
      </c>
      <c r="BS176" s="16">
        <v>1.4068000000000001</v>
      </c>
    </row>
    <row r="177" spans="1:71">
      <c r="A177" t="s">
        <v>281</v>
      </c>
      <c r="B177" t="s">
        <v>64</v>
      </c>
      <c r="C177" t="s">
        <v>465</v>
      </c>
      <c r="D177" s="16">
        <v>-1.0615000000000001</v>
      </c>
      <c r="E177" s="16" t="s">
        <v>189</v>
      </c>
      <c r="F177" s="16" t="s">
        <v>189</v>
      </c>
      <c r="G177" s="16" t="s">
        <v>189</v>
      </c>
      <c r="H177" s="16" t="s">
        <v>189</v>
      </c>
      <c r="I177" s="16" t="s">
        <v>189</v>
      </c>
      <c r="J177" s="16" t="s">
        <v>189</v>
      </c>
      <c r="K177" s="16" t="s">
        <v>189</v>
      </c>
      <c r="L177" s="16" t="s">
        <v>189</v>
      </c>
      <c r="M177" s="16" t="s">
        <v>189</v>
      </c>
      <c r="N177" s="16" t="s">
        <v>189</v>
      </c>
      <c r="O177" s="16" t="s">
        <v>189</v>
      </c>
      <c r="P177" s="16" t="s">
        <v>189</v>
      </c>
      <c r="Q177" s="16" t="s">
        <v>189</v>
      </c>
      <c r="R177" s="16" t="s">
        <v>189</v>
      </c>
      <c r="S177" s="16" t="s">
        <v>189</v>
      </c>
      <c r="T177" s="16" t="s">
        <v>189</v>
      </c>
      <c r="U177" s="16" t="s">
        <v>189</v>
      </c>
      <c r="V177" s="16" t="s">
        <v>189</v>
      </c>
      <c r="W177" s="16" t="s">
        <v>189</v>
      </c>
      <c r="X177" s="16" t="s">
        <v>189</v>
      </c>
      <c r="Y177" s="16" t="s">
        <v>189</v>
      </c>
      <c r="Z177" s="16" t="s">
        <v>189</v>
      </c>
      <c r="AA177" s="16" t="s">
        <v>189</v>
      </c>
      <c r="AB177" s="16" t="s">
        <v>189</v>
      </c>
      <c r="AC177" s="16" t="s">
        <v>189</v>
      </c>
      <c r="AD177" s="16" t="s">
        <v>189</v>
      </c>
      <c r="AE177" s="16" t="s">
        <v>189</v>
      </c>
      <c r="AF177" s="16" t="s">
        <v>189</v>
      </c>
      <c r="AG177" s="16" t="s">
        <v>189</v>
      </c>
      <c r="AH177" s="16" t="s">
        <v>189</v>
      </c>
      <c r="AI177" s="16" t="s">
        <v>189</v>
      </c>
      <c r="AJ177" s="16" t="s">
        <v>189</v>
      </c>
      <c r="AK177" s="16" t="s">
        <v>189</v>
      </c>
      <c r="AL177" s="16" t="s">
        <v>189</v>
      </c>
      <c r="AM177" s="16" t="s">
        <v>189</v>
      </c>
      <c r="AN177" s="16" t="s">
        <v>189</v>
      </c>
      <c r="AO177" s="16" t="s">
        <v>189</v>
      </c>
      <c r="AP177" s="16" t="s">
        <v>189</v>
      </c>
      <c r="AQ177" s="16" t="s">
        <v>189</v>
      </c>
      <c r="AR177" s="16" t="s">
        <v>189</v>
      </c>
      <c r="AS177" s="16" t="s">
        <v>189</v>
      </c>
      <c r="AT177" s="16" t="s">
        <v>189</v>
      </c>
      <c r="AU177" s="16" t="s">
        <v>189</v>
      </c>
      <c r="AV177" s="16" t="s">
        <v>189</v>
      </c>
      <c r="AW177" s="16" t="s">
        <v>189</v>
      </c>
      <c r="AX177" s="16" t="s">
        <v>189</v>
      </c>
      <c r="AY177" s="16" t="s">
        <v>189</v>
      </c>
      <c r="AZ177" s="16" t="s">
        <v>189</v>
      </c>
      <c r="BA177" s="16" t="s">
        <v>189</v>
      </c>
      <c r="BB177" s="16" t="s">
        <v>189</v>
      </c>
      <c r="BC177" s="16" t="s">
        <v>189</v>
      </c>
      <c r="BD177" s="16" t="s">
        <v>189</v>
      </c>
      <c r="BE177" s="16" t="s">
        <v>189</v>
      </c>
      <c r="BF177" s="16" t="s">
        <v>189</v>
      </c>
      <c r="BG177" s="16" t="s">
        <v>189</v>
      </c>
      <c r="BH177" s="16" t="s">
        <v>189</v>
      </c>
      <c r="BI177" s="16" t="s">
        <v>189</v>
      </c>
      <c r="BJ177" s="16" t="s">
        <v>189</v>
      </c>
      <c r="BK177" s="16" t="s">
        <v>189</v>
      </c>
      <c r="BL177" s="16" t="s">
        <v>189</v>
      </c>
      <c r="BM177" s="16" t="s">
        <v>189</v>
      </c>
      <c r="BN177" s="16" t="s">
        <v>189</v>
      </c>
      <c r="BO177" s="16" t="s">
        <v>189</v>
      </c>
      <c r="BP177" s="16" t="s">
        <v>189</v>
      </c>
      <c r="BQ177" s="16" t="s">
        <v>189</v>
      </c>
      <c r="BR177" s="16" t="s">
        <v>189</v>
      </c>
      <c r="BS177" s="16" t="s">
        <v>189</v>
      </c>
    </row>
    <row r="178" spans="1:71">
      <c r="A178" t="s">
        <v>281</v>
      </c>
      <c r="B178" t="s">
        <v>2</v>
      </c>
      <c r="C178" t="s">
        <v>466</v>
      </c>
      <c r="D178" s="16">
        <v>-9.6329999999999991</v>
      </c>
      <c r="E178" s="16" t="s">
        <v>189</v>
      </c>
      <c r="F178" s="16" t="s">
        <v>189</v>
      </c>
      <c r="G178" s="16" t="s">
        <v>189</v>
      </c>
      <c r="H178" s="16" t="s">
        <v>189</v>
      </c>
      <c r="I178" s="16" t="s">
        <v>189</v>
      </c>
      <c r="J178" s="16" t="s">
        <v>189</v>
      </c>
      <c r="K178" s="16">
        <v>-6.8792</v>
      </c>
      <c r="L178" s="16" t="s">
        <v>189</v>
      </c>
      <c r="M178" s="16" t="s">
        <v>189</v>
      </c>
      <c r="N178" s="16" t="s">
        <v>189</v>
      </c>
      <c r="O178" s="16">
        <v>-7.4603000000000002</v>
      </c>
      <c r="P178" s="16" t="s">
        <v>189</v>
      </c>
      <c r="Q178" s="16">
        <v>-10.4847</v>
      </c>
      <c r="R178" s="16" t="s">
        <v>189</v>
      </c>
      <c r="S178" s="16" t="s">
        <v>189</v>
      </c>
      <c r="T178" s="16" t="s">
        <v>189</v>
      </c>
      <c r="U178" s="16">
        <v>-7.75</v>
      </c>
      <c r="V178" s="16" t="s">
        <v>189</v>
      </c>
      <c r="W178" s="16" t="s">
        <v>189</v>
      </c>
      <c r="X178" s="16" t="s">
        <v>189</v>
      </c>
      <c r="Y178" s="16" t="s">
        <v>189</v>
      </c>
      <c r="Z178" s="16" t="s">
        <v>189</v>
      </c>
      <c r="AA178" s="16" t="s">
        <v>189</v>
      </c>
      <c r="AB178" s="16" t="s">
        <v>189</v>
      </c>
      <c r="AC178" s="16" t="s">
        <v>189</v>
      </c>
      <c r="AD178" s="16" t="s">
        <v>189</v>
      </c>
      <c r="AE178" s="16" t="s">
        <v>189</v>
      </c>
      <c r="AF178" s="16" t="s">
        <v>189</v>
      </c>
      <c r="AG178" s="16" t="s">
        <v>189</v>
      </c>
      <c r="AH178" s="16" t="s">
        <v>189</v>
      </c>
      <c r="AI178" s="16" t="s">
        <v>189</v>
      </c>
      <c r="AJ178" s="16" t="s">
        <v>189</v>
      </c>
      <c r="AK178" s="16" t="s">
        <v>189</v>
      </c>
      <c r="AL178" s="16" t="s">
        <v>189</v>
      </c>
      <c r="AM178" s="16" t="s">
        <v>189</v>
      </c>
      <c r="AN178" s="16" t="s">
        <v>189</v>
      </c>
      <c r="AO178" s="16" t="s">
        <v>189</v>
      </c>
      <c r="AP178" s="16" t="s">
        <v>189</v>
      </c>
      <c r="AQ178" s="16" t="s">
        <v>189</v>
      </c>
      <c r="AR178" s="16" t="s">
        <v>189</v>
      </c>
      <c r="AS178" s="16" t="s">
        <v>189</v>
      </c>
      <c r="AT178" s="16" t="s">
        <v>189</v>
      </c>
      <c r="AU178" s="16" t="s">
        <v>189</v>
      </c>
      <c r="AV178" s="16" t="s">
        <v>189</v>
      </c>
      <c r="AW178" s="16" t="s">
        <v>189</v>
      </c>
      <c r="AX178" s="16" t="s">
        <v>189</v>
      </c>
      <c r="AY178" s="16" t="s">
        <v>189</v>
      </c>
      <c r="AZ178" s="16" t="s">
        <v>189</v>
      </c>
      <c r="BA178" s="16" t="s">
        <v>189</v>
      </c>
      <c r="BB178" s="16" t="s">
        <v>189</v>
      </c>
      <c r="BC178" s="16" t="s">
        <v>189</v>
      </c>
      <c r="BD178" s="16" t="s">
        <v>189</v>
      </c>
      <c r="BE178" s="16" t="s">
        <v>189</v>
      </c>
      <c r="BF178" s="16" t="s">
        <v>189</v>
      </c>
      <c r="BG178" s="16" t="s">
        <v>189</v>
      </c>
      <c r="BH178" s="16">
        <v>-7.5533999999999999</v>
      </c>
      <c r="BI178" s="16" t="s">
        <v>189</v>
      </c>
      <c r="BJ178" s="16" t="s">
        <v>189</v>
      </c>
      <c r="BK178" s="16" t="s">
        <v>189</v>
      </c>
      <c r="BL178" s="16" t="s">
        <v>189</v>
      </c>
      <c r="BM178" s="16" t="s">
        <v>189</v>
      </c>
      <c r="BN178" s="16" t="s">
        <v>189</v>
      </c>
      <c r="BO178" s="16" t="s">
        <v>189</v>
      </c>
      <c r="BP178" s="16" t="s">
        <v>189</v>
      </c>
      <c r="BQ178" s="16" t="s">
        <v>189</v>
      </c>
      <c r="BR178" s="16" t="s">
        <v>189</v>
      </c>
      <c r="BS178" s="16" t="s">
        <v>189</v>
      </c>
    </row>
    <row r="179" spans="1:71">
      <c r="A179" t="s">
        <v>282</v>
      </c>
      <c r="B179" t="s">
        <v>0</v>
      </c>
      <c r="C179" t="s">
        <v>467</v>
      </c>
      <c r="D179" s="16">
        <v>-8.9232999999999993</v>
      </c>
      <c r="E179" s="16" t="s">
        <v>189</v>
      </c>
      <c r="F179" s="16" t="s">
        <v>189</v>
      </c>
      <c r="G179" s="16">
        <v>-6.5137</v>
      </c>
      <c r="H179" s="16" t="s">
        <v>189</v>
      </c>
      <c r="I179" s="16">
        <v>-8.1361000000000008</v>
      </c>
      <c r="J179" s="16" t="s">
        <v>189</v>
      </c>
      <c r="K179" s="16">
        <v>-8.952</v>
      </c>
      <c r="L179" s="16" t="s">
        <v>189</v>
      </c>
      <c r="M179" s="16" t="s">
        <v>189</v>
      </c>
      <c r="N179" s="16" t="s">
        <v>189</v>
      </c>
      <c r="O179" s="16" t="s">
        <v>189</v>
      </c>
      <c r="P179" s="16">
        <v>-9.2491000000000003</v>
      </c>
      <c r="Q179" s="16" t="s">
        <v>189</v>
      </c>
      <c r="R179" s="16">
        <v>-8.9024000000000001</v>
      </c>
      <c r="S179" s="16" t="s">
        <v>189</v>
      </c>
      <c r="T179" s="16">
        <v>-8.9597999999999995</v>
      </c>
      <c r="U179" s="16" t="s">
        <v>189</v>
      </c>
      <c r="V179" s="16">
        <v>-9.6333000000000002</v>
      </c>
      <c r="W179" s="16" t="s">
        <v>189</v>
      </c>
      <c r="X179" s="16" t="s">
        <v>189</v>
      </c>
      <c r="Y179" s="16">
        <v>-8.9657</v>
      </c>
      <c r="Z179" s="16" t="s">
        <v>189</v>
      </c>
      <c r="AA179" s="16">
        <v>-8.9657</v>
      </c>
      <c r="AB179" s="16" t="s">
        <v>189</v>
      </c>
      <c r="AC179" s="16" t="s">
        <v>189</v>
      </c>
      <c r="AD179" s="16" t="s">
        <v>189</v>
      </c>
      <c r="AE179" s="16" t="s">
        <v>189</v>
      </c>
      <c r="AF179" s="16" t="s">
        <v>189</v>
      </c>
      <c r="AG179" s="16" t="s">
        <v>189</v>
      </c>
      <c r="AH179" s="16" t="s">
        <v>189</v>
      </c>
      <c r="AI179" s="16">
        <v>-8.9748000000000001</v>
      </c>
      <c r="AJ179" s="16" t="s">
        <v>189</v>
      </c>
      <c r="AK179" s="16">
        <v>-10.436199999999999</v>
      </c>
      <c r="AL179" s="16" t="s">
        <v>189</v>
      </c>
      <c r="AM179" s="16" t="s">
        <v>189</v>
      </c>
      <c r="AN179" s="16" t="s">
        <v>189</v>
      </c>
      <c r="AO179" s="16" t="s">
        <v>189</v>
      </c>
      <c r="AP179" s="16" t="s">
        <v>189</v>
      </c>
      <c r="AQ179" s="16" t="s">
        <v>189</v>
      </c>
      <c r="AR179" s="16" t="s">
        <v>189</v>
      </c>
      <c r="AS179" s="16" t="s">
        <v>189</v>
      </c>
      <c r="AT179" s="16" t="s">
        <v>189</v>
      </c>
      <c r="AU179" s="16" t="s">
        <v>189</v>
      </c>
      <c r="AV179" s="16" t="s">
        <v>189</v>
      </c>
      <c r="AW179" s="16" t="s">
        <v>189</v>
      </c>
      <c r="AX179" s="16" t="s">
        <v>189</v>
      </c>
      <c r="AY179" s="16" t="s">
        <v>189</v>
      </c>
      <c r="AZ179" s="16" t="s">
        <v>189</v>
      </c>
      <c r="BA179" s="16">
        <v>-8.1759000000000004</v>
      </c>
      <c r="BB179" s="16" t="s">
        <v>189</v>
      </c>
      <c r="BC179" s="16">
        <v>-8.9446999999999992</v>
      </c>
      <c r="BD179" s="16" t="s">
        <v>189</v>
      </c>
      <c r="BE179" s="16" t="s">
        <v>189</v>
      </c>
      <c r="BF179" s="16" t="s">
        <v>189</v>
      </c>
      <c r="BG179" s="16" t="s">
        <v>189</v>
      </c>
      <c r="BH179" s="16" t="s">
        <v>189</v>
      </c>
      <c r="BI179" s="16" t="s">
        <v>189</v>
      </c>
      <c r="BJ179" s="16" t="s">
        <v>189</v>
      </c>
      <c r="BK179" s="16">
        <v>-9.2979000000000003</v>
      </c>
      <c r="BL179" s="16" t="s">
        <v>189</v>
      </c>
      <c r="BM179" s="16">
        <v>-8.6983999999999995</v>
      </c>
      <c r="BN179" s="16" t="s">
        <v>189</v>
      </c>
      <c r="BO179" s="16" t="s">
        <v>189</v>
      </c>
      <c r="BP179" s="16" t="s">
        <v>189</v>
      </c>
      <c r="BQ179" s="16" t="s">
        <v>189</v>
      </c>
      <c r="BR179" s="16" t="s">
        <v>189</v>
      </c>
      <c r="BS179" s="16" t="s">
        <v>189</v>
      </c>
    </row>
    <row r="180" spans="1:71">
      <c r="A180" t="s">
        <v>282</v>
      </c>
      <c r="B180" t="s">
        <v>1</v>
      </c>
      <c r="C180" t="s">
        <v>468</v>
      </c>
      <c r="D180" s="16">
        <v>1.4673</v>
      </c>
      <c r="E180" s="16">
        <v>-1.4078999999999999</v>
      </c>
      <c r="F180" s="16">
        <v>3.5617000000000001</v>
      </c>
      <c r="G180" s="16">
        <v>0.51170000000000004</v>
      </c>
      <c r="H180" s="16">
        <v>-1.4078999999999999</v>
      </c>
      <c r="I180" s="16">
        <v>1.4668000000000001</v>
      </c>
      <c r="J180" s="16" t="s">
        <v>189</v>
      </c>
      <c r="K180" s="16">
        <v>1.4673</v>
      </c>
      <c r="L180" s="16" t="s">
        <v>189</v>
      </c>
      <c r="M180" s="16">
        <v>2.4609999999999999</v>
      </c>
      <c r="N180" s="16">
        <v>0.53749999999999998</v>
      </c>
      <c r="O180" s="16">
        <v>3.1208</v>
      </c>
      <c r="P180" s="16">
        <v>0.75539999999999996</v>
      </c>
      <c r="Q180" s="16">
        <v>2.0777999999999999</v>
      </c>
      <c r="R180" s="16">
        <v>1.0035000000000001</v>
      </c>
      <c r="S180" s="16">
        <v>0.69769999999999999</v>
      </c>
      <c r="T180" s="16">
        <v>2.4329999999999998</v>
      </c>
      <c r="U180" s="16">
        <v>1.33</v>
      </c>
      <c r="V180" s="16">
        <v>1.5115000000000001</v>
      </c>
      <c r="W180" s="16" t="s">
        <v>189</v>
      </c>
      <c r="X180" s="16" t="s">
        <v>189</v>
      </c>
      <c r="Y180" s="16">
        <v>1.5344</v>
      </c>
      <c r="Z180" s="16" t="s">
        <v>189</v>
      </c>
      <c r="AA180" s="16">
        <v>1.5344</v>
      </c>
      <c r="AB180" s="16" t="s">
        <v>189</v>
      </c>
      <c r="AC180" s="16">
        <v>0.74139999999999995</v>
      </c>
      <c r="AD180" s="16" t="s">
        <v>189</v>
      </c>
      <c r="AE180" s="16">
        <v>0.76639999999999997</v>
      </c>
      <c r="AF180" s="16">
        <v>-0.93710000000000004</v>
      </c>
      <c r="AG180" s="16">
        <v>0.54379999999999995</v>
      </c>
      <c r="AH180" s="16" t="s">
        <v>189</v>
      </c>
      <c r="AI180" s="16">
        <v>2.5131000000000001</v>
      </c>
      <c r="AJ180" s="16" t="s">
        <v>189</v>
      </c>
      <c r="AK180" s="16">
        <v>2.4114</v>
      </c>
      <c r="AL180" s="16">
        <v>3.1528</v>
      </c>
      <c r="AM180" s="16">
        <v>1.6591</v>
      </c>
      <c r="AN180" s="16" t="s">
        <v>189</v>
      </c>
      <c r="AO180" s="16">
        <v>0.89200000000000002</v>
      </c>
      <c r="AP180" s="16">
        <v>-2.081</v>
      </c>
      <c r="AQ180" s="16">
        <v>-0.48980000000000001</v>
      </c>
      <c r="AR180" s="16" t="s">
        <v>189</v>
      </c>
      <c r="AS180" s="16">
        <v>1.6615</v>
      </c>
      <c r="AT180" s="16">
        <v>2.0314999999999999</v>
      </c>
      <c r="AU180" s="16">
        <v>1.1491</v>
      </c>
      <c r="AV180" s="16" t="s">
        <v>189</v>
      </c>
      <c r="AW180" s="16" t="s">
        <v>189</v>
      </c>
      <c r="AX180" s="16" t="s">
        <v>189</v>
      </c>
      <c r="AY180" s="16" t="s">
        <v>189</v>
      </c>
      <c r="AZ180" s="16">
        <v>-1.5303</v>
      </c>
      <c r="BA180" s="16">
        <v>1.5275000000000001</v>
      </c>
      <c r="BB180" s="16">
        <v>2.1855000000000002</v>
      </c>
      <c r="BC180" s="16">
        <v>1.0427999999999999</v>
      </c>
      <c r="BD180" s="16" t="s">
        <v>189</v>
      </c>
      <c r="BE180" s="16">
        <v>3.2959000000000001</v>
      </c>
      <c r="BF180" s="16">
        <v>-1.5098</v>
      </c>
      <c r="BG180" s="16">
        <v>-3.7641</v>
      </c>
      <c r="BH180" s="16">
        <v>3.3401000000000001</v>
      </c>
      <c r="BI180" s="16" t="s">
        <v>189</v>
      </c>
      <c r="BJ180" s="16" t="s">
        <v>189</v>
      </c>
      <c r="BK180" s="16">
        <v>0.78949999999999998</v>
      </c>
      <c r="BL180" s="16" t="s">
        <v>189</v>
      </c>
      <c r="BM180" s="16">
        <v>0.76529999999999998</v>
      </c>
      <c r="BN180" s="16">
        <v>-0.71850000000000003</v>
      </c>
      <c r="BO180" s="16">
        <v>0.77780000000000005</v>
      </c>
      <c r="BP180" s="16">
        <v>-1.6247</v>
      </c>
      <c r="BQ180" s="16">
        <v>2.1463999999999999</v>
      </c>
      <c r="BR180" s="16" t="s">
        <v>189</v>
      </c>
      <c r="BS180" s="16">
        <v>1.0319</v>
      </c>
    </row>
    <row r="181" spans="1:71">
      <c r="A181" t="s">
        <v>282</v>
      </c>
      <c r="B181" t="s">
        <v>75</v>
      </c>
      <c r="C181" t="s">
        <v>469</v>
      </c>
      <c r="D181" s="16">
        <v>-2.569</v>
      </c>
      <c r="E181" s="16" t="s">
        <v>189</v>
      </c>
      <c r="F181" s="16" t="s">
        <v>189</v>
      </c>
      <c r="G181" s="16">
        <v>-3.0308999999999999</v>
      </c>
      <c r="H181" s="16" t="s">
        <v>189</v>
      </c>
      <c r="I181" s="16">
        <v>-2.8791000000000002</v>
      </c>
      <c r="J181" s="16" t="s">
        <v>189</v>
      </c>
      <c r="K181" s="16">
        <v>-2.6273</v>
      </c>
      <c r="L181" s="16" t="s">
        <v>189</v>
      </c>
      <c r="M181" s="16" t="s">
        <v>189</v>
      </c>
      <c r="N181" s="16" t="s">
        <v>189</v>
      </c>
      <c r="O181" s="16" t="s">
        <v>189</v>
      </c>
      <c r="P181" s="16">
        <v>-3.03</v>
      </c>
      <c r="Q181" s="16" t="s">
        <v>189</v>
      </c>
      <c r="R181" s="16" t="s">
        <v>189</v>
      </c>
      <c r="S181" s="16" t="s">
        <v>189</v>
      </c>
      <c r="T181" s="16" t="s">
        <v>189</v>
      </c>
      <c r="U181" s="16" t="s">
        <v>189</v>
      </c>
      <c r="V181" s="16">
        <v>-1.8833</v>
      </c>
      <c r="W181" s="16" t="s">
        <v>189</v>
      </c>
      <c r="X181" s="16" t="s">
        <v>189</v>
      </c>
      <c r="Y181" s="16">
        <v>-2.9062000000000001</v>
      </c>
      <c r="Z181" s="16" t="s">
        <v>189</v>
      </c>
      <c r="AA181" s="16">
        <v>-2.9062000000000001</v>
      </c>
      <c r="AB181" s="16" t="s">
        <v>189</v>
      </c>
      <c r="AC181" s="16" t="s">
        <v>189</v>
      </c>
      <c r="AD181" s="16" t="s">
        <v>189</v>
      </c>
      <c r="AE181" s="16" t="s">
        <v>189</v>
      </c>
      <c r="AF181" s="16" t="s">
        <v>189</v>
      </c>
      <c r="AG181" s="16" t="s">
        <v>189</v>
      </c>
      <c r="AH181" s="16" t="s">
        <v>189</v>
      </c>
      <c r="AI181" s="16" t="s">
        <v>189</v>
      </c>
      <c r="AJ181" s="16" t="s">
        <v>189</v>
      </c>
      <c r="AK181" s="16" t="s">
        <v>189</v>
      </c>
      <c r="AL181" s="16" t="s">
        <v>189</v>
      </c>
      <c r="AM181" s="16" t="s">
        <v>189</v>
      </c>
      <c r="AN181" s="16" t="s">
        <v>189</v>
      </c>
      <c r="AO181" s="16" t="s">
        <v>189</v>
      </c>
      <c r="AP181" s="16" t="s">
        <v>189</v>
      </c>
      <c r="AQ181" s="16" t="s">
        <v>189</v>
      </c>
      <c r="AR181" s="16" t="s">
        <v>189</v>
      </c>
      <c r="AS181" s="16" t="s">
        <v>189</v>
      </c>
      <c r="AT181" s="16" t="s">
        <v>189</v>
      </c>
      <c r="AU181" s="16" t="s">
        <v>189</v>
      </c>
      <c r="AV181" s="16" t="s">
        <v>189</v>
      </c>
      <c r="AW181" s="16" t="s">
        <v>189</v>
      </c>
      <c r="AX181" s="16" t="s">
        <v>189</v>
      </c>
      <c r="AY181" s="16" t="s">
        <v>189</v>
      </c>
      <c r="AZ181" s="16" t="s">
        <v>189</v>
      </c>
      <c r="BA181" s="16">
        <v>-3.2927</v>
      </c>
      <c r="BB181" s="16" t="s">
        <v>189</v>
      </c>
      <c r="BC181" s="16" t="s">
        <v>189</v>
      </c>
      <c r="BD181" s="16" t="s">
        <v>189</v>
      </c>
      <c r="BE181" s="16" t="s">
        <v>189</v>
      </c>
      <c r="BF181" s="16" t="s">
        <v>189</v>
      </c>
      <c r="BG181" s="16" t="s">
        <v>189</v>
      </c>
      <c r="BH181" s="16" t="s">
        <v>189</v>
      </c>
      <c r="BI181" s="16" t="s">
        <v>189</v>
      </c>
      <c r="BJ181" s="16" t="s">
        <v>189</v>
      </c>
      <c r="BK181" s="16" t="s">
        <v>189</v>
      </c>
      <c r="BL181" s="16" t="s">
        <v>189</v>
      </c>
      <c r="BM181" s="16">
        <v>-3.0173000000000001</v>
      </c>
      <c r="BN181" s="16" t="s">
        <v>189</v>
      </c>
      <c r="BO181" s="16" t="s">
        <v>189</v>
      </c>
      <c r="BP181" s="16" t="s">
        <v>189</v>
      </c>
      <c r="BQ181" s="16" t="s">
        <v>189</v>
      </c>
      <c r="BR181" s="16" t="s">
        <v>189</v>
      </c>
      <c r="BS181" s="16" t="s">
        <v>189</v>
      </c>
    </row>
    <row r="182" spans="1:71">
      <c r="A182" t="s">
        <v>282</v>
      </c>
      <c r="B182" t="s">
        <v>2</v>
      </c>
      <c r="C182" t="s">
        <v>470</v>
      </c>
      <c r="D182" s="16">
        <v>9.6264000000000003</v>
      </c>
      <c r="E182" s="16" t="s">
        <v>189</v>
      </c>
      <c r="F182" s="16" t="s">
        <v>189</v>
      </c>
      <c r="G182" s="16">
        <v>-4.3837000000000002</v>
      </c>
      <c r="H182" s="16" t="s">
        <v>189</v>
      </c>
      <c r="I182" s="16">
        <v>-7.1859999999999999</v>
      </c>
      <c r="J182" s="16" t="s">
        <v>189</v>
      </c>
      <c r="K182" s="16">
        <v>9.6588999999999992</v>
      </c>
      <c r="L182" s="16" t="s">
        <v>189</v>
      </c>
      <c r="M182" s="16" t="s">
        <v>189</v>
      </c>
      <c r="N182" s="16" t="s">
        <v>189</v>
      </c>
      <c r="O182" s="16" t="s">
        <v>189</v>
      </c>
      <c r="P182" s="16">
        <v>-8.9626999999999999</v>
      </c>
      <c r="Q182" s="16">
        <v>-9.5606000000000009</v>
      </c>
      <c r="R182" s="16" t="s">
        <v>189</v>
      </c>
      <c r="S182" s="16" t="s">
        <v>189</v>
      </c>
      <c r="T182" s="16">
        <v>-9.3335000000000008</v>
      </c>
      <c r="U182" s="16">
        <v>-12.776400000000001</v>
      </c>
      <c r="V182" s="16" t="s">
        <v>189</v>
      </c>
      <c r="W182" s="16" t="s">
        <v>189</v>
      </c>
      <c r="X182" s="16" t="s">
        <v>189</v>
      </c>
      <c r="Y182" s="16">
        <v>9.5388000000000002</v>
      </c>
      <c r="Z182" s="16" t="s">
        <v>189</v>
      </c>
      <c r="AA182" s="16">
        <v>9.5388000000000002</v>
      </c>
      <c r="AB182" s="16" t="s">
        <v>189</v>
      </c>
      <c r="AC182" s="16" t="s">
        <v>189</v>
      </c>
      <c r="AD182" s="16" t="s">
        <v>189</v>
      </c>
      <c r="AE182" s="16" t="s">
        <v>189</v>
      </c>
      <c r="AF182" s="16" t="s">
        <v>189</v>
      </c>
      <c r="AG182" s="16" t="s">
        <v>189</v>
      </c>
      <c r="AH182" s="16" t="s">
        <v>189</v>
      </c>
      <c r="AI182" s="16">
        <v>-9.0663999999999998</v>
      </c>
      <c r="AJ182" s="16" t="s">
        <v>189</v>
      </c>
      <c r="AK182" s="16">
        <v>-6.2171000000000003</v>
      </c>
      <c r="AL182" s="16" t="s">
        <v>189</v>
      </c>
      <c r="AM182" s="16" t="s">
        <v>189</v>
      </c>
      <c r="AN182" s="16" t="s">
        <v>189</v>
      </c>
      <c r="AO182" s="16" t="s">
        <v>189</v>
      </c>
      <c r="AP182" s="16" t="s">
        <v>189</v>
      </c>
      <c r="AQ182" s="16" t="s">
        <v>189</v>
      </c>
      <c r="AR182" s="16" t="s">
        <v>189</v>
      </c>
      <c r="AS182" s="16" t="s">
        <v>189</v>
      </c>
      <c r="AT182" s="16" t="s">
        <v>189</v>
      </c>
      <c r="AU182" s="16" t="s">
        <v>189</v>
      </c>
      <c r="AV182" s="16" t="s">
        <v>189</v>
      </c>
      <c r="AW182" s="16" t="s">
        <v>189</v>
      </c>
      <c r="AX182" s="16" t="s">
        <v>189</v>
      </c>
      <c r="AY182" s="16" t="s">
        <v>189</v>
      </c>
      <c r="AZ182" s="16" t="s">
        <v>189</v>
      </c>
      <c r="BA182" s="16">
        <v>-6.9428999999999998</v>
      </c>
      <c r="BB182" s="16">
        <v>-9.2741000000000007</v>
      </c>
      <c r="BC182" s="16" t="s">
        <v>189</v>
      </c>
      <c r="BD182" s="16" t="s">
        <v>189</v>
      </c>
      <c r="BE182" s="16" t="s">
        <v>189</v>
      </c>
      <c r="BF182" s="16" t="s">
        <v>189</v>
      </c>
      <c r="BG182" s="16" t="s">
        <v>189</v>
      </c>
      <c r="BH182" s="16" t="s">
        <v>189</v>
      </c>
      <c r="BI182" s="16" t="s">
        <v>189</v>
      </c>
      <c r="BJ182" s="16" t="s">
        <v>189</v>
      </c>
      <c r="BK182" s="16">
        <v>-9.0474999999999994</v>
      </c>
      <c r="BL182" s="16" t="s">
        <v>189</v>
      </c>
      <c r="BM182" s="16">
        <v>-7.3410000000000002</v>
      </c>
      <c r="BN182" s="16" t="s">
        <v>189</v>
      </c>
      <c r="BO182" s="16" t="s">
        <v>189</v>
      </c>
      <c r="BP182" s="16" t="s">
        <v>189</v>
      </c>
      <c r="BQ182" s="16" t="s">
        <v>189</v>
      </c>
      <c r="BR182" s="16" t="s">
        <v>189</v>
      </c>
      <c r="BS182" s="16" t="s">
        <v>189</v>
      </c>
    </row>
    <row r="183" spans="1:71">
      <c r="A183" t="s">
        <v>282</v>
      </c>
      <c r="B183" t="s">
        <v>4</v>
      </c>
      <c r="C183" t="s">
        <v>471</v>
      </c>
      <c r="D183" s="16">
        <v>-16.866099999999999</v>
      </c>
      <c r="E183" s="16" t="s">
        <v>189</v>
      </c>
      <c r="F183" s="16" t="s">
        <v>189</v>
      </c>
      <c r="G183" s="16" t="s">
        <v>189</v>
      </c>
      <c r="H183" s="16" t="s">
        <v>189</v>
      </c>
      <c r="I183" s="16" t="s">
        <v>189</v>
      </c>
      <c r="J183" s="16" t="s">
        <v>189</v>
      </c>
      <c r="K183" s="16">
        <v>-16.866099999999999</v>
      </c>
      <c r="L183" s="16" t="s">
        <v>189</v>
      </c>
      <c r="M183" s="16" t="s">
        <v>189</v>
      </c>
      <c r="N183" s="16" t="s">
        <v>189</v>
      </c>
      <c r="O183" s="16" t="s">
        <v>189</v>
      </c>
      <c r="P183" s="16" t="s">
        <v>189</v>
      </c>
      <c r="Q183" s="16" t="s">
        <v>189</v>
      </c>
      <c r="R183" s="16" t="s">
        <v>189</v>
      </c>
      <c r="S183" s="16" t="s">
        <v>189</v>
      </c>
      <c r="T183" s="16" t="s">
        <v>189</v>
      </c>
      <c r="U183" s="16" t="s">
        <v>189</v>
      </c>
      <c r="V183" s="16" t="s">
        <v>189</v>
      </c>
      <c r="W183" s="16" t="s">
        <v>189</v>
      </c>
      <c r="X183" s="16" t="s">
        <v>189</v>
      </c>
      <c r="Y183" s="16">
        <v>-16.9543</v>
      </c>
      <c r="Z183" s="16" t="s">
        <v>189</v>
      </c>
      <c r="AA183" s="16">
        <v>-16.9543</v>
      </c>
      <c r="AB183" s="16" t="s">
        <v>189</v>
      </c>
      <c r="AC183" s="16" t="s">
        <v>189</v>
      </c>
      <c r="AD183" s="16" t="s">
        <v>189</v>
      </c>
      <c r="AE183" s="16" t="s">
        <v>189</v>
      </c>
      <c r="AF183" s="16" t="s">
        <v>189</v>
      </c>
      <c r="AG183" s="16" t="s">
        <v>189</v>
      </c>
      <c r="AH183" s="16" t="s">
        <v>189</v>
      </c>
      <c r="AI183" s="16" t="s">
        <v>189</v>
      </c>
      <c r="AJ183" s="16" t="s">
        <v>189</v>
      </c>
      <c r="AK183" s="16" t="s">
        <v>189</v>
      </c>
      <c r="AL183" s="16" t="s">
        <v>189</v>
      </c>
      <c r="AM183" s="16" t="s">
        <v>189</v>
      </c>
      <c r="AN183" s="16" t="s">
        <v>189</v>
      </c>
      <c r="AO183" s="16" t="s">
        <v>189</v>
      </c>
      <c r="AP183" s="16" t="s">
        <v>189</v>
      </c>
      <c r="AQ183" s="16" t="s">
        <v>189</v>
      </c>
      <c r="AR183" s="16" t="s">
        <v>189</v>
      </c>
      <c r="AS183" s="16" t="s">
        <v>189</v>
      </c>
      <c r="AT183" s="16" t="s">
        <v>189</v>
      </c>
      <c r="AU183" s="16" t="s">
        <v>189</v>
      </c>
      <c r="AV183" s="16" t="s">
        <v>189</v>
      </c>
      <c r="AW183" s="16" t="s">
        <v>189</v>
      </c>
      <c r="AX183" s="16" t="s">
        <v>189</v>
      </c>
      <c r="AY183" s="16" t="s">
        <v>189</v>
      </c>
      <c r="AZ183" s="16" t="s">
        <v>189</v>
      </c>
      <c r="BA183" s="16" t="s">
        <v>189</v>
      </c>
      <c r="BB183" s="16" t="s">
        <v>189</v>
      </c>
      <c r="BC183" s="16" t="s">
        <v>189</v>
      </c>
      <c r="BD183" s="16" t="s">
        <v>189</v>
      </c>
      <c r="BE183" s="16" t="s">
        <v>189</v>
      </c>
      <c r="BF183" s="16" t="s">
        <v>189</v>
      </c>
      <c r="BG183" s="16" t="s">
        <v>189</v>
      </c>
      <c r="BH183" s="16" t="s">
        <v>189</v>
      </c>
      <c r="BI183" s="16" t="s">
        <v>189</v>
      </c>
      <c r="BJ183" s="16" t="s">
        <v>189</v>
      </c>
      <c r="BK183" s="16" t="s">
        <v>189</v>
      </c>
      <c r="BL183" s="16" t="s">
        <v>189</v>
      </c>
      <c r="BM183" s="16" t="s">
        <v>189</v>
      </c>
      <c r="BN183" s="16" t="s">
        <v>189</v>
      </c>
      <c r="BO183" s="16" t="s">
        <v>189</v>
      </c>
      <c r="BP183" s="16" t="s">
        <v>189</v>
      </c>
      <c r="BQ183" s="16" t="s">
        <v>189</v>
      </c>
      <c r="BR183" s="16" t="s">
        <v>189</v>
      </c>
      <c r="BS183" s="16" t="s">
        <v>189</v>
      </c>
    </row>
    <row r="184" spans="1:71">
      <c r="A184" t="s">
        <v>283</v>
      </c>
      <c r="B184" t="s">
        <v>0</v>
      </c>
      <c r="C184" t="s">
        <v>472</v>
      </c>
      <c r="D184" s="16">
        <v>7.3773</v>
      </c>
      <c r="E184" s="16">
        <v>10.0329</v>
      </c>
      <c r="F184" s="16">
        <v>7.4321999999999999</v>
      </c>
      <c r="G184" s="16">
        <v>3.2957999999999998</v>
      </c>
      <c r="H184" s="16">
        <v>10.0329</v>
      </c>
      <c r="I184" s="16">
        <v>5.5221999999999998</v>
      </c>
      <c r="J184" s="16" t="s">
        <v>189</v>
      </c>
      <c r="K184" s="16">
        <v>7.2510000000000003</v>
      </c>
      <c r="L184" s="16">
        <v>10.4518</v>
      </c>
      <c r="M184" s="16">
        <v>7.2882999999999996</v>
      </c>
      <c r="N184" s="16">
        <v>3.5175999999999998</v>
      </c>
      <c r="O184" s="16">
        <v>8.6026000000000007</v>
      </c>
      <c r="P184" s="16">
        <v>5.7046000000000001</v>
      </c>
      <c r="Q184" s="16">
        <v>7.1977000000000002</v>
      </c>
      <c r="R184" s="16">
        <v>-8.0442</v>
      </c>
      <c r="S184" s="16">
        <v>4.9962</v>
      </c>
      <c r="T184" s="16">
        <v>9.0300999999999991</v>
      </c>
      <c r="U184" s="16">
        <v>9.9702999999999999</v>
      </c>
      <c r="V184" s="16">
        <v>5.4866999999999999</v>
      </c>
      <c r="W184" s="16">
        <v>4.0503</v>
      </c>
      <c r="X184" s="16">
        <v>7.2220000000000004</v>
      </c>
      <c r="Y184" s="16">
        <v>-16.998200000000001</v>
      </c>
      <c r="Z184" s="16">
        <v>6.2977999999999996</v>
      </c>
      <c r="AA184" s="16">
        <v>-16.998200000000001</v>
      </c>
      <c r="AB184" s="16">
        <v>5.0385</v>
      </c>
      <c r="AC184" s="16" t="s">
        <v>189</v>
      </c>
      <c r="AD184" s="16">
        <v>-6.9287000000000001</v>
      </c>
      <c r="AE184" s="16">
        <v>3.6375999999999999</v>
      </c>
      <c r="AF184" s="16">
        <v>3.8700999999999999</v>
      </c>
      <c r="AG184" s="16" t="s">
        <v>189</v>
      </c>
      <c r="AH184" s="16">
        <v>7.3551000000000002</v>
      </c>
      <c r="AI184" s="16">
        <v>-17.578399999999998</v>
      </c>
      <c r="AJ184" s="16">
        <v>11.9985</v>
      </c>
      <c r="AK184" s="16">
        <v>6.8689999999999998</v>
      </c>
      <c r="AL184" s="16">
        <v>9.4154999999999998</v>
      </c>
      <c r="AM184" s="16">
        <v>-7.1604999999999999</v>
      </c>
      <c r="AN184" s="16">
        <v>-13.479100000000001</v>
      </c>
      <c r="AO184" s="16">
        <v>-7.3624000000000001</v>
      </c>
      <c r="AP184" s="16">
        <v>10.0169</v>
      </c>
      <c r="AQ184" s="16" t="s">
        <v>189</v>
      </c>
      <c r="AR184" s="16">
        <v>7.3167</v>
      </c>
      <c r="AS184" s="16">
        <v>4.2478999999999996</v>
      </c>
      <c r="AT184" s="16">
        <v>5.1706000000000003</v>
      </c>
      <c r="AU184" s="16">
        <v>-6.7986000000000004</v>
      </c>
      <c r="AV184" s="16">
        <v>9.4964999999999993</v>
      </c>
      <c r="AW184" s="16">
        <v>4.0254000000000003</v>
      </c>
      <c r="AX184" s="16">
        <v>6.3022999999999998</v>
      </c>
      <c r="AY184" s="16">
        <v>-6.1397000000000004</v>
      </c>
      <c r="AZ184" s="16" t="s">
        <v>189</v>
      </c>
      <c r="BA184" s="16" t="s">
        <v>189</v>
      </c>
      <c r="BB184" s="16">
        <v>-15.2378</v>
      </c>
      <c r="BC184" s="16" t="s">
        <v>189</v>
      </c>
      <c r="BD184" s="16">
        <v>7.9469000000000003</v>
      </c>
      <c r="BE184" s="16" t="s">
        <v>189</v>
      </c>
      <c r="BF184" s="16">
        <v>10.204700000000001</v>
      </c>
      <c r="BG184" s="16">
        <v>-5.5453000000000001</v>
      </c>
      <c r="BH184" s="16">
        <v>8.5924999999999994</v>
      </c>
      <c r="BI184" s="16" t="s">
        <v>189</v>
      </c>
      <c r="BJ184" s="16">
        <v>4.1445999999999996</v>
      </c>
      <c r="BK184" s="16" t="s">
        <v>189</v>
      </c>
      <c r="BL184" s="16" t="s">
        <v>189</v>
      </c>
      <c r="BM184" s="16">
        <v>5.4941000000000004</v>
      </c>
      <c r="BN184" s="16">
        <v>4.0265000000000004</v>
      </c>
      <c r="BO184" s="16">
        <v>-8.0253999999999994</v>
      </c>
      <c r="BP184" s="16">
        <v>9.7639999999999993</v>
      </c>
      <c r="BQ184" s="16">
        <v>4.7602000000000002</v>
      </c>
      <c r="BR184" s="16" t="s">
        <v>189</v>
      </c>
      <c r="BS184" s="16">
        <v>-7.3526999999999996</v>
      </c>
    </row>
    <row r="185" spans="1:71">
      <c r="A185" t="s">
        <v>283</v>
      </c>
      <c r="B185" t="s">
        <v>75</v>
      </c>
      <c r="C185" t="s">
        <v>473</v>
      </c>
      <c r="D185" s="16">
        <v>2.0442999999999998</v>
      </c>
      <c r="E185" s="16">
        <v>0.80230000000000001</v>
      </c>
      <c r="F185" s="16">
        <v>1.4903999999999999</v>
      </c>
      <c r="G185" s="16">
        <v>3.8157999999999999</v>
      </c>
      <c r="H185" s="16">
        <v>0.80230000000000001</v>
      </c>
      <c r="I185" s="16">
        <v>2.6987999999999999</v>
      </c>
      <c r="J185" s="16" t="s">
        <v>189</v>
      </c>
      <c r="K185" s="16">
        <v>2.1652999999999998</v>
      </c>
      <c r="L185" s="16">
        <v>0</v>
      </c>
      <c r="M185" s="16">
        <v>1.7019</v>
      </c>
      <c r="N185" s="16">
        <v>3.9281999999999999</v>
      </c>
      <c r="O185" s="16">
        <v>1.169</v>
      </c>
      <c r="P185" s="16">
        <v>2.8494000000000002</v>
      </c>
      <c r="Q185" s="16">
        <v>1.6509</v>
      </c>
      <c r="R185" s="16">
        <v>3.2311000000000001</v>
      </c>
      <c r="S185" s="16">
        <v>2.6404999999999998</v>
      </c>
      <c r="T185" s="16">
        <v>1.6302000000000001</v>
      </c>
      <c r="U185" s="16">
        <v>2.1213000000000002</v>
      </c>
      <c r="V185" s="16">
        <v>2.0453000000000001</v>
      </c>
      <c r="W185" s="16">
        <v>1.7404999999999999</v>
      </c>
      <c r="X185" s="16">
        <v>2.4064000000000001</v>
      </c>
      <c r="Y185" s="16">
        <v>-1E-4</v>
      </c>
      <c r="Z185" s="16">
        <v>2.2067000000000001</v>
      </c>
      <c r="AA185" s="16">
        <v>-1E-4</v>
      </c>
      <c r="AB185" s="16">
        <v>2.6718999999999999</v>
      </c>
      <c r="AC185" s="16" t="s">
        <v>189</v>
      </c>
      <c r="AD185" s="16">
        <v>-0.89049999999999996</v>
      </c>
      <c r="AE185" s="16">
        <v>3.4695999999999998</v>
      </c>
      <c r="AF185" s="16">
        <v>3.2581000000000002</v>
      </c>
      <c r="AG185" s="16">
        <v>-0.91820000000000002</v>
      </c>
      <c r="AH185" s="16">
        <v>1.8515999999999999</v>
      </c>
      <c r="AI185" s="16">
        <v>-1E-4</v>
      </c>
      <c r="AJ185" s="16">
        <v>0.75460000000000005</v>
      </c>
      <c r="AK185" s="16">
        <v>2.08</v>
      </c>
      <c r="AL185" s="16">
        <v>0.61660000000000004</v>
      </c>
      <c r="AM185" s="16">
        <v>-4.4766000000000004</v>
      </c>
      <c r="AN185" s="16">
        <v>-1E-4</v>
      </c>
      <c r="AO185" s="16">
        <v>3.4626999999999999</v>
      </c>
      <c r="AP185" s="16">
        <v>0.31590000000000001</v>
      </c>
      <c r="AQ185" s="16" t="s">
        <v>189</v>
      </c>
      <c r="AR185" s="16">
        <v>1.4235</v>
      </c>
      <c r="AS185" s="16">
        <v>2.3224</v>
      </c>
      <c r="AT185" s="16">
        <v>2.5291000000000001</v>
      </c>
      <c r="AU185" s="16">
        <v>0.66469999999999996</v>
      </c>
      <c r="AV185" s="16">
        <v>0.85540000000000005</v>
      </c>
      <c r="AW185" s="16">
        <v>2.9199000000000002</v>
      </c>
      <c r="AX185" s="16">
        <v>1.7910999999999999</v>
      </c>
      <c r="AY185" s="16">
        <v>3.4224999999999999</v>
      </c>
      <c r="AZ185" s="16" t="s">
        <v>189</v>
      </c>
      <c r="BA185" s="16" t="s">
        <v>189</v>
      </c>
      <c r="BB185" s="16" t="s">
        <v>189</v>
      </c>
      <c r="BC185" s="16" t="s">
        <v>189</v>
      </c>
      <c r="BD185" s="16">
        <v>1.2967</v>
      </c>
      <c r="BE185" s="16" t="s">
        <v>189</v>
      </c>
      <c r="BF185" s="16">
        <v>0.77600000000000002</v>
      </c>
      <c r="BG185" s="16">
        <v>-1.9602999999999999</v>
      </c>
      <c r="BH185" s="16">
        <v>1.2330000000000001</v>
      </c>
      <c r="BI185" s="16" t="s">
        <v>189</v>
      </c>
      <c r="BJ185" s="16">
        <v>2.9876999999999998</v>
      </c>
      <c r="BK185" s="16" t="s">
        <v>189</v>
      </c>
      <c r="BL185" s="16" t="s">
        <v>189</v>
      </c>
      <c r="BM185" s="16">
        <v>2.9826000000000001</v>
      </c>
      <c r="BN185" s="16">
        <v>2.3079000000000001</v>
      </c>
      <c r="BO185" s="16">
        <v>3.6341999999999999</v>
      </c>
      <c r="BP185" s="16">
        <v>0.84050000000000002</v>
      </c>
      <c r="BQ185" s="16">
        <v>2.343</v>
      </c>
      <c r="BR185" s="16" t="s">
        <v>189</v>
      </c>
      <c r="BS185" s="16">
        <v>3.3532000000000002</v>
      </c>
    </row>
    <row r="186" spans="1:71">
      <c r="A186" t="s">
        <v>283</v>
      </c>
      <c r="B186" t="s">
        <v>2</v>
      </c>
      <c r="C186" t="s">
        <v>474</v>
      </c>
      <c r="D186" s="16">
        <v>6.0050999999999997</v>
      </c>
      <c r="E186" s="16">
        <v>5.0366</v>
      </c>
      <c r="F186" s="16" t="s">
        <v>189</v>
      </c>
      <c r="G186" s="16" t="s">
        <v>189</v>
      </c>
      <c r="H186" s="16">
        <v>5.0366</v>
      </c>
      <c r="I186" s="16">
        <v>-7.3616000000000001</v>
      </c>
      <c r="J186" s="16">
        <v>-4.0536000000000003</v>
      </c>
      <c r="K186" s="16">
        <v>7.7135999999999996</v>
      </c>
      <c r="L186" s="16">
        <v>4.1018999999999997</v>
      </c>
      <c r="M186" s="16">
        <v>-10.435600000000001</v>
      </c>
      <c r="N186" s="16" t="s">
        <v>189</v>
      </c>
      <c r="O186" s="16">
        <v>4.4545000000000003</v>
      </c>
      <c r="P186" s="16" t="s">
        <v>189</v>
      </c>
      <c r="Q186" s="16">
        <v>4.57</v>
      </c>
      <c r="R186" s="16" t="s">
        <v>189</v>
      </c>
      <c r="S186" s="16">
        <v>-4.7962999999999996</v>
      </c>
      <c r="T186" s="16">
        <v>6.3966000000000003</v>
      </c>
      <c r="U186" s="16">
        <v>-5.7619999999999996</v>
      </c>
      <c r="V186" s="16">
        <v>6.3125999999999998</v>
      </c>
      <c r="W186" s="16" t="s">
        <v>189</v>
      </c>
      <c r="X186" s="16">
        <v>7.8367000000000004</v>
      </c>
      <c r="Y186" s="16" t="s">
        <v>189</v>
      </c>
      <c r="Z186" s="16">
        <v>7.0674999999999999</v>
      </c>
      <c r="AA186" s="16" t="s">
        <v>189</v>
      </c>
      <c r="AB186" s="16">
        <v>-4.9146000000000001</v>
      </c>
      <c r="AC186" s="16" t="s">
        <v>189</v>
      </c>
      <c r="AD186" s="16" t="s">
        <v>189</v>
      </c>
      <c r="AE186" s="16" t="s">
        <v>189</v>
      </c>
      <c r="AF186" s="16">
        <v>-5.4793000000000003</v>
      </c>
      <c r="AG186" s="16" t="s">
        <v>189</v>
      </c>
      <c r="AH186" s="16">
        <v>-8.0152999999999999</v>
      </c>
      <c r="AI186" s="16" t="s">
        <v>189</v>
      </c>
      <c r="AJ186" s="16">
        <v>-4.6822999999999997</v>
      </c>
      <c r="AK186" s="16" t="s">
        <v>189</v>
      </c>
      <c r="AL186" s="16">
        <v>4.2218999999999998</v>
      </c>
      <c r="AM186" s="16" t="s">
        <v>189</v>
      </c>
      <c r="AN186" s="16">
        <v>-3.1394000000000002</v>
      </c>
      <c r="AO186" s="16" t="s">
        <v>189</v>
      </c>
      <c r="AP186" s="16">
        <v>-2.4725999999999999</v>
      </c>
      <c r="AQ186" s="16" t="s">
        <v>189</v>
      </c>
      <c r="AR186" s="16">
        <v>-7.6510999999999996</v>
      </c>
      <c r="AS186" s="16" t="s">
        <v>189</v>
      </c>
      <c r="AT186" s="16">
        <v>6.9147999999999996</v>
      </c>
      <c r="AU186" s="16" t="s">
        <v>189</v>
      </c>
      <c r="AV186" s="16">
        <v>5.6631</v>
      </c>
      <c r="AW186" s="16">
        <v>-9.2172000000000001</v>
      </c>
      <c r="AX186" s="16">
        <v>5.2779999999999996</v>
      </c>
      <c r="AY186" s="16" t="s">
        <v>189</v>
      </c>
      <c r="AZ186" s="16" t="s">
        <v>189</v>
      </c>
      <c r="BA186" s="16" t="s">
        <v>189</v>
      </c>
      <c r="BB186" s="16" t="s">
        <v>189</v>
      </c>
      <c r="BC186" s="16" t="s">
        <v>189</v>
      </c>
      <c r="BD186" s="16">
        <v>5.1905000000000001</v>
      </c>
      <c r="BE186" s="16" t="s">
        <v>189</v>
      </c>
      <c r="BF186" s="16">
        <v>4.343</v>
      </c>
      <c r="BG186" s="16" t="s">
        <v>189</v>
      </c>
      <c r="BH186" s="16">
        <v>4.0993000000000004</v>
      </c>
      <c r="BI186" s="16" t="s">
        <v>189</v>
      </c>
      <c r="BJ186" s="16" t="s">
        <v>189</v>
      </c>
      <c r="BK186" s="16" t="s">
        <v>189</v>
      </c>
      <c r="BL186" s="16" t="s">
        <v>189</v>
      </c>
      <c r="BM186" s="16" t="s">
        <v>189</v>
      </c>
      <c r="BN186" s="16" t="s">
        <v>189</v>
      </c>
      <c r="BO186" s="16" t="s">
        <v>189</v>
      </c>
      <c r="BP186" s="16">
        <v>5.0338000000000003</v>
      </c>
      <c r="BQ186" s="16">
        <v>-3.3054999999999999</v>
      </c>
      <c r="BR186" s="16" t="s">
        <v>189</v>
      </c>
      <c r="BS186" s="16" t="s">
        <v>189</v>
      </c>
    </row>
    <row r="187" spans="1:71">
      <c r="A187" t="s">
        <v>283</v>
      </c>
      <c r="B187" t="s">
        <v>67</v>
      </c>
      <c r="C187" t="s">
        <v>475</v>
      </c>
      <c r="D187" s="16">
        <v>20.639399999999998</v>
      </c>
      <c r="E187" s="16" t="s">
        <v>189</v>
      </c>
      <c r="F187" s="16" t="s">
        <v>189</v>
      </c>
      <c r="G187" s="16">
        <v>-13.3904</v>
      </c>
      <c r="H187" s="16" t="s">
        <v>189</v>
      </c>
      <c r="I187" s="16">
        <v>-19.403700000000001</v>
      </c>
      <c r="J187" s="16" t="s">
        <v>189</v>
      </c>
      <c r="K187" s="16">
        <v>23.101500000000001</v>
      </c>
      <c r="L187" s="16" t="s">
        <v>189</v>
      </c>
      <c r="M187" s="16" t="s">
        <v>189</v>
      </c>
      <c r="N187" s="16" t="s">
        <v>189</v>
      </c>
      <c r="O187" s="16">
        <v>-18.884799999999998</v>
      </c>
      <c r="P187" s="16">
        <v>-23.398199999999999</v>
      </c>
      <c r="Q187" s="16">
        <v>20.4055</v>
      </c>
      <c r="R187" s="16" t="s">
        <v>189</v>
      </c>
      <c r="S187" s="16" t="s">
        <v>189</v>
      </c>
      <c r="T187" s="16">
        <v>-16.5044</v>
      </c>
      <c r="U187" s="16">
        <v>-13.5526</v>
      </c>
      <c r="V187" s="16">
        <v>-27.7685</v>
      </c>
      <c r="W187" s="16" t="s">
        <v>189</v>
      </c>
      <c r="X187" s="16">
        <v>-24.428599999999999</v>
      </c>
      <c r="Y187" s="16" t="s">
        <v>189</v>
      </c>
      <c r="Z187" s="16">
        <v>-26.142199999999999</v>
      </c>
      <c r="AA187" s="16" t="s">
        <v>189</v>
      </c>
      <c r="AB187" s="16" t="s">
        <v>189</v>
      </c>
      <c r="AC187" s="16" t="s">
        <v>189</v>
      </c>
      <c r="AD187" s="16" t="s">
        <v>189</v>
      </c>
      <c r="AE187" s="16" t="s">
        <v>189</v>
      </c>
      <c r="AF187" s="16" t="s">
        <v>189</v>
      </c>
      <c r="AG187" s="16" t="s">
        <v>189</v>
      </c>
      <c r="AH187" s="16">
        <v>-22.3934</v>
      </c>
      <c r="AI187" s="16" t="s">
        <v>189</v>
      </c>
      <c r="AJ187" s="16" t="s">
        <v>189</v>
      </c>
      <c r="AK187" s="16">
        <v>-16.155899999999999</v>
      </c>
      <c r="AL187" s="16">
        <v>-14.6431</v>
      </c>
      <c r="AM187" s="16" t="s">
        <v>189</v>
      </c>
      <c r="AN187" s="16" t="s">
        <v>189</v>
      </c>
      <c r="AO187" s="16" t="s">
        <v>189</v>
      </c>
      <c r="AP187" s="16" t="s">
        <v>189</v>
      </c>
      <c r="AQ187" s="16" t="s">
        <v>189</v>
      </c>
      <c r="AR187" s="16" t="s">
        <v>189</v>
      </c>
      <c r="AS187" s="16">
        <v>-26.481999999999999</v>
      </c>
      <c r="AT187" s="16">
        <v>-28.247299999999999</v>
      </c>
      <c r="AU187" s="16" t="s">
        <v>189</v>
      </c>
      <c r="AV187" s="16" t="s">
        <v>189</v>
      </c>
      <c r="AW187" s="16">
        <v>-24.466699999999999</v>
      </c>
      <c r="AX187" s="16">
        <v>-27.1326</v>
      </c>
      <c r="AY187" s="16" t="s">
        <v>189</v>
      </c>
      <c r="AZ187" s="16" t="s">
        <v>189</v>
      </c>
      <c r="BA187" s="16" t="s">
        <v>189</v>
      </c>
      <c r="BB187" s="16" t="s">
        <v>189</v>
      </c>
      <c r="BC187" s="16" t="s">
        <v>189</v>
      </c>
      <c r="BD187" s="16" t="s">
        <v>189</v>
      </c>
      <c r="BE187" s="16" t="s">
        <v>189</v>
      </c>
      <c r="BF187" s="16" t="s">
        <v>189</v>
      </c>
      <c r="BG187" s="16" t="s">
        <v>189</v>
      </c>
      <c r="BH187" s="16">
        <v>-19.503299999999999</v>
      </c>
      <c r="BI187" s="16" t="s">
        <v>189</v>
      </c>
      <c r="BJ187" s="16" t="s">
        <v>189</v>
      </c>
      <c r="BK187" s="16" t="s">
        <v>189</v>
      </c>
      <c r="BL187" s="16" t="s">
        <v>189</v>
      </c>
      <c r="BM187" s="16">
        <v>-24.122</v>
      </c>
      <c r="BN187" s="16" t="s">
        <v>189</v>
      </c>
      <c r="BO187" s="16" t="s">
        <v>189</v>
      </c>
      <c r="BP187" s="16" t="s">
        <v>189</v>
      </c>
      <c r="BQ187" s="16">
        <v>-18.399899999999999</v>
      </c>
      <c r="BR187" s="16" t="s">
        <v>189</v>
      </c>
      <c r="BS187" s="16" t="s">
        <v>189</v>
      </c>
    </row>
    <row r="188" spans="1:71">
      <c r="A188" t="s">
        <v>283</v>
      </c>
      <c r="B188" t="s">
        <v>4</v>
      </c>
      <c r="C188" t="s">
        <v>476</v>
      </c>
      <c r="D188" s="16">
        <v>23.551200000000001</v>
      </c>
      <c r="E188" s="16" t="s">
        <v>189</v>
      </c>
      <c r="F188" s="16">
        <v>-25.052700000000002</v>
      </c>
      <c r="G188" s="16">
        <v>-25.9937</v>
      </c>
      <c r="H188" s="16" t="s">
        <v>189</v>
      </c>
      <c r="I188" s="16">
        <v>25.644500000000001</v>
      </c>
      <c r="J188" s="16" t="s">
        <v>189</v>
      </c>
      <c r="K188" s="16">
        <v>23.7822</v>
      </c>
      <c r="L188" s="16" t="s">
        <v>189</v>
      </c>
      <c r="M188" s="16">
        <v>-24.486499999999999</v>
      </c>
      <c r="N188" s="16">
        <v>-25.318000000000001</v>
      </c>
      <c r="O188" s="16">
        <v>-20.558499999999999</v>
      </c>
      <c r="P188" s="16">
        <v>26.273800000000001</v>
      </c>
      <c r="Q188" s="16">
        <v>22.987100000000002</v>
      </c>
      <c r="R188" s="16" t="s">
        <v>189</v>
      </c>
      <c r="S188" s="16">
        <v>26.045500000000001</v>
      </c>
      <c r="T188" s="16">
        <v>-20.5626</v>
      </c>
      <c r="U188" s="16" t="s">
        <v>189</v>
      </c>
      <c r="V188" s="16">
        <v>24.4725</v>
      </c>
      <c r="W188" s="16">
        <v>-22.657900000000001</v>
      </c>
      <c r="X188" s="16">
        <v>23.863299999999999</v>
      </c>
      <c r="Y188" s="16" t="s">
        <v>189</v>
      </c>
      <c r="Z188" s="16">
        <v>23.228999999999999</v>
      </c>
      <c r="AA188" s="16" t="s">
        <v>189</v>
      </c>
      <c r="AB188" s="16">
        <v>26.120799999999999</v>
      </c>
      <c r="AC188" s="16" t="s">
        <v>189</v>
      </c>
      <c r="AD188" s="16" t="s">
        <v>189</v>
      </c>
      <c r="AE188" s="16">
        <v>-26.1799</v>
      </c>
      <c r="AF188" s="16">
        <v>-24.603400000000001</v>
      </c>
      <c r="AG188" s="16" t="s">
        <v>189</v>
      </c>
      <c r="AH188" s="16">
        <v>-19.355</v>
      </c>
      <c r="AI188" s="16" t="s">
        <v>189</v>
      </c>
      <c r="AJ188" s="16" t="s">
        <v>189</v>
      </c>
      <c r="AK188" s="16">
        <v>-25.296399999999998</v>
      </c>
      <c r="AL188" s="16" t="s">
        <v>189</v>
      </c>
      <c r="AM188" s="16" t="s">
        <v>189</v>
      </c>
      <c r="AN188" s="16" t="s">
        <v>189</v>
      </c>
      <c r="AO188" s="16" t="s">
        <v>189</v>
      </c>
      <c r="AP188" s="16" t="s">
        <v>189</v>
      </c>
      <c r="AQ188" s="16" t="s">
        <v>189</v>
      </c>
      <c r="AR188" s="16" t="s">
        <v>189</v>
      </c>
      <c r="AS188" s="16">
        <v>-24.003599999999999</v>
      </c>
      <c r="AT188" s="16">
        <v>24.578700000000001</v>
      </c>
      <c r="AU188" s="16" t="s">
        <v>189</v>
      </c>
      <c r="AV188" s="16" t="s">
        <v>189</v>
      </c>
      <c r="AW188" s="16">
        <v>25.3719</v>
      </c>
      <c r="AX188" s="16">
        <v>22.485199999999999</v>
      </c>
      <c r="AY188" s="16" t="s">
        <v>189</v>
      </c>
      <c r="AZ188" s="16" t="s">
        <v>189</v>
      </c>
      <c r="BA188" s="16" t="s">
        <v>189</v>
      </c>
      <c r="BB188" s="16" t="s">
        <v>189</v>
      </c>
      <c r="BC188" s="16" t="s">
        <v>189</v>
      </c>
      <c r="BD188" s="16">
        <v>-20.652799999999999</v>
      </c>
      <c r="BE188" s="16" t="s">
        <v>189</v>
      </c>
      <c r="BF188" s="16" t="s">
        <v>189</v>
      </c>
      <c r="BG188" s="16" t="s">
        <v>189</v>
      </c>
      <c r="BH188" s="16">
        <v>-19.7563</v>
      </c>
      <c r="BI188" s="16" t="s">
        <v>189</v>
      </c>
      <c r="BJ188" s="16">
        <v>-25.448899999999998</v>
      </c>
      <c r="BK188" s="16" t="s">
        <v>189</v>
      </c>
      <c r="BL188" s="16" t="s">
        <v>189</v>
      </c>
      <c r="BM188" s="16">
        <v>-25.5747</v>
      </c>
      <c r="BN188" s="16">
        <v>-27.516999999999999</v>
      </c>
      <c r="BO188" s="16" t="s">
        <v>189</v>
      </c>
      <c r="BP188" s="16" t="s">
        <v>189</v>
      </c>
      <c r="BQ188" s="16">
        <v>-26.236699999999999</v>
      </c>
      <c r="BR188" s="16" t="s">
        <v>189</v>
      </c>
      <c r="BS188" s="16" t="s">
        <v>189</v>
      </c>
    </row>
    <row r="189" spans="1:71">
      <c r="A189" t="s">
        <v>284</v>
      </c>
      <c r="B189" t="s">
        <v>0</v>
      </c>
      <c r="C189" t="s">
        <v>477</v>
      </c>
      <c r="D189" s="16">
        <v>8.4778000000000002</v>
      </c>
      <c r="E189" s="16">
        <v>8.2874999999999996</v>
      </c>
      <c r="F189" s="16">
        <v>11.993399999999999</v>
      </c>
      <c r="G189" s="16">
        <v>5.8646000000000003</v>
      </c>
      <c r="H189" s="16">
        <v>8.2874999999999996</v>
      </c>
      <c r="I189" s="16">
        <v>8.5841999999999992</v>
      </c>
      <c r="J189" s="16" t="s">
        <v>189</v>
      </c>
      <c r="K189" s="16">
        <v>8.7148000000000003</v>
      </c>
      <c r="L189" s="16">
        <v>3.6254</v>
      </c>
      <c r="M189" s="16">
        <v>9.8971999999999998</v>
      </c>
      <c r="N189" s="16">
        <v>-16.4312</v>
      </c>
      <c r="O189" s="16">
        <v>5.5359999999999996</v>
      </c>
      <c r="P189" s="16">
        <v>14.4907</v>
      </c>
      <c r="Q189" s="16">
        <v>-3.9177</v>
      </c>
      <c r="R189" s="16">
        <v>10.150700000000001</v>
      </c>
      <c r="S189" s="16">
        <v>15.327299999999999</v>
      </c>
      <c r="T189" s="16">
        <v>2.7357999999999998</v>
      </c>
      <c r="U189" s="16">
        <v>6.7808999999999999</v>
      </c>
      <c r="V189" s="16">
        <v>-13.5318</v>
      </c>
      <c r="W189" s="16">
        <v>-21.5688</v>
      </c>
      <c r="X189" s="16">
        <v>8.1159999999999997</v>
      </c>
      <c r="Y189" s="16">
        <v>3.3963999999999999</v>
      </c>
      <c r="Z189" s="16">
        <v>12.043100000000001</v>
      </c>
      <c r="AA189" s="16">
        <v>3.3963999999999999</v>
      </c>
      <c r="AB189" s="16">
        <v>17.726800000000001</v>
      </c>
      <c r="AC189" s="16" t="s">
        <v>189</v>
      </c>
      <c r="AD189" s="16">
        <v>-18.452999999999999</v>
      </c>
      <c r="AE189" s="16">
        <v>14.1647</v>
      </c>
      <c r="AF189" s="16" t="s">
        <v>189</v>
      </c>
      <c r="AG189" s="16">
        <v>17.638500000000001</v>
      </c>
      <c r="AH189" s="16">
        <v>-2.1549999999999998</v>
      </c>
      <c r="AI189" s="16">
        <v>3.1438999999999999</v>
      </c>
      <c r="AJ189" s="16">
        <v>-0.59640000000000004</v>
      </c>
      <c r="AK189" s="16">
        <v>3.7625999999999999</v>
      </c>
      <c r="AL189" s="16">
        <v>-1.9983</v>
      </c>
      <c r="AM189" s="16">
        <v>3.0434999999999999</v>
      </c>
      <c r="AN189" s="16">
        <v>-5.6211000000000002</v>
      </c>
      <c r="AO189" s="16">
        <v>7.3474000000000004</v>
      </c>
      <c r="AP189" s="16">
        <v>-3.5954000000000002</v>
      </c>
      <c r="AQ189" s="16">
        <v>8.1797000000000004</v>
      </c>
      <c r="AR189" s="16" t="s">
        <v>189</v>
      </c>
      <c r="AS189" s="16">
        <v>-12.1991</v>
      </c>
      <c r="AT189" s="16" t="s">
        <v>189</v>
      </c>
      <c r="AU189" s="16">
        <v>-15.050700000000001</v>
      </c>
      <c r="AV189" s="16">
        <v>-14.0562</v>
      </c>
      <c r="AW189" s="16">
        <v>11.266400000000001</v>
      </c>
      <c r="AX189" s="16" t="s">
        <v>189</v>
      </c>
      <c r="AY189" s="16">
        <v>13.5396</v>
      </c>
      <c r="AZ189" s="16">
        <v>-2.0861999999999998</v>
      </c>
      <c r="BA189" s="16">
        <v>-4.2507999999999999</v>
      </c>
      <c r="BB189" s="16" t="s">
        <v>189</v>
      </c>
      <c r="BC189" s="16">
        <v>-3.7282000000000002</v>
      </c>
      <c r="BD189" s="16">
        <v>8.6607000000000003</v>
      </c>
      <c r="BE189" s="16">
        <v>3.08</v>
      </c>
      <c r="BF189" s="16">
        <v>6.2765000000000004</v>
      </c>
      <c r="BG189" s="16">
        <v>5.0635000000000003</v>
      </c>
      <c r="BH189" s="16">
        <v>-3.4239999999999999</v>
      </c>
      <c r="BI189" s="16">
        <v>6.7377000000000002</v>
      </c>
      <c r="BJ189" s="16">
        <v>15.2995</v>
      </c>
      <c r="BK189" s="16" t="s">
        <v>189</v>
      </c>
      <c r="BL189" s="16" t="s">
        <v>189</v>
      </c>
      <c r="BM189" s="16">
        <v>12.986000000000001</v>
      </c>
      <c r="BN189" s="16" t="s">
        <v>189</v>
      </c>
      <c r="BO189" s="16">
        <v>14.726699999999999</v>
      </c>
      <c r="BP189" s="16" t="s">
        <v>189</v>
      </c>
      <c r="BQ189" s="16" t="s">
        <v>189</v>
      </c>
      <c r="BR189" s="16">
        <v>-11.6517</v>
      </c>
      <c r="BS189" s="16">
        <v>9.7293000000000003</v>
      </c>
    </row>
    <row r="190" spans="1:71">
      <c r="A190" t="s">
        <v>284</v>
      </c>
      <c r="B190" t="s">
        <v>1</v>
      </c>
      <c r="C190" t="s">
        <v>478</v>
      </c>
      <c r="D190" s="16">
        <v>2.1375999999999999</v>
      </c>
      <c r="E190" s="16">
        <v>5.4275000000000002</v>
      </c>
      <c r="F190" s="16">
        <v>1.5558000000000001</v>
      </c>
      <c r="G190" s="16">
        <v>1.1611</v>
      </c>
      <c r="H190" s="16">
        <v>5.4275000000000002</v>
      </c>
      <c r="I190" s="16">
        <v>1.3158000000000001</v>
      </c>
      <c r="J190" s="16" t="s">
        <v>189</v>
      </c>
      <c r="K190" s="16">
        <v>2.1375999999999999</v>
      </c>
      <c r="L190" s="16">
        <v>2.2534999999999998</v>
      </c>
      <c r="M190" s="16">
        <v>2.0933999999999999</v>
      </c>
      <c r="N190" s="16">
        <v>-2.0546000000000002</v>
      </c>
      <c r="O190" s="16">
        <v>2.6835</v>
      </c>
      <c r="P190" s="16">
        <v>1.1108</v>
      </c>
      <c r="Q190" s="16">
        <v>-4.1367000000000003</v>
      </c>
      <c r="R190" s="16">
        <v>1.6506000000000001</v>
      </c>
      <c r="S190" s="16">
        <v>2.0543</v>
      </c>
      <c r="T190" s="16">
        <v>2.2395</v>
      </c>
      <c r="U190" s="16">
        <v>2.3353999999999999</v>
      </c>
      <c r="V190" s="16">
        <v>-1.4093</v>
      </c>
      <c r="W190" s="16">
        <v>-1.7576000000000001</v>
      </c>
      <c r="X190" s="16">
        <v>1.8015000000000001</v>
      </c>
      <c r="Y190" s="16">
        <v>2.9089999999999998</v>
      </c>
      <c r="Z190" s="16">
        <v>1.7912999999999999</v>
      </c>
      <c r="AA190" s="16">
        <v>2.9089999999999998</v>
      </c>
      <c r="AB190" s="16">
        <v>2.0432000000000001</v>
      </c>
      <c r="AC190" s="16" t="s">
        <v>189</v>
      </c>
      <c r="AD190" s="16">
        <v>-5.7713000000000001</v>
      </c>
      <c r="AE190" s="16">
        <v>1.0455000000000001</v>
      </c>
      <c r="AF190" s="16" t="s">
        <v>189</v>
      </c>
      <c r="AG190" s="16">
        <v>1.5860000000000001</v>
      </c>
      <c r="AH190" s="16">
        <v>1.3140000000000001</v>
      </c>
      <c r="AI190" s="16">
        <v>3.1753</v>
      </c>
      <c r="AJ190" s="16">
        <v>-5.0804999999999998</v>
      </c>
      <c r="AK190" s="16">
        <v>1.6115999999999999</v>
      </c>
      <c r="AL190" s="16">
        <v>-3.9113000000000002</v>
      </c>
      <c r="AM190" s="16">
        <v>1.7249000000000001</v>
      </c>
      <c r="AN190" s="16">
        <v>-5.5045999999999999</v>
      </c>
      <c r="AO190" s="16">
        <v>1.5083</v>
      </c>
      <c r="AP190" s="16">
        <v>-4.4157000000000002</v>
      </c>
      <c r="AQ190" s="16">
        <v>1.786</v>
      </c>
      <c r="AR190" s="16" t="s">
        <v>189</v>
      </c>
      <c r="AS190" s="16">
        <v>-0.6371</v>
      </c>
      <c r="AT190" s="16" t="s">
        <v>189</v>
      </c>
      <c r="AU190" s="16">
        <v>-1.1868000000000001</v>
      </c>
      <c r="AV190" s="16">
        <v>-4.6218000000000004</v>
      </c>
      <c r="AW190" s="16">
        <v>1.0846</v>
      </c>
      <c r="AX190" s="16">
        <v>-4.5804</v>
      </c>
      <c r="AY190" s="16">
        <v>1.1919</v>
      </c>
      <c r="AZ190" s="16" t="s">
        <v>189</v>
      </c>
      <c r="BA190" s="16">
        <v>1.8294999999999999</v>
      </c>
      <c r="BB190" s="16" t="s">
        <v>189</v>
      </c>
      <c r="BC190" s="16">
        <v>2.7665999999999999</v>
      </c>
      <c r="BD190" s="16">
        <v>2.2119</v>
      </c>
      <c r="BE190" s="16">
        <v>3.3584000000000001</v>
      </c>
      <c r="BF190" s="16">
        <v>5.7731000000000003</v>
      </c>
      <c r="BG190" s="16">
        <v>1.4335</v>
      </c>
      <c r="BH190" s="16">
        <v>-4.6268000000000002</v>
      </c>
      <c r="BI190" s="16">
        <v>1.9686999999999999</v>
      </c>
      <c r="BJ190" s="16">
        <v>1.262</v>
      </c>
      <c r="BK190" s="16" t="s">
        <v>189</v>
      </c>
      <c r="BL190" s="16" t="s">
        <v>189</v>
      </c>
      <c r="BM190" s="16">
        <v>1.1494</v>
      </c>
      <c r="BN190" s="16" t="s">
        <v>189</v>
      </c>
      <c r="BO190" s="16">
        <v>1.181</v>
      </c>
      <c r="BP190" s="16" t="s">
        <v>189</v>
      </c>
      <c r="BQ190" s="16">
        <v>-2.6116000000000001</v>
      </c>
      <c r="BR190" s="16">
        <v>-4.7962999999999996</v>
      </c>
      <c r="BS190" s="16">
        <v>1.0733999999999999</v>
      </c>
    </row>
    <row r="191" spans="1:71">
      <c r="A191" t="s">
        <v>284</v>
      </c>
      <c r="B191" t="s">
        <v>75</v>
      </c>
      <c r="C191" t="s">
        <v>479</v>
      </c>
      <c r="D191" s="16">
        <v>-4.9286000000000003</v>
      </c>
      <c r="E191" s="16" t="s">
        <v>189</v>
      </c>
      <c r="F191" s="16" t="s">
        <v>189</v>
      </c>
      <c r="G191" s="16" t="s">
        <v>189</v>
      </c>
      <c r="H191" s="16" t="s">
        <v>189</v>
      </c>
      <c r="I191" s="16" t="s">
        <v>189</v>
      </c>
      <c r="J191" s="16" t="s">
        <v>189</v>
      </c>
      <c r="K191" s="16">
        <v>-4.9705000000000004</v>
      </c>
      <c r="L191" s="16" t="s">
        <v>189</v>
      </c>
      <c r="M191" s="16" t="s">
        <v>189</v>
      </c>
      <c r="N191" s="16" t="s">
        <v>189</v>
      </c>
      <c r="O191" s="16" t="s">
        <v>189</v>
      </c>
      <c r="P191" s="16" t="s">
        <v>189</v>
      </c>
      <c r="Q191" s="16" t="s">
        <v>189</v>
      </c>
      <c r="R191" s="16">
        <v>-6.4353999999999996</v>
      </c>
      <c r="S191" s="16" t="s">
        <v>189</v>
      </c>
      <c r="T191" s="16" t="s">
        <v>189</v>
      </c>
      <c r="U191" s="16">
        <v>-6.6448</v>
      </c>
      <c r="V191" s="16" t="s">
        <v>189</v>
      </c>
      <c r="W191" s="16" t="s">
        <v>189</v>
      </c>
      <c r="X191" s="16" t="s">
        <v>189</v>
      </c>
      <c r="Y191" s="16" t="s">
        <v>189</v>
      </c>
      <c r="Z191" s="16" t="s">
        <v>189</v>
      </c>
      <c r="AA191" s="16" t="s">
        <v>189</v>
      </c>
      <c r="AB191" s="16" t="s">
        <v>189</v>
      </c>
      <c r="AC191" s="16" t="s">
        <v>189</v>
      </c>
      <c r="AD191" s="16" t="s">
        <v>189</v>
      </c>
      <c r="AE191" s="16" t="s">
        <v>189</v>
      </c>
      <c r="AF191" s="16" t="s">
        <v>189</v>
      </c>
      <c r="AG191" s="16" t="s">
        <v>189</v>
      </c>
      <c r="AH191" s="16" t="s">
        <v>189</v>
      </c>
      <c r="AI191" s="16" t="s">
        <v>189</v>
      </c>
      <c r="AJ191" s="16" t="s">
        <v>189</v>
      </c>
      <c r="AK191" s="16" t="s">
        <v>189</v>
      </c>
      <c r="AL191" s="16" t="s">
        <v>189</v>
      </c>
      <c r="AM191" s="16" t="s">
        <v>189</v>
      </c>
      <c r="AN191" s="16" t="s">
        <v>189</v>
      </c>
      <c r="AO191" s="16" t="s">
        <v>189</v>
      </c>
      <c r="AP191" s="16" t="s">
        <v>189</v>
      </c>
      <c r="AQ191" s="16" t="s">
        <v>189</v>
      </c>
      <c r="AR191" s="16" t="s">
        <v>189</v>
      </c>
      <c r="AS191" s="16" t="s">
        <v>189</v>
      </c>
      <c r="AT191" s="16" t="s">
        <v>189</v>
      </c>
      <c r="AU191" s="16" t="s">
        <v>189</v>
      </c>
      <c r="AV191" s="16" t="s">
        <v>189</v>
      </c>
      <c r="AW191" s="16" t="s">
        <v>189</v>
      </c>
      <c r="AX191" s="16" t="s">
        <v>189</v>
      </c>
      <c r="AY191" s="16" t="s">
        <v>189</v>
      </c>
      <c r="AZ191" s="16" t="s">
        <v>189</v>
      </c>
      <c r="BA191" s="16" t="s">
        <v>189</v>
      </c>
      <c r="BB191" s="16" t="s">
        <v>189</v>
      </c>
      <c r="BC191" s="16" t="s">
        <v>189</v>
      </c>
      <c r="BD191" s="16" t="s">
        <v>189</v>
      </c>
      <c r="BE191" s="16" t="s">
        <v>189</v>
      </c>
      <c r="BF191" s="16" t="s">
        <v>189</v>
      </c>
      <c r="BG191" s="16" t="s">
        <v>189</v>
      </c>
      <c r="BH191" s="16" t="s">
        <v>189</v>
      </c>
      <c r="BI191" s="16" t="s">
        <v>189</v>
      </c>
      <c r="BJ191" s="16" t="s">
        <v>189</v>
      </c>
      <c r="BK191" s="16" t="s">
        <v>189</v>
      </c>
      <c r="BL191" s="16" t="s">
        <v>189</v>
      </c>
      <c r="BM191" s="16" t="s">
        <v>189</v>
      </c>
      <c r="BN191" s="16" t="s">
        <v>189</v>
      </c>
      <c r="BO191" s="16" t="s">
        <v>189</v>
      </c>
      <c r="BP191" s="16" t="s">
        <v>189</v>
      </c>
      <c r="BQ191" s="16" t="s">
        <v>189</v>
      </c>
      <c r="BR191" s="16" t="s">
        <v>189</v>
      </c>
      <c r="BS191" s="16" t="s">
        <v>189</v>
      </c>
    </row>
    <row r="192" spans="1:71">
      <c r="A192" t="s">
        <v>284</v>
      </c>
      <c r="B192" t="s">
        <v>2</v>
      </c>
      <c r="C192" t="s">
        <v>480</v>
      </c>
      <c r="D192" s="16">
        <v>12.0205</v>
      </c>
      <c r="E192" s="16">
        <v>12.755800000000001</v>
      </c>
      <c r="F192" s="16">
        <v>12.3224</v>
      </c>
      <c r="G192" s="16">
        <v>11.2133</v>
      </c>
      <c r="H192" s="16">
        <v>12.755800000000001</v>
      </c>
      <c r="I192" s="16">
        <v>11.6541</v>
      </c>
      <c r="J192" s="16" t="s">
        <v>189</v>
      </c>
      <c r="K192" s="16">
        <v>11.9696</v>
      </c>
      <c r="L192" s="16">
        <v>12.036300000000001</v>
      </c>
      <c r="M192" s="16">
        <v>12.113300000000001</v>
      </c>
      <c r="N192" s="16">
        <v>-11.2812</v>
      </c>
      <c r="O192" s="16">
        <v>12.0709</v>
      </c>
      <c r="P192" s="16">
        <v>11.884600000000001</v>
      </c>
      <c r="Q192" s="16">
        <v>8.6917000000000009</v>
      </c>
      <c r="R192" s="16">
        <v>13.649100000000001</v>
      </c>
      <c r="S192" s="16">
        <v>12.856400000000001</v>
      </c>
      <c r="T192" s="16">
        <v>11.5403</v>
      </c>
      <c r="U192" s="16">
        <v>11.922499999999999</v>
      </c>
      <c r="V192" s="16">
        <v>-12.5471</v>
      </c>
      <c r="W192" s="16" t="s">
        <v>189</v>
      </c>
      <c r="X192" s="16">
        <v>13.932499999999999</v>
      </c>
      <c r="Y192" s="16">
        <v>10.3764</v>
      </c>
      <c r="Z192" s="16">
        <v>13.565200000000001</v>
      </c>
      <c r="AA192" s="16">
        <v>10.3764</v>
      </c>
      <c r="AB192" s="16">
        <v>14.069599999999999</v>
      </c>
      <c r="AC192" s="16" t="s">
        <v>189</v>
      </c>
      <c r="AD192" s="16">
        <v>-16.651499999999999</v>
      </c>
      <c r="AE192" s="16">
        <v>10.427199999999999</v>
      </c>
      <c r="AF192" s="16">
        <v>-10.5518</v>
      </c>
      <c r="AG192" s="16">
        <v>13.8231</v>
      </c>
      <c r="AH192" s="16">
        <v>13.043200000000001</v>
      </c>
      <c r="AI192" s="16">
        <v>10.780200000000001</v>
      </c>
      <c r="AJ192" s="16">
        <v>10.1953</v>
      </c>
      <c r="AK192" s="16">
        <v>12.3758</v>
      </c>
      <c r="AL192" s="16">
        <v>-7.8049999999999997</v>
      </c>
      <c r="AM192" s="16">
        <v>13.6409</v>
      </c>
      <c r="AN192" s="16">
        <v>11.488</v>
      </c>
      <c r="AO192" s="16">
        <v>12.2158</v>
      </c>
      <c r="AP192" s="16">
        <v>8.0937000000000001</v>
      </c>
      <c r="AQ192" s="16">
        <v>14.0251</v>
      </c>
      <c r="AR192" s="16" t="s">
        <v>189</v>
      </c>
      <c r="AS192" s="16" t="s">
        <v>189</v>
      </c>
      <c r="AT192" s="16" t="s">
        <v>189</v>
      </c>
      <c r="AU192" s="16">
        <v>-12.4255</v>
      </c>
      <c r="AV192" s="16">
        <v>16.0852</v>
      </c>
      <c r="AW192" s="16">
        <v>12.1046</v>
      </c>
      <c r="AX192" s="16">
        <v>-11.263500000000001</v>
      </c>
      <c r="AY192" s="16">
        <v>14.4857</v>
      </c>
      <c r="AZ192" s="16">
        <v>-8.9224999999999994</v>
      </c>
      <c r="BA192" s="16">
        <v>11.1455</v>
      </c>
      <c r="BB192" s="16">
        <v>-6.8102</v>
      </c>
      <c r="BC192" s="16">
        <v>12.569599999999999</v>
      </c>
      <c r="BD192" s="16">
        <v>13.942399999999999</v>
      </c>
      <c r="BE192" s="16">
        <v>10.621499999999999</v>
      </c>
      <c r="BF192" s="16">
        <v>12.6616</v>
      </c>
      <c r="BG192" s="16">
        <v>11.718400000000001</v>
      </c>
      <c r="BH192" s="16">
        <v>8.5945999999999998</v>
      </c>
      <c r="BI192" s="16">
        <v>14.433</v>
      </c>
      <c r="BJ192" s="16">
        <v>-12.7964</v>
      </c>
      <c r="BK192" s="16" t="s">
        <v>189</v>
      </c>
      <c r="BL192" s="16" t="s">
        <v>189</v>
      </c>
      <c r="BM192" s="16">
        <v>11.5868</v>
      </c>
      <c r="BN192" s="16" t="s">
        <v>189</v>
      </c>
      <c r="BO192" s="16">
        <v>11.9031</v>
      </c>
      <c r="BP192" s="16">
        <v>-11.6465</v>
      </c>
      <c r="BQ192" s="16">
        <v>-5.9071999999999996</v>
      </c>
      <c r="BR192" s="16">
        <v>13.6661</v>
      </c>
      <c r="BS192" s="16">
        <v>13.6791</v>
      </c>
    </row>
    <row r="193" spans="1:71">
      <c r="A193" t="s">
        <v>284</v>
      </c>
      <c r="B193" t="s">
        <v>67</v>
      </c>
      <c r="C193" t="s">
        <v>481</v>
      </c>
      <c r="D193" s="16">
        <v>-25.035</v>
      </c>
      <c r="E193" s="16" t="s">
        <v>189</v>
      </c>
      <c r="F193" s="16" t="s">
        <v>189</v>
      </c>
      <c r="G193" s="16" t="s">
        <v>189</v>
      </c>
      <c r="H193" s="16" t="s">
        <v>189</v>
      </c>
      <c r="I193" s="16" t="s">
        <v>189</v>
      </c>
      <c r="J193" s="16" t="s">
        <v>189</v>
      </c>
      <c r="K193" s="16">
        <v>-24.4391</v>
      </c>
      <c r="L193" s="16" t="s">
        <v>189</v>
      </c>
      <c r="M193" s="16" t="s">
        <v>189</v>
      </c>
      <c r="N193" s="16" t="s">
        <v>189</v>
      </c>
      <c r="O193" s="16" t="s">
        <v>189</v>
      </c>
      <c r="P193" s="16" t="s">
        <v>189</v>
      </c>
      <c r="Q193" s="16" t="s">
        <v>189</v>
      </c>
      <c r="R193" s="16" t="s">
        <v>189</v>
      </c>
      <c r="S193" s="16" t="s">
        <v>189</v>
      </c>
      <c r="T193" s="16" t="s">
        <v>189</v>
      </c>
      <c r="U193" s="16" t="s">
        <v>189</v>
      </c>
      <c r="V193" s="16" t="s">
        <v>189</v>
      </c>
      <c r="W193" s="16" t="s">
        <v>189</v>
      </c>
      <c r="X193" s="16" t="s">
        <v>189</v>
      </c>
      <c r="Y193" s="16" t="s">
        <v>189</v>
      </c>
      <c r="Z193" s="16" t="s">
        <v>189</v>
      </c>
      <c r="AA193" s="16" t="s">
        <v>189</v>
      </c>
      <c r="AB193" s="16" t="s">
        <v>189</v>
      </c>
      <c r="AC193" s="16" t="s">
        <v>189</v>
      </c>
      <c r="AD193" s="16" t="s">
        <v>189</v>
      </c>
      <c r="AE193" s="16" t="s">
        <v>189</v>
      </c>
      <c r="AF193" s="16" t="s">
        <v>189</v>
      </c>
      <c r="AG193" s="16" t="s">
        <v>189</v>
      </c>
      <c r="AH193" s="16" t="s">
        <v>189</v>
      </c>
      <c r="AI193" s="16" t="s">
        <v>189</v>
      </c>
      <c r="AJ193" s="16" t="s">
        <v>189</v>
      </c>
      <c r="AK193" s="16" t="s">
        <v>189</v>
      </c>
      <c r="AL193" s="16" t="s">
        <v>189</v>
      </c>
      <c r="AM193" s="16" t="s">
        <v>189</v>
      </c>
      <c r="AN193" s="16" t="s">
        <v>189</v>
      </c>
      <c r="AO193" s="16" t="s">
        <v>189</v>
      </c>
      <c r="AP193" s="16" t="s">
        <v>189</v>
      </c>
      <c r="AQ193" s="16" t="s">
        <v>189</v>
      </c>
      <c r="AR193" s="16" t="s">
        <v>189</v>
      </c>
      <c r="AS193" s="16" t="s">
        <v>189</v>
      </c>
      <c r="AT193" s="16" t="s">
        <v>189</v>
      </c>
      <c r="AU193" s="16" t="s">
        <v>189</v>
      </c>
      <c r="AV193" s="16" t="s">
        <v>189</v>
      </c>
      <c r="AW193" s="16" t="s">
        <v>189</v>
      </c>
      <c r="AX193" s="16" t="s">
        <v>189</v>
      </c>
      <c r="AY193" s="16" t="s">
        <v>189</v>
      </c>
      <c r="AZ193" s="16" t="s">
        <v>189</v>
      </c>
      <c r="BA193" s="16" t="s">
        <v>189</v>
      </c>
      <c r="BB193" s="16" t="s">
        <v>189</v>
      </c>
      <c r="BC193" s="16" t="s">
        <v>189</v>
      </c>
      <c r="BD193" s="16" t="s">
        <v>189</v>
      </c>
      <c r="BE193" s="16" t="s">
        <v>189</v>
      </c>
      <c r="BF193" s="16" t="s">
        <v>189</v>
      </c>
      <c r="BG193" s="16" t="s">
        <v>189</v>
      </c>
      <c r="BH193" s="16" t="s">
        <v>189</v>
      </c>
      <c r="BI193" s="16" t="s">
        <v>189</v>
      </c>
      <c r="BJ193" s="16" t="s">
        <v>189</v>
      </c>
      <c r="BK193" s="16" t="s">
        <v>189</v>
      </c>
      <c r="BL193" s="16" t="s">
        <v>189</v>
      </c>
      <c r="BM193" s="16" t="s">
        <v>189</v>
      </c>
      <c r="BN193" s="16" t="s">
        <v>189</v>
      </c>
      <c r="BO193" s="16" t="s">
        <v>189</v>
      </c>
      <c r="BP193" s="16" t="s">
        <v>189</v>
      </c>
      <c r="BQ193" s="16" t="s">
        <v>189</v>
      </c>
      <c r="BR193" s="16" t="s">
        <v>189</v>
      </c>
      <c r="BS193" s="16" t="s">
        <v>189</v>
      </c>
    </row>
    <row r="194" spans="1:71">
      <c r="A194" t="s">
        <v>284</v>
      </c>
      <c r="B194" t="s">
        <v>4</v>
      </c>
      <c r="C194" t="s">
        <v>482</v>
      </c>
      <c r="D194" s="16">
        <v>25.166599999999999</v>
      </c>
      <c r="E194" s="16">
        <v>28.403400000000001</v>
      </c>
      <c r="F194" s="16">
        <v>24.9039</v>
      </c>
      <c r="G194" s="16">
        <v>22.235600000000002</v>
      </c>
      <c r="H194" s="16">
        <v>28.403400000000001</v>
      </c>
      <c r="I194" s="16">
        <v>23.395900000000001</v>
      </c>
      <c r="J194" s="16" t="s">
        <v>189</v>
      </c>
      <c r="K194" s="16">
        <v>25.288699999999999</v>
      </c>
      <c r="L194" s="16">
        <v>23.598400000000002</v>
      </c>
      <c r="M194" s="16">
        <v>24.612100000000002</v>
      </c>
      <c r="N194" s="16">
        <v>30.0959</v>
      </c>
      <c r="O194" s="16">
        <v>23.6113</v>
      </c>
      <c r="P194" s="16">
        <v>28.6798</v>
      </c>
      <c r="Q194" s="16">
        <v>23.342300000000002</v>
      </c>
      <c r="R194" s="16">
        <v>25.861799999999999</v>
      </c>
      <c r="S194" s="16">
        <v>28.216100000000001</v>
      </c>
      <c r="T194" s="16">
        <v>20.9498</v>
      </c>
      <c r="U194" s="16">
        <v>24.985900000000001</v>
      </c>
      <c r="V194" s="16">
        <v>25.545200000000001</v>
      </c>
      <c r="W194" s="16">
        <v>32.732700000000001</v>
      </c>
      <c r="X194" s="16">
        <v>24.559200000000001</v>
      </c>
      <c r="Y194" s="16">
        <v>21.666399999999999</v>
      </c>
      <c r="Z194" s="16">
        <v>26.5748</v>
      </c>
      <c r="AA194" s="16">
        <v>21.666399999999999</v>
      </c>
      <c r="AB194" s="16">
        <v>28.145700000000001</v>
      </c>
      <c r="AC194" s="16">
        <v>28.525500000000001</v>
      </c>
      <c r="AD194" s="16">
        <v>31.326599999999999</v>
      </c>
      <c r="AE194" s="16">
        <v>26.461099999999998</v>
      </c>
      <c r="AF194" s="16">
        <v>24.95</v>
      </c>
      <c r="AG194" s="16">
        <v>29.233899999999998</v>
      </c>
      <c r="AH194" s="16">
        <v>23.214500000000001</v>
      </c>
      <c r="AI194" s="16">
        <v>18.297599999999999</v>
      </c>
      <c r="AJ194" s="16">
        <v>24.0444</v>
      </c>
      <c r="AK194" s="16">
        <v>19.335699999999999</v>
      </c>
      <c r="AL194" s="16">
        <v>21.7515</v>
      </c>
      <c r="AM194" s="16">
        <v>20.6355</v>
      </c>
      <c r="AN194" s="16">
        <v>30.750399999999999</v>
      </c>
      <c r="AO194" s="16">
        <v>22.032399999999999</v>
      </c>
      <c r="AP194" s="16">
        <v>24.372399999999999</v>
      </c>
      <c r="AQ194" s="16">
        <v>25.266999999999999</v>
      </c>
      <c r="AR194" s="16">
        <v>24.084199999999999</v>
      </c>
      <c r="AS194" s="16">
        <v>26.4663</v>
      </c>
      <c r="AT194" s="16">
        <v>-20.4847</v>
      </c>
      <c r="AU194" s="16">
        <v>27.0854</v>
      </c>
      <c r="AV194" s="16">
        <v>29.423200000000001</v>
      </c>
      <c r="AW194" s="16">
        <v>25.2257</v>
      </c>
      <c r="AX194" s="16">
        <v>23.878399999999999</v>
      </c>
      <c r="AY194" s="16">
        <v>27.4163</v>
      </c>
      <c r="AZ194" s="16">
        <v>26.443000000000001</v>
      </c>
      <c r="BA194" s="16">
        <v>17.904399999999999</v>
      </c>
      <c r="BB194" s="16">
        <v>22.585599999999999</v>
      </c>
      <c r="BC194" s="16">
        <v>21.116599999999998</v>
      </c>
      <c r="BD194" s="16">
        <v>24.4937</v>
      </c>
      <c r="BE194" s="16">
        <v>22.218499999999999</v>
      </c>
      <c r="BF194" s="16">
        <v>26.973299999999998</v>
      </c>
      <c r="BG194" s="16">
        <v>20.3584</v>
      </c>
      <c r="BH194" s="16">
        <v>24.0977</v>
      </c>
      <c r="BI194" s="16">
        <v>23.370899999999999</v>
      </c>
      <c r="BJ194" s="16">
        <v>29.684699999999999</v>
      </c>
      <c r="BK194" s="16" t="s">
        <v>189</v>
      </c>
      <c r="BL194" s="16" t="s">
        <v>189</v>
      </c>
      <c r="BM194" s="16">
        <v>27.049099999999999</v>
      </c>
      <c r="BN194" s="16" t="s">
        <v>189</v>
      </c>
      <c r="BO194" s="16">
        <v>29.702000000000002</v>
      </c>
      <c r="BP194" s="16">
        <v>28.326599999999999</v>
      </c>
      <c r="BQ194" s="16">
        <v>16.6401</v>
      </c>
      <c r="BR194" s="16">
        <v>28.484300000000001</v>
      </c>
      <c r="BS194" s="16">
        <v>24.890999999999998</v>
      </c>
    </row>
    <row r="195" spans="1:71">
      <c r="A195" t="s">
        <v>285</v>
      </c>
      <c r="B195" t="s">
        <v>0</v>
      </c>
      <c r="C195" t="s">
        <v>483</v>
      </c>
      <c r="D195" s="16">
        <v>12.4854</v>
      </c>
      <c r="E195" s="16">
        <v>-17.658000000000001</v>
      </c>
      <c r="F195" s="16" t="s">
        <v>189</v>
      </c>
      <c r="G195" s="16">
        <v>-8.4032</v>
      </c>
      <c r="H195" s="16">
        <v>-17.658000000000001</v>
      </c>
      <c r="I195" s="16">
        <v>9.7134</v>
      </c>
      <c r="J195" s="16" t="s">
        <v>189</v>
      </c>
      <c r="K195" s="16">
        <v>11.1411</v>
      </c>
      <c r="L195" s="16">
        <v>-16.601400000000002</v>
      </c>
      <c r="M195" s="16">
        <v>-15.4084</v>
      </c>
      <c r="N195" s="16">
        <v>-8.5304000000000002</v>
      </c>
      <c r="O195" s="16">
        <v>-17.811</v>
      </c>
      <c r="P195" s="16">
        <v>9.1176999999999992</v>
      </c>
      <c r="Q195" s="16">
        <v>12.682499999999999</v>
      </c>
      <c r="R195" s="16">
        <v>-12.1173</v>
      </c>
      <c r="S195" s="16">
        <v>-14.466900000000001</v>
      </c>
      <c r="T195" s="16">
        <v>11.2</v>
      </c>
      <c r="U195" s="16">
        <v>-13.5152</v>
      </c>
      <c r="V195" s="16">
        <v>11.9259</v>
      </c>
      <c r="W195" s="16">
        <v>-11.7294</v>
      </c>
      <c r="X195" s="16" t="s">
        <v>189</v>
      </c>
      <c r="Y195" s="16">
        <v>-13.046900000000001</v>
      </c>
      <c r="Z195" s="16">
        <v>12.053699999999999</v>
      </c>
      <c r="AA195" s="16">
        <v>-13.046900000000001</v>
      </c>
      <c r="AB195" s="16">
        <v>-14.414899999999999</v>
      </c>
      <c r="AC195" s="16" t="s">
        <v>189</v>
      </c>
      <c r="AD195" s="16" t="s">
        <v>189</v>
      </c>
      <c r="AE195" s="16" t="s">
        <v>189</v>
      </c>
      <c r="AF195" s="16" t="s">
        <v>189</v>
      </c>
      <c r="AG195" s="16" t="s">
        <v>189</v>
      </c>
      <c r="AH195" s="16" t="s">
        <v>189</v>
      </c>
      <c r="AI195" s="16">
        <v>-12.9557</v>
      </c>
      <c r="AJ195" s="16">
        <v>-16.713799999999999</v>
      </c>
      <c r="AK195" s="16">
        <v>-8.4514999999999993</v>
      </c>
      <c r="AL195" s="16">
        <v>-11.419</v>
      </c>
      <c r="AM195" s="16" t="s">
        <v>189</v>
      </c>
      <c r="AN195" s="16" t="s">
        <v>189</v>
      </c>
      <c r="AO195" s="16">
        <v>-10.8407</v>
      </c>
      <c r="AP195" s="16">
        <v>-13.049200000000001</v>
      </c>
      <c r="AQ195" s="16" t="s">
        <v>189</v>
      </c>
      <c r="AR195" s="16" t="s">
        <v>189</v>
      </c>
      <c r="AS195" s="16">
        <v>-9.2178000000000004</v>
      </c>
      <c r="AT195" s="16">
        <v>-12.420299999999999</v>
      </c>
      <c r="AU195" s="16" t="s">
        <v>189</v>
      </c>
      <c r="AV195" s="16" t="s">
        <v>189</v>
      </c>
      <c r="AW195" s="16">
        <v>-10.5114</v>
      </c>
      <c r="AX195" s="16">
        <v>-12.088800000000001</v>
      </c>
      <c r="AY195" s="16" t="s">
        <v>189</v>
      </c>
      <c r="AZ195" s="16" t="s">
        <v>189</v>
      </c>
      <c r="BA195" s="16">
        <v>-8.3483999999999998</v>
      </c>
      <c r="BB195" s="16">
        <v>-13.3835</v>
      </c>
      <c r="BC195" s="16" t="s">
        <v>189</v>
      </c>
      <c r="BD195" s="16" t="s">
        <v>189</v>
      </c>
      <c r="BE195" s="16">
        <v>-19.139700000000001</v>
      </c>
      <c r="BF195" s="16">
        <v>-17.9389</v>
      </c>
      <c r="BG195" s="16" t="s">
        <v>189</v>
      </c>
      <c r="BH195" s="16">
        <v>-16.822800000000001</v>
      </c>
      <c r="BI195" s="16" t="s">
        <v>189</v>
      </c>
      <c r="BJ195" s="16">
        <v>-10.6769</v>
      </c>
      <c r="BK195" s="16" t="s">
        <v>189</v>
      </c>
      <c r="BL195" s="16" t="s">
        <v>189</v>
      </c>
      <c r="BM195" s="16">
        <v>-8.4441000000000006</v>
      </c>
      <c r="BN195" s="16" t="s">
        <v>189</v>
      </c>
      <c r="BO195" s="16">
        <v>-10.730399999999999</v>
      </c>
      <c r="BP195" s="16">
        <v>-17.845300000000002</v>
      </c>
      <c r="BQ195" s="16">
        <v>-7.1547999999999998</v>
      </c>
      <c r="BR195" s="16" t="s">
        <v>189</v>
      </c>
      <c r="BS195" s="16">
        <v>-12.214499999999999</v>
      </c>
    </row>
    <row r="196" spans="1:71">
      <c r="A196" t="s">
        <v>285</v>
      </c>
      <c r="B196" t="s">
        <v>75</v>
      </c>
      <c r="C196" t="s">
        <v>484</v>
      </c>
      <c r="D196" s="16">
        <v>5.6806999999999999</v>
      </c>
      <c r="E196" s="16">
        <v>7.4576000000000002</v>
      </c>
      <c r="F196" s="16">
        <v>6.4382999999999999</v>
      </c>
      <c r="G196" s="16">
        <v>3.0849000000000002</v>
      </c>
      <c r="H196" s="16">
        <v>7.4576000000000002</v>
      </c>
      <c r="I196" s="16">
        <v>4.5526999999999997</v>
      </c>
      <c r="J196" s="16">
        <v>-5.0758999999999999</v>
      </c>
      <c r="K196" s="16">
        <v>5.7506000000000004</v>
      </c>
      <c r="L196" s="16">
        <v>7.7041000000000004</v>
      </c>
      <c r="M196" s="16">
        <v>5.6750999999999996</v>
      </c>
      <c r="N196" s="16">
        <v>4.7920999999999996</v>
      </c>
      <c r="O196" s="16">
        <v>7.1124999999999998</v>
      </c>
      <c r="P196" s="16">
        <v>4.8101000000000003</v>
      </c>
      <c r="Q196" s="16">
        <v>5.9111000000000002</v>
      </c>
      <c r="R196" s="16">
        <v>5.2053000000000003</v>
      </c>
      <c r="S196" s="16">
        <v>5.5972999999999997</v>
      </c>
      <c r="T196" s="16">
        <v>5.7390999999999996</v>
      </c>
      <c r="U196" s="16">
        <v>4.2736999999999998</v>
      </c>
      <c r="V196" s="16">
        <v>6.1102999999999996</v>
      </c>
      <c r="W196" s="16">
        <v>6.0292000000000003</v>
      </c>
      <c r="X196" s="16">
        <v>-8.1004000000000005</v>
      </c>
      <c r="Y196" s="16">
        <v>3.9096000000000002</v>
      </c>
      <c r="Z196" s="16">
        <v>6.4527999999999999</v>
      </c>
      <c r="AA196" s="16">
        <v>3.9096000000000002</v>
      </c>
      <c r="AB196" s="16">
        <v>5.95</v>
      </c>
      <c r="AC196" s="16" t="s">
        <v>189</v>
      </c>
      <c r="AD196" s="16">
        <v>6.4829999999999997</v>
      </c>
      <c r="AE196" s="16">
        <v>5.0629</v>
      </c>
      <c r="AF196" s="16">
        <v>6.5357000000000003</v>
      </c>
      <c r="AG196" s="16">
        <v>4.0507999999999997</v>
      </c>
      <c r="AH196" s="16">
        <v>7.1509999999999998</v>
      </c>
      <c r="AI196" s="16">
        <v>4.1459999999999999</v>
      </c>
      <c r="AJ196" s="16">
        <v>8.1844000000000001</v>
      </c>
      <c r="AK196" s="16">
        <v>4.1100000000000003</v>
      </c>
      <c r="AL196" s="16">
        <v>5.4305000000000003</v>
      </c>
      <c r="AM196" s="16">
        <v>6.3570000000000002</v>
      </c>
      <c r="AN196" s="16">
        <v>7.4706999999999999</v>
      </c>
      <c r="AO196" s="16">
        <v>1.2242</v>
      </c>
      <c r="AP196" s="16">
        <v>5.2892000000000001</v>
      </c>
      <c r="AQ196" s="16">
        <v>-1.0251999999999999</v>
      </c>
      <c r="AR196" s="16">
        <v>7.4208999999999996</v>
      </c>
      <c r="AS196" s="16">
        <v>5.3841000000000001</v>
      </c>
      <c r="AT196" s="16">
        <v>6.1327999999999996</v>
      </c>
      <c r="AU196" s="16">
        <v>6.0430999999999999</v>
      </c>
      <c r="AV196" s="16">
        <v>9.3914000000000009</v>
      </c>
      <c r="AW196" s="16">
        <v>4.8449</v>
      </c>
      <c r="AX196" s="16">
        <v>7.0254000000000003</v>
      </c>
      <c r="AY196" s="16">
        <v>5.45</v>
      </c>
      <c r="AZ196" s="16">
        <v>4.2888999999999999</v>
      </c>
      <c r="BA196" s="16">
        <v>3.6076999999999999</v>
      </c>
      <c r="BB196" s="16">
        <v>3.8612000000000002</v>
      </c>
      <c r="BC196" s="16">
        <v>-4.4032</v>
      </c>
      <c r="BD196" s="16">
        <v>9.3971999999999998</v>
      </c>
      <c r="BE196" s="16">
        <v>4.5461</v>
      </c>
      <c r="BF196" s="16">
        <v>7.9261999999999997</v>
      </c>
      <c r="BG196" s="16">
        <v>-4.4229000000000003</v>
      </c>
      <c r="BH196" s="16">
        <v>7.0979999999999999</v>
      </c>
      <c r="BI196" s="16" t="s">
        <v>189</v>
      </c>
      <c r="BJ196" s="16">
        <v>5.2464000000000004</v>
      </c>
      <c r="BK196" s="16">
        <v>-3.0158999999999998</v>
      </c>
      <c r="BL196" s="16">
        <v>-6.2503000000000002</v>
      </c>
      <c r="BM196" s="16">
        <v>4.5561999999999996</v>
      </c>
      <c r="BN196" s="16">
        <v>4.4085999999999999</v>
      </c>
      <c r="BO196" s="16">
        <v>5.0918000000000001</v>
      </c>
      <c r="BP196" s="16">
        <v>6.7976999999999999</v>
      </c>
      <c r="BQ196" s="16">
        <v>4.835</v>
      </c>
      <c r="BR196" s="16" t="s">
        <v>189</v>
      </c>
      <c r="BS196" s="16">
        <v>4.2205000000000004</v>
      </c>
    </row>
    <row r="197" spans="1:71">
      <c r="A197" t="s">
        <v>285</v>
      </c>
      <c r="B197" t="s">
        <v>64</v>
      </c>
      <c r="C197" t="s">
        <v>485</v>
      </c>
      <c r="D197" s="16">
        <v>-4.7953999999999999</v>
      </c>
      <c r="E197" s="16" t="s">
        <v>189</v>
      </c>
      <c r="F197" s="16" t="s">
        <v>189</v>
      </c>
      <c r="G197" s="16" t="s">
        <v>189</v>
      </c>
      <c r="H197" s="16" t="s">
        <v>189</v>
      </c>
      <c r="I197" s="16">
        <v>-6.1182999999999996</v>
      </c>
      <c r="J197" s="16" t="s">
        <v>189</v>
      </c>
      <c r="K197" s="16">
        <v>-5.0041000000000002</v>
      </c>
      <c r="L197" s="16" t="s">
        <v>189</v>
      </c>
      <c r="M197" s="16" t="s">
        <v>189</v>
      </c>
      <c r="N197" s="16" t="s">
        <v>189</v>
      </c>
      <c r="O197" s="16" t="s">
        <v>189</v>
      </c>
      <c r="P197" s="16">
        <v>-5.1071999999999997</v>
      </c>
      <c r="Q197" s="16" t="s">
        <v>189</v>
      </c>
      <c r="R197" s="16" t="s">
        <v>189</v>
      </c>
      <c r="S197" s="16" t="s">
        <v>189</v>
      </c>
      <c r="T197" s="16" t="s">
        <v>189</v>
      </c>
      <c r="U197" s="16" t="s">
        <v>189</v>
      </c>
      <c r="V197" s="16">
        <v>-5.9673999999999996</v>
      </c>
      <c r="W197" s="16" t="s">
        <v>189</v>
      </c>
      <c r="X197" s="16" t="s">
        <v>189</v>
      </c>
      <c r="Y197" s="16" t="s">
        <v>189</v>
      </c>
      <c r="Z197" s="16">
        <v>-0.4672</v>
      </c>
      <c r="AA197" s="16" t="s">
        <v>189</v>
      </c>
      <c r="AB197" s="16" t="s">
        <v>189</v>
      </c>
      <c r="AC197" s="16" t="s">
        <v>189</v>
      </c>
      <c r="AD197" s="16" t="s">
        <v>189</v>
      </c>
      <c r="AE197" s="16" t="s">
        <v>189</v>
      </c>
      <c r="AF197" s="16" t="s">
        <v>189</v>
      </c>
      <c r="AG197" s="16" t="s">
        <v>189</v>
      </c>
      <c r="AH197" s="16" t="s">
        <v>189</v>
      </c>
      <c r="AI197" s="16" t="s">
        <v>189</v>
      </c>
      <c r="AJ197" s="16" t="s">
        <v>189</v>
      </c>
      <c r="AK197" s="16" t="s">
        <v>189</v>
      </c>
      <c r="AL197" s="16" t="s">
        <v>189</v>
      </c>
      <c r="AM197" s="16" t="s">
        <v>189</v>
      </c>
      <c r="AN197" s="16" t="s">
        <v>189</v>
      </c>
      <c r="AO197" s="16" t="s">
        <v>189</v>
      </c>
      <c r="AP197" s="16" t="s">
        <v>189</v>
      </c>
      <c r="AQ197" s="16" t="s">
        <v>189</v>
      </c>
      <c r="AR197" s="16" t="s">
        <v>189</v>
      </c>
      <c r="AS197" s="16" t="s">
        <v>189</v>
      </c>
      <c r="AT197" s="16" t="s">
        <v>189</v>
      </c>
      <c r="AU197" s="16" t="s">
        <v>189</v>
      </c>
      <c r="AV197" s="16" t="s">
        <v>189</v>
      </c>
      <c r="AW197" s="16" t="s">
        <v>189</v>
      </c>
      <c r="AX197" s="16" t="s">
        <v>189</v>
      </c>
      <c r="AY197" s="16" t="s">
        <v>189</v>
      </c>
      <c r="AZ197" s="16" t="s">
        <v>189</v>
      </c>
      <c r="BA197" s="16" t="s">
        <v>189</v>
      </c>
      <c r="BB197" s="16" t="s">
        <v>189</v>
      </c>
      <c r="BC197" s="16" t="s">
        <v>189</v>
      </c>
      <c r="BD197" s="16" t="s">
        <v>189</v>
      </c>
      <c r="BE197" s="16" t="s">
        <v>189</v>
      </c>
      <c r="BF197" s="16" t="s">
        <v>189</v>
      </c>
      <c r="BG197" s="16" t="s">
        <v>189</v>
      </c>
      <c r="BH197" s="16" t="s">
        <v>189</v>
      </c>
      <c r="BI197" s="16" t="s">
        <v>189</v>
      </c>
      <c r="BJ197" s="16" t="s">
        <v>189</v>
      </c>
      <c r="BK197" s="16" t="s">
        <v>189</v>
      </c>
      <c r="BL197" s="16" t="s">
        <v>189</v>
      </c>
      <c r="BM197" s="16">
        <v>-5.8848000000000003</v>
      </c>
      <c r="BN197" s="16" t="s">
        <v>189</v>
      </c>
      <c r="BO197" s="16" t="s">
        <v>189</v>
      </c>
      <c r="BP197" s="16" t="s">
        <v>189</v>
      </c>
      <c r="BQ197" s="16" t="s">
        <v>189</v>
      </c>
      <c r="BR197" s="16" t="s">
        <v>189</v>
      </c>
      <c r="BS197" s="16" t="s">
        <v>189</v>
      </c>
    </row>
    <row r="198" spans="1:71">
      <c r="A198" t="s">
        <v>285</v>
      </c>
      <c r="B198" t="s">
        <v>2</v>
      </c>
      <c r="C198" t="s">
        <v>486</v>
      </c>
      <c r="D198" s="16">
        <v>10.039999999999999</v>
      </c>
      <c r="E198" s="16">
        <v>11.388299999999999</v>
      </c>
      <c r="F198" s="16" t="s">
        <v>189</v>
      </c>
      <c r="G198" s="16" t="s">
        <v>189</v>
      </c>
      <c r="H198" s="16">
        <v>11.388299999999999</v>
      </c>
      <c r="I198" s="16">
        <v>-7.7824</v>
      </c>
      <c r="J198" s="16">
        <v>-2.1122000000000001</v>
      </c>
      <c r="K198" s="16">
        <v>-16.924299999999999</v>
      </c>
      <c r="L198" s="16">
        <v>6.8949999999999996</v>
      </c>
      <c r="M198" s="16" t="s">
        <v>189</v>
      </c>
      <c r="N198" s="16" t="s">
        <v>189</v>
      </c>
      <c r="O198" s="16">
        <v>8.9718</v>
      </c>
      <c r="P198" s="16">
        <v>-11.5532</v>
      </c>
      <c r="Q198" s="16">
        <v>10.218299999999999</v>
      </c>
      <c r="R198" s="16" t="s">
        <v>189</v>
      </c>
      <c r="S198" s="16">
        <v>-15.290100000000001</v>
      </c>
      <c r="T198" s="16">
        <v>7.9630999999999998</v>
      </c>
      <c r="U198" s="16">
        <v>-8.9356000000000009</v>
      </c>
      <c r="V198" s="16">
        <v>-10.787800000000001</v>
      </c>
      <c r="W198" s="16">
        <v>-12.7384</v>
      </c>
      <c r="X198" s="16" t="s">
        <v>189</v>
      </c>
      <c r="Y198" s="16">
        <v>8.6915999999999993</v>
      </c>
      <c r="Z198" s="16">
        <v>-12.373200000000001</v>
      </c>
      <c r="AA198" s="16">
        <v>8.6915999999999993</v>
      </c>
      <c r="AB198" s="16" t="s">
        <v>189</v>
      </c>
      <c r="AC198" s="16" t="s">
        <v>189</v>
      </c>
      <c r="AD198" s="16" t="s">
        <v>189</v>
      </c>
      <c r="AE198" s="16" t="s">
        <v>189</v>
      </c>
      <c r="AF198" s="16" t="s">
        <v>189</v>
      </c>
      <c r="AG198" s="16" t="s">
        <v>189</v>
      </c>
      <c r="AH198" s="16" t="s">
        <v>189</v>
      </c>
      <c r="AI198" s="16">
        <v>-7.5399000000000003</v>
      </c>
      <c r="AJ198" s="16">
        <v>-9.3430999999999997</v>
      </c>
      <c r="AK198" s="16">
        <v>-5.4546999999999999</v>
      </c>
      <c r="AL198" s="16">
        <v>8.5206999999999997</v>
      </c>
      <c r="AM198" s="16" t="s">
        <v>189</v>
      </c>
      <c r="AN198" s="16">
        <v>-8.7192000000000007</v>
      </c>
      <c r="AO198" s="16" t="s">
        <v>189</v>
      </c>
      <c r="AP198" s="16">
        <v>-9.6628000000000007</v>
      </c>
      <c r="AQ198" s="16" t="s">
        <v>189</v>
      </c>
      <c r="AR198" s="16" t="s">
        <v>189</v>
      </c>
      <c r="AS198" s="16" t="s">
        <v>189</v>
      </c>
      <c r="AT198" s="16">
        <v>-10.840400000000001</v>
      </c>
      <c r="AU198" s="16" t="s">
        <v>189</v>
      </c>
      <c r="AV198" s="16" t="s">
        <v>189</v>
      </c>
      <c r="AW198" s="16" t="s">
        <v>189</v>
      </c>
      <c r="AX198" s="16">
        <v>-13.1008</v>
      </c>
      <c r="AY198" s="16" t="s">
        <v>189</v>
      </c>
      <c r="AZ198" s="16">
        <v>-9.4166000000000007</v>
      </c>
      <c r="BA198" s="16" t="s">
        <v>189</v>
      </c>
      <c r="BB198" s="16">
        <v>-8.7891999999999992</v>
      </c>
      <c r="BC198" s="16" t="s">
        <v>189</v>
      </c>
      <c r="BD198" s="16" t="s">
        <v>189</v>
      </c>
      <c r="BE198" s="16">
        <v>-7.9355000000000002</v>
      </c>
      <c r="BF198" s="16">
        <v>10.620100000000001</v>
      </c>
      <c r="BG198" s="16" t="s">
        <v>189</v>
      </c>
      <c r="BH198" s="16">
        <v>8.9917999999999996</v>
      </c>
      <c r="BI198" s="16" t="s">
        <v>189</v>
      </c>
      <c r="BJ198" s="16" t="s">
        <v>189</v>
      </c>
      <c r="BK198" s="16" t="s">
        <v>189</v>
      </c>
      <c r="BL198" s="16" t="s">
        <v>189</v>
      </c>
      <c r="BM198" s="16" t="s">
        <v>189</v>
      </c>
      <c r="BN198" s="16" t="s">
        <v>189</v>
      </c>
      <c r="BO198" s="16" t="s">
        <v>189</v>
      </c>
      <c r="BP198" s="16">
        <v>11.379200000000001</v>
      </c>
      <c r="BQ198" s="16" t="s">
        <v>189</v>
      </c>
      <c r="BR198" s="16" t="s">
        <v>189</v>
      </c>
      <c r="BS198" s="16" t="s">
        <v>189</v>
      </c>
    </row>
    <row r="199" spans="1:71">
      <c r="A199" t="s">
        <v>285</v>
      </c>
      <c r="B199" t="s">
        <v>67</v>
      </c>
      <c r="C199" t="s">
        <v>487</v>
      </c>
      <c r="D199" s="16">
        <v>-20.7668</v>
      </c>
      <c r="E199" s="16" t="s">
        <v>189</v>
      </c>
      <c r="F199" s="16" t="s">
        <v>189</v>
      </c>
      <c r="G199" s="16" t="s">
        <v>189</v>
      </c>
      <c r="H199" s="16" t="s">
        <v>189</v>
      </c>
      <c r="I199" s="16" t="s">
        <v>189</v>
      </c>
      <c r="J199" s="16" t="s">
        <v>189</v>
      </c>
      <c r="K199" s="16">
        <v>-21.815100000000001</v>
      </c>
      <c r="L199" s="16" t="s">
        <v>189</v>
      </c>
      <c r="M199" s="16" t="s">
        <v>189</v>
      </c>
      <c r="N199" s="16" t="s">
        <v>189</v>
      </c>
      <c r="O199" s="16" t="s">
        <v>189</v>
      </c>
      <c r="P199" s="16" t="s">
        <v>189</v>
      </c>
      <c r="Q199" s="16" t="s">
        <v>189</v>
      </c>
      <c r="R199" s="16" t="s">
        <v>189</v>
      </c>
      <c r="S199" s="16" t="s">
        <v>189</v>
      </c>
      <c r="T199" s="16" t="s">
        <v>189</v>
      </c>
      <c r="U199" s="16" t="s">
        <v>189</v>
      </c>
      <c r="V199" s="16" t="s">
        <v>189</v>
      </c>
      <c r="W199" s="16" t="s">
        <v>189</v>
      </c>
      <c r="X199" s="16" t="s">
        <v>189</v>
      </c>
      <c r="Y199" s="16" t="s">
        <v>189</v>
      </c>
      <c r="Z199" s="16" t="s">
        <v>189</v>
      </c>
      <c r="AA199" s="16" t="s">
        <v>189</v>
      </c>
      <c r="AB199" s="16" t="s">
        <v>189</v>
      </c>
      <c r="AC199" s="16" t="s">
        <v>189</v>
      </c>
      <c r="AD199" s="16" t="s">
        <v>189</v>
      </c>
      <c r="AE199" s="16" t="s">
        <v>189</v>
      </c>
      <c r="AF199" s="16" t="s">
        <v>189</v>
      </c>
      <c r="AG199" s="16" t="s">
        <v>189</v>
      </c>
      <c r="AH199" s="16" t="s">
        <v>189</v>
      </c>
      <c r="AI199" s="16" t="s">
        <v>189</v>
      </c>
      <c r="AJ199" s="16" t="s">
        <v>189</v>
      </c>
      <c r="AK199" s="16" t="s">
        <v>189</v>
      </c>
      <c r="AL199" s="16" t="s">
        <v>189</v>
      </c>
      <c r="AM199" s="16" t="s">
        <v>189</v>
      </c>
      <c r="AN199" s="16" t="s">
        <v>189</v>
      </c>
      <c r="AO199" s="16" t="s">
        <v>189</v>
      </c>
      <c r="AP199" s="16" t="s">
        <v>189</v>
      </c>
      <c r="AQ199" s="16" t="s">
        <v>189</v>
      </c>
      <c r="AR199" s="16" t="s">
        <v>189</v>
      </c>
      <c r="AS199" s="16" t="s">
        <v>189</v>
      </c>
      <c r="AT199" s="16" t="s">
        <v>189</v>
      </c>
      <c r="AU199" s="16" t="s">
        <v>189</v>
      </c>
      <c r="AV199" s="16" t="s">
        <v>189</v>
      </c>
      <c r="AW199" s="16" t="s">
        <v>189</v>
      </c>
      <c r="AX199" s="16" t="s">
        <v>189</v>
      </c>
      <c r="AY199" s="16" t="s">
        <v>189</v>
      </c>
      <c r="AZ199" s="16" t="s">
        <v>189</v>
      </c>
      <c r="BA199" s="16" t="s">
        <v>189</v>
      </c>
      <c r="BB199" s="16" t="s">
        <v>189</v>
      </c>
      <c r="BC199" s="16" t="s">
        <v>189</v>
      </c>
      <c r="BD199" s="16" t="s">
        <v>189</v>
      </c>
      <c r="BE199" s="16" t="s">
        <v>189</v>
      </c>
      <c r="BF199" s="16" t="s">
        <v>189</v>
      </c>
      <c r="BG199" s="16" t="s">
        <v>189</v>
      </c>
      <c r="BH199" s="16" t="s">
        <v>189</v>
      </c>
      <c r="BI199" s="16" t="s">
        <v>189</v>
      </c>
      <c r="BJ199" s="16" t="s">
        <v>189</v>
      </c>
      <c r="BK199" s="16" t="s">
        <v>189</v>
      </c>
      <c r="BL199" s="16" t="s">
        <v>189</v>
      </c>
      <c r="BM199" s="16" t="s">
        <v>189</v>
      </c>
      <c r="BN199" s="16" t="s">
        <v>189</v>
      </c>
      <c r="BO199" s="16" t="s">
        <v>189</v>
      </c>
      <c r="BP199" s="16" t="s">
        <v>189</v>
      </c>
      <c r="BQ199" s="16" t="s">
        <v>189</v>
      </c>
      <c r="BR199" s="16" t="s">
        <v>189</v>
      </c>
      <c r="BS199" s="16" t="s">
        <v>189</v>
      </c>
    </row>
    <row r="200" spans="1:71">
      <c r="A200" t="s">
        <v>285</v>
      </c>
      <c r="B200" t="s">
        <v>4</v>
      </c>
      <c r="C200" t="s">
        <v>488</v>
      </c>
      <c r="D200" s="16">
        <v>-32.579099999999997</v>
      </c>
      <c r="E200" s="16" t="s">
        <v>189</v>
      </c>
      <c r="F200" s="16" t="s">
        <v>189</v>
      </c>
      <c r="G200" s="16" t="s">
        <v>189</v>
      </c>
      <c r="H200" s="16" t="s">
        <v>189</v>
      </c>
      <c r="I200" s="16">
        <v>-29.618300000000001</v>
      </c>
      <c r="J200" s="16" t="s">
        <v>189</v>
      </c>
      <c r="K200" s="16">
        <v>-34.276000000000003</v>
      </c>
      <c r="L200" s="16" t="s">
        <v>189</v>
      </c>
      <c r="M200" s="16" t="s">
        <v>189</v>
      </c>
      <c r="N200" s="16" t="s">
        <v>189</v>
      </c>
      <c r="O200" s="16" t="s">
        <v>189</v>
      </c>
      <c r="P200" s="16">
        <v>-33.628100000000003</v>
      </c>
      <c r="Q200" s="16">
        <v>-34.772399999999998</v>
      </c>
      <c r="R200" s="16" t="s">
        <v>189</v>
      </c>
      <c r="S200" s="16" t="s">
        <v>189</v>
      </c>
      <c r="T200" s="16">
        <v>-26.957699999999999</v>
      </c>
      <c r="U200" s="16" t="s">
        <v>189</v>
      </c>
      <c r="V200" s="16">
        <v>-35.030799999999999</v>
      </c>
      <c r="W200" s="16" t="s">
        <v>189</v>
      </c>
      <c r="X200" s="16" t="s">
        <v>189</v>
      </c>
      <c r="Y200" s="16" t="s">
        <v>189</v>
      </c>
      <c r="Z200" s="16">
        <v>-34.847499999999997</v>
      </c>
      <c r="AA200" s="16" t="s">
        <v>189</v>
      </c>
      <c r="AB200" s="16" t="s">
        <v>189</v>
      </c>
      <c r="AC200" s="16" t="s">
        <v>189</v>
      </c>
      <c r="AD200" s="16" t="s">
        <v>189</v>
      </c>
      <c r="AE200" s="16" t="s">
        <v>189</v>
      </c>
      <c r="AF200" s="16" t="s">
        <v>189</v>
      </c>
      <c r="AG200" s="16" t="s">
        <v>189</v>
      </c>
      <c r="AH200" s="16" t="s">
        <v>189</v>
      </c>
      <c r="AI200" s="16" t="s">
        <v>189</v>
      </c>
      <c r="AJ200" s="16" t="s">
        <v>189</v>
      </c>
      <c r="AK200" s="16" t="s">
        <v>189</v>
      </c>
      <c r="AL200" s="16" t="s">
        <v>189</v>
      </c>
      <c r="AM200" s="16" t="s">
        <v>189</v>
      </c>
      <c r="AN200" s="16" t="s">
        <v>189</v>
      </c>
      <c r="AO200" s="16" t="s">
        <v>189</v>
      </c>
      <c r="AP200" s="16" t="s">
        <v>189</v>
      </c>
      <c r="AQ200" s="16" t="s">
        <v>189</v>
      </c>
      <c r="AR200" s="16" t="s">
        <v>189</v>
      </c>
      <c r="AS200" s="16" t="s">
        <v>189</v>
      </c>
      <c r="AT200" s="16" t="s">
        <v>189</v>
      </c>
      <c r="AU200" s="16" t="s">
        <v>189</v>
      </c>
      <c r="AV200" s="16" t="s">
        <v>189</v>
      </c>
      <c r="AW200" s="16" t="s">
        <v>189</v>
      </c>
      <c r="AX200" s="16" t="s">
        <v>189</v>
      </c>
      <c r="AY200" s="16" t="s">
        <v>189</v>
      </c>
      <c r="AZ200" s="16" t="s">
        <v>189</v>
      </c>
      <c r="BA200" s="16" t="s">
        <v>189</v>
      </c>
      <c r="BB200" s="16" t="s">
        <v>189</v>
      </c>
      <c r="BC200" s="16" t="s">
        <v>189</v>
      </c>
      <c r="BD200" s="16" t="s">
        <v>189</v>
      </c>
      <c r="BE200" s="16" t="s">
        <v>189</v>
      </c>
      <c r="BF200" s="16" t="s">
        <v>189</v>
      </c>
      <c r="BG200" s="16" t="s">
        <v>189</v>
      </c>
      <c r="BH200" s="16" t="s">
        <v>189</v>
      </c>
      <c r="BI200" s="16" t="s">
        <v>189</v>
      </c>
      <c r="BJ200" s="16" t="s">
        <v>189</v>
      </c>
      <c r="BK200" s="16" t="s">
        <v>189</v>
      </c>
      <c r="BL200" s="16" t="s">
        <v>189</v>
      </c>
      <c r="BM200" s="16" t="s">
        <v>189</v>
      </c>
      <c r="BN200" s="16" t="s">
        <v>189</v>
      </c>
      <c r="BO200" s="16" t="s">
        <v>189</v>
      </c>
      <c r="BP200" s="16" t="s">
        <v>189</v>
      </c>
      <c r="BQ200" s="16" t="s">
        <v>189</v>
      </c>
      <c r="BR200" s="16" t="s">
        <v>189</v>
      </c>
      <c r="BS200" s="16" t="s">
        <v>189</v>
      </c>
    </row>
    <row r="201" spans="1:71">
      <c r="A201" t="s">
        <v>286</v>
      </c>
      <c r="B201" t="s">
        <v>0</v>
      </c>
      <c r="C201" t="s">
        <v>489</v>
      </c>
      <c r="D201" s="16">
        <v>3.7724000000000002</v>
      </c>
      <c r="E201" s="16" t="s">
        <v>189</v>
      </c>
      <c r="F201" s="16" t="s">
        <v>189</v>
      </c>
      <c r="G201" s="16">
        <v>-2.5388000000000002</v>
      </c>
      <c r="H201" s="16" t="s">
        <v>189</v>
      </c>
      <c r="I201" s="16">
        <v>3.0661</v>
      </c>
      <c r="J201" s="16" t="s">
        <v>189</v>
      </c>
      <c r="K201" s="16">
        <v>4.1022999999999996</v>
      </c>
      <c r="L201" s="16">
        <v>-4.6543000000000001</v>
      </c>
      <c r="M201" s="16" t="s">
        <v>189</v>
      </c>
      <c r="N201" s="16" t="s">
        <v>189</v>
      </c>
      <c r="O201" s="16">
        <v>3.8934000000000002</v>
      </c>
      <c r="P201" s="16" t="s">
        <v>189</v>
      </c>
      <c r="Q201" s="16">
        <v>-4.5805999999999996</v>
      </c>
      <c r="R201" s="16" t="s">
        <v>189</v>
      </c>
      <c r="S201" s="16">
        <v>-2.1726999999999999</v>
      </c>
      <c r="T201" s="16">
        <v>-4.8693999999999997</v>
      </c>
      <c r="U201" s="16">
        <v>3.7363</v>
      </c>
      <c r="V201" s="16" t="s">
        <v>189</v>
      </c>
      <c r="W201" s="16" t="s">
        <v>189</v>
      </c>
      <c r="X201" s="16" t="s">
        <v>189</v>
      </c>
      <c r="Y201" s="16">
        <v>3.7724000000000002</v>
      </c>
      <c r="Z201" s="16" t="s">
        <v>189</v>
      </c>
      <c r="AA201" s="16">
        <v>3.7724000000000002</v>
      </c>
      <c r="AB201" s="16" t="s">
        <v>189</v>
      </c>
      <c r="AC201" s="16">
        <v>-2.1726999999999999</v>
      </c>
      <c r="AD201" s="16" t="s">
        <v>189</v>
      </c>
      <c r="AE201" s="16">
        <v>-2.0958999999999999</v>
      </c>
      <c r="AF201" s="16" t="s">
        <v>189</v>
      </c>
      <c r="AG201" s="16" t="s">
        <v>189</v>
      </c>
      <c r="AH201" s="16" t="s">
        <v>189</v>
      </c>
      <c r="AI201" s="16">
        <v>-4.8693999999999997</v>
      </c>
      <c r="AJ201" s="16" t="s">
        <v>189</v>
      </c>
      <c r="AK201" s="16" t="s">
        <v>189</v>
      </c>
      <c r="AL201" s="16" t="s">
        <v>189</v>
      </c>
      <c r="AM201" s="16" t="s">
        <v>189</v>
      </c>
      <c r="AN201" s="16" t="s">
        <v>189</v>
      </c>
      <c r="AO201" s="16">
        <v>-3.0724</v>
      </c>
      <c r="AP201" s="16">
        <v>-4.4560000000000004</v>
      </c>
      <c r="AQ201" s="16" t="s">
        <v>189</v>
      </c>
      <c r="AR201" s="16" t="s">
        <v>189</v>
      </c>
      <c r="AS201" s="16" t="s">
        <v>189</v>
      </c>
      <c r="AT201" s="16" t="s">
        <v>189</v>
      </c>
      <c r="AU201" s="16" t="s">
        <v>189</v>
      </c>
      <c r="AV201" s="16" t="s">
        <v>189</v>
      </c>
      <c r="AW201" s="16" t="s">
        <v>189</v>
      </c>
      <c r="AX201" s="16" t="s">
        <v>189</v>
      </c>
      <c r="AY201" s="16" t="s">
        <v>189</v>
      </c>
      <c r="AZ201" s="16" t="s">
        <v>189</v>
      </c>
      <c r="BA201" s="16">
        <v>3.0661</v>
      </c>
      <c r="BB201" s="16">
        <v>-4.5805999999999996</v>
      </c>
      <c r="BC201" s="16" t="s">
        <v>189</v>
      </c>
      <c r="BD201" s="16" t="s">
        <v>189</v>
      </c>
      <c r="BE201" s="16">
        <v>3.8934000000000002</v>
      </c>
      <c r="BF201" s="16" t="s">
        <v>189</v>
      </c>
      <c r="BG201" s="16">
        <v>-3.1911999999999998</v>
      </c>
      <c r="BH201" s="16">
        <v>-4.6098999999999997</v>
      </c>
      <c r="BI201" s="16" t="s">
        <v>189</v>
      </c>
      <c r="BJ201" s="16" t="s">
        <v>189</v>
      </c>
      <c r="BK201" s="16" t="s">
        <v>189</v>
      </c>
      <c r="BL201" s="16" t="s">
        <v>189</v>
      </c>
      <c r="BM201" s="16" t="s">
        <v>189</v>
      </c>
      <c r="BN201" s="16" t="s">
        <v>189</v>
      </c>
      <c r="BO201" s="16" t="s">
        <v>189</v>
      </c>
      <c r="BP201" s="16" t="s">
        <v>189</v>
      </c>
      <c r="BQ201" s="16">
        <v>-3.6556000000000002</v>
      </c>
      <c r="BR201" s="16" t="s">
        <v>189</v>
      </c>
      <c r="BS201" s="16" t="s">
        <v>189</v>
      </c>
    </row>
    <row r="202" spans="1:71">
      <c r="A202" t="s">
        <v>286</v>
      </c>
      <c r="B202" t="s">
        <v>1</v>
      </c>
      <c r="C202" t="s">
        <v>490</v>
      </c>
      <c r="D202" s="16">
        <v>1.0470999999999999</v>
      </c>
      <c r="E202" s="16" t="s">
        <v>189</v>
      </c>
      <c r="F202" s="16" t="s">
        <v>189</v>
      </c>
      <c r="G202" s="16">
        <v>0.75249999999999995</v>
      </c>
      <c r="H202" s="16" t="s">
        <v>189</v>
      </c>
      <c r="I202" s="16">
        <v>0.999</v>
      </c>
      <c r="J202" s="16" t="s">
        <v>189</v>
      </c>
      <c r="K202" s="16">
        <v>1.0619000000000001</v>
      </c>
      <c r="L202" s="16">
        <v>-0.85870000000000002</v>
      </c>
      <c r="M202" s="16">
        <v>1.2725</v>
      </c>
      <c r="N202" s="16" t="s">
        <v>189</v>
      </c>
      <c r="O202" s="16">
        <v>1.1068</v>
      </c>
      <c r="P202" s="16" t="s">
        <v>189</v>
      </c>
      <c r="Q202" s="16">
        <v>-1.8579000000000001</v>
      </c>
      <c r="R202" s="16">
        <v>0.33489999999999998</v>
      </c>
      <c r="S202" s="16">
        <v>1.3668</v>
      </c>
      <c r="T202" s="16">
        <v>-0.69530000000000003</v>
      </c>
      <c r="U202" s="16">
        <v>1.3896999999999999</v>
      </c>
      <c r="V202" s="16">
        <v>-0.30859999999999999</v>
      </c>
      <c r="W202" s="16" t="s">
        <v>189</v>
      </c>
      <c r="X202" s="16" t="s">
        <v>189</v>
      </c>
      <c r="Y202" s="16">
        <v>1.0472999999999999</v>
      </c>
      <c r="Z202" s="16" t="s">
        <v>189</v>
      </c>
      <c r="AA202" s="16">
        <v>1.0472999999999999</v>
      </c>
      <c r="AB202" s="16" t="s">
        <v>189</v>
      </c>
      <c r="AC202" s="16">
        <v>1.3674999999999999</v>
      </c>
      <c r="AD202" s="16" t="s">
        <v>189</v>
      </c>
      <c r="AE202" s="16">
        <v>1.2681</v>
      </c>
      <c r="AF202" s="16">
        <v>-2.5434999999999999</v>
      </c>
      <c r="AG202" s="16">
        <v>-0.57369999999999999</v>
      </c>
      <c r="AH202" s="16" t="s">
        <v>189</v>
      </c>
      <c r="AI202" s="16">
        <v>-0.69530000000000003</v>
      </c>
      <c r="AJ202" s="16" t="s">
        <v>189</v>
      </c>
      <c r="AK202" s="16">
        <v>-0.7218</v>
      </c>
      <c r="AL202" s="16" t="s">
        <v>189</v>
      </c>
      <c r="AM202" s="16" t="s">
        <v>189</v>
      </c>
      <c r="AN202" s="16" t="s">
        <v>189</v>
      </c>
      <c r="AO202" s="16">
        <v>1.4544999999999999</v>
      </c>
      <c r="AP202" s="16">
        <v>-2.1425999999999998</v>
      </c>
      <c r="AQ202" s="16">
        <v>-0.55059999999999998</v>
      </c>
      <c r="AR202" s="16" t="s">
        <v>189</v>
      </c>
      <c r="AS202" s="16">
        <v>-1E-4</v>
      </c>
      <c r="AT202" s="16" t="s">
        <v>189</v>
      </c>
      <c r="AU202" s="16">
        <v>-1E-4</v>
      </c>
      <c r="AV202" s="16" t="s">
        <v>189</v>
      </c>
      <c r="AW202" s="16" t="s">
        <v>189</v>
      </c>
      <c r="AX202" s="16" t="s">
        <v>189</v>
      </c>
      <c r="AY202" s="16" t="s">
        <v>189</v>
      </c>
      <c r="AZ202" s="16" t="s">
        <v>189</v>
      </c>
      <c r="BA202" s="16">
        <v>0.999</v>
      </c>
      <c r="BB202" s="16">
        <v>-1.8588</v>
      </c>
      <c r="BC202" s="16">
        <v>0.33489999999999998</v>
      </c>
      <c r="BD202" s="16" t="s">
        <v>189</v>
      </c>
      <c r="BE202" s="16">
        <v>1.107</v>
      </c>
      <c r="BF202" s="16" t="s">
        <v>189</v>
      </c>
      <c r="BG202" s="16">
        <v>1.0586</v>
      </c>
      <c r="BH202" s="16">
        <v>-1.8758999999999999</v>
      </c>
      <c r="BI202" s="16">
        <v>0.36909999999999998</v>
      </c>
      <c r="BJ202" s="16" t="s">
        <v>189</v>
      </c>
      <c r="BK202" s="16" t="s">
        <v>189</v>
      </c>
      <c r="BL202" s="16" t="s">
        <v>189</v>
      </c>
      <c r="BM202" s="16" t="s">
        <v>189</v>
      </c>
      <c r="BN202" s="16" t="s">
        <v>189</v>
      </c>
      <c r="BO202" s="16" t="s">
        <v>189</v>
      </c>
      <c r="BP202" s="16" t="s">
        <v>189</v>
      </c>
      <c r="BQ202" s="16">
        <v>-1.7410000000000001</v>
      </c>
      <c r="BR202" s="16" t="s">
        <v>189</v>
      </c>
      <c r="BS202" s="16">
        <v>0.35270000000000001</v>
      </c>
    </row>
    <row r="203" spans="1:71">
      <c r="A203" t="s">
        <v>286</v>
      </c>
      <c r="B203" t="s">
        <v>2</v>
      </c>
      <c r="C203" t="s">
        <v>491</v>
      </c>
      <c r="D203" s="16">
        <v>6.0566000000000004</v>
      </c>
      <c r="E203" s="16">
        <v>7.9261999999999997</v>
      </c>
      <c r="F203" s="16">
        <v>6.2088999999999999</v>
      </c>
      <c r="G203" s="16">
        <v>4.2460000000000004</v>
      </c>
      <c r="H203" s="16">
        <v>7.9261999999999997</v>
      </c>
      <c r="I203" s="16">
        <v>4.9428000000000001</v>
      </c>
      <c r="J203" s="16">
        <v>6.3672000000000004</v>
      </c>
      <c r="K203" s="16">
        <v>6.0191999999999997</v>
      </c>
      <c r="L203" s="16">
        <v>5.7652000000000001</v>
      </c>
      <c r="M203" s="16">
        <v>7.1458000000000004</v>
      </c>
      <c r="N203" s="16" t="s">
        <v>189</v>
      </c>
      <c r="O203" s="16">
        <v>6.1569000000000003</v>
      </c>
      <c r="P203" s="16" t="s">
        <v>189</v>
      </c>
      <c r="Q203" s="16">
        <v>5.7946999999999997</v>
      </c>
      <c r="R203" s="16">
        <v>6.7320000000000002</v>
      </c>
      <c r="S203" s="16">
        <v>6.2130000000000001</v>
      </c>
      <c r="T203" s="16">
        <v>5.9280999999999997</v>
      </c>
      <c r="U203" s="16">
        <v>5.7423000000000002</v>
      </c>
      <c r="V203" s="16">
        <v>7.2226999999999997</v>
      </c>
      <c r="W203" s="16" t="s">
        <v>189</v>
      </c>
      <c r="X203" s="16" t="s">
        <v>189</v>
      </c>
      <c r="Y203" s="16">
        <v>6.0148000000000001</v>
      </c>
      <c r="Z203" s="16" t="s">
        <v>189</v>
      </c>
      <c r="AA203" s="16">
        <v>6.0148000000000001</v>
      </c>
      <c r="AB203" s="16" t="s">
        <v>189</v>
      </c>
      <c r="AC203" s="16">
        <v>6.1166</v>
      </c>
      <c r="AD203" s="16">
        <v>8.9908000000000001</v>
      </c>
      <c r="AE203" s="16">
        <v>4.5960999999999999</v>
      </c>
      <c r="AF203" s="16">
        <v>5.8636999999999997</v>
      </c>
      <c r="AG203" s="16">
        <v>7.0979999999999999</v>
      </c>
      <c r="AH203" s="16" t="s">
        <v>189</v>
      </c>
      <c r="AI203" s="16">
        <v>5.9280999999999997</v>
      </c>
      <c r="AJ203" s="16">
        <v>7.1859000000000002</v>
      </c>
      <c r="AK203" s="16">
        <v>5.2275999999999998</v>
      </c>
      <c r="AL203" s="16">
        <v>5.7382</v>
      </c>
      <c r="AM203" s="16">
        <v>-6.4968000000000004</v>
      </c>
      <c r="AN203" s="16">
        <v>7.1536999999999997</v>
      </c>
      <c r="AO203" s="16">
        <v>4.8754999999999997</v>
      </c>
      <c r="AP203" s="16">
        <v>5.5415999999999999</v>
      </c>
      <c r="AQ203" s="16">
        <v>6.3432000000000004</v>
      </c>
      <c r="AR203" s="16">
        <v>-11.692399999999999</v>
      </c>
      <c r="AS203" s="16">
        <v>5.1413000000000002</v>
      </c>
      <c r="AT203" s="16">
        <v>6.9912000000000001</v>
      </c>
      <c r="AU203" s="16">
        <v>-7.5243000000000002</v>
      </c>
      <c r="AV203" s="16" t="s">
        <v>189</v>
      </c>
      <c r="AW203" s="16" t="s">
        <v>189</v>
      </c>
      <c r="AX203" s="16" t="s">
        <v>189</v>
      </c>
      <c r="AY203" s="16" t="s">
        <v>189</v>
      </c>
      <c r="AZ203" s="16">
        <v>7.8188000000000004</v>
      </c>
      <c r="BA203" s="16">
        <v>4.9440999999999997</v>
      </c>
      <c r="BB203" s="16">
        <v>5.7354000000000003</v>
      </c>
      <c r="BC203" s="16">
        <v>6.7358000000000002</v>
      </c>
      <c r="BD203" s="16" t="s">
        <v>189</v>
      </c>
      <c r="BE203" s="16">
        <v>6.1130000000000004</v>
      </c>
      <c r="BF203" s="16">
        <v>7.9261999999999997</v>
      </c>
      <c r="BG203" s="16">
        <v>5.0587</v>
      </c>
      <c r="BH203" s="16">
        <v>5.7241999999999997</v>
      </c>
      <c r="BI203" s="16">
        <v>7.4118000000000004</v>
      </c>
      <c r="BJ203" s="16" t="s">
        <v>189</v>
      </c>
      <c r="BK203" s="16" t="s">
        <v>189</v>
      </c>
      <c r="BL203" s="16" t="s">
        <v>189</v>
      </c>
      <c r="BM203" s="16" t="s">
        <v>189</v>
      </c>
      <c r="BN203" s="16" t="s">
        <v>189</v>
      </c>
      <c r="BO203" s="16" t="s">
        <v>189</v>
      </c>
      <c r="BP203" s="16">
        <v>6.9951999999999996</v>
      </c>
      <c r="BQ203" s="16">
        <v>4.6761999999999997</v>
      </c>
      <c r="BR203" s="16" t="s">
        <v>189</v>
      </c>
      <c r="BS203" s="16">
        <v>5.3083</v>
      </c>
    </row>
    <row r="204" spans="1:71">
      <c r="A204" t="s">
        <v>286</v>
      </c>
      <c r="B204" t="s">
        <v>67</v>
      </c>
      <c r="C204" t="s">
        <v>492</v>
      </c>
      <c r="D204" s="16">
        <v>14.3568</v>
      </c>
      <c r="E204" s="16" t="s">
        <v>189</v>
      </c>
      <c r="F204" s="16" t="s">
        <v>189</v>
      </c>
      <c r="G204" s="16">
        <v>-9.3072999999999997</v>
      </c>
      <c r="H204" s="16" t="s">
        <v>189</v>
      </c>
      <c r="I204" s="16">
        <v>11.2492</v>
      </c>
      <c r="J204" s="16" t="s">
        <v>189</v>
      </c>
      <c r="K204" s="16">
        <v>15.1799</v>
      </c>
      <c r="L204" s="16">
        <v>-15.3965</v>
      </c>
      <c r="M204" s="16">
        <v>-13.648</v>
      </c>
      <c r="N204" s="16" t="s">
        <v>189</v>
      </c>
      <c r="O204" s="16">
        <v>14.3507</v>
      </c>
      <c r="P204" s="16" t="s">
        <v>189</v>
      </c>
      <c r="Q204" s="16">
        <v>-15.359</v>
      </c>
      <c r="R204" s="16">
        <v>-13.190300000000001</v>
      </c>
      <c r="S204" s="16">
        <v>19.818000000000001</v>
      </c>
      <c r="T204" s="16">
        <v>-8.0551999999999992</v>
      </c>
      <c r="U204" s="16">
        <v>-11.9328</v>
      </c>
      <c r="V204" s="16">
        <v>-19.677600000000002</v>
      </c>
      <c r="W204" s="16" t="s">
        <v>189</v>
      </c>
      <c r="X204" s="16" t="s">
        <v>189</v>
      </c>
      <c r="Y204" s="16">
        <v>14.3568</v>
      </c>
      <c r="Z204" s="16" t="s">
        <v>189</v>
      </c>
      <c r="AA204" s="16">
        <v>14.3568</v>
      </c>
      <c r="AB204" s="16" t="s">
        <v>189</v>
      </c>
      <c r="AC204" s="16">
        <v>19.818000000000001</v>
      </c>
      <c r="AD204" s="16" t="s">
        <v>189</v>
      </c>
      <c r="AE204" s="16">
        <v>-17.491800000000001</v>
      </c>
      <c r="AF204" s="16">
        <v>-21.119</v>
      </c>
      <c r="AG204" s="16">
        <v>-18.3918</v>
      </c>
      <c r="AH204" s="16" t="s">
        <v>189</v>
      </c>
      <c r="AI204" s="16">
        <v>-8.0551999999999992</v>
      </c>
      <c r="AJ204" s="16" t="s">
        <v>189</v>
      </c>
      <c r="AK204" s="16" t="s">
        <v>189</v>
      </c>
      <c r="AL204" s="16" t="s">
        <v>189</v>
      </c>
      <c r="AM204" s="16" t="s">
        <v>189</v>
      </c>
      <c r="AN204" s="16" t="s">
        <v>189</v>
      </c>
      <c r="AO204" s="16">
        <v>-8.1196000000000002</v>
      </c>
      <c r="AP204" s="16">
        <v>-12.665900000000001</v>
      </c>
      <c r="AQ204" s="16" t="s">
        <v>189</v>
      </c>
      <c r="AR204" s="16" t="s">
        <v>189</v>
      </c>
      <c r="AS204" s="16">
        <v>-18.212700000000002</v>
      </c>
      <c r="AT204" s="16" t="s">
        <v>189</v>
      </c>
      <c r="AU204" s="16" t="s">
        <v>189</v>
      </c>
      <c r="AV204" s="16" t="s">
        <v>189</v>
      </c>
      <c r="AW204" s="16" t="s">
        <v>189</v>
      </c>
      <c r="AX204" s="16" t="s">
        <v>189</v>
      </c>
      <c r="AY204" s="16" t="s">
        <v>189</v>
      </c>
      <c r="AZ204" s="16" t="s">
        <v>189</v>
      </c>
      <c r="BA204" s="16">
        <v>11.2492</v>
      </c>
      <c r="BB204" s="16">
        <v>-15.359</v>
      </c>
      <c r="BC204" s="16">
        <v>-13.190300000000001</v>
      </c>
      <c r="BD204" s="16" t="s">
        <v>189</v>
      </c>
      <c r="BE204" s="16">
        <v>14.3507</v>
      </c>
      <c r="BF204" s="16" t="s">
        <v>189</v>
      </c>
      <c r="BG204" s="16">
        <v>10.892200000000001</v>
      </c>
      <c r="BH204" s="16">
        <v>-15.0738</v>
      </c>
      <c r="BI204" s="16">
        <v>-13.3371</v>
      </c>
      <c r="BJ204" s="16" t="s">
        <v>189</v>
      </c>
      <c r="BK204" s="16" t="s">
        <v>189</v>
      </c>
      <c r="BL204" s="16" t="s">
        <v>189</v>
      </c>
      <c r="BM204" s="16" t="s">
        <v>189</v>
      </c>
      <c r="BN204" s="16" t="s">
        <v>189</v>
      </c>
      <c r="BO204" s="16" t="s">
        <v>189</v>
      </c>
      <c r="BP204" s="16" t="s">
        <v>189</v>
      </c>
      <c r="BQ204" s="16">
        <v>-11.504799999999999</v>
      </c>
      <c r="BR204" s="16" t="s">
        <v>189</v>
      </c>
      <c r="BS204" s="16">
        <v>-11.184699999999999</v>
      </c>
    </row>
    <row r="205" spans="1:71">
      <c r="A205" t="s">
        <v>286</v>
      </c>
      <c r="B205" t="s">
        <v>4</v>
      </c>
      <c r="C205" t="s">
        <v>493</v>
      </c>
      <c r="D205" s="16">
        <v>15.610200000000001</v>
      </c>
      <c r="E205" s="16">
        <v>-20.490200000000002</v>
      </c>
      <c r="F205" s="16">
        <v>-20.742999999999999</v>
      </c>
      <c r="G205" s="16">
        <v>9.8582999999999998</v>
      </c>
      <c r="H205" s="16">
        <v>-20.490200000000002</v>
      </c>
      <c r="I205" s="16">
        <v>13.4664</v>
      </c>
      <c r="J205" s="16" t="s">
        <v>189</v>
      </c>
      <c r="K205" s="16">
        <v>16.440999999999999</v>
      </c>
      <c r="L205" s="16">
        <v>18.843699999999998</v>
      </c>
      <c r="M205" s="16">
        <v>9.2306000000000008</v>
      </c>
      <c r="N205" s="16" t="s">
        <v>189</v>
      </c>
      <c r="O205" s="16">
        <v>16.189900000000002</v>
      </c>
      <c r="P205" s="16" t="s">
        <v>189</v>
      </c>
      <c r="Q205" s="16">
        <v>19.5625</v>
      </c>
      <c r="R205" s="16">
        <v>-8.3095999999999997</v>
      </c>
      <c r="S205" s="16">
        <v>17.884499999999999</v>
      </c>
      <c r="T205" s="16">
        <v>13.284800000000001</v>
      </c>
      <c r="U205" s="16">
        <v>14.679600000000001</v>
      </c>
      <c r="V205" s="16">
        <v>-18.055</v>
      </c>
      <c r="W205" s="16" t="s">
        <v>189</v>
      </c>
      <c r="X205" s="16" t="s">
        <v>189</v>
      </c>
      <c r="Y205" s="16">
        <v>15.6334</v>
      </c>
      <c r="Z205" s="16" t="s">
        <v>189</v>
      </c>
      <c r="AA205" s="16">
        <v>15.6334</v>
      </c>
      <c r="AB205" s="16" t="s">
        <v>189</v>
      </c>
      <c r="AC205" s="16">
        <v>17.936900000000001</v>
      </c>
      <c r="AD205" s="16" t="s">
        <v>189</v>
      </c>
      <c r="AE205" s="16">
        <v>15.297800000000001</v>
      </c>
      <c r="AF205" s="16">
        <v>-22.721599999999999</v>
      </c>
      <c r="AG205" s="16">
        <v>-11.0077</v>
      </c>
      <c r="AH205" s="16" t="s">
        <v>189</v>
      </c>
      <c r="AI205" s="16">
        <v>13.284800000000001</v>
      </c>
      <c r="AJ205" s="16" t="s">
        <v>189</v>
      </c>
      <c r="AK205" s="16">
        <v>-11.5558</v>
      </c>
      <c r="AL205" s="16">
        <v>-16.894300000000001</v>
      </c>
      <c r="AM205" s="16" t="s">
        <v>189</v>
      </c>
      <c r="AN205" s="16">
        <v>-17.662099999999999</v>
      </c>
      <c r="AO205" s="16">
        <v>13.1191</v>
      </c>
      <c r="AP205" s="16">
        <v>19.055</v>
      </c>
      <c r="AQ205" s="16" t="s">
        <v>189</v>
      </c>
      <c r="AR205" s="16" t="s">
        <v>189</v>
      </c>
      <c r="AS205" s="16">
        <v>-14.237299999999999</v>
      </c>
      <c r="AT205" s="16" t="s">
        <v>189</v>
      </c>
      <c r="AU205" s="16" t="s">
        <v>189</v>
      </c>
      <c r="AV205" s="16" t="s">
        <v>189</v>
      </c>
      <c r="AW205" s="16" t="s">
        <v>189</v>
      </c>
      <c r="AX205" s="16" t="s">
        <v>189</v>
      </c>
      <c r="AY205" s="16" t="s">
        <v>189</v>
      </c>
      <c r="AZ205" s="16">
        <v>-20.490200000000002</v>
      </c>
      <c r="BA205" s="16">
        <v>13.4955</v>
      </c>
      <c r="BB205" s="16">
        <v>19.606400000000001</v>
      </c>
      <c r="BC205" s="16">
        <v>-8.3095999999999997</v>
      </c>
      <c r="BD205" s="16" t="s">
        <v>189</v>
      </c>
      <c r="BE205" s="16">
        <v>16.215399999999999</v>
      </c>
      <c r="BF205" s="16">
        <v>-20.592300000000002</v>
      </c>
      <c r="BG205" s="16">
        <v>14.0679</v>
      </c>
      <c r="BH205" s="16">
        <v>19.501799999999999</v>
      </c>
      <c r="BI205" s="16">
        <v>-9.0020000000000007</v>
      </c>
      <c r="BJ205" s="16" t="s">
        <v>189</v>
      </c>
      <c r="BK205" s="16" t="s">
        <v>189</v>
      </c>
      <c r="BL205" s="16" t="s">
        <v>189</v>
      </c>
      <c r="BM205" s="16" t="s">
        <v>189</v>
      </c>
      <c r="BN205" s="16" t="s">
        <v>189</v>
      </c>
      <c r="BO205" s="16" t="s">
        <v>189</v>
      </c>
      <c r="BP205" s="16">
        <v>-21.0898</v>
      </c>
      <c r="BQ205" s="16">
        <v>-18.414999999999999</v>
      </c>
      <c r="BR205" s="16" t="s">
        <v>189</v>
      </c>
      <c r="BS205" s="16">
        <v>-7.6374000000000004</v>
      </c>
    </row>
    <row r="206" spans="1:71">
      <c r="A206" t="s">
        <v>287</v>
      </c>
      <c r="B206" t="s">
        <v>0</v>
      </c>
      <c r="C206" t="s">
        <v>494</v>
      </c>
      <c r="D206" s="16">
        <v>11.1784</v>
      </c>
      <c r="E206" s="16">
        <v>-17.918099999999999</v>
      </c>
      <c r="F206" s="16">
        <v>-16.553699999999999</v>
      </c>
      <c r="G206" s="16">
        <v>-3.8191000000000002</v>
      </c>
      <c r="H206" s="16">
        <v>-17.918099999999999</v>
      </c>
      <c r="I206" s="16">
        <v>9.2438000000000002</v>
      </c>
      <c r="J206" s="16" t="s">
        <v>189</v>
      </c>
      <c r="K206" s="16">
        <v>10.968500000000001</v>
      </c>
      <c r="L206" s="16">
        <v>-13.0067</v>
      </c>
      <c r="M206" s="16">
        <v>10.77</v>
      </c>
      <c r="N206" s="16" t="s">
        <v>189</v>
      </c>
      <c r="O206" s="16">
        <v>11.6669</v>
      </c>
      <c r="P206" s="16">
        <v>-10.1759</v>
      </c>
      <c r="Q206" s="16">
        <v>-14.750400000000001</v>
      </c>
      <c r="R206" s="16">
        <v>8.5227000000000004</v>
      </c>
      <c r="S206" s="16">
        <v>9.7710000000000008</v>
      </c>
      <c r="T206" s="16">
        <v>-14.0448</v>
      </c>
      <c r="U206" s="16" t="s">
        <v>189</v>
      </c>
      <c r="V206" s="16">
        <v>11.192299999999999</v>
      </c>
      <c r="W206" s="16">
        <v>-12.0914</v>
      </c>
      <c r="X206" s="16" t="s">
        <v>189</v>
      </c>
      <c r="Y206" s="16">
        <v>12.618499999999999</v>
      </c>
      <c r="Z206" s="16">
        <v>-9.4304000000000006</v>
      </c>
      <c r="AA206" s="16">
        <v>12.618499999999999</v>
      </c>
      <c r="AB206" s="16">
        <v>-10.851800000000001</v>
      </c>
      <c r="AC206" s="16">
        <v>-8.3960000000000008</v>
      </c>
      <c r="AD206" s="16" t="s">
        <v>189</v>
      </c>
      <c r="AE206" s="16">
        <v>-6.2073999999999998</v>
      </c>
      <c r="AF206" s="16">
        <v>-13.1637</v>
      </c>
      <c r="AG206" s="16">
        <v>-7.4177</v>
      </c>
      <c r="AH206" s="16" t="s">
        <v>189</v>
      </c>
      <c r="AI206" s="16">
        <v>-17.052600000000002</v>
      </c>
      <c r="AJ206" s="16" t="s">
        <v>189</v>
      </c>
      <c r="AK206" s="16">
        <v>-14.472300000000001</v>
      </c>
      <c r="AL206" s="16" t="s">
        <v>189</v>
      </c>
      <c r="AM206" s="16" t="s">
        <v>189</v>
      </c>
      <c r="AN206" s="16" t="s">
        <v>189</v>
      </c>
      <c r="AO206" s="16" t="s">
        <v>189</v>
      </c>
      <c r="AP206" s="16" t="s">
        <v>189</v>
      </c>
      <c r="AQ206" s="16" t="s">
        <v>189</v>
      </c>
      <c r="AR206" s="16" t="s">
        <v>189</v>
      </c>
      <c r="AS206" s="16">
        <v>8.6676000000000002</v>
      </c>
      <c r="AT206" s="16">
        <v>-14.7608</v>
      </c>
      <c r="AU206" s="16">
        <v>-8.8558000000000003</v>
      </c>
      <c r="AV206" s="16" t="s">
        <v>189</v>
      </c>
      <c r="AW206" s="16">
        <v>-5.3708999999999998</v>
      </c>
      <c r="AX206" s="16" t="s">
        <v>189</v>
      </c>
      <c r="AY206" s="16">
        <v>-8.5782000000000007</v>
      </c>
      <c r="AZ206" s="16" t="s">
        <v>189</v>
      </c>
      <c r="BA206" s="16">
        <v>-11.962</v>
      </c>
      <c r="BB206" s="16" t="s">
        <v>189</v>
      </c>
      <c r="BC206" s="16">
        <v>-8.5051000000000005</v>
      </c>
      <c r="BD206" s="16">
        <v>-8.3975000000000009</v>
      </c>
      <c r="BE206" s="16">
        <v>-13.885199999999999</v>
      </c>
      <c r="BF206" s="16" t="s">
        <v>189</v>
      </c>
      <c r="BG206" s="16">
        <v>-10.371499999999999</v>
      </c>
      <c r="BH206" s="16">
        <v>-14.970499999999999</v>
      </c>
      <c r="BI206" s="16">
        <v>-7.7084999999999999</v>
      </c>
      <c r="BJ206" s="16" t="s">
        <v>189</v>
      </c>
      <c r="BK206" s="16" t="s">
        <v>189</v>
      </c>
      <c r="BL206" s="16" t="s">
        <v>189</v>
      </c>
      <c r="BM206" s="16">
        <v>-7.1368</v>
      </c>
      <c r="BN206" s="16" t="s">
        <v>189</v>
      </c>
      <c r="BO206" s="16">
        <v>-10.02</v>
      </c>
      <c r="BP206" s="16" t="s">
        <v>189</v>
      </c>
      <c r="BQ206" s="16" t="s">
        <v>189</v>
      </c>
      <c r="BR206" s="16" t="s">
        <v>189</v>
      </c>
      <c r="BS206" s="16">
        <v>6.9372999999999996</v>
      </c>
    </row>
    <row r="207" spans="1:71">
      <c r="A207" t="s">
        <v>287</v>
      </c>
      <c r="B207" t="s">
        <v>1</v>
      </c>
      <c r="C207" t="s">
        <v>495</v>
      </c>
      <c r="D207" s="16">
        <v>4.5528000000000004</v>
      </c>
      <c r="E207" s="16">
        <v>4.1245000000000003</v>
      </c>
      <c r="F207" s="16">
        <v>7.6303999999999998</v>
      </c>
      <c r="G207" s="16">
        <v>2.4773000000000001</v>
      </c>
      <c r="H207" s="16">
        <v>4.1245000000000003</v>
      </c>
      <c r="I207" s="16">
        <v>4.6306000000000003</v>
      </c>
      <c r="J207" s="16" t="s">
        <v>189</v>
      </c>
      <c r="K207" s="16">
        <v>4.5549999999999997</v>
      </c>
      <c r="L207" s="16">
        <v>5.5833000000000004</v>
      </c>
      <c r="M207" s="16">
        <v>3.9142000000000001</v>
      </c>
      <c r="N207" s="16">
        <v>-4.9939</v>
      </c>
      <c r="O207" s="16">
        <v>4.7595000000000001</v>
      </c>
      <c r="P207" s="16">
        <v>4.016</v>
      </c>
      <c r="Q207" s="16">
        <v>5.4017999999999997</v>
      </c>
      <c r="R207" s="16">
        <v>4.0534999999999997</v>
      </c>
      <c r="S207" s="16">
        <v>5.1908000000000003</v>
      </c>
      <c r="T207" s="16">
        <v>3.0522</v>
      </c>
      <c r="U207" s="16">
        <v>-2.2360000000000002</v>
      </c>
      <c r="V207" s="16">
        <v>4.8499999999999996</v>
      </c>
      <c r="W207" s="16">
        <v>5.0212000000000003</v>
      </c>
      <c r="X207" s="16">
        <v>-5.1753999999999998</v>
      </c>
      <c r="Y207" s="16">
        <v>4.2778999999999998</v>
      </c>
      <c r="Z207" s="16">
        <v>5.0795000000000003</v>
      </c>
      <c r="AA207" s="16">
        <v>4.2778999999999998</v>
      </c>
      <c r="AB207" s="16">
        <v>5.5114000000000001</v>
      </c>
      <c r="AC207" s="16">
        <v>4.9705000000000004</v>
      </c>
      <c r="AD207" s="16">
        <v>-4.5673000000000004</v>
      </c>
      <c r="AE207" s="16">
        <v>5.3338000000000001</v>
      </c>
      <c r="AF207" s="16">
        <v>6.742</v>
      </c>
      <c r="AG207" s="16">
        <v>4.3352000000000004</v>
      </c>
      <c r="AH207" s="16" t="s">
        <v>189</v>
      </c>
      <c r="AI207" s="16">
        <v>3.21</v>
      </c>
      <c r="AJ207" s="16" t="s">
        <v>189</v>
      </c>
      <c r="AK207" s="16">
        <v>3.1897000000000002</v>
      </c>
      <c r="AL207" s="16">
        <v>-2.3231999999999999</v>
      </c>
      <c r="AM207" s="16">
        <v>-3.5135000000000001</v>
      </c>
      <c r="AN207" s="16" t="s">
        <v>189</v>
      </c>
      <c r="AO207" s="16">
        <v>-2.5691999999999999</v>
      </c>
      <c r="AP207" s="16" t="s">
        <v>189</v>
      </c>
      <c r="AQ207" s="16" t="s">
        <v>189</v>
      </c>
      <c r="AR207" s="16">
        <v>4.4320000000000004</v>
      </c>
      <c r="AS207" s="16">
        <v>4.9267000000000003</v>
      </c>
      <c r="AT207" s="16">
        <v>5.8811999999999998</v>
      </c>
      <c r="AU207" s="16">
        <v>4.2808999999999999</v>
      </c>
      <c r="AV207" s="16">
        <v>-5.2157</v>
      </c>
      <c r="AW207" s="16">
        <v>4.7748999999999997</v>
      </c>
      <c r="AX207" s="16">
        <v>-6.0620000000000003</v>
      </c>
      <c r="AY207" s="16">
        <v>-4.7046000000000001</v>
      </c>
      <c r="AZ207" s="16">
        <v>-3.2018</v>
      </c>
      <c r="BA207" s="16">
        <v>4.5404999999999998</v>
      </c>
      <c r="BB207" s="16">
        <v>5.1473000000000004</v>
      </c>
      <c r="BC207" s="16">
        <v>3.6913999999999998</v>
      </c>
      <c r="BD207" s="16">
        <v>4.9283000000000001</v>
      </c>
      <c r="BE207" s="16">
        <v>4.7087000000000003</v>
      </c>
      <c r="BF207" s="16">
        <v>4.2293000000000003</v>
      </c>
      <c r="BG207" s="16">
        <v>4.9461000000000004</v>
      </c>
      <c r="BH207" s="16">
        <v>5.8093000000000004</v>
      </c>
      <c r="BI207" s="16">
        <v>3.6825000000000001</v>
      </c>
      <c r="BJ207" s="16">
        <v>-5.2854999999999999</v>
      </c>
      <c r="BK207" s="16">
        <v>-2.6377000000000002</v>
      </c>
      <c r="BL207" s="16" t="s">
        <v>189</v>
      </c>
      <c r="BM207" s="16">
        <v>4.0945</v>
      </c>
      <c r="BN207" s="16" t="s">
        <v>189</v>
      </c>
      <c r="BO207" s="16">
        <v>4.4454000000000002</v>
      </c>
      <c r="BP207" s="16">
        <v>-4.7960000000000003</v>
      </c>
      <c r="BQ207" s="16">
        <v>5.6822999999999997</v>
      </c>
      <c r="BR207" s="16" t="s">
        <v>189</v>
      </c>
      <c r="BS207" s="16">
        <v>4.2398999999999996</v>
      </c>
    </row>
    <row r="208" spans="1:71">
      <c r="A208" t="s">
        <v>287</v>
      </c>
      <c r="B208" t="s">
        <v>2</v>
      </c>
      <c r="C208" t="s">
        <v>496</v>
      </c>
      <c r="D208" s="16">
        <v>13.9604</v>
      </c>
      <c r="E208" s="16" t="s">
        <v>189</v>
      </c>
      <c r="F208" s="16" t="s">
        <v>189</v>
      </c>
      <c r="G208" s="16">
        <v>-14.632400000000001</v>
      </c>
      <c r="H208" s="16" t="s">
        <v>189</v>
      </c>
      <c r="I208" s="16">
        <v>13.510999999999999</v>
      </c>
      <c r="J208" s="16" t="s">
        <v>189</v>
      </c>
      <c r="K208" s="16">
        <v>14.0305</v>
      </c>
      <c r="L208" s="16">
        <v>-17.0579</v>
      </c>
      <c r="M208" s="16">
        <v>-11.095599999999999</v>
      </c>
      <c r="N208" s="16" t="s">
        <v>189</v>
      </c>
      <c r="O208" s="16">
        <v>12.8332</v>
      </c>
      <c r="P208" s="16" t="s">
        <v>189</v>
      </c>
      <c r="Q208" s="16">
        <v>-15.714700000000001</v>
      </c>
      <c r="R208" s="16">
        <v>-12.567299999999999</v>
      </c>
      <c r="S208" s="16">
        <v>-15.742000000000001</v>
      </c>
      <c r="T208" s="16">
        <v>12.4078</v>
      </c>
      <c r="U208" s="16">
        <v>-10.6282</v>
      </c>
      <c r="V208" s="16">
        <v>15.504</v>
      </c>
      <c r="W208" s="16" t="s">
        <v>189</v>
      </c>
      <c r="X208" s="16" t="s">
        <v>189</v>
      </c>
      <c r="Y208" s="16">
        <v>15.218999999999999</v>
      </c>
      <c r="Z208" s="16" t="s">
        <v>189</v>
      </c>
      <c r="AA208" s="16">
        <v>15.218999999999999</v>
      </c>
      <c r="AB208" s="16" t="s">
        <v>189</v>
      </c>
      <c r="AC208" s="16" t="s">
        <v>189</v>
      </c>
      <c r="AD208" s="16" t="s">
        <v>189</v>
      </c>
      <c r="AE208" s="16" t="s">
        <v>189</v>
      </c>
      <c r="AF208" s="16" t="s">
        <v>189</v>
      </c>
      <c r="AG208" s="16" t="s">
        <v>189</v>
      </c>
      <c r="AH208" s="16" t="s">
        <v>189</v>
      </c>
      <c r="AI208" s="16">
        <v>-13.403499999999999</v>
      </c>
      <c r="AJ208" s="16" t="s">
        <v>189</v>
      </c>
      <c r="AK208" s="16">
        <v>-10.803900000000001</v>
      </c>
      <c r="AL208" s="16" t="s">
        <v>189</v>
      </c>
      <c r="AM208" s="16">
        <v>-7.3014999999999999</v>
      </c>
      <c r="AN208" s="16" t="s">
        <v>189</v>
      </c>
      <c r="AO208" s="16">
        <v>-10.227499999999999</v>
      </c>
      <c r="AP208" s="16" t="s">
        <v>189</v>
      </c>
      <c r="AQ208" s="16" t="s">
        <v>189</v>
      </c>
      <c r="AR208" s="16" t="s">
        <v>189</v>
      </c>
      <c r="AS208" s="16">
        <v>-15.1464</v>
      </c>
      <c r="AT208" s="16" t="s">
        <v>189</v>
      </c>
      <c r="AU208" s="16">
        <v>-15.834300000000001</v>
      </c>
      <c r="AV208" s="16" t="s">
        <v>189</v>
      </c>
      <c r="AW208" s="16" t="s">
        <v>189</v>
      </c>
      <c r="AX208" s="16" t="s">
        <v>189</v>
      </c>
      <c r="AY208" s="16" t="s">
        <v>189</v>
      </c>
      <c r="AZ208" s="16" t="s">
        <v>189</v>
      </c>
      <c r="BA208" s="16">
        <v>14.2746</v>
      </c>
      <c r="BB208" s="16">
        <v>-18.358799999999999</v>
      </c>
      <c r="BC208" s="16">
        <v>-12.4971</v>
      </c>
      <c r="BD208" s="16" t="s">
        <v>189</v>
      </c>
      <c r="BE208" s="16">
        <v>14.0175</v>
      </c>
      <c r="BF208" s="16" t="s">
        <v>189</v>
      </c>
      <c r="BG208" s="16">
        <v>-11.722</v>
      </c>
      <c r="BH208" s="16">
        <v>-15.444100000000001</v>
      </c>
      <c r="BI208" s="16">
        <v>-8.8256999999999994</v>
      </c>
      <c r="BJ208" s="16" t="s">
        <v>189</v>
      </c>
      <c r="BK208" s="16" t="s">
        <v>189</v>
      </c>
      <c r="BL208" s="16" t="s">
        <v>189</v>
      </c>
      <c r="BM208" s="16" t="s">
        <v>189</v>
      </c>
      <c r="BN208" s="16" t="s">
        <v>189</v>
      </c>
      <c r="BO208" s="16" t="s">
        <v>189</v>
      </c>
      <c r="BP208" s="16" t="s">
        <v>189</v>
      </c>
      <c r="BQ208" s="16" t="s">
        <v>189</v>
      </c>
      <c r="BR208" s="16" t="s">
        <v>189</v>
      </c>
      <c r="BS208" s="16">
        <v>-12.367599999999999</v>
      </c>
    </row>
    <row r="209" spans="1:71">
      <c r="A209" t="s">
        <v>287</v>
      </c>
      <c r="B209" t="s">
        <v>67</v>
      </c>
      <c r="C209" t="s">
        <v>497</v>
      </c>
      <c r="D209" s="16">
        <v>31.309699999999999</v>
      </c>
      <c r="E209" s="16" t="s">
        <v>189</v>
      </c>
      <c r="F209" s="16" t="s">
        <v>189</v>
      </c>
      <c r="G209" s="16">
        <v>-30.146999999999998</v>
      </c>
      <c r="H209" s="16" t="s">
        <v>189</v>
      </c>
      <c r="I209" s="16">
        <v>32.559800000000003</v>
      </c>
      <c r="J209" s="16" t="s">
        <v>189</v>
      </c>
      <c r="K209" s="16">
        <v>31.378699999999998</v>
      </c>
      <c r="L209" s="16">
        <v>-30.7776</v>
      </c>
      <c r="M209" s="16">
        <v>-31.475300000000001</v>
      </c>
      <c r="N209" s="16" t="s">
        <v>189</v>
      </c>
      <c r="O209" s="16">
        <v>30.720400000000001</v>
      </c>
      <c r="P209" s="16" t="s">
        <v>189</v>
      </c>
      <c r="Q209" s="16">
        <v>-28.3962</v>
      </c>
      <c r="R209" s="16">
        <v>-33.411200000000001</v>
      </c>
      <c r="S209" s="16">
        <v>-37.2166</v>
      </c>
      <c r="T209" s="16">
        <v>-26.1172</v>
      </c>
      <c r="U209" s="16" t="s">
        <v>189</v>
      </c>
      <c r="V209" s="16">
        <v>30.174399999999999</v>
      </c>
      <c r="W209" s="16" t="s">
        <v>189</v>
      </c>
      <c r="X209" s="16" t="s">
        <v>189</v>
      </c>
      <c r="Y209" s="16">
        <v>27.6037</v>
      </c>
      <c r="Z209" s="16" t="s">
        <v>189</v>
      </c>
      <c r="AA209" s="16">
        <v>27.6037</v>
      </c>
      <c r="AB209" s="16" t="s">
        <v>189</v>
      </c>
      <c r="AC209" s="16">
        <v>-28.2819</v>
      </c>
      <c r="AD209" s="16" t="s">
        <v>189</v>
      </c>
      <c r="AE209" s="16">
        <v>-38.171700000000001</v>
      </c>
      <c r="AF209" s="16" t="s">
        <v>189</v>
      </c>
      <c r="AG209" s="16" t="s">
        <v>189</v>
      </c>
      <c r="AH209" s="16" t="s">
        <v>189</v>
      </c>
      <c r="AI209" s="16">
        <v>-26.791899999999998</v>
      </c>
      <c r="AJ209" s="16" t="s">
        <v>189</v>
      </c>
      <c r="AK209" s="16">
        <v>-28.215800000000002</v>
      </c>
      <c r="AL209" s="16" t="s">
        <v>189</v>
      </c>
      <c r="AM209" s="16" t="s">
        <v>189</v>
      </c>
      <c r="AN209" s="16" t="s">
        <v>189</v>
      </c>
      <c r="AO209" s="16" t="s">
        <v>189</v>
      </c>
      <c r="AP209" s="16" t="s">
        <v>189</v>
      </c>
      <c r="AQ209" s="16" t="s">
        <v>189</v>
      </c>
      <c r="AR209" s="16" t="s">
        <v>189</v>
      </c>
      <c r="AS209" s="16">
        <v>31.4269</v>
      </c>
      <c r="AT209" s="16" t="s">
        <v>189</v>
      </c>
      <c r="AU209" s="16">
        <v>-31.0703</v>
      </c>
      <c r="AV209" s="16" t="s">
        <v>189</v>
      </c>
      <c r="AW209" s="16" t="s">
        <v>189</v>
      </c>
      <c r="AX209" s="16" t="s">
        <v>189</v>
      </c>
      <c r="AY209" s="16" t="s">
        <v>189</v>
      </c>
      <c r="AZ209" s="16" t="s">
        <v>189</v>
      </c>
      <c r="BA209" s="16">
        <v>29.1904</v>
      </c>
      <c r="BB209" s="16">
        <v>-28.830200000000001</v>
      </c>
      <c r="BC209" s="16">
        <v>-26.333500000000001</v>
      </c>
      <c r="BD209" s="16" t="s">
        <v>189</v>
      </c>
      <c r="BE209" s="16">
        <v>28.2075</v>
      </c>
      <c r="BF209" s="16" t="s">
        <v>189</v>
      </c>
      <c r="BG209" s="16">
        <v>-33.331899999999997</v>
      </c>
      <c r="BH209" s="16">
        <v>-25.6983</v>
      </c>
      <c r="BI209" s="16">
        <v>-36.485199999999999</v>
      </c>
      <c r="BJ209" s="16" t="s">
        <v>189</v>
      </c>
      <c r="BK209" s="16" t="s">
        <v>189</v>
      </c>
      <c r="BL209" s="16" t="s">
        <v>189</v>
      </c>
      <c r="BM209" s="16" t="s">
        <v>189</v>
      </c>
      <c r="BN209" s="16" t="s">
        <v>189</v>
      </c>
      <c r="BO209" s="16" t="s">
        <v>189</v>
      </c>
      <c r="BP209" s="16" t="s">
        <v>189</v>
      </c>
      <c r="BQ209" s="16" t="s">
        <v>189</v>
      </c>
      <c r="BR209" s="16" t="s">
        <v>189</v>
      </c>
      <c r="BS209" s="16">
        <v>-33.130099999999999</v>
      </c>
    </row>
    <row r="210" spans="1:71">
      <c r="A210" t="s">
        <v>287</v>
      </c>
      <c r="B210" t="s">
        <v>4</v>
      </c>
      <c r="C210" t="s">
        <v>498</v>
      </c>
      <c r="D210" s="16">
        <v>30.098700000000001</v>
      </c>
      <c r="E210" s="16">
        <v>-32.054400000000001</v>
      </c>
      <c r="F210" s="16">
        <v>-30.741199999999999</v>
      </c>
      <c r="G210" s="16">
        <v>29.433199999999999</v>
      </c>
      <c r="H210" s="16">
        <v>-32.054400000000001</v>
      </c>
      <c r="I210" s="16">
        <v>29.803599999999999</v>
      </c>
      <c r="J210" s="16" t="s">
        <v>189</v>
      </c>
      <c r="K210" s="16">
        <v>30.029599999999999</v>
      </c>
      <c r="L210" s="16">
        <v>19.103200000000001</v>
      </c>
      <c r="M210" s="16">
        <v>34.2425</v>
      </c>
      <c r="N210" s="16" t="s">
        <v>189</v>
      </c>
      <c r="O210" s="16">
        <v>28.6906</v>
      </c>
      <c r="P210" s="16">
        <v>33.139899999999997</v>
      </c>
      <c r="Q210" s="16">
        <v>19.478300000000001</v>
      </c>
      <c r="R210" s="16">
        <v>36.795000000000002</v>
      </c>
      <c r="S210" s="16">
        <v>34.763500000000001</v>
      </c>
      <c r="T210" s="16">
        <v>21.648199999999999</v>
      </c>
      <c r="U210" s="16">
        <v>-23.316600000000001</v>
      </c>
      <c r="V210" s="16">
        <v>31.147200000000002</v>
      </c>
      <c r="W210" s="16">
        <v>-38.854500000000002</v>
      </c>
      <c r="X210" s="16" t="s">
        <v>189</v>
      </c>
      <c r="Y210" s="16">
        <v>29.452300000000001</v>
      </c>
      <c r="Z210" s="16">
        <v>-32.143099999999997</v>
      </c>
      <c r="AA210" s="16">
        <v>29.452300000000001</v>
      </c>
      <c r="AB210" s="16">
        <v>-33.284700000000001</v>
      </c>
      <c r="AC210" s="16">
        <v>35.425699999999999</v>
      </c>
      <c r="AD210" s="16">
        <v>-30.593499999999999</v>
      </c>
      <c r="AE210" s="16">
        <v>36.288499999999999</v>
      </c>
      <c r="AF210" s="16">
        <v>-22.014099999999999</v>
      </c>
      <c r="AG210" s="16">
        <v>42.390799999999999</v>
      </c>
      <c r="AH210" s="16" t="s">
        <v>189</v>
      </c>
      <c r="AI210" s="16">
        <v>21.523499999999999</v>
      </c>
      <c r="AJ210" s="16" t="s">
        <v>189</v>
      </c>
      <c r="AK210" s="16">
        <v>19.576499999999999</v>
      </c>
      <c r="AL210" s="16">
        <v>-15.731299999999999</v>
      </c>
      <c r="AM210" s="16">
        <v>-25.837199999999999</v>
      </c>
      <c r="AN210" s="16" t="s">
        <v>189</v>
      </c>
      <c r="AO210" s="16">
        <v>-23.694199999999999</v>
      </c>
      <c r="AP210" s="16" t="s">
        <v>189</v>
      </c>
      <c r="AQ210" s="16" t="s">
        <v>189</v>
      </c>
      <c r="AR210" s="16">
        <v>-33.052</v>
      </c>
      <c r="AS210" s="16">
        <v>30.833600000000001</v>
      </c>
      <c r="AT210" s="16">
        <v>20.605599999999999</v>
      </c>
      <c r="AU210" s="16">
        <v>37.037199999999999</v>
      </c>
      <c r="AV210" s="16" t="s">
        <v>189</v>
      </c>
      <c r="AW210" s="16">
        <v>-32.079500000000003</v>
      </c>
      <c r="AX210" s="16" t="s">
        <v>189</v>
      </c>
      <c r="AY210" s="16">
        <v>-39.351199999999999</v>
      </c>
      <c r="AZ210" s="16" t="s">
        <v>189</v>
      </c>
      <c r="BA210" s="16">
        <v>29.211099999999998</v>
      </c>
      <c r="BB210" s="16">
        <v>19.268899999999999</v>
      </c>
      <c r="BC210" s="16">
        <v>35.945300000000003</v>
      </c>
      <c r="BD210" s="16" t="s">
        <v>189</v>
      </c>
      <c r="BE210" s="16">
        <v>28.8414</v>
      </c>
      <c r="BF210" s="16">
        <v>-30.728999999999999</v>
      </c>
      <c r="BG210" s="16">
        <v>28.127700000000001</v>
      </c>
      <c r="BH210" s="16">
        <v>19.198399999999999</v>
      </c>
      <c r="BI210" s="16">
        <v>39.269599999999997</v>
      </c>
      <c r="BJ210" s="16" t="s">
        <v>189</v>
      </c>
      <c r="BK210" s="16">
        <v>-31.2117</v>
      </c>
      <c r="BL210" s="16" t="s">
        <v>189</v>
      </c>
      <c r="BM210" s="16">
        <v>32.472700000000003</v>
      </c>
      <c r="BN210" s="16" t="s">
        <v>189</v>
      </c>
      <c r="BO210" s="16">
        <v>-34.363799999999998</v>
      </c>
      <c r="BP210" s="16">
        <v>-22.842700000000001</v>
      </c>
      <c r="BQ210" s="16">
        <v>-17.6615</v>
      </c>
      <c r="BR210" s="16" t="s">
        <v>189</v>
      </c>
      <c r="BS210" s="16">
        <v>35.160600000000002</v>
      </c>
    </row>
    <row r="211" spans="1:71">
      <c r="A211" t="s">
        <v>288</v>
      </c>
      <c r="B211" t="s">
        <v>0</v>
      </c>
      <c r="C211" t="s">
        <v>499</v>
      </c>
      <c r="D211" s="16">
        <v>8.9367999999999999</v>
      </c>
      <c r="E211" s="16">
        <v>11.410399999999999</v>
      </c>
      <c r="F211" s="16">
        <v>9.5129999999999999</v>
      </c>
      <c r="G211" s="16">
        <v>5.8476999999999997</v>
      </c>
      <c r="H211" s="16">
        <v>11.410399999999999</v>
      </c>
      <c r="I211" s="16">
        <v>7.5602</v>
      </c>
      <c r="J211" s="16" t="s">
        <v>189</v>
      </c>
      <c r="K211" s="16">
        <v>9.0226000000000006</v>
      </c>
      <c r="L211" s="16">
        <v>10.063000000000001</v>
      </c>
      <c r="M211" s="16">
        <v>8.6852999999999998</v>
      </c>
      <c r="N211" s="16">
        <v>7.3818000000000001</v>
      </c>
      <c r="O211" s="16">
        <v>9.6747999999999994</v>
      </c>
      <c r="P211" s="16">
        <v>7.6444000000000001</v>
      </c>
      <c r="Q211" s="16">
        <v>8.6760999999999999</v>
      </c>
      <c r="R211" s="16">
        <v>9.8261000000000003</v>
      </c>
      <c r="S211" s="16">
        <v>9.2797000000000001</v>
      </c>
      <c r="T211" s="16">
        <v>8.3910999999999998</v>
      </c>
      <c r="U211" s="16">
        <v>8.8324999999999996</v>
      </c>
      <c r="V211" s="16">
        <v>8.9575999999999993</v>
      </c>
      <c r="W211" s="16">
        <v>8.9330999999999996</v>
      </c>
      <c r="X211" s="16">
        <v>8.6036000000000001</v>
      </c>
      <c r="Y211" s="16">
        <v>8.9970999999999997</v>
      </c>
      <c r="Z211" s="16">
        <v>8.7856000000000005</v>
      </c>
      <c r="AA211" s="16">
        <v>8.9970999999999997</v>
      </c>
      <c r="AB211" s="16">
        <v>8.8924000000000003</v>
      </c>
      <c r="AC211" s="16">
        <v>9.6038999999999994</v>
      </c>
      <c r="AD211" s="16">
        <v>11.3042</v>
      </c>
      <c r="AE211" s="16">
        <v>8.0089000000000006</v>
      </c>
      <c r="AF211" s="16">
        <v>8.9901999999999997</v>
      </c>
      <c r="AG211" s="16">
        <v>10.3338</v>
      </c>
      <c r="AH211" s="16">
        <v>-8.1316000000000006</v>
      </c>
      <c r="AI211" s="16">
        <v>8.41</v>
      </c>
      <c r="AJ211" s="16">
        <v>11.637700000000001</v>
      </c>
      <c r="AK211" s="16">
        <v>6.9234</v>
      </c>
      <c r="AL211" s="16">
        <v>8.1636000000000006</v>
      </c>
      <c r="AM211" s="16">
        <v>9.1381999999999994</v>
      </c>
      <c r="AN211" s="16">
        <v>11.910500000000001</v>
      </c>
      <c r="AO211" s="16">
        <v>7.5053999999999998</v>
      </c>
      <c r="AP211" s="16">
        <v>7.8071000000000002</v>
      </c>
      <c r="AQ211" s="16">
        <v>11.9345</v>
      </c>
      <c r="AR211" s="16">
        <v>11.2286</v>
      </c>
      <c r="AS211" s="16">
        <v>7.5666000000000002</v>
      </c>
      <c r="AT211" s="16">
        <v>9.0814000000000004</v>
      </c>
      <c r="AU211" s="16">
        <v>8.5869</v>
      </c>
      <c r="AV211" s="16">
        <v>12.2432</v>
      </c>
      <c r="AW211" s="16">
        <v>6.8822000000000001</v>
      </c>
      <c r="AX211" s="16">
        <v>7.9237000000000002</v>
      </c>
      <c r="AY211" s="16">
        <v>11.332599999999999</v>
      </c>
      <c r="AZ211" s="16">
        <v>10.975</v>
      </c>
      <c r="BA211" s="16">
        <v>7.8971999999999998</v>
      </c>
      <c r="BB211" s="16">
        <v>9.0319000000000003</v>
      </c>
      <c r="BC211" s="16">
        <v>8.8572000000000006</v>
      </c>
      <c r="BD211" s="16">
        <v>10.0976</v>
      </c>
      <c r="BE211" s="16">
        <v>9.5106999999999999</v>
      </c>
      <c r="BF211" s="16">
        <v>11.039199999999999</v>
      </c>
      <c r="BG211" s="16">
        <v>8.2607999999999997</v>
      </c>
      <c r="BH211" s="16">
        <v>9.4818999999999996</v>
      </c>
      <c r="BI211" s="16">
        <v>-11.1564</v>
      </c>
      <c r="BJ211" s="16">
        <v>7.5442999999999998</v>
      </c>
      <c r="BK211" s="16">
        <v>7.7354000000000003</v>
      </c>
      <c r="BL211" s="16" t="s">
        <v>189</v>
      </c>
      <c r="BM211" s="16">
        <v>7.0534999999999997</v>
      </c>
      <c r="BN211" s="16">
        <v>6.4351000000000003</v>
      </c>
      <c r="BO211" s="16">
        <v>9.2264999999999997</v>
      </c>
      <c r="BP211" s="16">
        <v>10.912000000000001</v>
      </c>
      <c r="BQ211" s="16">
        <v>6.9653</v>
      </c>
      <c r="BR211" s="16" t="s">
        <v>189</v>
      </c>
      <c r="BS211" s="16">
        <v>8.8404000000000007</v>
      </c>
    </row>
    <row r="212" spans="1:71">
      <c r="A212" t="s">
        <v>288</v>
      </c>
      <c r="B212" t="s">
        <v>75</v>
      </c>
      <c r="C212" t="s">
        <v>500</v>
      </c>
      <c r="D212" s="16">
        <v>3.2145000000000001</v>
      </c>
      <c r="E212" s="16">
        <v>5.1710000000000003</v>
      </c>
      <c r="F212" s="16">
        <v>1.7641</v>
      </c>
      <c r="G212" s="16">
        <v>2.5977999999999999</v>
      </c>
      <c r="H212" s="16">
        <v>5.1710000000000003</v>
      </c>
      <c r="I212" s="16">
        <v>2.2612999999999999</v>
      </c>
      <c r="J212" s="16" t="s">
        <v>189</v>
      </c>
      <c r="K212" s="16">
        <v>3.3702000000000001</v>
      </c>
      <c r="L212" s="16">
        <v>-3.8512</v>
      </c>
      <c r="M212" s="16">
        <v>4.3506999999999998</v>
      </c>
      <c r="N212" s="16">
        <v>-0.76280000000000003</v>
      </c>
      <c r="O212" s="16">
        <v>5.1612999999999998</v>
      </c>
      <c r="P212" s="16">
        <v>0.94989999999999997</v>
      </c>
      <c r="Q212" s="16">
        <v>3.5171999999999999</v>
      </c>
      <c r="R212" s="16">
        <v>2.4178000000000002</v>
      </c>
      <c r="S212" s="16">
        <v>2.3993000000000002</v>
      </c>
      <c r="T212" s="16">
        <v>4.2274000000000003</v>
      </c>
      <c r="U212" s="16">
        <v>3.8803999999999998</v>
      </c>
      <c r="V212" s="16">
        <v>2.8765999999999998</v>
      </c>
      <c r="W212" s="16" t="s">
        <v>189</v>
      </c>
      <c r="X212" s="16">
        <v>-2.2115</v>
      </c>
      <c r="Y212" s="16">
        <v>3.7866</v>
      </c>
      <c r="Z212" s="16">
        <v>2.0139</v>
      </c>
      <c r="AA212" s="16">
        <v>3.7866</v>
      </c>
      <c r="AB212" s="16">
        <v>-2.1190000000000002</v>
      </c>
      <c r="AC212" s="16">
        <v>2.6078999999999999</v>
      </c>
      <c r="AD212" s="16">
        <v>-2.3115000000000001</v>
      </c>
      <c r="AE212" s="16">
        <v>2.4333999999999998</v>
      </c>
      <c r="AF212" s="16">
        <v>3.2305999999999999</v>
      </c>
      <c r="AG212" s="16">
        <v>-0.4577</v>
      </c>
      <c r="AH212" s="16" t="s">
        <v>189</v>
      </c>
      <c r="AI212" s="16">
        <v>4.7356999999999996</v>
      </c>
      <c r="AJ212" s="16" t="s">
        <v>189</v>
      </c>
      <c r="AK212" s="16">
        <v>-2.0695000000000001</v>
      </c>
      <c r="AL212" s="16">
        <v>3.8372999999999999</v>
      </c>
      <c r="AM212" s="16" t="s">
        <v>189</v>
      </c>
      <c r="AN212" s="16" t="s">
        <v>189</v>
      </c>
      <c r="AO212" s="16">
        <v>-0.92710000000000004</v>
      </c>
      <c r="AP212" s="16">
        <v>-3.4009</v>
      </c>
      <c r="AQ212" s="16" t="s">
        <v>189</v>
      </c>
      <c r="AR212" s="16">
        <v>-3.0525000000000002</v>
      </c>
      <c r="AS212" s="16">
        <v>2.8041999999999998</v>
      </c>
      <c r="AT212" s="16">
        <v>3.5295999999999998</v>
      </c>
      <c r="AU212" s="16">
        <v>-1.3689</v>
      </c>
      <c r="AV212" s="16" t="s">
        <v>189</v>
      </c>
      <c r="AW212" s="16">
        <v>-1.5208999999999999</v>
      </c>
      <c r="AX212" s="16">
        <v>-2.9302000000000001</v>
      </c>
      <c r="AY212" s="16" t="s">
        <v>189</v>
      </c>
      <c r="AZ212" s="16">
        <v>-5.6189999999999998</v>
      </c>
      <c r="BA212" s="16">
        <v>2.7111000000000001</v>
      </c>
      <c r="BB212" s="16">
        <v>3.7591000000000001</v>
      </c>
      <c r="BC212" s="16">
        <v>-3.8241000000000001</v>
      </c>
      <c r="BD212" s="16" t="s">
        <v>189</v>
      </c>
      <c r="BE212" s="16">
        <v>5.7435</v>
      </c>
      <c r="BF212" s="16">
        <v>5.3158000000000003</v>
      </c>
      <c r="BG212" s="16">
        <v>-4.9234</v>
      </c>
      <c r="BH212" s="16">
        <v>4.6051000000000002</v>
      </c>
      <c r="BI212" s="16" t="s">
        <v>189</v>
      </c>
      <c r="BJ212" s="16">
        <v>-1.6941999999999999</v>
      </c>
      <c r="BK212" s="16">
        <v>-0.32550000000000001</v>
      </c>
      <c r="BL212" s="16" t="s">
        <v>189</v>
      </c>
      <c r="BM212" s="16">
        <v>0.82350000000000001</v>
      </c>
      <c r="BN212" s="16">
        <v>-1.4402999999999999</v>
      </c>
      <c r="BO212" s="16">
        <v>-0.37569999999999998</v>
      </c>
      <c r="BP212" s="16">
        <v>4.1783999999999999</v>
      </c>
      <c r="BQ212" s="16">
        <v>3.0461</v>
      </c>
      <c r="BR212" s="16" t="s">
        <v>189</v>
      </c>
      <c r="BS212" s="16">
        <v>-0.88360000000000005</v>
      </c>
    </row>
    <row r="213" spans="1:71">
      <c r="A213" t="s">
        <v>288</v>
      </c>
      <c r="B213" t="s">
        <v>64</v>
      </c>
      <c r="C213" t="s">
        <v>501</v>
      </c>
      <c r="D213" s="16">
        <v>-0.30719999999999997</v>
      </c>
      <c r="E213" s="16" t="s">
        <v>189</v>
      </c>
      <c r="F213" s="16" t="s">
        <v>189</v>
      </c>
      <c r="G213" s="16" t="s">
        <v>189</v>
      </c>
      <c r="H213" s="16" t="s">
        <v>189</v>
      </c>
      <c r="I213" s="16">
        <v>-0.37569999999999998</v>
      </c>
      <c r="J213" s="16" t="s">
        <v>189</v>
      </c>
      <c r="K213" s="16">
        <v>-0.3276</v>
      </c>
      <c r="L213" s="16" t="s">
        <v>189</v>
      </c>
      <c r="M213" s="16" t="s">
        <v>189</v>
      </c>
      <c r="N213" s="16" t="s">
        <v>189</v>
      </c>
      <c r="O213" s="16" t="s">
        <v>189</v>
      </c>
      <c r="P213" s="16" t="s">
        <v>189</v>
      </c>
      <c r="Q213" s="16" t="s">
        <v>189</v>
      </c>
      <c r="R213" s="16" t="s">
        <v>189</v>
      </c>
      <c r="S213" s="16" t="s">
        <v>189</v>
      </c>
      <c r="T213" s="16" t="s">
        <v>189</v>
      </c>
      <c r="U213" s="16" t="s">
        <v>189</v>
      </c>
      <c r="V213" s="16" t="s">
        <v>189</v>
      </c>
      <c r="W213" s="16" t="s">
        <v>189</v>
      </c>
      <c r="X213" s="16" t="s">
        <v>189</v>
      </c>
      <c r="Y213" s="16">
        <v>-1E-4</v>
      </c>
      <c r="Z213" s="16" t="s">
        <v>189</v>
      </c>
      <c r="AA213" s="16">
        <v>-1E-4</v>
      </c>
      <c r="AB213" s="16" t="s">
        <v>189</v>
      </c>
      <c r="AC213" s="16" t="s">
        <v>189</v>
      </c>
      <c r="AD213" s="16" t="s">
        <v>189</v>
      </c>
      <c r="AE213" s="16" t="s">
        <v>189</v>
      </c>
      <c r="AF213" s="16" t="s">
        <v>189</v>
      </c>
      <c r="AG213" s="16" t="s">
        <v>189</v>
      </c>
      <c r="AH213" s="16" t="s">
        <v>189</v>
      </c>
      <c r="AI213" s="16" t="s">
        <v>189</v>
      </c>
      <c r="AJ213" s="16" t="s">
        <v>189</v>
      </c>
      <c r="AK213" s="16" t="s">
        <v>189</v>
      </c>
      <c r="AL213" s="16" t="s">
        <v>189</v>
      </c>
      <c r="AM213" s="16" t="s">
        <v>189</v>
      </c>
      <c r="AN213" s="16" t="s">
        <v>189</v>
      </c>
      <c r="AO213" s="16" t="s">
        <v>189</v>
      </c>
      <c r="AP213" s="16" t="s">
        <v>189</v>
      </c>
      <c r="AQ213" s="16" t="s">
        <v>189</v>
      </c>
      <c r="AR213" s="16" t="s">
        <v>189</v>
      </c>
      <c r="AS213" s="16" t="s">
        <v>189</v>
      </c>
      <c r="AT213" s="16" t="s">
        <v>189</v>
      </c>
      <c r="AU213" s="16" t="s">
        <v>189</v>
      </c>
      <c r="AV213" s="16" t="s">
        <v>189</v>
      </c>
      <c r="AW213" s="16" t="s">
        <v>189</v>
      </c>
      <c r="AX213" s="16" t="s">
        <v>189</v>
      </c>
      <c r="AY213" s="16" t="s">
        <v>189</v>
      </c>
      <c r="AZ213" s="16" t="s">
        <v>189</v>
      </c>
      <c r="BA213" s="16" t="s">
        <v>189</v>
      </c>
      <c r="BB213" s="16" t="s">
        <v>189</v>
      </c>
      <c r="BC213" s="16" t="s">
        <v>189</v>
      </c>
      <c r="BD213" s="16" t="s">
        <v>189</v>
      </c>
      <c r="BE213" s="16" t="s">
        <v>189</v>
      </c>
      <c r="BF213" s="16" t="s">
        <v>189</v>
      </c>
      <c r="BG213" s="16" t="s">
        <v>189</v>
      </c>
      <c r="BH213" s="16" t="s">
        <v>189</v>
      </c>
      <c r="BI213" s="16" t="s">
        <v>189</v>
      </c>
      <c r="BJ213" s="16" t="s">
        <v>189</v>
      </c>
      <c r="BK213" s="16" t="s">
        <v>189</v>
      </c>
      <c r="BL213" s="16" t="s">
        <v>189</v>
      </c>
      <c r="BM213" s="16" t="s">
        <v>189</v>
      </c>
      <c r="BN213" s="16" t="s">
        <v>189</v>
      </c>
      <c r="BO213" s="16" t="s">
        <v>189</v>
      </c>
      <c r="BP213" s="16" t="s">
        <v>189</v>
      </c>
      <c r="BQ213" s="16" t="s">
        <v>189</v>
      </c>
      <c r="BR213" s="16" t="s">
        <v>189</v>
      </c>
      <c r="BS213" s="16" t="s">
        <v>189</v>
      </c>
    </row>
    <row r="214" spans="1:71">
      <c r="A214" t="s">
        <v>288</v>
      </c>
      <c r="B214" t="s">
        <v>2</v>
      </c>
      <c r="C214" t="s">
        <v>502</v>
      </c>
      <c r="D214" s="16">
        <v>4.0780000000000003</v>
      </c>
      <c r="E214" s="16">
        <v>-4.5605000000000002</v>
      </c>
      <c r="F214" s="16" t="s">
        <v>189</v>
      </c>
      <c r="G214" s="16">
        <v>-2.8936999999999999</v>
      </c>
      <c r="H214" s="16">
        <v>-4.5605000000000002</v>
      </c>
      <c r="I214" s="16">
        <v>3.9049</v>
      </c>
      <c r="J214" s="16">
        <v>-2.9775</v>
      </c>
      <c r="K214" s="16">
        <v>4.3540999999999999</v>
      </c>
      <c r="L214" s="16">
        <v>-3.5706000000000002</v>
      </c>
      <c r="M214" s="16">
        <v>-2.5379999999999998</v>
      </c>
      <c r="N214" s="16" t="s">
        <v>189</v>
      </c>
      <c r="O214" s="16">
        <v>3.6143999999999998</v>
      </c>
      <c r="P214" s="16">
        <v>-4.8179999999999996</v>
      </c>
      <c r="Q214" s="16">
        <v>2.7515999999999998</v>
      </c>
      <c r="R214" s="16">
        <v>-7.1562999999999999</v>
      </c>
      <c r="S214" s="16">
        <v>-3.6505000000000001</v>
      </c>
      <c r="T214" s="16">
        <v>4.4713000000000003</v>
      </c>
      <c r="U214" s="16">
        <v>4.8022999999999998</v>
      </c>
      <c r="V214" s="16">
        <v>3.4462000000000002</v>
      </c>
      <c r="W214" s="16" t="s">
        <v>189</v>
      </c>
      <c r="X214" s="16" t="s">
        <v>189</v>
      </c>
      <c r="Y214" s="16">
        <v>4.1252000000000004</v>
      </c>
      <c r="Z214" s="16">
        <v>-3.9889000000000001</v>
      </c>
      <c r="AA214" s="16">
        <v>4.1252000000000004</v>
      </c>
      <c r="AB214" s="16" t="s">
        <v>189</v>
      </c>
      <c r="AC214" s="16">
        <v>-2.2898999999999998</v>
      </c>
      <c r="AD214" s="16" t="s">
        <v>189</v>
      </c>
      <c r="AE214" s="16">
        <v>-4.2363999999999997</v>
      </c>
      <c r="AF214" s="16">
        <v>-2.2902999999999998</v>
      </c>
      <c r="AG214" s="16" t="s">
        <v>189</v>
      </c>
      <c r="AH214" s="16" t="s">
        <v>189</v>
      </c>
      <c r="AI214" s="16">
        <v>5.1471999999999998</v>
      </c>
      <c r="AJ214" s="16" t="s">
        <v>189</v>
      </c>
      <c r="AK214" s="16">
        <v>-3.6314000000000002</v>
      </c>
      <c r="AL214" s="16">
        <v>-3.1633</v>
      </c>
      <c r="AM214" s="16" t="s">
        <v>189</v>
      </c>
      <c r="AN214" s="16" t="s">
        <v>189</v>
      </c>
      <c r="AO214" s="16">
        <v>-3.4382999999999999</v>
      </c>
      <c r="AP214" s="16">
        <v>-4.1424000000000003</v>
      </c>
      <c r="AQ214" s="16" t="s">
        <v>189</v>
      </c>
      <c r="AR214" s="16" t="s">
        <v>189</v>
      </c>
      <c r="AS214" s="16">
        <v>-4.2732999999999999</v>
      </c>
      <c r="AT214" s="16">
        <v>-1.5193000000000001</v>
      </c>
      <c r="AU214" s="16" t="s">
        <v>189</v>
      </c>
      <c r="AV214" s="16" t="s">
        <v>189</v>
      </c>
      <c r="AW214" s="16" t="s">
        <v>189</v>
      </c>
      <c r="AX214" s="16" t="s">
        <v>189</v>
      </c>
      <c r="AY214" s="16" t="s">
        <v>189</v>
      </c>
      <c r="AZ214" s="16">
        <v>-5.6826999999999996</v>
      </c>
      <c r="BA214" s="16">
        <v>-3.3054999999999999</v>
      </c>
      <c r="BB214" s="16">
        <v>3.2178</v>
      </c>
      <c r="BC214" s="16" t="s">
        <v>189</v>
      </c>
      <c r="BD214" s="16" t="s">
        <v>189</v>
      </c>
      <c r="BE214" s="16">
        <v>4.4699</v>
      </c>
      <c r="BF214" s="16">
        <v>-4.8029999999999999</v>
      </c>
      <c r="BG214" s="16">
        <v>-2.5844999999999998</v>
      </c>
      <c r="BH214" s="16">
        <v>2.5615000000000001</v>
      </c>
      <c r="BI214" s="16" t="s">
        <v>189</v>
      </c>
      <c r="BJ214" s="16" t="s">
        <v>189</v>
      </c>
      <c r="BK214" s="16" t="s">
        <v>189</v>
      </c>
      <c r="BL214" s="16" t="s">
        <v>189</v>
      </c>
      <c r="BM214" s="16">
        <v>-5.0640000000000001</v>
      </c>
      <c r="BN214" s="16" t="s">
        <v>189</v>
      </c>
      <c r="BO214" s="16" t="s">
        <v>189</v>
      </c>
      <c r="BP214" s="16">
        <v>-3.7511000000000001</v>
      </c>
      <c r="BQ214" s="16">
        <v>-2.0350999999999999</v>
      </c>
      <c r="BR214" s="16" t="s">
        <v>189</v>
      </c>
      <c r="BS214" s="16" t="s">
        <v>189</v>
      </c>
    </row>
  </sheetData>
  <conditionalFormatting sqref="D2:BS214">
    <cfRule type="cellIs" dxfId="0" priority="1" operator="less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BU211"/>
  <sheetViews>
    <sheetView zoomScale="80" zoomScaleNormal="80" zoomScalePageLayoutView="80" workbookViewId="0">
      <selection activeCell="B1" sqref="B1:J1"/>
    </sheetView>
  </sheetViews>
  <sheetFormatPr defaultColWidth="8.85546875" defaultRowHeight="15"/>
  <cols>
    <col min="1" max="1" width="14" bestFit="1" customWidth="1"/>
    <col min="2" max="2" width="11.7109375" bestFit="1" customWidth="1"/>
    <col min="3" max="3" width="9.7109375" bestFit="1" customWidth="1"/>
    <col min="4" max="4" width="4.85546875" bestFit="1" customWidth="1"/>
    <col min="5" max="5" width="20.7109375" bestFit="1" customWidth="1"/>
    <col min="6" max="73" width="20.7109375" customWidth="1"/>
  </cols>
  <sheetData>
    <row r="1" spans="1:73" s="5" customFormat="1">
      <c r="A1" s="68" t="s">
        <v>191</v>
      </c>
      <c r="B1" s="68" t="s">
        <v>5</v>
      </c>
      <c r="C1" s="68" t="s">
        <v>85</v>
      </c>
      <c r="D1" s="68" t="s">
        <v>192</v>
      </c>
      <c r="E1" s="68" t="str">
        <f>CONCATENATE(B1,C1)</f>
        <v>RegionMethod</v>
      </c>
      <c r="F1" s="68" t="s">
        <v>77</v>
      </c>
      <c r="G1" s="68" t="s">
        <v>193</v>
      </c>
      <c r="H1" s="68" t="s">
        <v>194</v>
      </c>
      <c r="I1" s="68" t="s">
        <v>195</v>
      </c>
      <c r="J1" s="68" t="s">
        <v>196</v>
      </c>
      <c r="K1" s="68" t="s">
        <v>197</v>
      </c>
      <c r="L1" s="68" t="s">
        <v>138</v>
      </c>
      <c r="M1" s="68" t="s">
        <v>139</v>
      </c>
      <c r="N1" s="68" t="s">
        <v>152</v>
      </c>
      <c r="O1" s="68" t="s">
        <v>153</v>
      </c>
      <c r="P1" s="68" t="s">
        <v>151</v>
      </c>
      <c r="Q1" s="68" t="s">
        <v>198</v>
      </c>
      <c r="R1" s="68" t="s">
        <v>199</v>
      </c>
      <c r="S1" s="68" t="s">
        <v>200</v>
      </c>
      <c r="T1" s="68" t="s">
        <v>190</v>
      </c>
      <c r="U1" s="68" t="s">
        <v>88</v>
      </c>
      <c r="V1" s="68" t="s">
        <v>140</v>
      </c>
      <c r="W1" s="68" t="s">
        <v>89</v>
      </c>
      <c r="X1" s="68" t="s">
        <v>90</v>
      </c>
      <c r="Y1" s="68" t="s">
        <v>201</v>
      </c>
      <c r="Z1" s="68" t="s">
        <v>92</v>
      </c>
      <c r="AA1" s="68" t="s">
        <v>91</v>
      </c>
      <c r="AB1" s="68" t="s">
        <v>202</v>
      </c>
      <c r="AC1" s="68" t="s">
        <v>203</v>
      </c>
      <c r="AD1" s="68" t="s">
        <v>204</v>
      </c>
      <c r="AE1" s="68" t="s">
        <v>205</v>
      </c>
      <c r="AF1" s="68" t="s">
        <v>206</v>
      </c>
      <c r="AG1" s="68" t="s">
        <v>207</v>
      </c>
      <c r="AH1" s="68" t="s">
        <v>208</v>
      </c>
      <c r="AI1" s="68" t="s">
        <v>209</v>
      </c>
      <c r="AJ1" s="68" t="s">
        <v>210</v>
      </c>
      <c r="AK1" s="68" t="s">
        <v>211</v>
      </c>
      <c r="AL1" s="68" t="s">
        <v>212</v>
      </c>
      <c r="AM1" s="68" t="s">
        <v>213</v>
      </c>
      <c r="AN1" s="68" t="s">
        <v>214</v>
      </c>
      <c r="AO1" s="68" t="s">
        <v>215</v>
      </c>
      <c r="AP1" s="68" t="s">
        <v>216</v>
      </c>
      <c r="AQ1" s="68" t="s">
        <v>217</v>
      </c>
      <c r="AR1" s="68" t="s">
        <v>218</v>
      </c>
      <c r="AS1" s="68" t="s">
        <v>219</v>
      </c>
      <c r="AT1" s="68" t="s">
        <v>220</v>
      </c>
      <c r="AU1" s="68" t="s">
        <v>221</v>
      </c>
      <c r="AV1" s="68" t="s">
        <v>222</v>
      </c>
      <c r="AW1" s="68" t="s">
        <v>223</v>
      </c>
      <c r="AX1" s="68" t="s">
        <v>224</v>
      </c>
      <c r="AY1" s="68" t="s">
        <v>225</v>
      </c>
      <c r="AZ1" s="68" t="s">
        <v>226</v>
      </c>
      <c r="BA1" s="68" t="s">
        <v>227</v>
      </c>
      <c r="BB1" s="68" t="s">
        <v>228</v>
      </c>
      <c r="BC1" s="68" t="s">
        <v>229</v>
      </c>
      <c r="BD1" s="68" t="s">
        <v>230</v>
      </c>
      <c r="BE1" s="68" t="s">
        <v>231</v>
      </c>
      <c r="BF1" s="68" t="s">
        <v>232</v>
      </c>
      <c r="BG1" s="68" t="s">
        <v>233</v>
      </c>
      <c r="BH1" s="68" t="s">
        <v>234</v>
      </c>
      <c r="BI1" s="68" t="s">
        <v>235</v>
      </c>
      <c r="BJ1" s="68" t="s">
        <v>236</v>
      </c>
      <c r="BK1" s="68" t="s">
        <v>237</v>
      </c>
      <c r="BL1" s="68" t="s">
        <v>238</v>
      </c>
      <c r="BM1" s="68" t="s">
        <v>239</v>
      </c>
      <c r="BN1" s="68" t="s">
        <v>240</v>
      </c>
      <c r="BO1" s="68" t="s">
        <v>241</v>
      </c>
      <c r="BP1" s="68" t="s">
        <v>242</v>
      </c>
      <c r="BQ1" s="68" t="s">
        <v>243</v>
      </c>
      <c r="BR1" s="68" t="s">
        <v>244</v>
      </c>
      <c r="BS1" s="68" t="s">
        <v>245</v>
      </c>
      <c r="BT1" s="68" t="s">
        <v>246</v>
      </c>
      <c r="BU1" s="68" t="s">
        <v>247</v>
      </c>
    </row>
    <row r="2" spans="1:73">
      <c r="A2" t="s">
        <v>503</v>
      </c>
      <c r="B2" t="s">
        <v>504</v>
      </c>
      <c r="C2" t="s">
        <v>0</v>
      </c>
      <c r="D2">
        <v>1</v>
      </c>
      <c r="E2" s="69" t="str">
        <f>CONCATENATE(B2,C2)</f>
        <v>EAfricaPill</v>
      </c>
      <c r="F2" s="47">
        <v>3.8719000000000001</v>
      </c>
      <c r="G2" s="47">
        <v>5.0282</v>
      </c>
      <c r="H2" s="47">
        <v>3.7111000000000001</v>
      </c>
      <c r="I2" s="47">
        <v>2.7046999999999999</v>
      </c>
      <c r="J2" s="47">
        <v>5.0282</v>
      </c>
      <c r="K2" s="47">
        <v>3.1703999999999999</v>
      </c>
      <c r="L2" s="47">
        <v>6.1547999999999998</v>
      </c>
      <c r="M2" s="47">
        <v>3.7336</v>
      </c>
      <c r="N2" s="47">
        <v>4.4515000000000002</v>
      </c>
      <c r="O2" s="47">
        <v>4.0255999999999998</v>
      </c>
      <c r="P2" s="47">
        <v>2.9803999999999999</v>
      </c>
      <c r="Q2" s="47">
        <v>4.2008999999999999</v>
      </c>
      <c r="R2" s="47">
        <v>3.4561000000000002</v>
      </c>
      <c r="S2" s="47">
        <v>3.8132999999999999</v>
      </c>
      <c r="T2" s="47">
        <v>4.0162000000000004</v>
      </c>
      <c r="U2" s="47">
        <v>3.7296999999999998</v>
      </c>
      <c r="V2" s="47">
        <v>4.0082000000000004</v>
      </c>
      <c r="W2" s="47">
        <v>3.96</v>
      </c>
      <c r="X2" s="47">
        <v>3.8279000000000001</v>
      </c>
      <c r="Y2" s="47">
        <v>4.3440000000000003</v>
      </c>
      <c r="Z2" s="47">
        <v>3.1974999999999998</v>
      </c>
      <c r="AA2" s="47">
        <v>3.8795000000000002</v>
      </c>
      <c r="AB2" s="47">
        <v>3.8668999999999998</v>
      </c>
      <c r="AC2" s="47">
        <v>3.8795000000000002</v>
      </c>
      <c r="AD2" s="47">
        <v>3.9539</v>
      </c>
      <c r="AE2" s="47">
        <v>3.2456999999999998</v>
      </c>
      <c r="AF2" s="47">
        <v>5.1797000000000004</v>
      </c>
      <c r="AG2" s="47">
        <v>2.7793999999999999</v>
      </c>
      <c r="AH2" s="47">
        <v>3.778</v>
      </c>
      <c r="AI2" s="47">
        <v>3.6191</v>
      </c>
      <c r="AJ2" s="47">
        <v>3.7437999999999998</v>
      </c>
      <c r="AK2" s="47">
        <v>4.2423999999999999</v>
      </c>
      <c r="AL2" s="47">
        <v>4.8658999999999999</v>
      </c>
      <c r="AM2" s="47">
        <v>3.5316999999999998</v>
      </c>
      <c r="AN2" s="47">
        <v>3.8441999999999998</v>
      </c>
      <c r="AO2" s="47">
        <v>4.4187000000000003</v>
      </c>
      <c r="AP2" s="47">
        <v>4.9885999999999999</v>
      </c>
      <c r="AQ2" s="47">
        <v>3.3119999999999998</v>
      </c>
      <c r="AR2" s="47">
        <v>3.7054</v>
      </c>
      <c r="AS2" s="47">
        <v>4.7380000000000004</v>
      </c>
      <c r="AT2" s="47">
        <v>5.0468000000000002</v>
      </c>
      <c r="AU2" s="47">
        <v>3.1013999999999999</v>
      </c>
      <c r="AV2" s="47">
        <v>3.8738000000000001</v>
      </c>
      <c r="AW2" s="47">
        <v>3.7284999999999999</v>
      </c>
      <c r="AX2" s="47">
        <v>5.0183999999999997</v>
      </c>
      <c r="AY2" s="47">
        <v>3.17</v>
      </c>
      <c r="AZ2" s="47">
        <v>3.7589999999999999</v>
      </c>
      <c r="BA2" s="47">
        <v>4.0933000000000002</v>
      </c>
      <c r="BB2" s="47">
        <v>5.0410000000000004</v>
      </c>
      <c r="BC2" s="47">
        <v>3.1751999999999998</v>
      </c>
      <c r="BD2" s="47">
        <v>3.8784999999999998</v>
      </c>
      <c r="BE2" s="47">
        <v>3.8651</v>
      </c>
      <c r="BF2" s="47">
        <v>4.2408999999999999</v>
      </c>
      <c r="BG2" s="47">
        <v>4.1662999999999997</v>
      </c>
      <c r="BH2" s="47">
        <v>4.7721</v>
      </c>
      <c r="BI2" s="47">
        <v>3.2945000000000002</v>
      </c>
      <c r="BJ2" s="47">
        <v>4.1254</v>
      </c>
      <c r="BK2" s="47">
        <v>4.9283999999999999</v>
      </c>
      <c r="BL2" s="47">
        <v>3.5447000000000002</v>
      </c>
      <c r="BM2" s="47">
        <v>3.2566000000000002</v>
      </c>
      <c r="BN2" s="47">
        <v>7.7045000000000003</v>
      </c>
      <c r="BO2" s="47">
        <v>3.1080000000000001</v>
      </c>
      <c r="BP2" s="47">
        <v>3.0348999999999999</v>
      </c>
      <c r="BQ2" s="47">
        <v>3.8161999999999998</v>
      </c>
      <c r="BR2" s="47">
        <v>5.0068999999999999</v>
      </c>
      <c r="BS2" s="47">
        <v>2.67</v>
      </c>
      <c r="BT2" s="47">
        <v>5.3482000000000003</v>
      </c>
      <c r="BU2" s="47">
        <v>3.8698000000000001</v>
      </c>
    </row>
    <row r="3" spans="1:73">
      <c r="A3" t="s">
        <v>503</v>
      </c>
      <c r="B3" t="s">
        <v>504</v>
      </c>
      <c r="C3" t="s">
        <v>1</v>
      </c>
      <c r="D3">
        <v>2</v>
      </c>
      <c r="E3" s="69" t="str">
        <f t="shared" ref="E3:E64" si="0">CONCATENATE(B3,C3)</f>
        <v>EAfricaIUD</v>
      </c>
      <c r="F3" s="47">
        <v>1.1173999999999999</v>
      </c>
      <c r="G3" s="47" t="s">
        <v>184</v>
      </c>
      <c r="H3" s="47" t="s">
        <v>184</v>
      </c>
      <c r="I3" s="47">
        <v>-0.34439999999999998</v>
      </c>
      <c r="J3" s="47" t="s">
        <v>184</v>
      </c>
      <c r="K3" s="47">
        <v>0.45519999999999999</v>
      </c>
      <c r="L3" s="47" t="s">
        <v>184</v>
      </c>
      <c r="M3" s="47">
        <v>1.1556999999999999</v>
      </c>
      <c r="N3" s="47" t="s">
        <v>184</v>
      </c>
      <c r="O3" s="47">
        <v>-0.91679999999999995</v>
      </c>
      <c r="P3" s="47">
        <v>-1E-4</v>
      </c>
      <c r="Q3" s="47">
        <v>-2.3889999999999998</v>
      </c>
      <c r="R3" s="47">
        <v>-5.1799999999999999E-2</v>
      </c>
      <c r="S3" s="47">
        <v>1.1753</v>
      </c>
      <c r="T3" s="47">
        <v>-1.0108999999999999</v>
      </c>
      <c r="U3" s="47" t="s">
        <v>184</v>
      </c>
      <c r="V3" s="47">
        <v>0.5746</v>
      </c>
      <c r="W3" s="47">
        <v>-0.89029999999999998</v>
      </c>
      <c r="X3" s="47">
        <v>-1.3942000000000001</v>
      </c>
      <c r="Y3" s="47">
        <v>-2.5581999999999998</v>
      </c>
      <c r="Z3" s="47" t="s">
        <v>184</v>
      </c>
      <c r="AA3" s="47">
        <v>-0.84519999999999995</v>
      </c>
      <c r="AB3" s="47">
        <v>-1.4837</v>
      </c>
      <c r="AC3" s="47">
        <v>-0.84519999999999995</v>
      </c>
      <c r="AD3" s="47" t="s">
        <v>184</v>
      </c>
      <c r="AE3" s="47" t="s">
        <v>184</v>
      </c>
      <c r="AF3" s="47" t="s">
        <v>184</v>
      </c>
      <c r="AG3" s="47" t="s">
        <v>184</v>
      </c>
      <c r="AH3" s="47" t="s">
        <v>184</v>
      </c>
      <c r="AI3" s="47" t="s">
        <v>184</v>
      </c>
      <c r="AJ3" s="47" t="s">
        <v>184</v>
      </c>
      <c r="AK3" s="47">
        <v>-0.90069999999999995</v>
      </c>
      <c r="AL3" s="47" t="s">
        <v>184</v>
      </c>
      <c r="AM3" s="47">
        <v>0.59409999999999996</v>
      </c>
      <c r="AN3" s="47">
        <v>-1E-4</v>
      </c>
      <c r="AO3" s="47">
        <v>-1.4278999999999999</v>
      </c>
      <c r="AP3" s="47" t="s">
        <v>184</v>
      </c>
      <c r="AQ3" s="47">
        <v>-0.91149999999999998</v>
      </c>
      <c r="AR3" s="47">
        <v>-1E-4</v>
      </c>
      <c r="AS3" s="47" t="s">
        <v>184</v>
      </c>
      <c r="AT3" s="47" t="s">
        <v>184</v>
      </c>
      <c r="AU3" s="47">
        <v>-1E-4</v>
      </c>
      <c r="AV3" s="47" t="s">
        <v>184</v>
      </c>
      <c r="AW3" s="47" t="s">
        <v>184</v>
      </c>
      <c r="AX3" s="47" t="s">
        <v>184</v>
      </c>
      <c r="AY3" s="47">
        <v>-1E-4</v>
      </c>
      <c r="AZ3" s="47" t="s">
        <v>184</v>
      </c>
      <c r="BA3" s="47" t="s">
        <v>184</v>
      </c>
      <c r="BB3" s="47" t="s">
        <v>184</v>
      </c>
      <c r="BC3" s="47">
        <v>-0.86860000000000004</v>
      </c>
      <c r="BD3" s="47">
        <v>-1E-4</v>
      </c>
      <c r="BE3" s="47" t="s">
        <v>184</v>
      </c>
      <c r="BF3" s="47" t="s">
        <v>184</v>
      </c>
      <c r="BG3" s="47">
        <v>-1.3591</v>
      </c>
      <c r="BH3" s="47" t="s">
        <v>184</v>
      </c>
      <c r="BI3" s="47">
        <v>-1.2826</v>
      </c>
      <c r="BJ3" s="47">
        <v>-1.7977000000000001</v>
      </c>
      <c r="BK3" s="47" t="s">
        <v>184</v>
      </c>
      <c r="BL3" s="47">
        <v>-1E-4</v>
      </c>
      <c r="BM3" s="47" t="s">
        <v>184</v>
      </c>
      <c r="BN3" s="47" t="s">
        <v>184</v>
      </c>
      <c r="BO3" s="47">
        <v>-1E-4</v>
      </c>
      <c r="BP3" s="47" t="s">
        <v>184</v>
      </c>
      <c r="BQ3" s="47">
        <v>-8.6099999999999996E-2</v>
      </c>
      <c r="BR3" s="47" t="s">
        <v>184</v>
      </c>
      <c r="BS3" s="47">
        <v>-1E-4</v>
      </c>
      <c r="BT3" s="47" t="s">
        <v>184</v>
      </c>
      <c r="BU3" s="47">
        <v>-0.94769999999999999</v>
      </c>
    </row>
    <row r="4" spans="1:73">
      <c r="A4" t="s">
        <v>503</v>
      </c>
      <c r="B4" t="s">
        <v>504</v>
      </c>
      <c r="C4" t="s">
        <v>505</v>
      </c>
      <c r="D4">
        <v>3</v>
      </c>
      <c r="E4" s="69" t="str">
        <f t="shared" si="0"/>
        <v>EAfricaInject</v>
      </c>
      <c r="F4" s="47">
        <v>1.5649999999999999</v>
      </c>
      <c r="G4" s="47">
        <v>2.4744000000000002</v>
      </c>
      <c r="H4" s="47">
        <v>1.2413000000000001</v>
      </c>
      <c r="I4" s="47">
        <v>0.99480000000000002</v>
      </c>
      <c r="J4" s="47">
        <v>2.4744000000000002</v>
      </c>
      <c r="K4" s="47">
        <v>1.1006</v>
      </c>
      <c r="L4" s="47">
        <v>1.8042</v>
      </c>
      <c r="M4" s="47">
        <v>1.5532999999999999</v>
      </c>
      <c r="N4" s="47">
        <v>2.141</v>
      </c>
      <c r="O4" s="47">
        <v>1.5035000000000001</v>
      </c>
      <c r="P4" s="47">
        <v>1.3185</v>
      </c>
      <c r="Q4" s="47">
        <v>2.1265999999999998</v>
      </c>
      <c r="R4" s="47">
        <v>1.1480999999999999</v>
      </c>
      <c r="S4" s="47">
        <v>1.8071999999999999</v>
      </c>
      <c r="T4" s="47">
        <v>1.1711</v>
      </c>
      <c r="U4" s="47">
        <v>1.7846</v>
      </c>
      <c r="V4" s="47">
        <v>1.3479000000000001</v>
      </c>
      <c r="W4" s="47">
        <v>1.4036999999999999</v>
      </c>
      <c r="X4" s="47">
        <v>1.6165</v>
      </c>
      <c r="Y4" s="47">
        <v>1.5834999999999999</v>
      </c>
      <c r="Z4" s="47">
        <v>1.7202</v>
      </c>
      <c r="AA4" s="47">
        <v>1.3624000000000001</v>
      </c>
      <c r="AB4" s="47">
        <v>1.6194</v>
      </c>
      <c r="AC4" s="47">
        <v>1.3624000000000001</v>
      </c>
      <c r="AD4" s="47">
        <v>1.8223</v>
      </c>
      <c r="AE4" s="47">
        <v>1.4359999999999999</v>
      </c>
      <c r="AF4" s="47">
        <v>2.629</v>
      </c>
      <c r="AG4" s="47">
        <v>1.3687</v>
      </c>
      <c r="AH4" s="47">
        <v>2.1515</v>
      </c>
      <c r="AI4" s="47">
        <v>1.2232000000000001</v>
      </c>
      <c r="AJ4" s="47">
        <v>1.3509</v>
      </c>
      <c r="AK4" s="47">
        <v>1.3401000000000001</v>
      </c>
      <c r="AL4" s="47">
        <v>2.3287</v>
      </c>
      <c r="AM4" s="47">
        <v>0.82899999999999996</v>
      </c>
      <c r="AN4" s="47">
        <v>1.4826999999999999</v>
      </c>
      <c r="AO4" s="47">
        <v>1.1135999999999999</v>
      </c>
      <c r="AP4" s="47">
        <v>1.8448</v>
      </c>
      <c r="AQ4" s="47">
        <v>1.0975999999999999</v>
      </c>
      <c r="AR4" s="47">
        <v>1.4322999999999999</v>
      </c>
      <c r="AS4" s="47">
        <v>1.3502000000000001</v>
      </c>
      <c r="AT4" s="47">
        <v>2.7332999999999998</v>
      </c>
      <c r="AU4" s="47">
        <v>1.0995999999999999</v>
      </c>
      <c r="AV4" s="47">
        <v>1.9443999999999999</v>
      </c>
      <c r="AW4" s="47">
        <v>1.1231</v>
      </c>
      <c r="AX4" s="47">
        <v>2.5836000000000001</v>
      </c>
      <c r="AY4" s="47">
        <v>1.1565000000000001</v>
      </c>
      <c r="AZ4" s="47">
        <v>1.8325</v>
      </c>
      <c r="BA4" s="47">
        <v>1.3048</v>
      </c>
      <c r="BB4" s="47">
        <v>2.1360999999999999</v>
      </c>
      <c r="BC4" s="47">
        <v>0.87080000000000002</v>
      </c>
      <c r="BD4" s="47">
        <v>1.726</v>
      </c>
      <c r="BE4" s="47">
        <v>0.48899999999999999</v>
      </c>
      <c r="BF4" s="47">
        <v>2.2982999999999998</v>
      </c>
      <c r="BG4" s="47">
        <v>1.7326999999999999</v>
      </c>
      <c r="BH4" s="47">
        <v>2.6652999999999998</v>
      </c>
      <c r="BI4" s="47">
        <v>1.0648</v>
      </c>
      <c r="BJ4" s="47">
        <v>2.2241</v>
      </c>
      <c r="BK4" s="47">
        <v>1.1993</v>
      </c>
      <c r="BL4" s="47">
        <v>1.2097</v>
      </c>
      <c r="BM4" s="47">
        <v>0.77739999999999998</v>
      </c>
      <c r="BN4" s="47">
        <v>1.5073000000000001</v>
      </c>
      <c r="BO4" s="47">
        <v>1.1109</v>
      </c>
      <c r="BP4" s="47">
        <v>1.1292</v>
      </c>
      <c r="BQ4" s="47">
        <v>1.1675</v>
      </c>
      <c r="BR4" s="47">
        <v>2.5911</v>
      </c>
      <c r="BS4" s="47">
        <v>1.0673999999999999</v>
      </c>
      <c r="BT4" s="47">
        <v>1.47</v>
      </c>
      <c r="BU4" s="47">
        <v>1.1375999999999999</v>
      </c>
    </row>
    <row r="5" spans="1:73">
      <c r="A5" t="s">
        <v>503</v>
      </c>
      <c r="B5" t="s">
        <v>504</v>
      </c>
      <c r="C5" t="s">
        <v>74</v>
      </c>
      <c r="D5">
        <v>4</v>
      </c>
      <c r="E5" s="69" t="str">
        <f t="shared" si="0"/>
        <v>EAfricaImplant</v>
      </c>
      <c r="F5" s="47">
        <v>0.41310000000000002</v>
      </c>
      <c r="G5" s="47">
        <v>-0.44879999999999998</v>
      </c>
      <c r="H5" s="47">
        <v>0</v>
      </c>
      <c r="I5" s="47">
        <v>0.59289999999999998</v>
      </c>
      <c r="J5" s="47">
        <v>-0.44879999999999998</v>
      </c>
      <c r="K5" s="47">
        <v>0.3997</v>
      </c>
      <c r="L5" s="47" t="s">
        <v>184</v>
      </c>
      <c r="M5" s="47">
        <v>0.42709999999999998</v>
      </c>
      <c r="N5" s="47">
        <v>-0.51959999999999995</v>
      </c>
      <c r="O5" s="47">
        <v>0.69530000000000003</v>
      </c>
      <c r="P5" s="47">
        <v>0.123</v>
      </c>
      <c r="Q5" s="47">
        <v>0.65</v>
      </c>
      <c r="R5" s="47">
        <v>0.29409999999999997</v>
      </c>
      <c r="S5" s="47">
        <v>0.73150000000000004</v>
      </c>
      <c r="T5" s="47">
        <v>0.10970000000000001</v>
      </c>
      <c r="U5" s="47">
        <v>0.14019999999999999</v>
      </c>
      <c r="V5" s="47">
        <v>0.58620000000000005</v>
      </c>
      <c r="W5" s="47">
        <v>0.75839999999999996</v>
      </c>
      <c r="X5" s="47">
        <v>0.28220000000000001</v>
      </c>
      <c r="Y5" s="47">
        <v>0.12609999999999999</v>
      </c>
      <c r="Z5" s="47">
        <v>-1E-4</v>
      </c>
      <c r="AA5" s="47">
        <v>0.93510000000000004</v>
      </c>
      <c r="AB5" s="47">
        <v>9.0800000000000006E-2</v>
      </c>
      <c r="AC5" s="47">
        <v>0.93510000000000004</v>
      </c>
      <c r="AD5" s="47">
        <v>0.1676</v>
      </c>
      <c r="AE5" s="47" t="s">
        <v>184</v>
      </c>
      <c r="AF5" s="47" t="s">
        <v>184</v>
      </c>
      <c r="AG5" s="47">
        <v>0.1691</v>
      </c>
      <c r="AH5" s="47">
        <v>-1E-4</v>
      </c>
      <c r="AI5" s="47">
        <v>0.2472</v>
      </c>
      <c r="AJ5" s="47">
        <v>0</v>
      </c>
      <c r="AK5" s="47">
        <v>1.1129</v>
      </c>
      <c r="AL5" s="47" t="s">
        <v>184</v>
      </c>
      <c r="AM5" s="47">
        <v>0.53400000000000003</v>
      </c>
      <c r="AN5" s="47">
        <v>1.1462000000000001</v>
      </c>
      <c r="AO5" s="47">
        <v>0</v>
      </c>
      <c r="AP5" s="47" t="s">
        <v>184</v>
      </c>
      <c r="AQ5" s="47">
        <v>0.59519999999999995</v>
      </c>
      <c r="AR5" s="47">
        <v>-1.2996000000000001</v>
      </c>
      <c r="AS5" s="47">
        <v>-1E-4</v>
      </c>
      <c r="AT5" s="47" t="s">
        <v>184</v>
      </c>
      <c r="AU5" s="47">
        <v>0.32879999999999998</v>
      </c>
      <c r="AV5" s="47">
        <v>0.44650000000000001</v>
      </c>
      <c r="AW5" s="47">
        <v>0.14349999999999999</v>
      </c>
      <c r="AX5" s="47" t="s">
        <v>184</v>
      </c>
      <c r="AY5" s="47">
        <v>0.1089</v>
      </c>
      <c r="AZ5" s="47">
        <v>0</v>
      </c>
      <c r="BA5" s="47">
        <v>0.15840000000000001</v>
      </c>
      <c r="BB5" s="47" t="s">
        <v>184</v>
      </c>
      <c r="BC5" s="47">
        <v>0.8629</v>
      </c>
      <c r="BD5" s="47">
        <v>-1.6161000000000001</v>
      </c>
      <c r="BE5" s="47">
        <v>-1E-4</v>
      </c>
      <c r="BF5" s="47">
        <v>-1E-4</v>
      </c>
      <c r="BG5" s="47">
        <v>-1.0994999999999999</v>
      </c>
      <c r="BH5" s="47">
        <v>-0.58709999999999996</v>
      </c>
      <c r="BI5" s="47">
        <v>-0.6593</v>
      </c>
      <c r="BJ5" s="47">
        <v>0.8256</v>
      </c>
      <c r="BK5" s="47" t="s">
        <v>184</v>
      </c>
      <c r="BL5" s="47">
        <v>0.1179</v>
      </c>
      <c r="BM5" s="47">
        <v>-0.75780000000000003</v>
      </c>
      <c r="BN5" s="47" t="s">
        <v>184</v>
      </c>
      <c r="BO5" s="47">
        <v>0.30919999999999997</v>
      </c>
      <c r="BP5" s="47">
        <v>-0.63060000000000005</v>
      </c>
      <c r="BQ5" s="47">
        <v>0.1278</v>
      </c>
      <c r="BR5" s="47">
        <v>-0.54179999999999995</v>
      </c>
      <c r="BS5" s="47">
        <v>0.7903</v>
      </c>
      <c r="BT5" s="47" t="s">
        <v>184</v>
      </c>
      <c r="BU5" s="47">
        <v>0.1163</v>
      </c>
    </row>
    <row r="6" spans="1:73">
      <c r="A6" t="s">
        <v>503</v>
      </c>
      <c r="B6" t="s">
        <v>504</v>
      </c>
      <c r="C6" t="s">
        <v>65</v>
      </c>
      <c r="D6">
        <v>5</v>
      </c>
      <c r="E6" s="69" t="str">
        <f t="shared" si="0"/>
        <v>EAfricaCondom</v>
      </c>
      <c r="F6" s="47">
        <v>2.7277</v>
      </c>
      <c r="G6" s="47">
        <v>2.9687999999999999</v>
      </c>
      <c r="H6" s="47">
        <v>3.3565999999999998</v>
      </c>
      <c r="I6" s="47">
        <v>1.6999</v>
      </c>
      <c r="J6" s="47">
        <v>2.9687999999999999</v>
      </c>
      <c r="K6" s="47">
        <v>2.4115000000000002</v>
      </c>
      <c r="L6" s="47">
        <v>1.5237000000000001</v>
      </c>
      <c r="M6" s="47">
        <v>3.5278</v>
      </c>
      <c r="N6" s="47">
        <v>2.4554</v>
      </c>
      <c r="O6" s="47">
        <v>2.7746</v>
      </c>
      <c r="P6" s="47">
        <v>3.6116999999999999</v>
      </c>
      <c r="Q6" s="47">
        <v>2.6663000000000001</v>
      </c>
      <c r="R6" s="47">
        <v>2.9001000000000001</v>
      </c>
      <c r="S6" s="47">
        <v>2.6817000000000002</v>
      </c>
      <c r="T6" s="47">
        <v>2.9365000000000001</v>
      </c>
      <c r="U6" s="47">
        <v>4.5979999999999999</v>
      </c>
      <c r="V6" s="47">
        <v>1.8802000000000001</v>
      </c>
      <c r="W6" s="47">
        <v>1.6507000000000001</v>
      </c>
      <c r="X6" s="47">
        <v>3.6978</v>
      </c>
      <c r="Y6" s="47">
        <v>4.5338000000000003</v>
      </c>
      <c r="Z6" s="47">
        <v>2.1652999999999998</v>
      </c>
      <c r="AA6" s="47">
        <v>2.0009999999999999</v>
      </c>
      <c r="AB6" s="47">
        <v>3.4091</v>
      </c>
      <c r="AC6" s="47">
        <v>2.0009999999999999</v>
      </c>
      <c r="AD6" s="47">
        <v>5.1224999999999996</v>
      </c>
      <c r="AE6" s="47">
        <v>-3.0876999999999999</v>
      </c>
      <c r="AF6" s="47">
        <v>5.173</v>
      </c>
      <c r="AG6" s="47">
        <v>3.8996</v>
      </c>
      <c r="AH6" s="47">
        <v>4.8433999999999999</v>
      </c>
      <c r="AI6" s="47">
        <v>-3.6063000000000001</v>
      </c>
      <c r="AJ6" s="47">
        <v>2.0207999999999999</v>
      </c>
      <c r="AK6" s="47">
        <v>1.7830999999999999</v>
      </c>
      <c r="AL6" s="47">
        <v>1.9975000000000001</v>
      </c>
      <c r="AM6" s="47">
        <v>1.7181999999999999</v>
      </c>
      <c r="AN6" s="47">
        <v>1.7315</v>
      </c>
      <c r="AO6" s="47">
        <v>2.5720000000000001</v>
      </c>
      <c r="AP6" s="47">
        <v>1.6921999999999999</v>
      </c>
      <c r="AQ6" s="47">
        <v>1.5865</v>
      </c>
      <c r="AR6" s="47">
        <v>1.5968</v>
      </c>
      <c r="AS6" s="47">
        <v>1.9634</v>
      </c>
      <c r="AT6" s="47">
        <v>4.2953999999999999</v>
      </c>
      <c r="AU6" s="47">
        <v>3.0377999999999998</v>
      </c>
      <c r="AV6" s="47">
        <v>3.7429000000000001</v>
      </c>
      <c r="AW6" s="47">
        <v>3.5285000000000002</v>
      </c>
      <c r="AX6" s="47">
        <v>3.5615999999999999</v>
      </c>
      <c r="AY6" s="47">
        <v>3.2038000000000002</v>
      </c>
      <c r="AZ6" s="47">
        <v>3.3531</v>
      </c>
      <c r="BA6" s="47">
        <v>3.6482999999999999</v>
      </c>
      <c r="BB6" s="47">
        <v>2.351</v>
      </c>
      <c r="BC6" s="47">
        <v>1.5084</v>
      </c>
      <c r="BD6" s="47">
        <v>2.0177999999999998</v>
      </c>
      <c r="BE6" s="47">
        <v>1.9188000000000001</v>
      </c>
      <c r="BF6" s="47">
        <v>3.3818000000000001</v>
      </c>
      <c r="BG6" s="47">
        <v>2.048</v>
      </c>
      <c r="BH6" s="47">
        <v>2.8129</v>
      </c>
      <c r="BI6" s="47">
        <v>2.2549000000000001</v>
      </c>
      <c r="BJ6" s="47">
        <v>2.6307</v>
      </c>
      <c r="BK6" s="47">
        <v>-3.4060999999999999</v>
      </c>
      <c r="BL6" s="47">
        <v>3.4538000000000002</v>
      </c>
      <c r="BM6" s="47">
        <v>1.7739</v>
      </c>
      <c r="BN6" s="47" t="s">
        <v>184</v>
      </c>
      <c r="BO6" s="47">
        <v>2.5497000000000001</v>
      </c>
      <c r="BP6" s="47">
        <v>2.9904999999999999</v>
      </c>
      <c r="BQ6" s="47">
        <v>2.8285</v>
      </c>
      <c r="BR6" s="47">
        <v>3.0436999999999999</v>
      </c>
      <c r="BS6" s="47">
        <v>1.9392</v>
      </c>
      <c r="BT6" s="47" t="s">
        <v>184</v>
      </c>
      <c r="BU6" s="47">
        <v>3.1711</v>
      </c>
    </row>
    <row r="7" spans="1:73">
      <c r="A7" t="s">
        <v>503</v>
      </c>
      <c r="B7" t="s">
        <v>504</v>
      </c>
      <c r="C7" t="s">
        <v>506</v>
      </c>
      <c r="D7">
        <v>6</v>
      </c>
      <c r="E7" s="69" t="str">
        <f t="shared" si="0"/>
        <v>EAfricaPeriAbst</v>
      </c>
      <c r="F7" s="47">
        <v>12.0672</v>
      </c>
      <c r="G7" s="47">
        <v>16.143599999999999</v>
      </c>
      <c r="H7" s="47">
        <v>10.854200000000001</v>
      </c>
      <c r="I7" s="47">
        <v>9.1390999999999991</v>
      </c>
      <c r="J7" s="47">
        <v>16.143599999999999</v>
      </c>
      <c r="K7" s="47">
        <v>9.7827000000000002</v>
      </c>
      <c r="L7" s="47">
        <v>11.5044</v>
      </c>
      <c r="M7" s="47">
        <v>12.169700000000001</v>
      </c>
      <c r="N7" s="47">
        <v>13.429500000000001</v>
      </c>
      <c r="O7" s="47">
        <v>11.554</v>
      </c>
      <c r="P7" s="47">
        <v>11.0915</v>
      </c>
      <c r="Q7" s="47">
        <v>13.1403</v>
      </c>
      <c r="R7" s="47">
        <v>10.887600000000001</v>
      </c>
      <c r="S7" s="47">
        <v>12.665800000000001</v>
      </c>
      <c r="T7" s="47">
        <v>10.880699999999999</v>
      </c>
      <c r="U7" s="47">
        <v>16.502500000000001</v>
      </c>
      <c r="V7" s="47">
        <v>8.1460000000000008</v>
      </c>
      <c r="W7" s="47">
        <v>4.7450999999999999</v>
      </c>
      <c r="X7" s="47">
        <v>14.755100000000001</v>
      </c>
      <c r="Y7" s="47">
        <v>13.436999999999999</v>
      </c>
      <c r="Z7" s="47">
        <v>12.2469</v>
      </c>
      <c r="AA7" s="47">
        <v>10.326599999999999</v>
      </c>
      <c r="AB7" s="47">
        <v>12.918900000000001</v>
      </c>
      <c r="AC7" s="47">
        <v>10.326599999999999</v>
      </c>
      <c r="AD7" s="47">
        <v>15.041</v>
      </c>
      <c r="AE7" s="47" t="s">
        <v>184</v>
      </c>
      <c r="AF7" s="47">
        <v>-23.413599999999999</v>
      </c>
      <c r="AG7" s="47">
        <v>12.968400000000001</v>
      </c>
      <c r="AH7" s="47">
        <v>18.7483</v>
      </c>
      <c r="AI7" s="47">
        <v>13.0284</v>
      </c>
      <c r="AJ7" s="47">
        <v>9.6611999999999991</v>
      </c>
      <c r="AK7" s="47">
        <v>6.6548999999999996</v>
      </c>
      <c r="AL7" s="47">
        <v>10.311999999999999</v>
      </c>
      <c r="AM7" s="47">
        <v>6.8133999999999997</v>
      </c>
      <c r="AN7" s="47">
        <v>8.1106999999999996</v>
      </c>
      <c r="AO7" s="47">
        <v>8.2607999999999997</v>
      </c>
      <c r="AP7" s="47">
        <v>-6.0242000000000004</v>
      </c>
      <c r="AQ7" s="47">
        <v>3.9228999999999998</v>
      </c>
      <c r="AR7" s="47">
        <v>4.1406000000000001</v>
      </c>
      <c r="AS7" s="47">
        <v>-6.9314999999999998</v>
      </c>
      <c r="AT7" s="47">
        <v>20.2745</v>
      </c>
      <c r="AU7" s="47">
        <v>11.809900000000001</v>
      </c>
      <c r="AV7" s="47">
        <v>16.6006</v>
      </c>
      <c r="AW7" s="47">
        <v>11.7156</v>
      </c>
      <c r="AX7" s="47">
        <v>16.113399999999999</v>
      </c>
      <c r="AY7" s="47">
        <v>11.108700000000001</v>
      </c>
      <c r="AZ7" s="47">
        <v>14.6168</v>
      </c>
      <c r="BA7" s="47">
        <v>10.066700000000001</v>
      </c>
      <c r="BB7" s="47">
        <v>-16.118200000000002</v>
      </c>
      <c r="BC7" s="47">
        <v>7.0041000000000002</v>
      </c>
      <c r="BD7" s="47">
        <v>9.2518999999999991</v>
      </c>
      <c r="BE7" s="47">
        <v>-13.4407</v>
      </c>
      <c r="BF7" s="47">
        <v>14.3902</v>
      </c>
      <c r="BG7" s="47">
        <v>11.3858</v>
      </c>
      <c r="BH7" s="47">
        <v>15.4755</v>
      </c>
      <c r="BI7" s="47">
        <v>9.1135999999999999</v>
      </c>
      <c r="BJ7" s="47">
        <v>12.742000000000001</v>
      </c>
      <c r="BK7" s="47" t="s">
        <v>184</v>
      </c>
      <c r="BL7" s="47">
        <v>11.6891</v>
      </c>
      <c r="BM7" s="47">
        <v>-8.0169999999999995</v>
      </c>
      <c r="BN7" s="47" t="s">
        <v>184</v>
      </c>
      <c r="BO7" s="47">
        <v>10.0686</v>
      </c>
      <c r="BP7" s="47">
        <v>12.469900000000001</v>
      </c>
      <c r="BQ7" s="47">
        <v>10.0047</v>
      </c>
      <c r="BR7" s="47">
        <v>15.394299999999999</v>
      </c>
      <c r="BS7" s="47">
        <v>9.8697999999999997</v>
      </c>
      <c r="BT7" s="47" t="s">
        <v>184</v>
      </c>
      <c r="BU7" s="47">
        <v>9.6760999999999999</v>
      </c>
    </row>
    <row r="8" spans="1:73">
      <c r="A8" t="s">
        <v>503</v>
      </c>
      <c r="B8" t="s">
        <v>504</v>
      </c>
      <c r="C8" t="s">
        <v>507</v>
      </c>
      <c r="D8">
        <v>7</v>
      </c>
      <c r="E8" s="69" t="str">
        <f t="shared" si="0"/>
        <v>EAfricaWithdraw</v>
      </c>
      <c r="F8" s="47">
        <v>13.4679</v>
      </c>
      <c r="G8" s="47">
        <v>15.088800000000001</v>
      </c>
      <c r="H8" s="47">
        <v>14.4175</v>
      </c>
      <c r="I8" s="47">
        <v>11.3873</v>
      </c>
      <c r="J8" s="47">
        <v>15.088800000000001</v>
      </c>
      <c r="K8" s="47">
        <v>12.579800000000001</v>
      </c>
      <c r="L8" s="47" t="s">
        <v>184</v>
      </c>
      <c r="M8" s="47">
        <v>13.4274</v>
      </c>
      <c r="N8" s="47">
        <v>13.987399999999999</v>
      </c>
      <c r="O8" s="47">
        <v>13.3256</v>
      </c>
      <c r="P8" s="47">
        <v>13.2395</v>
      </c>
      <c r="Q8" s="47">
        <v>13.4178</v>
      </c>
      <c r="R8" s="47">
        <v>13.487</v>
      </c>
      <c r="S8" s="47">
        <v>13.551399999999999</v>
      </c>
      <c r="T8" s="47">
        <v>13.287699999999999</v>
      </c>
      <c r="U8" s="47">
        <v>14.741</v>
      </c>
      <c r="V8" s="47">
        <v>12.045299999999999</v>
      </c>
      <c r="W8" s="47">
        <v>12.2684</v>
      </c>
      <c r="X8" s="47">
        <v>13.745200000000001</v>
      </c>
      <c r="Y8" s="47">
        <v>13.0792</v>
      </c>
      <c r="Z8" s="47">
        <v>13.2486</v>
      </c>
      <c r="AA8" s="47">
        <v>14.949</v>
      </c>
      <c r="AB8" s="47">
        <v>13.1463</v>
      </c>
      <c r="AC8" s="47">
        <v>14.949</v>
      </c>
      <c r="AD8" s="47">
        <v>14.7042</v>
      </c>
      <c r="AE8" s="47" t="s">
        <v>184</v>
      </c>
      <c r="AF8" s="47">
        <v>15.740600000000001</v>
      </c>
      <c r="AG8" s="47">
        <v>14.166600000000001</v>
      </c>
      <c r="AH8" s="47">
        <v>14.0337</v>
      </c>
      <c r="AI8" s="47">
        <v>16.2727</v>
      </c>
      <c r="AJ8" s="47">
        <v>10.962300000000001</v>
      </c>
      <c r="AK8" s="47">
        <v>14.8558</v>
      </c>
      <c r="AL8" s="47">
        <v>14.256</v>
      </c>
      <c r="AM8" s="47">
        <v>10.9367</v>
      </c>
      <c r="AN8" s="47">
        <v>13.004799999999999</v>
      </c>
      <c r="AO8" s="47">
        <v>9.8935999999999993</v>
      </c>
      <c r="AP8" s="47">
        <v>-10.834899999999999</v>
      </c>
      <c r="AQ8" s="47">
        <v>13.016400000000001</v>
      </c>
      <c r="AR8" s="47">
        <v>13.331300000000001</v>
      </c>
      <c r="AS8" s="47" t="s">
        <v>184</v>
      </c>
      <c r="AT8" s="47">
        <v>16.144400000000001</v>
      </c>
      <c r="AU8" s="47">
        <v>12.473000000000001</v>
      </c>
      <c r="AV8" s="47">
        <v>13.603300000000001</v>
      </c>
      <c r="AW8" s="47">
        <v>14.037699999999999</v>
      </c>
      <c r="AX8" s="47">
        <v>14.911300000000001</v>
      </c>
      <c r="AY8" s="47">
        <v>12.208500000000001</v>
      </c>
      <c r="AZ8" s="47">
        <v>12.820600000000001</v>
      </c>
      <c r="BA8" s="47">
        <v>13.859</v>
      </c>
      <c r="BB8" s="47">
        <v>-15.8947</v>
      </c>
      <c r="BC8" s="47">
        <v>-14.3812</v>
      </c>
      <c r="BD8" s="47">
        <v>16.555</v>
      </c>
      <c r="BE8" s="47" t="s">
        <v>184</v>
      </c>
      <c r="BF8" s="47">
        <v>13.333500000000001</v>
      </c>
      <c r="BG8" s="47">
        <v>-13.696899999999999</v>
      </c>
      <c r="BH8" s="47">
        <v>14.194800000000001</v>
      </c>
      <c r="BI8" s="47">
        <v>11.542</v>
      </c>
      <c r="BJ8" s="47">
        <v>13.436500000000001</v>
      </c>
      <c r="BK8" s="47" t="s">
        <v>184</v>
      </c>
      <c r="BL8" s="47">
        <v>12.9939</v>
      </c>
      <c r="BM8" s="47">
        <v>-16.611499999999999</v>
      </c>
      <c r="BN8" s="47" t="s">
        <v>184</v>
      </c>
      <c r="BO8" s="47">
        <v>12.8324</v>
      </c>
      <c r="BP8" s="47">
        <v>13.726599999999999</v>
      </c>
      <c r="BQ8" s="47">
        <v>13.305899999999999</v>
      </c>
      <c r="BR8" s="47">
        <v>14.8774</v>
      </c>
      <c r="BS8" s="47">
        <v>12.281499999999999</v>
      </c>
      <c r="BT8" s="47" t="s">
        <v>184</v>
      </c>
      <c r="BU8" s="47">
        <v>12.979799999999999</v>
      </c>
    </row>
    <row r="9" spans="1:73">
      <c r="A9" t="s">
        <v>503</v>
      </c>
      <c r="B9" t="s">
        <v>508</v>
      </c>
      <c r="C9" t="s">
        <v>0</v>
      </c>
      <c r="D9">
        <v>8</v>
      </c>
      <c r="E9" s="69" t="str">
        <f t="shared" si="0"/>
        <v>WAfricaPill</v>
      </c>
      <c r="F9" s="47">
        <v>3.0916000000000001</v>
      </c>
      <c r="G9" s="47">
        <v>2.5312000000000001</v>
      </c>
      <c r="H9" s="47">
        <v>3.9502000000000002</v>
      </c>
      <c r="I9" s="47">
        <v>2.9405000000000001</v>
      </c>
      <c r="J9" s="47">
        <v>2.5312000000000001</v>
      </c>
      <c r="K9" s="47">
        <v>3.3582999999999998</v>
      </c>
      <c r="L9" s="47">
        <v>-2.3079999999999998</v>
      </c>
      <c r="M9" s="47">
        <v>3.1312000000000002</v>
      </c>
      <c r="N9" s="47">
        <v>2.9154</v>
      </c>
      <c r="O9" s="47">
        <v>2.9075000000000002</v>
      </c>
      <c r="P9" s="47">
        <v>3.3504</v>
      </c>
      <c r="Q9" s="47">
        <v>2.9062999999999999</v>
      </c>
      <c r="R9" s="47">
        <v>3.2332999999999998</v>
      </c>
      <c r="S9" s="47">
        <v>3.0708000000000002</v>
      </c>
      <c r="T9" s="47">
        <v>3.2124999999999999</v>
      </c>
      <c r="U9" s="47">
        <v>3.4</v>
      </c>
      <c r="V9" s="47">
        <v>2.9708999999999999</v>
      </c>
      <c r="W9" s="47">
        <v>3.4028999999999998</v>
      </c>
      <c r="X9" s="47">
        <v>2.7269000000000001</v>
      </c>
      <c r="Y9" s="47">
        <v>3.2265000000000001</v>
      </c>
      <c r="Z9" s="47">
        <v>-0.41260000000000002</v>
      </c>
      <c r="AA9" s="47">
        <v>3.1617999999999999</v>
      </c>
      <c r="AB9" s="47">
        <v>3.0747</v>
      </c>
      <c r="AC9" s="47">
        <v>3.1617999999999999</v>
      </c>
      <c r="AD9" s="47">
        <v>3.3755999999999999</v>
      </c>
      <c r="AE9" s="47" t="s">
        <v>184</v>
      </c>
      <c r="AF9" s="47">
        <v>2.7648000000000001</v>
      </c>
      <c r="AG9" s="47">
        <v>3.6812</v>
      </c>
      <c r="AH9" s="47">
        <v>3.2736000000000001</v>
      </c>
      <c r="AI9" s="47">
        <v>-3.9758</v>
      </c>
      <c r="AJ9" s="47">
        <v>2.9184999999999999</v>
      </c>
      <c r="AK9" s="47">
        <v>3.1137000000000001</v>
      </c>
      <c r="AL9" s="47">
        <v>2.4474</v>
      </c>
      <c r="AM9" s="47">
        <v>3.2292999999999998</v>
      </c>
      <c r="AN9" s="47">
        <v>2.9914000000000001</v>
      </c>
      <c r="AO9" s="47">
        <v>2.8978999999999999</v>
      </c>
      <c r="AP9" s="47">
        <v>2.9188000000000001</v>
      </c>
      <c r="AQ9" s="47">
        <v>3.6293000000000002</v>
      </c>
      <c r="AR9" s="47">
        <v>3.4478</v>
      </c>
      <c r="AS9" s="47">
        <v>3.2198000000000002</v>
      </c>
      <c r="AT9" s="47">
        <v>2.1177000000000001</v>
      </c>
      <c r="AU9" s="47">
        <v>3.0306000000000002</v>
      </c>
      <c r="AV9" s="47">
        <v>2.6347999999999998</v>
      </c>
      <c r="AW9" s="47">
        <v>3.2094</v>
      </c>
      <c r="AX9" s="47">
        <v>1.9851000000000001</v>
      </c>
      <c r="AY9" s="47">
        <v>3.5596999999999999</v>
      </c>
      <c r="AZ9" s="47">
        <v>2.9403000000000001</v>
      </c>
      <c r="BA9" s="47">
        <v>3.7069000000000001</v>
      </c>
      <c r="BB9" s="47">
        <v>4.2313000000000001</v>
      </c>
      <c r="BC9" s="47">
        <v>2.6120000000000001</v>
      </c>
      <c r="BD9" s="47">
        <v>3.5185</v>
      </c>
      <c r="BE9" s="47" t="s">
        <v>184</v>
      </c>
      <c r="BF9" s="47">
        <v>2.4476</v>
      </c>
      <c r="BG9" s="47">
        <v>3.7431999999999999</v>
      </c>
      <c r="BH9" s="47">
        <v>2.7279</v>
      </c>
      <c r="BI9" s="47">
        <v>3.1808999999999998</v>
      </c>
      <c r="BJ9" s="47">
        <v>2.9514999999999998</v>
      </c>
      <c r="BK9" s="47" t="s">
        <v>184</v>
      </c>
      <c r="BL9" s="47">
        <v>3.4182999999999999</v>
      </c>
      <c r="BM9" s="47">
        <v>1.8416999999999999</v>
      </c>
      <c r="BN9" s="47">
        <v>1.752</v>
      </c>
      <c r="BO9" s="47">
        <v>3.4211999999999998</v>
      </c>
      <c r="BP9" s="47">
        <v>3.1932999999999998</v>
      </c>
      <c r="BQ9" s="47">
        <v>3.3557000000000001</v>
      </c>
      <c r="BR9" s="47">
        <v>2.5095999999999998</v>
      </c>
      <c r="BS9" s="47">
        <v>3.4108999999999998</v>
      </c>
      <c r="BT9" s="47" t="s">
        <v>184</v>
      </c>
      <c r="BU9" s="47">
        <v>3.1848999999999998</v>
      </c>
    </row>
    <row r="10" spans="1:73">
      <c r="A10" t="s">
        <v>503</v>
      </c>
      <c r="B10" t="s">
        <v>508</v>
      </c>
      <c r="C10" t="s">
        <v>1</v>
      </c>
      <c r="D10">
        <v>9</v>
      </c>
      <c r="E10" s="69" t="str">
        <f t="shared" si="0"/>
        <v>WAfricaIUD</v>
      </c>
      <c r="F10" s="47">
        <v>-0.62549999999999994</v>
      </c>
      <c r="G10" s="47" t="s">
        <v>184</v>
      </c>
      <c r="H10" s="47" t="s">
        <v>184</v>
      </c>
      <c r="I10" s="47">
        <v>-0.95230000000000004</v>
      </c>
      <c r="J10" s="47" t="s">
        <v>184</v>
      </c>
      <c r="K10" s="47">
        <v>-0.76119999999999999</v>
      </c>
      <c r="L10" s="47" t="s">
        <v>184</v>
      </c>
      <c r="M10" s="47">
        <v>-0.64670000000000005</v>
      </c>
      <c r="N10" s="47" t="s">
        <v>184</v>
      </c>
      <c r="O10" s="47" t="s">
        <v>184</v>
      </c>
      <c r="P10" s="47">
        <v>-1.194</v>
      </c>
      <c r="Q10" s="47" t="s">
        <v>184</v>
      </c>
      <c r="R10" s="47">
        <v>-0.98309999999999997</v>
      </c>
      <c r="S10" s="47" t="s">
        <v>184</v>
      </c>
      <c r="T10" s="47" t="s">
        <v>184</v>
      </c>
      <c r="U10" s="47" t="s">
        <v>184</v>
      </c>
      <c r="V10" s="47">
        <v>-0.80449999999999999</v>
      </c>
      <c r="W10" s="47">
        <v>-0.86539999999999995</v>
      </c>
      <c r="X10" s="47" t="s">
        <v>184</v>
      </c>
      <c r="Y10" s="47">
        <v>-1E-4</v>
      </c>
      <c r="Z10" s="47" t="s">
        <v>184</v>
      </c>
      <c r="AA10" s="47" t="s">
        <v>184</v>
      </c>
      <c r="AB10" s="47">
        <v>-0.95330000000000004</v>
      </c>
      <c r="AC10" s="47" t="s">
        <v>184</v>
      </c>
      <c r="AD10" s="47" t="s">
        <v>184</v>
      </c>
      <c r="AE10" s="47" t="s">
        <v>184</v>
      </c>
      <c r="AF10" s="47" t="s">
        <v>184</v>
      </c>
      <c r="AG10" s="47" t="s">
        <v>184</v>
      </c>
      <c r="AH10" s="47" t="s">
        <v>184</v>
      </c>
      <c r="AI10" s="47" t="s">
        <v>184</v>
      </c>
      <c r="AJ10" s="47" t="s">
        <v>184</v>
      </c>
      <c r="AK10" s="47" t="s">
        <v>184</v>
      </c>
      <c r="AL10" s="47" t="s">
        <v>184</v>
      </c>
      <c r="AM10" s="47">
        <v>-1.0055000000000001</v>
      </c>
      <c r="AN10" s="47" t="s">
        <v>184</v>
      </c>
      <c r="AO10" s="47" t="s">
        <v>184</v>
      </c>
      <c r="AP10" s="47" t="s">
        <v>184</v>
      </c>
      <c r="AQ10" s="47">
        <v>-1.0743</v>
      </c>
      <c r="AR10" s="47" t="s">
        <v>184</v>
      </c>
      <c r="AS10" s="47" t="s">
        <v>184</v>
      </c>
      <c r="AT10" s="47" t="s">
        <v>184</v>
      </c>
      <c r="AU10" s="47" t="s">
        <v>184</v>
      </c>
      <c r="AV10" s="47" t="s">
        <v>184</v>
      </c>
      <c r="AW10" s="47" t="s">
        <v>184</v>
      </c>
      <c r="AX10" s="47" t="s">
        <v>184</v>
      </c>
      <c r="AY10" s="47">
        <v>-1.0537000000000001</v>
      </c>
      <c r="AZ10" s="47" t="s">
        <v>184</v>
      </c>
      <c r="BA10" s="47" t="s">
        <v>184</v>
      </c>
      <c r="BB10" s="47" t="s">
        <v>184</v>
      </c>
      <c r="BC10" s="47" t="s">
        <v>184</v>
      </c>
      <c r="BD10" s="47" t="s">
        <v>184</v>
      </c>
      <c r="BE10" s="47" t="s">
        <v>184</v>
      </c>
      <c r="BF10" s="47" t="s">
        <v>184</v>
      </c>
      <c r="BG10" s="47" t="s">
        <v>184</v>
      </c>
      <c r="BH10" s="47" t="s">
        <v>184</v>
      </c>
      <c r="BI10" s="47" t="s">
        <v>184</v>
      </c>
      <c r="BJ10" s="47" t="s">
        <v>184</v>
      </c>
      <c r="BK10" s="47" t="s">
        <v>184</v>
      </c>
      <c r="BL10" s="47" t="s">
        <v>184</v>
      </c>
      <c r="BM10" s="47" t="s">
        <v>184</v>
      </c>
      <c r="BN10" s="47" t="s">
        <v>184</v>
      </c>
      <c r="BO10" s="47">
        <v>-1.0185999999999999</v>
      </c>
      <c r="BP10" s="47" t="s">
        <v>184</v>
      </c>
      <c r="BQ10" s="47" t="s">
        <v>184</v>
      </c>
      <c r="BR10" s="47" t="s">
        <v>184</v>
      </c>
      <c r="BS10" s="47" t="s">
        <v>184</v>
      </c>
      <c r="BT10" s="47" t="s">
        <v>184</v>
      </c>
      <c r="BU10" s="47" t="s">
        <v>184</v>
      </c>
    </row>
    <row r="11" spans="1:73">
      <c r="A11" t="s">
        <v>503</v>
      </c>
      <c r="B11" t="s">
        <v>508</v>
      </c>
      <c r="C11" t="s">
        <v>505</v>
      </c>
      <c r="D11">
        <v>10</v>
      </c>
      <c r="E11" s="69" t="str">
        <f t="shared" si="0"/>
        <v>WAfricaInject</v>
      </c>
      <c r="F11" s="47">
        <v>1.7095</v>
      </c>
      <c r="G11" s="47">
        <v>2.3151999999999999</v>
      </c>
      <c r="H11" s="47">
        <v>1.9765999999999999</v>
      </c>
      <c r="I11" s="47">
        <v>1.2397</v>
      </c>
      <c r="J11" s="47">
        <v>2.3151999999999999</v>
      </c>
      <c r="K11" s="47">
        <v>1.492</v>
      </c>
      <c r="L11" s="47">
        <v>-1.5621</v>
      </c>
      <c r="M11" s="47">
        <v>1.7121999999999999</v>
      </c>
      <c r="N11" s="47">
        <v>2.2826</v>
      </c>
      <c r="O11" s="47">
        <v>1.2765</v>
      </c>
      <c r="P11" s="47">
        <v>1.7847</v>
      </c>
      <c r="Q11" s="47">
        <v>1.722</v>
      </c>
      <c r="R11" s="47">
        <v>1.7044999999999999</v>
      </c>
      <c r="S11" s="47">
        <v>1.5014000000000001</v>
      </c>
      <c r="T11" s="47">
        <v>2.3007</v>
      </c>
      <c r="U11" s="47">
        <v>1.9590000000000001</v>
      </c>
      <c r="V11" s="47">
        <v>1.5355000000000001</v>
      </c>
      <c r="W11" s="47">
        <v>2.1292</v>
      </c>
      <c r="X11" s="47">
        <v>1.4318</v>
      </c>
      <c r="Y11" s="47">
        <v>1.7451000000000001</v>
      </c>
      <c r="Z11" s="47">
        <v>-2.9302000000000001</v>
      </c>
      <c r="AA11" s="47">
        <v>1.1036999999999999</v>
      </c>
      <c r="AB11" s="47">
        <v>1.8210999999999999</v>
      </c>
      <c r="AC11" s="47">
        <v>1.1036999999999999</v>
      </c>
      <c r="AD11" s="47">
        <v>2.0352000000000001</v>
      </c>
      <c r="AE11" s="47" t="s">
        <v>184</v>
      </c>
      <c r="AF11" s="47">
        <v>1.8880999999999999</v>
      </c>
      <c r="AG11" s="47">
        <v>1.9877</v>
      </c>
      <c r="AH11" s="47">
        <v>1.3943000000000001</v>
      </c>
      <c r="AI11" s="47">
        <v>3.3298999999999999</v>
      </c>
      <c r="AJ11" s="47">
        <v>1.6333</v>
      </c>
      <c r="AK11" s="47">
        <v>1.2078</v>
      </c>
      <c r="AL11" s="47">
        <v>2.5558999999999998</v>
      </c>
      <c r="AM11" s="47">
        <v>1.1246</v>
      </c>
      <c r="AN11" s="47">
        <v>1.5743</v>
      </c>
      <c r="AO11" s="47">
        <v>1.4115</v>
      </c>
      <c r="AP11" s="47">
        <v>3.0432999999999999</v>
      </c>
      <c r="AQ11" s="47">
        <v>1.8203</v>
      </c>
      <c r="AR11" s="47">
        <v>1.857</v>
      </c>
      <c r="AS11" s="47">
        <v>2.9314</v>
      </c>
      <c r="AT11" s="47">
        <v>1.8463000000000001</v>
      </c>
      <c r="AU11" s="47">
        <v>1.2729999999999999</v>
      </c>
      <c r="AV11" s="47">
        <v>1.2609999999999999</v>
      </c>
      <c r="AW11" s="47">
        <v>1.8953</v>
      </c>
      <c r="AX11" s="47">
        <v>2.8027000000000002</v>
      </c>
      <c r="AY11" s="47">
        <v>1.4930000000000001</v>
      </c>
      <c r="AZ11" s="47">
        <v>1.5461</v>
      </c>
      <c r="BA11" s="47">
        <v>2.5554999999999999</v>
      </c>
      <c r="BB11" s="47">
        <v>-0.47270000000000001</v>
      </c>
      <c r="BC11" s="47">
        <v>1.5166999999999999</v>
      </c>
      <c r="BD11" s="47">
        <v>1.2889999999999999</v>
      </c>
      <c r="BE11" s="47" t="s">
        <v>184</v>
      </c>
      <c r="BF11" s="47">
        <v>1.7526999999999999</v>
      </c>
      <c r="BG11" s="47">
        <v>1.6689000000000001</v>
      </c>
      <c r="BH11" s="47">
        <v>1.6294999999999999</v>
      </c>
      <c r="BI11" s="47">
        <v>1.9282999999999999</v>
      </c>
      <c r="BJ11" s="47">
        <v>1.7339</v>
      </c>
      <c r="BK11" s="47" t="s">
        <v>184</v>
      </c>
      <c r="BL11" s="47">
        <v>1.8507</v>
      </c>
      <c r="BM11" s="47">
        <v>-0.29020000000000001</v>
      </c>
      <c r="BN11" s="47">
        <v>-4.4569999999999999</v>
      </c>
      <c r="BO11" s="47">
        <v>1.4077999999999999</v>
      </c>
      <c r="BP11" s="47">
        <v>1.331</v>
      </c>
      <c r="BQ11" s="47">
        <v>2.3374000000000001</v>
      </c>
      <c r="BR11" s="47">
        <v>2.3570000000000002</v>
      </c>
      <c r="BS11" s="47">
        <v>1.0405</v>
      </c>
      <c r="BT11" s="47" t="s">
        <v>184</v>
      </c>
      <c r="BU11" s="47">
        <v>2.3454999999999999</v>
      </c>
    </row>
    <row r="12" spans="1:73">
      <c r="A12" t="s">
        <v>503</v>
      </c>
      <c r="B12" t="s">
        <v>508</v>
      </c>
      <c r="C12" t="s">
        <v>74</v>
      </c>
      <c r="D12">
        <v>11</v>
      </c>
      <c r="E12" s="69" t="str">
        <f t="shared" si="0"/>
        <v>WAfricaImplant</v>
      </c>
      <c r="F12" s="47">
        <v>1.1073999999999999</v>
      </c>
      <c r="G12" s="47">
        <v>0.29270000000000002</v>
      </c>
      <c r="H12" s="47">
        <v>2.1128</v>
      </c>
      <c r="I12" s="47">
        <v>1.0311999999999999</v>
      </c>
      <c r="J12" s="47">
        <v>0.29270000000000002</v>
      </c>
      <c r="K12" s="47">
        <v>1.3274999999999999</v>
      </c>
      <c r="L12" s="47" t="s">
        <v>184</v>
      </c>
      <c r="M12" s="47">
        <v>1.0497000000000001</v>
      </c>
      <c r="N12" s="47">
        <v>-1.9048</v>
      </c>
      <c r="O12" s="47">
        <v>0.84</v>
      </c>
      <c r="P12" s="47">
        <v>0.9859</v>
      </c>
      <c r="Q12" s="47">
        <v>1.0545</v>
      </c>
      <c r="R12" s="47">
        <v>1.1305000000000001</v>
      </c>
      <c r="S12" s="47">
        <v>1.3909</v>
      </c>
      <c r="T12" s="47">
        <v>0.59509999999999996</v>
      </c>
      <c r="U12" s="47">
        <v>2.0142000000000002</v>
      </c>
      <c r="V12" s="47">
        <v>0.73709999999999998</v>
      </c>
      <c r="W12" s="47">
        <v>0.84660000000000002</v>
      </c>
      <c r="X12" s="47">
        <v>1.4463999999999999</v>
      </c>
      <c r="Y12" s="47">
        <v>1.3775999999999999</v>
      </c>
      <c r="Z12" s="47" t="s">
        <v>184</v>
      </c>
      <c r="AA12" s="47">
        <v>0</v>
      </c>
      <c r="AB12" s="47">
        <v>1.4187000000000001</v>
      </c>
      <c r="AC12" s="47">
        <v>0</v>
      </c>
      <c r="AD12" s="47">
        <v>2.1089000000000002</v>
      </c>
      <c r="AE12" s="47" t="s">
        <v>184</v>
      </c>
      <c r="AF12" s="47" t="s">
        <v>184</v>
      </c>
      <c r="AG12" s="47">
        <v>2.4746999999999999</v>
      </c>
      <c r="AH12" s="47">
        <v>-2.8437999999999999</v>
      </c>
      <c r="AI12" s="47">
        <v>-0.89910000000000001</v>
      </c>
      <c r="AJ12" s="47">
        <v>1.0448</v>
      </c>
      <c r="AK12" s="47">
        <v>0</v>
      </c>
      <c r="AL12" s="47">
        <v>-0.39910000000000001</v>
      </c>
      <c r="AM12" s="47">
        <v>0.83320000000000005</v>
      </c>
      <c r="AN12" s="47">
        <v>0.87619999999999998</v>
      </c>
      <c r="AO12" s="47">
        <v>0.4395</v>
      </c>
      <c r="AP12" s="47">
        <v>-0.48859999999999998</v>
      </c>
      <c r="AQ12" s="47">
        <v>0.95379999999999998</v>
      </c>
      <c r="AR12" s="47">
        <v>1.2734000000000001</v>
      </c>
      <c r="AS12" s="47">
        <v>-1E-4</v>
      </c>
      <c r="AT12" s="47" t="s">
        <v>184</v>
      </c>
      <c r="AU12" s="47">
        <v>1.7925</v>
      </c>
      <c r="AV12" s="47">
        <v>1.5470999999999999</v>
      </c>
      <c r="AW12" s="47">
        <v>-1.2611000000000001</v>
      </c>
      <c r="AX12" s="47">
        <v>-0.47289999999999999</v>
      </c>
      <c r="AY12" s="47">
        <v>1.6108</v>
      </c>
      <c r="AZ12" s="47">
        <v>1.9300999999999999</v>
      </c>
      <c r="BA12" s="47">
        <v>0.67290000000000005</v>
      </c>
      <c r="BB12" s="47" t="s">
        <v>184</v>
      </c>
      <c r="BC12" s="47">
        <v>-1E-4</v>
      </c>
      <c r="BD12" s="47">
        <v>-1E-4</v>
      </c>
      <c r="BE12" s="47" t="s">
        <v>184</v>
      </c>
      <c r="BF12" s="47">
        <v>-1.93</v>
      </c>
      <c r="BG12" s="47">
        <v>-1E-4</v>
      </c>
      <c r="BH12" s="47">
        <v>-0.35949999999999999</v>
      </c>
      <c r="BI12" s="47">
        <v>-1.9045000000000001</v>
      </c>
      <c r="BJ12" s="47">
        <v>1.1259999999999999</v>
      </c>
      <c r="BK12" s="47" t="s">
        <v>184</v>
      </c>
      <c r="BL12" s="47">
        <v>1.2717000000000001</v>
      </c>
      <c r="BM12" s="47" t="s">
        <v>184</v>
      </c>
      <c r="BN12" s="47" t="s">
        <v>184</v>
      </c>
      <c r="BO12" s="47">
        <v>1.2014</v>
      </c>
      <c r="BP12" s="47">
        <v>1.6188</v>
      </c>
      <c r="BQ12" s="47">
        <v>0.62939999999999996</v>
      </c>
      <c r="BR12" s="47">
        <v>0.3175</v>
      </c>
      <c r="BS12" s="47">
        <v>1.8706</v>
      </c>
      <c r="BT12" s="47" t="s">
        <v>184</v>
      </c>
      <c r="BU12" s="47">
        <v>0.62460000000000004</v>
      </c>
    </row>
    <row r="13" spans="1:73">
      <c r="A13" t="s">
        <v>503</v>
      </c>
      <c r="B13" t="s">
        <v>508</v>
      </c>
      <c r="C13" t="s">
        <v>65</v>
      </c>
      <c r="D13">
        <v>12</v>
      </c>
      <c r="E13" s="69" t="str">
        <f t="shared" si="0"/>
        <v>WAfricaCondom</v>
      </c>
      <c r="F13" s="47">
        <v>2.1126</v>
      </c>
      <c r="G13" s="47">
        <v>1.5727</v>
      </c>
      <c r="H13" s="47">
        <v>-2.3713000000000002</v>
      </c>
      <c r="I13" s="47">
        <v>-3.7930000000000001</v>
      </c>
      <c r="J13" s="47">
        <v>1.5727</v>
      </c>
      <c r="K13" s="47">
        <v>3.0846</v>
      </c>
      <c r="L13" s="47">
        <v>1.1466000000000001</v>
      </c>
      <c r="M13" s="47">
        <v>3.0127999999999999</v>
      </c>
      <c r="N13" s="47">
        <v>1.6660999999999999</v>
      </c>
      <c r="O13" s="47">
        <v>3.2477999999999998</v>
      </c>
      <c r="P13" s="47">
        <v>-2.9695999999999998</v>
      </c>
      <c r="Q13" s="47">
        <v>1.8708</v>
      </c>
      <c r="R13" s="47">
        <v>3.1962000000000002</v>
      </c>
      <c r="S13" s="47">
        <v>2.0872999999999999</v>
      </c>
      <c r="T13" s="47" t="s">
        <v>184</v>
      </c>
      <c r="U13" s="47">
        <v>2.1417000000000002</v>
      </c>
      <c r="V13" s="47">
        <v>2.0998000000000001</v>
      </c>
      <c r="W13" s="47">
        <v>2.4003999999999999</v>
      </c>
      <c r="X13" s="47">
        <v>1.3625</v>
      </c>
      <c r="Y13" s="47">
        <v>1.4628000000000001</v>
      </c>
      <c r="Z13" s="47" t="s">
        <v>184</v>
      </c>
      <c r="AA13" s="47">
        <v>2.3454999999999999</v>
      </c>
      <c r="AB13" s="47">
        <v>1.8507</v>
      </c>
      <c r="AC13" s="47">
        <v>2.3454999999999999</v>
      </c>
      <c r="AD13" s="47">
        <v>2.5301999999999998</v>
      </c>
      <c r="AE13" s="47">
        <v>-1.3383</v>
      </c>
      <c r="AF13" s="47">
        <v>3.0424000000000002</v>
      </c>
      <c r="AG13" s="47">
        <v>-0.48630000000000001</v>
      </c>
      <c r="AH13" s="47">
        <v>2.1663000000000001</v>
      </c>
      <c r="AI13" s="47" t="s">
        <v>184</v>
      </c>
      <c r="AJ13" s="47">
        <v>1.4157999999999999</v>
      </c>
      <c r="AK13" s="47">
        <v>2.5396000000000001</v>
      </c>
      <c r="AL13" s="47">
        <v>1.034</v>
      </c>
      <c r="AM13" s="47">
        <v>4.0332999999999997</v>
      </c>
      <c r="AN13" s="47">
        <v>2.0556999999999999</v>
      </c>
      <c r="AO13" s="47" t="s">
        <v>184</v>
      </c>
      <c r="AP13" s="47">
        <v>1.7433000000000001</v>
      </c>
      <c r="AQ13" s="47">
        <v>3.544</v>
      </c>
      <c r="AR13" s="47">
        <v>2.5708000000000002</v>
      </c>
      <c r="AS13" s="47" t="s">
        <v>184</v>
      </c>
      <c r="AT13" s="47">
        <v>1.1587000000000001</v>
      </c>
      <c r="AU13" s="47">
        <v>-1.8369</v>
      </c>
      <c r="AV13" s="47">
        <v>0.82520000000000004</v>
      </c>
      <c r="AW13" s="47" t="s">
        <v>184</v>
      </c>
      <c r="AX13" s="47">
        <v>1.9612000000000001</v>
      </c>
      <c r="AY13" s="47">
        <v>1.7238</v>
      </c>
      <c r="AZ13" s="47">
        <v>1.9974000000000001</v>
      </c>
      <c r="BA13" s="47" t="s">
        <v>184</v>
      </c>
      <c r="BB13" s="47">
        <v>1.3130999999999999</v>
      </c>
      <c r="BC13" s="47">
        <v>-5.1139000000000001</v>
      </c>
      <c r="BD13" s="47">
        <v>2.1638999999999999</v>
      </c>
      <c r="BE13" s="47" t="s">
        <v>184</v>
      </c>
      <c r="BF13" s="47">
        <v>2.0185</v>
      </c>
      <c r="BG13" s="47">
        <v>1.7794000000000001</v>
      </c>
      <c r="BH13" s="47">
        <v>1.6112</v>
      </c>
      <c r="BI13" s="47">
        <v>-2.6974999999999998</v>
      </c>
      <c r="BJ13" s="47">
        <v>1.8506</v>
      </c>
      <c r="BK13" s="47" t="s">
        <v>184</v>
      </c>
      <c r="BL13" s="47">
        <v>-1.5282</v>
      </c>
      <c r="BM13" s="47" t="s">
        <v>184</v>
      </c>
      <c r="BN13" s="47" t="s">
        <v>184</v>
      </c>
      <c r="BO13" s="47">
        <v>-3.4931999999999999</v>
      </c>
      <c r="BP13" s="47">
        <v>-3.5998000000000001</v>
      </c>
      <c r="BQ13" s="47" t="s">
        <v>184</v>
      </c>
      <c r="BR13" s="47">
        <v>1.5898000000000001</v>
      </c>
      <c r="BS13" s="47">
        <v>3.1791</v>
      </c>
      <c r="BT13" s="47" t="s">
        <v>184</v>
      </c>
      <c r="BU13" s="47" t="s">
        <v>184</v>
      </c>
    </row>
    <row r="14" spans="1:73">
      <c r="A14" t="s">
        <v>503</v>
      </c>
      <c r="B14" t="s">
        <v>508</v>
      </c>
      <c r="C14" t="s">
        <v>506</v>
      </c>
      <c r="D14">
        <v>13</v>
      </c>
      <c r="E14" s="69" t="str">
        <f t="shared" si="0"/>
        <v>WAfricaPeriAbst</v>
      </c>
      <c r="F14" s="47">
        <v>7.5170000000000003</v>
      </c>
      <c r="G14" s="47">
        <v>6.5975000000000001</v>
      </c>
      <c r="H14" s="47">
        <v>-13.5435</v>
      </c>
      <c r="I14" s="47">
        <v>5.1265000000000001</v>
      </c>
      <c r="J14" s="47">
        <v>6.5975000000000001</v>
      </c>
      <c r="K14" s="47">
        <v>8.0076000000000001</v>
      </c>
      <c r="L14" s="47">
        <v>-1E-4</v>
      </c>
      <c r="M14" s="47">
        <v>9.1437000000000008</v>
      </c>
      <c r="N14" s="47">
        <v>5.8137999999999996</v>
      </c>
      <c r="O14" s="47">
        <v>-8.7405000000000008</v>
      </c>
      <c r="P14" s="47">
        <v>-8.3752999999999993</v>
      </c>
      <c r="Q14" s="47">
        <v>6.6097000000000001</v>
      </c>
      <c r="R14" s="47">
        <v>8.6450999999999993</v>
      </c>
      <c r="S14" s="47">
        <v>7.8292999999999999</v>
      </c>
      <c r="T14" s="47">
        <v>-6.5395000000000003</v>
      </c>
      <c r="U14" s="47">
        <v>10.9122</v>
      </c>
      <c r="V14" s="47">
        <v>5.6311999999999998</v>
      </c>
      <c r="W14" s="47">
        <v>6.5427999999999997</v>
      </c>
      <c r="X14" s="47">
        <v>9.0015999999999998</v>
      </c>
      <c r="Y14" s="47">
        <v>10.9131</v>
      </c>
      <c r="Z14" s="47" t="s">
        <v>184</v>
      </c>
      <c r="AA14" s="47">
        <v>-2.3721000000000001</v>
      </c>
      <c r="AB14" s="47">
        <v>9.6951000000000001</v>
      </c>
      <c r="AC14" s="47">
        <v>-2.3721000000000001</v>
      </c>
      <c r="AD14" s="47">
        <v>12.1473</v>
      </c>
      <c r="AE14" s="47" t="s">
        <v>184</v>
      </c>
      <c r="AF14" s="47" t="s">
        <v>184</v>
      </c>
      <c r="AG14" s="47">
        <v>-11.4087</v>
      </c>
      <c r="AH14" s="47">
        <v>-11.3713</v>
      </c>
      <c r="AI14" s="47" t="s">
        <v>184</v>
      </c>
      <c r="AJ14" s="47">
        <v>7.6390000000000002</v>
      </c>
      <c r="AK14" s="47">
        <v>-2.7052999999999998</v>
      </c>
      <c r="AL14" s="47">
        <v>-4.8367000000000004</v>
      </c>
      <c r="AM14" s="47">
        <v>6.1123000000000003</v>
      </c>
      <c r="AN14" s="47">
        <v>5.8201000000000001</v>
      </c>
      <c r="AO14" s="47" t="s">
        <v>184</v>
      </c>
      <c r="AP14" s="47">
        <v>-6.8818999999999999</v>
      </c>
      <c r="AQ14" s="47">
        <v>6.3319000000000001</v>
      </c>
      <c r="AR14" s="47">
        <v>7.3775000000000004</v>
      </c>
      <c r="AS14" s="47" t="s">
        <v>184</v>
      </c>
      <c r="AT14" s="47">
        <v>-6.1223000000000001</v>
      </c>
      <c r="AU14" s="47">
        <v>-10.567</v>
      </c>
      <c r="AV14" s="47">
        <v>8.4581999999999997</v>
      </c>
      <c r="AW14" s="47" t="s">
        <v>184</v>
      </c>
      <c r="AX14" s="47">
        <v>-11.1815</v>
      </c>
      <c r="AY14" s="47">
        <v>9.0507000000000009</v>
      </c>
      <c r="AZ14" s="47">
        <v>10.5046</v>
      </c>
      <c r="BA14" s="47">
        <v>-7.2554999999999996</v>
      </c>
      <c r="BB14" s="47">
        <v>-1E-4</v>
      </c>
      <c r="BC14" s="47" t="s">
        <v>184</v>
      </c>
      <c r="BD14" s="47">
        <v>-1.8565</v>
      </c>
      <c r="BE14" s="47" t="s">
        <v>184</v>
      </c>
      <c r="BF14" s="47">
        <v>-9.8930000000000007</v>
      </c>
      <c r="BG14" s="47">
        <v>-1.5389999999999999</v>
      </c>
      <c r="BH14" s="47">
        <v>6.4313000000000002</v>
      </c>
      <c r="BI14" s="47">
        <v>-6.9142000000000001</v>
      </c>
      <c r="BJ14" s="47">
        <v>6.6417000000000002</v>
      </c>
      <c r="BK14" s="47" t="s">
        <v>184</v>
      </c>
      <c r="BL14" s="47">
        <v>9.5076000000000001</v>
      </c>
      <c r="BM14" s="47" t="s">
        <v>184</v>
      </c>
      <c r="BN14" s="47" t="s">
        <v>184</v>
      </c>
      <c r="BO14" s="47">
        <v>8.6476000000000006</v>
      </c>
      <c r="BP14" s="47">
        <v>-10.444000000000001</v>
      </c>
      <c r="BQ14" s="47">
        <v>-6.5711000000000004</v>
      </c>
      <c r="BR14" s="47">
        <v>6.5776000000000003</v>
      </c>
      <c r="BS14" s="47">
        <v>8.8352000000000004</v>
      </c>
      <c r="BT14" s="47" t="s">
        <v>184</v>
      </c>
      <c r="BU14" s="47">
        <v>-6.5073999999999996</v>
      </c>
    </row>
    <row r="15" spans="1:73">
      <c r="A15" t="s">
        <v>503</v>
      </c>
      <c r="B15" t="s">
        <v>508</v>
      </c>
      <c r="C15" t="s">
        <v>507</v>
      </c>
      <c r="D15">
        <v>14</v>
      </c>
      <c r="E15" s="69" t="str">
        <f t="shared" si="0"/>
        <v>WAfricaWithdraw</v>
      </c>
      <c r="F15" s="47">
        <v>-6.4976000000000003</v>
      </c>
      <c r="G15" s="47" t="s">
        <v>184</v>
      </c>
      <c r="H15" s="47" t="s">
        <v>184</v>
      </c>
      <c r="I15" s="47" t="s">
        <v>184</v>
      </c>
      <c r="J15" s="47" t="s">
        <v>184</v>
      </c>
      <c r="K15" s="47">
        <v>-4.6932</v>
      </c>
      <c r="L15" s="47" t="s">
        <v>184</v>
      </c>
      <c r="M15" s="47">
        <v>-7.8129999999999997</v>
      </c>
      <c r="N15" s="47" t="s">
        <v>184</v>
      </c>
      <c r="O15" s="47" t="s">
        <v>184</v>
      </c>
      <c r="P15" s="47" t="s">
        <v>184</v>
      </c>
      <c r="Q15" s="47" t="s">
        <v>184</v>
      </c>
      <c r="R15" s="47" t="s">
        <v>184</v>
      </c>
      <c r="S15" s="47">
        <v>-6.6771000000000003</v>
      </c>
      <c r="T15" s="47" t="s">
        <v>184</v>
      </c>
      <c r="U15" s="47" t="s">
        <v>184</v>
      </c>
      <c r="V15" s="47" t="s">
        <v>184</v>
      </c>
      <c r="W15" s="47" t="s">
        <v>184</v>
      </c>
      <c r="X15" s="47" t="s">
        <v>184</v>
      </c>
      <c r="Y15" s="47">
        <v>-7.1862000000000004</v>
      </c>
      <c r="Z15" s="47" t="s">
        <v>184</v>
      </c>
      <c r="AA15" s="47" t="s">
        <v>184</v>
      </c>
      <c r="AB15" s="47">
        <v>-7.1128</v>
      </c>
      <c r="AC15" s="47" t="s">
        <v>184</v>
      </c>
      <c r="AD15" s="47" t="s">
        <v>184</v>
      </c>
      <c r="AE15" s="47" t="s">
        <v>184</v>
      </c>
      <c r="AF15" s="47" t="s">
        <v>184</v>
      </c>
      <c r="AG15" s="47" t="s">
        <v>184</v>
      </c>
      <c r="AH15" s="47" t="s">
        <v>184</v>
      </c>
      <c r="AI15" s="47" t="s">
        <v>184</v>
      </c>
      <c r="AJ15" s="47" t="s">
        <v>184</v>
      </c>
      <c r="AK15" s="47" t="s">
        <v>184</v>
      </c>
      <c r="AL15" s="47" t="s">
        <v>184</v>
      </c>
      <c r="AM15" s="47" t="s">
        <v>184</v>
      </c>
      <c r="AN15" s="47" t="s">
        <v>184</v>
      </c>
      <c r="AO15" s="47" t="s">
        <v>184</v>
      </c>
      <c r="AP15" s="47" t="s">
        <v>184</v>
      </c>
      <c r="AQ15" s="47" t="s">
        <v>184</v>
      </c>
      <c r="AR15" s="47" t="s">
        <v>184</v>
      </c>
      <c r="AS15" s="47" t="s">
        <v>184</v>
      </c>
      <c r="AT15" s="47" t="s">
        <v>184</v>
      </c>
      <c r="AU15" s="47" t="s">
        <v>184</v>
      </c>
      <c r="AV15" s="47" t="s">
        <v>184</v>
      </c>
      <c r="AW15" s="47" t="s">
        <v>184</v>
      </c>
      <c r="AX15" s="47" t="s">
        <v>184</v>
      </c>
      <c r="AY15" s="47" t="s">
        <v>184</v>
      </c>
      <c r="AZ15" s="47">
        <v>-7.1035000000000004</v>
      </c>
      <c r="BA15" s="47" t="s">
        <v>184</v>
      </c>
      <c r="BB15" s="47" t="s">
        <v>184</v>
      </c>
      <c r="BC15" s="47" t="s">
        <v>184</v>
      </c>
      <c r="BD15" s="47" t="s">
        <v>184</v>
      </c>
      <c r="BE15" s="47" t="s">
        <v>184</v>
      </c>
      <c r="BF15" s="47" t="s">
        <v>184</v>
      </c>
      <c r="BG15" s="47" t="s">
        <v>184</v>
      </c>
      <c r="BH15" s="47" t="s">
        <v>184</v>
      </c>
      <c r="BI15" s="47" t="s">
        <v>184</v>
      </c>
      <c r="BJ15" s="47" t="s">
        <v>184</v>
      </c>
      <c r="BK15" s="47" t="s">
        <v>184</v>
      </c>
      <c r="BL15" s="47" t="s">
        <v>184</v>
      </c>
      <c r="BM15" s="47" t="s">
        <v>184</v>
      </c>
      <c r="BN15" s="47" t="s">
        <v>184</v>
      </c>
      <c r="BO15" s="47" t="s">
        <v>184</v>
      </c>
      <c r="BP15" s="47" t="s">
        <v>184</v>
      </c>
      <c r="BQ15" s="47" t="s">
        <v>184</v>
      </c>
      <c r="BR15" s="47" t="s">
        <v>184</v>
      </c>
      <c r="BS15" s="47" t="s">
        <v>184</v>
      </c>
      <c r="BT15" s="47" t="s">
        <v>184</v>
      </c>
      <c r="BU15" s="47" t="s">
        <v>184</v>
      </c>
    </row>
    <row r="16" spans="1:73">
      <c r="A16" t="s">
        <v>503</v>
      </c>
      <c r="B16" t="s">
        <v>509</v>
      </c>
      <c r="C16" t="s">
        <v>0</v>
      </c>
      <c r="D16">
        <v>15</v>
      </c>
      <c r="E16" s="69" t="str">
        <f t="shared" si="0"/>
        <v>NAfr_WAsiaPill</v>
      </c>
      <c r="F16" s="47">
        <v>5.28</v>
      </c>
      <c r="G16" s="47">
        <v>7.8842999999999996</v>
      </c>
      <c r="H16" s="47">
        <v>5.5122999999999998</v>
      </c>
      <c r="I16" s="47">
        <v>3.6132</v>
      </c>
      <c r="J16" s="47">
        <v>7.8842999999999996</v>
      </c>
      <c r="K16" s="47">
        <v>4.3129</v>
      </c>
      <c r="L16" s="47" t="s">
        <v>184</v>
      </c>
      <c r="M16" s="47">
        <v>5.2774000000000001</v>
      </c>
      <c r="N16" s="47">
        <v>5.8494999999999999</v>
      </c>
      <c r="O16" s="47">
        <v>5.4753999999999996</v>
      </c>
      <c r="P16" s="47">
        <v>4.4279000000000002</v>
      </c>
      <c r="Q16" s="47">
        <v>5.6078999999999999</v>
      </c>
      <c r="R16" s="47">
        <v>4.8925999999999998</v>
      </c>
      <c r="S16" s="47">
        <v>5.5324999999999998</v>
      </c>
      <c r="T16" s="47">
        <v>5.0171999999999999</v>
      </c>
      <c r="U16" s="47">
        <v>6.3876999999999997</v>
      </c>
      <c r="V16" s="47">
        <v>3.7423000000000002</v>
      </c>
      <c r="W16" s="47">
        <v>4.8771000000000004</v>
      </c>
      <c r="X16" s="47">
        <v>5.9416000000000002</v>
      </c>
      <c r="Y16" s="47">
        <v>5.18</v>
      </c>
      <c r="Z16" s="47">
        <v>4.1037999999999997</v>
      </c>
      <c r="AA16" s="47">
        <v>5.5134999999999996</v>
      </c>
      <c r="AB16" s="47">
        <v>5.0320999999999998</v>
      </c>
      <c r="AC16" s="47">
        <v>5.5134999999999996</v>
      </c>
      <c r="AD16" s="47">
        <v>5.8521999999999998</v>
      </c>
      <c r="AE16" s="47">
        <v>7.1818</v>
      </c>
      <c r="AF16" s="47">
        <v>8.6696000000000009</v>
      </c>
      <c r="AG16" s="47">
        <v>5.3677999999999999</v>
      </c>
      <c r="AH16" s="47">
        <v>5.9406999999999996</v>
      </c>
      <c r="AI16" s="47">
        <v>6.8570000000000002</v>
      </c>
      <c r="AJ16" s="47">
        <v>2.9935999999999998</v>
      </c>
      <c r="AK16" s="47">
        <v>4.1119000000000003</v>
      </c>
      <c r="AL16" s="47">
        <v>6.3231000000000002</v>
      </c>
      <c r="AM16" s="47">
        <v>3.0213000000000001</v>
      </c>
      <c r="AN16" s="47">
        <v>4.9619</v>
      </c>
      <c r="AO16" s="47">
        <v>2.4611999999999998</v>
      </c>
      <c r="AP16" s="47">
        <v>8.4314</v>
      </c>
      <c r="AQ16" s="47">
        <v>3.76</v>
      </c>
      <c r="AR16" s="47">
        <v>5.5796000000000001</v>
      </c>
      <c r="AS16" s="47">
        <v>4.1734999999999998</v>
      </c>
      <c r="AT16" s="47">
        <v>7.2202999999999999</v>
      </c>
      <c r="AU16" s="47">
        <v>5.3323</v>
      </c>
      <c r="AV16" s="47">
        <v>5.4596999999999998</v>
      </c>
      <c r="AW16" s="47">
        <v>6.4791999999999996</v>
      </c>
      <c r="AX16" s="47">
        <v>6.8125999999999998</v>
      </c>
      <c r="AY16" s="47">
        <v>4.3876999999999997</v>
      </c>
      <c r="AZ16" s="47">
        <v>4.9641000000000002</v>
      </c>
      <c r="BA16" s="47">
        <v>5.0864000000000003</v>
      </c>
      <c r="BB16" s="47">
        <v>8.8617000000000008</v>
      </c>
      <c r="BC16" s="47">
        <v>4.2411000000000003</v>
      </c>
      <c r="BD16" s="47">
        <v>5.9741999999999997</v>
      </c>
      <c r="BE16" s="47">
        <v>4.9592000000000001</v>
      </c>
      <c r="BF16" s="47">
        <v>5.2965999999999998</v>
      </c>
      <c r="BG16" s="47">
        <v>5.8334000000000001</v>
      </c>
      <c r="BH16" s="47">
        <v>7.1516000000000002</v>
      </c>
      <c r="BI16" s="47">
        <v>4.2823000000000002</v>
      </c>
      <c r="BJ16" s="47">
        <v>5.7104999999999997</v>
      </c>
      <c r="BK16" s="47">
        <v>5.3113000000000001</v>
      </c>
      <c r="BL16" s="47">
        <v>4.7950999999999997</v>
      </c>
      <c r="BM16" s="47">
        <v>5.0176999999999996</v>
      </c>
      <c r="BN16" s="47">
        <v>16.991</v>
      </c>
      <c r="BO16" s="47">
        <v>4.3365</v>
      </c>
      <c r="BP16" s="47">
        <v>4.9115000000000002</v>
      </c>
      <c r="BQ16" s="47">
        <v>4.8887999999999998</v>
      </c>
      <c r="BR16" s="47">
        <v>7.0922000000000001</v>
      </c>
      <c r="BS16" s="47">
        <v>4.3857999999999997</v>
      </c>
      <c r="BT16" s="47">
        <v>11.151899999999999</v>
      </c>
      <c r="BU16" s="47">
        <v>4.2682000000000002</v>
      </c>
    </row>
    <row r="17" spans="1:73">
      <c r="A17" t="s">
        <v>503</v>
      </c>
      <c r="B17" t="s">
        <v>509</v>
      </c>
      <c r="C17" t="s">
        <v>1</v>
      </c>
      <c r="D17">
        <v>16</v>
      </c>
      <c r="E17" s="69" t="str">
        <f t="shared" si="0"/>
        <v>NAfr_WAsiaIUD</v>
      </c>
      <c r="F17" s="47">
        <v>1.1798999999999999</v>
      </c>
      <c r="G17" s="47">
        <v>2.1219000000000001</v>
      </c>
      <c r="H17" s="47">
        <v>1.6356999999999999</v>
      </c>
      <c r="I17" s="47">
        <v>0.54759999999999998</v>
      </c>
      <c r="J17" s="47">
        <v>2.1219000000000001</v>
      </c>
      <c r="K17" s="47">
        <v>0.94810000000000005</v>
      </c>
      <c r="L17" s="47" t="s">
        <v>184</v>
      </c>
      <c r="M17" s="47">
        <v>1.1798999999999999</v>
      </c>
      <c r="N17" s="47">
        <v>1.7101</v>
      </c>
      <c r="O17" s="47">
        <v>1.0232000000000001</v>
      </c>
      <c r="P17" s="47">
        <v>1.0686</v>
      </c>
      <c r="Q17" s="47">
        <v>1.4636</v>
      </c>
      <c r="R17" s="47">
        <v>0.88229999999999997</v>
      </c>
      <c r="S17" s="47">
        <v>1.2856000000000001</v>
      </c>
      <c r="T17" s="47">
        <v>1.1062000000000001</v>
      </c>
      <c r="U17" s="47">
        <v>1.2683</v>
      </c>
      <c r="V17" s="47">
        <v>1.0777000000000001</v>
      </c>
      <c r="W17" s="47">
        <v>1.2955000000000001</v>
      </c>
      <c r="X17" s="47">
        <v>0.95369999999999999</v>
      </c>
      <c r="Y17" s="47">
        <v>1.107</v>
      </c>
      <c r="Z17" s="47">
        <v>1.4781</v>
      </c>
      <c r="AA17" s="47">
        <v>1.1376999999999999</v>
      </c>
      <c r="AB17" s="47">
        <v>1.2747999999999999</v>
      </c>
      <c r="AC17" s="47">
        <v>1.1376999999999999</v>
      </c>
      <c r="AD17" s="47">
        <v>1.5753999999999999</v>
      </c>
      <c r="AE17" s="47">
        <v>1.0545</v>
      </c>
      <c r="AF17" s="47">
        <v>2.5146000000000002</v>
      </c>
      <c r="AG17" s="47">
        <v>0.89639999999999997</v>
      </c>
      <c r="AH17" s="47">
        <v>1.67</v>
      </c>
      <c r="AI17" s="47">
        <v>0.99609999999999999</v>
      </c>
      <c r="AJ17" s="47">
        <v>0.48459999999999998</v>
      </c>
      <c r="AK17" s="47">
        <v>1.2063999999999999</v>
      </c>
      <c r="AL17" s="47">
        <v>1.4652000000000001</v>
      </c>
      <c r="AM17" s="47">
        <v>1.0027999999999999</v>
      </c>
      <c r="AN17" s="47">
        <v>0.85519999999999996</v>
      </c>
      <c r="AO17" s="47">
        <v>1.2355</v>
      </c>
      <c r="AP17" s="47">
        <v>2.6473</v>
      </c>
      <c r="AQ17" s="47">
        <v>1.0313000000000001</v>
      </c>
      <c r="AR17" s="47">
        <v>1.3117000000000001</v>
      </c>
      <c r="AS17" s="47">
        <v>1.2855000000000001</v>
      </c>
      <c r="AT17" s="47">
        <v>1.4764999999999999</v>
      </c>
      <c r="AU17" s="47">
        <v>0.76519999999999999</v>
      </c>
      <c r="AV17" s="47">
        <v>1.2393000000000001</v>
      </c>
      <c r="AW17" s="47">
        <v>0.72089999999999999</v>
      </c>
      <c r="AX17" s="47">
        <v>3.4762</v>
      </c>
      <c r="AY17" s="47">
        <v>0.6341</v>
      </c>
      <c r="AZ17" s="47">
        <v>2.1023999999999998</v>
      </c>
      <c r="BA17" s="47">
        <v>0.88139999999999996</v>
      </c>
      <c r="BB17" s="47">
        <v>1.4185000000000001</v>
      </c>
      <c r="BC17" s="47">
        <v>1.0744</v>
      </c>
      <c r="BD17" s="47">
        <v>1.0348999999999999</v>
      </c>
      <c r="BE17" s="47">
        <v>1.2217</v>
      </c>
      <c r="BF17" s="47">
        <v>1.8072999999999999</v>
      </c>
      <c r="BG17" s="47">
        <v>1.3314999999999999</v>
      </c>
      <c r="BH17" s="47">
        <v>2.2566999999999999</v>
      </c>
      <c r="BI17" s="47">
        <v>1.0408999999999999</v>
      </c>
      <c r="BJ17" s="47">
        <v>1.5375000000000001</v>
      </c>
      <c r="BK17" s="47">
        <v>1.3624000000000001</v>
      </c>
      <c r="BL17" s="47">
        <v>0.80030000000000001</v>
      </c>
      <c r="BM17" s="47">
        <v>0.91949999999999998</v>
      </c>
      <c r="BN17" s="47">
        <v>-0.91269999999999996</v>
      </c>
      <c r="BO17" s="47">
        <v>0.88229999999999997</v>
      </c>
      <c r="BP17" s="47">
        <v>0.60750000000000004</v>
      </c>
      <c r="BQ17" s="47">
        <v>0.96360000000000001</v>
      </c>
      <c r="BR17" s="47">
        <v>1.8963000000000001</v>
      </c>
      <c r="BS17" s="47">
        <v>0.95730000000000004</v>
      </c>
      <c r="BT17" s="47">
        <v>2.7185000000000001</v>
      </c>
      <c r="BU17" s="47">
        <v>0.94310000000000005</v>
      </c>
    </row>
    <row r="18" spans="1:73">
      <c r="A18" t="s">
        <v>503</v>
      </c>
      <c r="B18" t="s">
        <v>509</v>
      </c>
      <c r="C18" t="s">
        <v>505</v>
      </c>
      <c r="D18">
        <v>17</v>
      </c>
      <c r="E18" s="69" t="str">
        <f t="shared" si="0"/>
        <v>NAfr_WAsiaInject</v>
      </c>
      <c r="F18" s="47">
        <v>1.3877999999999999</v>
      </c>
      <c r="G18" s="47">
        <v>1.0139</v>
      </c>
      <c r="H18" s="47">
        <v>1.6055999999999999</v>
      </c>
      <c r="I18" s="47">
        <v>1.4632000000000001</v>
      </c>
      <c r="J18" s="47">
        <v>1.0139</v>
      </c>
      <c r="K18" s="47">
        <v>1.5105999999999999</v>
      </c>
      <c r="L18" s="47" t="s">
        <v>184</v>
      </c>
      <c r="M18" s="47">
        <v>1.3895999999999999</v>
      </c>
      <c r="N18" s="47">
        <v>1.5230999999999999</v>
      </c>
      <c r="O18" s="47">
        <v>1.31</v>
      </c>
      <c r="P18" s="47">
        <v>1.4188000000000001</v>
      </c>
      <c r="Q18" s="47">
        <v>1.3287</v>
      </c>
      <c r="R18" s="47">
        <v>1.4194</v>
      </c>
      <c r="S18" s="47">
        <v>0.98129999999999995</v>
      </c>
      <c r="T18" s="47">
        <v>1.6114999999999999</v>
      </c>
      <c r="U18" s="47">
        <v>1.3255999999999999</v>
      </c>
      <c r="V18" s="47">
        <v>1.5904</v>
      </c>
      <c r="W18" s="47">
        <v>1.9242999999999999</v>
      </c>
      <c r="X18" s="47">
        <v>0.96989999999999998</v>
      </c>
      <c r="Y18" s="47">
        <v>1.0982000000000001</v>
      </c>
      <c r="Z18" s="47">
        <v>-0.94669999999999999</v>
      </c>
      <c r="AA18" s="47">
        <v>1.7989999999999999</v>
      </c>
      <c r="AB18" s="47">
        <v>1.0724</v>
      </c>
      <c r="AC18" s="47">
        <v>1.7989999999999999</v>
      </c>
      <c r="AD18" s="47">
        <v>0.71909999999999996</v>
      </c>
      <c r="AE18" s="47">
        <v>2.4531000000000001</v>
      </c>
      <c r="AF18" s="47">
        <v>0.96499999999999997</v>
      </c>
      <c r="AG18" s="47">
        <v>1.4408000000000001</v>
      </c>
      <c r="AH18" s="47">
        <v>1.0210999999999999</v>
      </c>
      <c r="AI18" s="47">
        <v>1.4934000000000001</v>
      </c>
      <c r="AJ18" s="47">
        <v>-3.4477000000000002</v>
      </c>
      <c r="AK18" s="47">
        <v>0.76949999999999996</v>
      </c>
      <c r="AL18" s="47">
        <v>-1.1682999999999999</v>
      </c>
      <c r="AM18" s="47">
        <v>1.7584</v>
      </c>
      <c r="AN18" s="47">
        <v>-0.87119999999999997</v>
      </c>
      <c r="AO18" s="47">
        <v>2.0240999999999998</v>
      </c>
      <c r="AP18" s="47">
        <v>-0.76500000000000001</v>
      </c>
      <c r="AQ18" s="47">
        <v>2.3136999999999999</v>
      </c>
      <c r="AR18" s="47">
        <v>0.67900000000000005</v>
      </c>
      <c r="AS18" s="47">
        <v>2.5476000000000001</v>
      </c>
      <c r="AT18" s="47">
        <v>1.2110000000000001</v>
      </c>
      <c r="AU18" s="47">
        <v>0.89590000000000003</v>
      </c>
      <c r="AV18" s="47">
        <v>1.1943999999999999</v>
      </c>
      <c r="AW18" s="47">
        <v>0.81879999999999997</v>
      </c>
      <c r="AX18" s="47">
        <v>0.50070000000000003</v>
      </c>
      <c r="AY18" s="47">
        <v>1.2343999999999999</v>
      </c>
      <c r="AZ18" s="47">
        <v>0.64680000000000004</v>
      </c>
      <c r="BA18" s="47">
        <v>1.2598</v>
      </c>
      <c r="BB18" s="47">
        <v>1.544</v>
      </c>
      <c r="BC18" s="47">
        <v>1.9005000000000001</v>
      </c>
      <c r="BD18" s="47">
        <v>1.3056000000000001</v>
      </c>
      <c r="BE18" s="47">
        <v>2.1604000000000001</v>
      </c>
      <c r="BF18" s="47">
        <v>1.3853</v>
      </c>
      <c r="BG18" s="47">
        <v>1.262</v>
      </c>
      <c r="BH18" s="47">
        <v>1.0999000000000001</v>
      </c>
      <c r="BI18" s="47">
        <v>1.5947</v>
      </c>
      <c r="BJ18" s="47">
        <v>1.0181</v>
      </c>
      <c r="BK18" s="47">
        <v>1.8229</v>
      </c>
      <c r="BL18" s="47">
        <v>0.93920000000000003</v>
      </c>
      <c r="BM18" s="47">
        <v>2.3170999999999999</v>
      </c>
      <c r="BN18" s="47" t="s">
        <v>184</v>
      </c>
      <c r="BO18" s="47">
        <v>1.4839</v>
      </c>
      <c r="BP18" s="47">
        <v>0.90039999999999998</v>
      </c>
      <c r="BQ18" s="47">
        <v>1.5492999999999999</v>
      </c>
      <c r="BR18" s="47">
        <v>1.2722</v>
      </c>
      <c r="BS18" s="47">
        <v>0.77059999999999995</v>
      </c>
      <c r="BT18" s="47">
        <v>-0.58130000000000004</v>
      </c>
      <c r="BU18" s="47">
        <v>1.7924</v>
      </c>
    </row>
    <row r="19" spans="1:73">
      <c r="A19" t="s">
        <v>503</v>
      </c>
      <c r="B19" t="s">
        <v>509</v>
      </c>
      <c r="C19" t="s">
        <v>74</v>
      </c>
      <c r="D19">
        <v>18</v>
      </c>
      <c r="E19" s="69" t="str">
        <f t="shared" si="0"/>
        <v>NAfr_WAsiaImplant</v>
      </c>
      <c r="F19" s="47">
        <v>-1.1171</v>
      </c>
      <c r="G19" s="47" t="s">
        <v>184</v>
      </c>
      <c r="H19" s="47" t="s">
        <v>184</v>
      </c>
      <c r="I19" s="47" t="s">
        <v>184</v>
      </c>
      <c r="J19" s="47" t="s">
        <v>184</v>
      </c>
      <c r="K19" s="47">
        <v>-1.1012999999999999</v>
      </c>
      <c r="L19" s="47" t="s">
        <v>184</v>
      </c>
      <c r="M19" s="47">
        <v>-1.1171</v>
      </c>
      <c r="N19" s="47" t="s">
        <v>184</v>
      </c>
      <c r="O19" s="47" t="s">
        <v>184</v>
      </c>
      <c r="P19" s="47" t="s">
        <v>184</v>
      </c>
      <c r="Q19" s="47" t="s">
        <v>184</v>
      </c>
      <c r="R19" s="47">
        <v>-1.103</v>
      </c>
      <c r="S19" s="47" t="s">
        <v>184</v>
      </c>
      <c r="T19" s="47" t="s">
        <v>184</v>
      </c>
      <c r="U19" s="47">
        <v>-1.3448</v>
      </c>
      <c r="V19" s="47" t="s">
        <v>184</v>
      </c>
      <c r="W19" s="47" t="s">
        <v>184</v>
      </c>
      <c r="X19" s="47" t="s">
        <v>184</v>
      </c>
      <c r="Y19" s="47" t="s">
        <v>184</v>
      </c>
      <c r="Z19" s="47" t="s">
        <v>184</v>
      </c>
      <c r="AA19" s="47">
        <v>-1.415</v>
      </c>
      <c r="AB19" s="47" t="s">
        <v>184</v>
      </c>
      <c r="AC19" s="47">
        <v>-1.415</v>
      </c>
      <c r="AD19" s="47" t="s">
        <v>184</v>
      </c>
      <c r="AE19" s="47" t="s">
        <v>184</v>
      </c>
      <c r="AF19" s="47" t="s">
        <v>184</v>
      </c>
      <c r="AG19" s="47" t="s">
        <v>184</v>
      </c>
      <c r="AH19" s="47" t="s">
        <v>184</v>
      </c>
      <c r="AI19" s="47" t="s">
        <v>184</v>
      </c>
      <c r="AJ19" s="47" t="s">
        <v>184</v>
      </c>
      <c r="AK19" s="47" t="s">
        <v>184</v>
      </c>
      <c r="AL19" s="47" t="s">
        <v>184</v>
      </c>
      <c r="AM19" s="47" t="s">
        <v>184</v>
      </c>
      <c r="AN19" s="47" t="s">
        <v>184</v>
      </c>
      <c r="AO19" s="47" t="s">
        <v>184</v>
      </c>
      <c r="AP19" s="47" t="s">
        <v>184</v>
      </c>
      <c r="AQ19" s="47" t="s">
        <v>184</v>
      </c>
      <c r="AR19" s="47" t="s">
        <v>184</v>
      </c>
      <c r="AS19" s="47" t="s">
        <v>184</v>
      </c>
      <c r="AT19" s="47" t="s">
        <v>184</v>
      </c>
      <c r="AU19" s="47" t="s">
        <v>184</v>
      </c>
      <c r="AV19" s="47" t="s">
        <v>184</v>
      </c>
      <c r="AW19" s="47" t="s">
        <v>184</v>
      </c>
      <c r="AX19" s="47" t="s">
        <v>184</v>
      </c>
      <c r="AY19" s="47" t="s">
        <v>184</v>
      </c>
      <c r="AZ19" s="47" t="s">
        <v>184</v>
      </c>
      <c r="BA19" s="47" t="s">
        <v>184</v>
      </c>
      <c r="BB19" s="47" t="s">
        <v>184</v>
      </c>
      <c r="BC19" s="47" t="s">
        <v>184</v>
      </c>
      <c r="BD19" s="47" t="s">
        <v>184</v>
      </c>
      <c r="BE19" s="47" t="s">
        <v>184</v>
      </c>
      <c r="BF19" s="47" t="s">
        <v>184</v>
      </c>
      <c r="BG19" s="47" t="s">
        <v>184</v>
      </c>
      <c r="BH19" s="47" t="s">
        <v>184</v>
      </c>
      <c r="BI19" s="47" t="s">
        <v>184</v>
      </c>
      <c r="BJ19" s="47" t="s">
        <v>184</v>
      </c>
      <c r="BK19" s="47" t="s">
        <v>184</v>
      </c>
      <c r="BL19" s="47" t="s">
        <v>184</v>
      </c>
      <c r="BM19" s="47" t="s">
        <v>184</v>
      </c>
      <c r="BN19" s="47" t="s">
        <v>184</v>
      </c>
      <c r="BO19" s="47">
        <v>-1.1083000000000001</v>
      </c>
      <c r="BP19" s="47" t="s">
        <v>184</v>
      </c>
      <c r="BQ19" s="47" t="s">
        <v>184</v>
      </c>
      <c r="BR19" s="47" t="s">
        <v>184</v>
      </c>
      <c r="BS19" s="47" t="s">
        <v>184</v>
      </c>
      <c r="BT19" s="47" t="s">
        <v>184</v>
      </c>
      <c r="BU19" s="47" t="s">
        <v>184</v>
      </c>
    </row>
    <row r="20" spans="1:73">
      <c r="A20" t="s">
        <v>503</v>
      </c>
      <c r="B20" t="s">
        <v>509</v>
      </c>
      <c r="C20" t="s">
        <v>65</v>
      </c>
      <c r="D20">
        <v>19</v>
      </c>
      <c r="E20" s="69" t="str">
        <f t="shared" si="0"/>
        <v>NAfr_WAsiaCondom</v>
      </c>
      <c r="F20" s="47">
        <v>7.1917</v>
      </c>
      <c r="G20" s="47">
        <v>10.7301</v>
      </c>
      <c r="H20" s="47">
        <v>9.0009999999999994</v>
      </c>
      <c r="I20" s="47">
        <v>4.359</v>
      </c>
      <c r="J20" s="47">
        <v>10.7301</v>
      </c>
      <c r="K20" s="47">
        <v>6.0068999999999999</v>
      </c>
      <c r="L20" s="47" t="s">
        <v>184</v>
      </c>
      <c r="M20" s="47">
        <v>7.1504000000000003</v>
      </c>
      <c r="N20" s="47">
        <v>7.9462000000000002</v>
      </c>
      <c r="O20" s="47">
        <v>7.1523000000000003</v>
      </c>
      <c r="P20" s="47">
        <v>5.7451999999999996</v>
      </c>
      <c r="Q20" s="47">
        <v>8.1028000000000002</v>
      </c>
      <c r="R20" s="47">
        <v>5.2515999999999998</v>
      </c>
      <c r="S20" s="47">
        <v>8.7234999999999996</v>
      </c>
      <c r="T20" s="47">
        <v>5.8920000000000003</v>
      </c>
      <c r="U20" s="47">
        <v>8.7507000000000001</v>
      </c>
      <c r="V20" s="47">
        <v>5.8986999999999998</v>
      </c>
      <c r="W20" s="47">
        <v>7.0397999999999996</v>
      </c>
      <c r="X20" s="47">
        <v>7.8803000000000001</v>
      </c>
      <c r="Y20" s="47">
        <v>8.0695999999999994</v>
      </c>
      <c r="Z20" s="47">
        <v>6.7407000000000004</v>
      </c>
      <c r="AA20" s="47">
        <v>7.2237999999999998</v>
      </c>
      <c r="AB20" s="47">
        <v>7.0937000000000001</v>
      </c>
      <c r="AC20" s="47">
        <v>7.2237999999999998</v>
      </c>
      <c r="AD20" s="47">
        <v>9.1197999999999997</v>
      </c>
      <c r="AE20" s="47">
        <v>8.5731000000000002</v>
      </c>
      <c r="AF20" s="47">
        <v>12.850899999999999</v>
      </c>
      <c r="AG20" s="47">
        <v>7.1574</v>
      </c>
      <c r="AH20" s="47">
        <v>11.8118</v>
      </c>
      <c r="AI20" s="47">
        <v>6.0358999999999998</v>
      </c>
      <c r="AJ20" s="47">
        <v>4.1604999999999999</v>
      </c>
      <c r="AK20" s="47">
        <v>6.2809999999999997</v>
      </c>
      <c r="AL20" s="47">
        <v>8.5338999999999992</v>
      </c>
      <c r="AM20" s="47">
        <v>5.1203000000000003</v>
      </c>
      <c r="AN20" s="47">
        <v>6.0715000000000003</v>
      </c>
      <c r="AO20" s="47">
        <v>5.7706999999999997</v>
      </c>
      <c r="AP20" s="47">
        <v>11.0905</v>
      </c>
      <c r="AQ20" s="47">
        <v>5.7601000000000004</v>
      </c>
      <c r="AR20" s="47">
        <v>8.4895999999999994</v>
      </c>
      <c r="AS20" s="47">
        <v>5.7420999999999998</v>
      </c>
      <c r="AT20" s="47">
        <v>-9.4514999999999993</v>
      </c>
      <c r="AU20" s="47">
        <v>7.2123999999999997</v>
      </c>
      <c r="AV20" s="47">
        <v>9.9716000000000005</v>
      </c>
      <c r="AW20" s="47">
        <v>6.4527000000000001</v>
      </c>
      <c r="AX20" s="47">
        <v>8.8905999999999992</v>
      </c>
      <c r="AY20" s="47">
        <v>6.1589</v>
      </c>
      <c r="AZ20" s="47">
        <v>9.6010000000000009</v>
      </c>
      <c r="BA20" s="47">
        <v>6.0938999999999997</v>
      </c>
      <c r="BB20" s="47">
        <v>11.5562</v>
      </c>
      <c r="BC20" s="47">
        <v>5.9694000000000003</v>
      </c>
      <c r="BD20" s="47">
        <v>8.5929000000000002</v>
      </c>
      <c r="BE20" s="47">
        <v>5.7934999999999999</v>
      </c>
      <c r="BF20" s="47">
        <v>9.0196000000000005</v>
      </c>
      <c r="BG20" s="47">
        <v>7.8601999999999999</v>
      </c>
      <c r="BH20" s="47">
        <v>10.4983</v>
      </c>
      <c r="BI20" s="47">
        <v>6.8235000000000001</v>
      </c>
      <c r="BJ20" s="47">
        <v>8.6241000000000003</v>
      </c>
      <c r="BK20" s="47">
        <v>7.3841999999999999</v>
      </c>
      <c r="BL20" s="47">
        <v>4.1402999999999999</v>
      </c>
      <c r="BM20" s="47">
        <v>5.7049000000000003</v>
      </c>
      <c r="BN20" s="47" t="s">
        <v>184</v>
      </c>
      <c r="BO20" s="47">
        <v>4.8404999999999996</v>
      </c>
      <c r="BP20" s="47">
        <v>9.2454999999999998</v>
      </c>
      <c r="BQ20" s="47">
        <v>4.2133000000000003</v>
      </c>
      <c r="BR20" s="47">
        <v>11.0105</v>
      </c>
      <c r="BS20" s="47">
        <v>7.6016000000000004</v>
      </c>
      <c r="BT20" s="47">
        <v>10.273999999999999</v>
      </c>
      <c r="BU20" s="47">
        <v>4.9242999999999997</v>
      </c>
    </row>
    <row r="21" spans="1:73">
      <c r="A21" t="s">
        <v>503</v>
      </c>
      <c r="B21" t="s">
        <v>509</v>
      </c>
      <c r="C21" t="s">
        <v>506</v>
      </c>
      <c r="D21">
        <v>20</v>
      </c>
      <c r="E21" s="69" t="str">
        <f t="shared" si="0"/>
        <v>NAfr_WAsiaPeriAbst</v>
      </c>
      <c r="F21" s="47">
        <v>17.815999999999999</v>
      </c>
      <c r="G21" s="47">
        <v>25.2621</v>
      </c>
      <c r="H21" s="47">
        <v>20.886199999999999</v>
      </c>
      <c r="I21" s="47">
        <v>13.967000000000001</v>
      </c>
      <c r="J21" s="47">
        <v>25.2621</v>
      </c>
      <c r="K21" s="47">
        <v>16.052299999999999</v>
      </c>
      <c r="L21" s="47" t="s">
        <v>184</v>
      </c>
      <c r="M21" s="47">
        <v>17.683599999999998</v>
      </c>
      <c r="N21" s="47">
        <v>22.714300000000001</v>
      </c>
      <c r="O21" s="47">
        <v>18.742899999999999</v>
      </c>
      <c r="P21" s="47">
        <v>10.1395</v>
      </c>
      <c r="Q21" s="47">
        <v>21.667400000000001</v>
      </c>
      <c r="R21" s="47">
        <v>12.2994</v>
      </c>
      <c r="S21" s="47">
        <v>19.5946</v>
      </c>
      <c r="T21" s="47">
        <v>15.634600000000001</v>
      </c>
      <c r="U21" s="47">
        <v>18.9283</v>
      </c>
      <c r="V21" s="47">
        <v>17.010899999999999</v>
      </c>
      <c r="W21" s="47">
        <v>18.457100000000001</v>
      </c>
      <c r="X21" s="47">
        <v>15.3034</v>
      </c>
      <c r="Y21" s="47">
        <v>18.284199999999998</v>
      </c>
      <c r="Z21" s="47" t="s">
        <v>184</v>
      </c>
      <c r="AA21" s="47">
        <v>17.968499999999999</v>
      </c>
      <c r="AB21" s="47">
        <v>17.004200000000001</v>
      </c>
      <c r="AC21" s="47">
        <v>17.968499999999999</v>
      </c>
      <c r="AD21" s="47">
        <v>-13.8041</v>
      </c>
      <c r="AE21" s="47">
        <v>20.350899999999999</v>
      </c>
      <c r="AF21" s="47">
        <v>-25.459299999999999</v>
      </c>
      <c r="AG21" s="47">
        <v>17.0794</v>
      </c>
      <c r="AH21" s="47">
        <v>21.230399999999999</v>
      </c>
      <c r="AI21" s="47">
        <v>16.540199999999999</v>
      </c>
      <c r="AJ21" s="47">
        <v>-20.7425</v>
      </c>
      <c r="AK21" s="47">
        <v>16.464200000000002</v>
      </c>
      <c r="AL21" s="47">
        <v>-24.616800000000001</v>
      </c>
      <c r="AM21" s="47">
        <v>15.385899999999999</v>
      </c>
      <c r="AN21" s="47">
        <v>18.573399999999999</v>
      </c>
      <c r="AO21" s="47">
        <v>14.8695</v>
      </c>
      <c r="AP21" s="47">
        <v>-28.461099999999998</v>
      </c>
      <c r="AQ21" s="47">
        <v>16.298500000000001</v>
      </c>
      <c r="AR21" s="47">
        <v>21.004899999999999</v>
      </c>
      <c r="AS21" s="47">
        <v>15.2606</v>
      </c>
      <c r="AT21" s="47" t="s">
        <v>184</v>
      </c>
      <c r="AU21" s="47">
        <v>14.912000000000001</v>
      </c>
      <c r="AV21" s="47">
        <v>-13.956200000000001</v>
      </c>
      <c r="AW21" s="47">
        <v>-16.9863</v>
      </c>
      <c r="AX21" s="47" t="s">
        <v>184</v>
      </c>
      <c r="AY21" s="47">
        <v>14.773099999999999</v>
      </c>
      <c r="AZ21" s="47">
        <v>-21.588200000000001</v>
      </c>
      <c r="BA21" s="47">
        <v>-14.3589</v>
      </c>
      <c r="BB21" s="47">
        <v>-25.066700000000001</v>
      </c>
      <c r="BC21" s="47">
        <v>16.29</v>
      </c>
      <c r="BD21" s="47">
        <v>19.352799999999998</v>
      </c>
      <c r="BE21" s="47">
        <v>16.002199999999998</v>
      </c>
      <c r="BF21" s="47">
        <v>-23.4984</v>
      </c>
      <c r="BG21" s="47">
        <v>21.446400000000001</v>
      </c>
      <c r="BH21" s="47">
        <v>26.496200000000002</v>
      </c>
      <c r="BI21" s="47">
        <v>19.513300000000001</v>
      </c>
      <c r="BJ21" s="47">
        <v>21.234400000000001</v>
      </c>
      <c r="BK21" s="47">
        <v>-22.855499999999999</v>
      </c>
      <c r="BL21" s="47">
        <v>-12.8094</v>
      </c>
      <c r="BM21" s="47">
        <v>12.1805</v>
      </c>
      <c r="BN21" s="47" t="s">
        <v>184</v>
      </c>
      <c r="BO21" s="47">
        <v>12.5449</v>
      </c>
      <c r="BP21" s="47">
        <v>-14.3475</v>
      </c>
      <c r="BQ21" s="47">
        <v>11.3431</v>
      </c>
      <c r="BR21" s="47">
        <v>-22.767499999999998</v>
      </c>
      <c r="BS21" s="47">
        <v>18.3931</v>
      </c>
      <c r="BT21" s="47" t="s">
        <v>184</v>
      </c>
      <c r="BU21" s="47">
        <v>13.7645</v>
      </c>
    </row>
    <row r="22" spans="1:73">
      <c r="A22" t="s">
        <v>503</v>
      </c>
      <c r="B22" t="s">
        <v>509</v>
      </c>
      <c r="C22" t="s">
        <v>507</v>
      </c>
      <c r="D22">
        <v>21</v>
      </c>
      <c r="E22" s="69" t="str">
        <f t="shared" si="0"/>
        <v>NAfr_WAsiaWithdraw</v>
      </c>
      <c r="F22" s="47">
        <v>14.082100000000001</v>
      </c>
      <c r="G22" s="47">
        <v>20.9619</v>
      </c>
      <c r="H22" s="47">
        <v>15.0467</v>
      </c>
      <c r="I22" s="47">
        <v>9.4069000000000003</v>
      </c>
      <c r="J22" s="47">
        <v>20.9619</v>
      </c>
      <c r="K22" s="47">
        <v>11.512</v>
      </c>
      <c r="L22" s="47" t="s">
        <v>184</v>
      </c>
      <c r="M22" s="47">
        <v>14.09</v>
      </c>
      <c r="N22" s="47">
        <v>16.8521</v>
      </c>
      <c r="O22" s="47">
        <v>13.414899999999999</v>
      </c>
      <c r="P22" s="47">
        <v>11.441700000000001</v>
      </c>
      <c r="Q22" s="47">
        <v>15.303699999999999</v>
      </c>
      <c r="R22" s="47">
        <v>12.113200000000001</v>
      </c>
      <c r="S22" s="47">
        <v>15.426299999999999</v>
      </c>
      <c r="T22" s="47">
        <v>13.0341</v>
      </c>
      <c r="U22" s="47">
        <v>15.0313</v>
      </c>
      <c r="V22" s="47">
        <v>12.565</v>
      </c>
      <c r="W22" s="47">
        <v>13.870100000000001</v>
      </c>
      <c r="X22" s="47">
        <v>14.4711</v>
      </c>
      <c r="Y22" s="47">
        <v>11.8416</v>
      </c>
      <c r="Z22" s="47">
        <v>12.6617</v>
      </c>
      <c r="AA22" s="47">
        <v>14.809200000000001</v>
      </c>
      <c r="AB22" s="47">
        <v>12.391299999999999</v>
      </c>
      <c r="AC22" s="47">
        <v>14.809200000000001</v>
      </c>
      <c r="AD22" s="47">
        <v>12.920400000000001</v>
      </c>
      <c r="AE22" s="47">
        <v>16.126799999999999</v>
      </c>
      <c r="AF22" s="47">
        <v>21.293800000000001</v>
      </c>
      <c r="AG22" s="47">
        <v>12.5448</v>
      </c>
      <c r="AH22" s="47">
        <v>15.659700000000001</v>
      </c>
      <c r="AI22" s="47">
        <v>14.6</v>
      </c>
      <c r="AJ22" s="47">
        <v>11.1769</v>
      </c>
      <c r="AK22" s="47">
        <v>12.9976</v>
      </c>
      <c r="AL22" s="47">
        <v>20.372199999999999</v>
      </c>
      <c r="AM22" s="47">
        <v>9.9358000000000004</v>
      </c>
      <c r="AN22" s="47">
        <v>15.1251</v>
      </c>
      <c r="AO22" s="47">
        <v>10.1195</v>
      </c>
      <c r="AP22" s="47">
        <v>22.115500000000001</v>
      </c>
      <c r="AQ22" s="47">
        <v>10.891500000000001</v>
      </c>
      <c r="AR22" s="47">
        <v>15.5327</v>
      </c>
      <c r="AS22" s="47">
        <v>12.420999999999999</v>
      </c>
      <c r="AT22" s="47">
        <v>18.8948</v>
      </c>
      <c r="AU22" s="47">
        <v>12.7036</v>
      </c>
      <c r="AV22" s="47">
        <v>15.1708</v>
      </c>
      <c r="AW22" s="47">
        <v>14.031499999999999</v>
      </c>
      <c r="AX22" s="47">
        <v>16.994800000000001</v>
      </c>
      <c r="AY22" s="47">
        <v>10.3414</v>
      </c>
      <c r="AZ22" s="47">
        <v>12.815799999999999</v>
      </c>
      <c r="BA22" s="47">
        <v>12.241899999999999</v>
      </c>
      <c r="BB22" s="47">
        <v>23.013400000000001</v>
      </c>
      <c r="BC22" s="47">
        <v>11.9793</v>
      </c>
      <c r="BD22" s="47">
        <v>15.9861</v>
      </c>
      <c r="BE22" s="47">
        <v>13.559799999999999</v>
      </c>
      <c r="BF22" s="47">
        <v>12.804600000000001</v>
      </c>
      <c r="BG22" s="47">
        <v>16.228899999999999</v>
      </c>
      <c r="BH22" s="47">
        <v>20.434799999999999</v>
      </c>
      <c r="BI22" s="47">
        <v>11.6465</v>
      </c>
      <c r="BJ22" s="47">
        <v>16.607600000000001</v>
      </c>
      <c r="BK22" s="47">
        <v>13.5687</v>
      </c>
      <c r="BL22" s="47">
        <v>11.9017</v>
      </c>
      <c r="BM22" s="47">
        <v>12.230499999999999</v>
      </c>
      <c r="BN22" s="47">
        <v>-29.8004</v>
      </c>
      <c r="BO22" s="47">
        <v>11.3827</v>
      </c>
      <c r="BP22" s="47">
        <v>10.5428</v>
      </c>
      <c r="BQ22" s="47">
        <v>12.555899999999999</v>
      </c>
      <c r="BR22" s="47">
        <v>20.598800000000001</v>
      </c>
      <c r="BS22" s="47">
        <v>12.0632</v>
      </c>
      <c r="BT22" s="47">
        <v>21.5427</v>
      </c>
      <c r="BU22" s="47">
        <v>11.197699999999999</v>
      </c>
    </row>
    <row r="23" spans="1:73">
      <c r="A23" t="s">
        <v>503</v>
      </c>
      <c r="B23" t="s">
        <v>510</v>
      </c>
      <c r="C23" t="s">
        <v>0</v>
      </c>
      <c r="D23">
        <v>22</v>
      </c>
      <c r="E23" s="69" t="str">
        <f t="shared" si="0"/>
        <v>EEur_CAsiaPill</v>
      </c>
      <c r="F23" s="47">
        <v>6.4820000000000002</v>
      </c>
      <c r="G23" s="47">
        <v>6.3868999999999998</v>
      </c>
      <c r="H23" s="47">
        <v>9.1893999999999991</v>
      </c>
      <c r="I23" s="47">
        <v>4.6696999999999997</v>
      </c>
      <c r="J23" s="47">
        <v>6.3868999999999998</v>
      </c>
      <c r="K23" s="47">
        <v>6.5163000000000002</v>
      </c>
      <c r="L23" s="47">
        <v>-3.3515999999999999</v>
      </c>
      <c r="M23" s="47">
        <v>6.8987999999999996</v>
      </c>
      <c r="N23" s="47">
        <v>5.0895000000000001</v>
      </c>
      <c r="O23" s="47">
        <v>9.2029999999999994</v>
      </c>
      <c r="P23" s="47">
        <v>-3.9533</v>
      </c>
      <c r="Q23" s="47">
        <v>6.1353999999999997</v>
      </c>
      <c r="R23" s="47">
        <v>8.1021000000000001</v>
      </c>
      <c r="S23" s="47">
        <v>7.2598000000000003</v>
      </c>
      <c r="T23" s="47">
        <v>5.6519000000000004</v>
      </c>
      <c r="U23" s="47">
        <v>5.6553000000000004</v>
      </c>
      <c r="V23" s="47">
        <v>6.9927999999999999</v>
      </c>
      <c r="W23" s="47">
        <v>5.9984000000000002</v>
      </c>
      <c r="X23" s="47">
        <v>7.3314000000000004</v>
      </c>
      <c r="Y23" s="47" t="s">
        <v>184</v>
      </c>
      <c r="Z23" s="47" t="s">
        <v>184</v>
      </c>
      <c r="AA23" s="47">
        <v>6.4865000000000004</v>
      </c>
      <c r="AB23" s="47" t="s">
        <v>184</v>
      </c>
      <c r="AC23" s="47">
        <v>6.4865000000000004</v>
      </c>
      <c r="AD23" s="47" t="s">
        <v>184</v>
      </c>
      <c r="AE23" s="47">
        <v>5.6631999999999998</v>
      </c>
      <c r="AF23" s="47">
        <v>-7.1173000000000002</v>
      </c>
      <c r="AG23" s="47">
        <v>5.0785</v>
      </c>
      <c r="AH23" s="47">
        <v>6.2819000000000003</v>
      </c>
      <c r="AI23" s="47">
        <v>5.0758000000000001</v>
      </c>
      <c r="AJ23" s="47" t="s">
        <v>184</v>
      </c>
      <c r="AK23" s="47">
        <v>6.9938000000000002</v>
      </c>
      <c r="AL23" s="47">
        <v>6.0492999999999997</v>
      </c>
      <c r="AM23" s="47">
        <v>7.4325999999999999</v>
      </c>
      <c r="AN23" s="47">
        <v>7.7873000000000001</v>
      </c>
      <c r="AO23" s="47">
        <v>6.0529000000000002</v>
      </c>
      <c r="AP23" s="47">
        <v>5.9950000000000001</v>
      </c>
      <c r="AQ23" s="47">
        <v>5.9760999999999997</v>
      </c>
      <c r="AR23" s="47">
        <v>6.0941999999999998</v>
      </c>
      <c r="AS23" s="47">
        <v>5.9009999999999998</v>
      </c>
      <c r="AT23" s="47">
        <v>-7.3109000000000002</v>
      </c>
      <c r="AU23" s="47">
        <v>7.3524000000000003</v>
      </c>
      <c r="AV23" s="47">
        <v>-10.135</v>
      </c>
      <c r="AW23" s="47">
        <v>5.3497000000000003</v>
      </c>
      <c r="AX23" s="47" t="s">
        <v>184</v>
      </c>
      <c r="AY23" s="47" t="s">
        <v>184</v>
      </c>
      <c r="AZ23" s="47" t="s">
        <v>184</v>
      </c>
      <c r="BA23" s="47" t="s">
        <v>184</v>
      </c>
      <c r="BB23" s="47">
        <v>6.3912000000000004</v>
      </c>
      <c r="BC23" s="47">
        <v>6.5209999999999999</v>
      </c>
      <c r="BD23" s="47">
        <v>7.2637</v>
      </c>
      <c r="BE23" s="47">
        <v>5.6566000000000001</v>
      </c>
      <c r="BF23" s="47" t="s">
        <v>184</v>
      </c>
      <c r="BG23" s="47">
        <v>6.1368999999999998</v>
      </c>
      <c r="BH23" s="47">
        <v>6.2382</v>
      </c>
      <c r="BI23" s="47">
        <v>6.06</v>
      </c>
      <c r="BJ23" s="47">
        <v>7.0423999999999998</v>
      </c>
      <c r="BK23" s="47">
        <v>4.9718999999999998</v>
      </c>
      <c r="BL23" s="47" t="s">
        <v>184</v>
      </c>
      <c r="BM23" s="47">
        <v>8.1249000000000002</v>
      </c>
      <c r="BN23" s="47" t="s">
        <v>184</v>
      </c>
      <c r="BO23" s="47">
        <v>7.8803000000000001</v>
      </c>
      <c r="BP23" s="47" t="s">
        <v>184</v>
      </c>
      <c r="BQ23" s="47">
        <v>-7.8076999999999996</v>
      </c>
      <c r="BR23" s="47">
        <v>7.4546000000000001</v>
      </c>
      <c r="BS23" s="47">
        <v>7.0761000000000003</v>
      </c>
      <c r="BT23" s="47">
        <v>-4.3869999999999996</v>
      </c>
      <c r="BU23" s="47">
        <v>6.0297999999999998</v>
      </c>
    </row>
    <row r="24" spans="1:73">
      <c r="A24" t="s">
        <v>503</v>
      </c>
      <c r="B24" t="s">
        <v>510</v>
      </c>
      <c r="C24" t="s">
        <v>1</v>
      </c>
      <c r="D24">
        <v>23</v>
      </c>
      <c r="E24" s="69" t="str">
        <f t="shared" si="0"/>
        <v>EEur_CAsiaIUD</v>
      </c>
      <c r="F24" s="47">
        <v>1.5076000000000001</v>
      </c>
      <c r="G24" s="47">
        <v>3.6838000000000002</v>
      </c>
      <c r="H24" s="47">
        <v>2.3296000000000001</v>
      </c>
      <c r="I24" s="47">
        <v>0.55779999999999996</v>
      </c>
      <c r="J24" s="47">
        <v>3.6838000000000002</v>
      </c>
      <c r="K24" s="47">
        <v>1.1025</v>
      </c>
      <c r="L24" s="47" t="s">
        <v>184</v>
      </c>
      <c r="M24" s="47">
        <v>1.4511000000000001</v>
      </c>
      <c r="N24" s="47">
        <v>2.1488999999999998</v>
      </c>
      <c r="O24" s="47">
        <v>1.6478999999999999</v>
      </c>
      <c r="P24" s="47">
        <v>0.22420000000000001</v>
      </c>
      <c r="Q24" s="47">
        <v>1.9519</v>
      </c>
      <c r="R24" s="47">
        <v>0.75919999999999999</v>
      </c>
      <c r="S24" s="47">
        <v>1.8318000000000001</v>
      </c>
      <c r="T24" s="47">
        <v>1.2011000000000001</v>
      </c>
      <c r="U24" s="47">
        <v>1.1379999999999999</v>
      </c>
      <c r="V24" s="47">
        <v>1.9602999999999999</v>
      </c>
      <c r="W24" s="47">
        <v>2.4428999999999998</v>
      </c>
      <c r="X24" s="47">
        <v>0.73880000000000001</v>
      </c>
      <c r="Y24" s="47" t="s">
        <v>184</v>
      </c>
      <c r="Z24" s="47" t="s">
        <v>184</v>
      </c>
      <c r="AA24" s="47">
        <v>1.5225</v>
      </c>
      <c r="AB24" s="47" t="s">
        <v>184</v>
      </c>
      <c r="AC24" s="47">
        <v>1.5225</v>
      </c>
      <c r="AD24" s="47" t="s">
        <v>184</v>
      </c>
      <c r="AE24" s="47">
        <v>1.1516999999999999</v>
      </c>
      <c r="AF24" s="47">
        <v>3.3216000000000001</v>
      </c>
      <c r="AG24" s="47">
        <v>0.76470000000000005</v>
      </c>
      <c r="AH24" s="47">
        <v>1.0517000000000001</v>
      </c>
      <c r="AI24" s="47">
        <v>1.2070000000000001</v>
      </c>
      <c r="AJ24" s="47" t="s">
        <v>184</v>
      </c>
      <c r="AK24" s="47">
        <v>1.9741</v>
      </c>
      <c r="AL24" s="47">
        <v>4.0648999999999997</v>
      </c>
      <c r="AM24" s="47">
        <v>1.5293000000000001</v>
      </c>
      <c r="AN24" s="47">
        <v>2.7195</v>
      </c>
      <c r="AO24" s="47">
        <v>1.1932</v>
      </c>
      <c r="AP24" s="47">
        <v>5.7923</v>
      </c>
      <c r="AQ24" s="47">
        <v>1.8048</v>
      </c>
      <c r="AR24" s="47">
        <v>2.8751000000000002</v>
      </c>
      <c r="AS24" s="47">
        <v>1.9773000000000001</v>
      </c>
      <c r="AT24" s="47">
        <v>1.8632</v>
      </c>
      <c r="AU24" s="47">
        <v>0.53039999999999998</v>
      </c>
      <c r="AV24" s="47">
        <v>0.84940000000000004</v>
      </c>
      <c r="AW24" s="47">
        <v>0.64029999999999998</v>
      </c>
      <c r="AX24" s="47" t="s">
        <v>184</v>
      </c>
      <c r="AY24" s="47" t="s">
        <v>184</v>
      </c>
      <c r="AZ24" s="47" t="s">
        <v>184</v>
      </c>
      <c r="BA24" s="47" t="s">
        <v>184</v>
      </c>
      <c r="BB24" s="47">
        <v>3.7269000000000001</v>
      </c>
      <c r="BC24" s="47">
        <v>1.1129</v>
      </c>
      <c r="BD24" s="47">
        <v>1.8494999999999999</v>
      </c>
      <c r="BE24" s="47">
        <v>1.2132000000000001</v>
      </c>
      <c r="BF24" s="47" t="s">
        <v>184</v>
      </c>
      <c r="BG24" s="47">
        <v>1.9641999999999999</v>
      </c>
      <c r="BH24" s="47">
        <v>3.363</v>
      </c>
      <c r="BI24" s="47">
        <v>1.5044999999999999</v>
      </c>
      <c r="BJ24" s="47">
        <v>2.3531</v>
      </c>
      <c r="BK24" s="47">
        <v>1.4943</v>
      </c>
      <c r="BL24" s="47" t="s">
        <v>184</v>
      </c>
      <c r="BM24" s="47">
        <v>0.77110000000000001</v>
      </c>
      <c r="BN24" s="47" t="s">
        <v>184</v>
      </c>
      <c r="BO24" s="47">
        <v>0.58330000000000004</v>
      </c>
      <c r="BP24" s="47">
        <v>0.66559999999999997</v>
      </c>
      <c r="BQ24" s="47">
        <v>0.81669999999999998</v>
      </c>
      <c r="BR24" s="47">
        <v>3.3956</v>
      </c>
      <c r="BS24" s="47">
        <v>1.4215</v>
      </c>
      <c r="BT24" s="47">
        <v>4.1589999999999998</v>
      </c>
      <c r="BU24" s="47">
        <v>0.83809999999999996</v>
      </c>
    </row>
    <row r="25" spans="1:73">
      <c r="A25" t="s">
        <v>503</v>
      </c>
      <c r="B25" t="s">
        <v>510</v>
      </c>
      <c r="C25" t="s">
        <v>505</v>
      </c>
      <c r="D25">
        <v>24</v>
      </c>
      <c r="E25" s="69" t="str">
        <f t="shared" si="0"/>
        <v>EEur_CAsiaInject</v>
      </c>
      <c r="F25" s="47">
        <v>1.9302999999999999</v>
      </c>
      <c r="G25" s="47" t="s">
        <v>184</v>
      </c>
      <c r="H25" s="47" t="s">
        <v>184</v>
      </c>
      <c r="I25" s="47">
        <v>-2.3083999999999998</v>
      </c>
      <c r="J25" s="47" t="s">
        <v>184</v>
      </c>
      <c r="K25" s="47">
        <v>2.2959999999999998</v>
      </c>
      <c r="L25" s="47" t="s">
        <v>184</v>
      </c>
      <c r="M25" s="47">
        <v>1.9610000000000001</v>
      </c>
      <c r="N25" s="47" t="s">
        <v>184</v>
      </c>
      <c r="O25" s="47" t="s">
        <v>184</v>
      </c>
      <c r="P25" s="47">
        <v>-1E-4</v>
      </c>
      <c r="Q25" s="47" t="s">
        <v>184</v>
      </c>
      <c r="R25" s="47">
        <v>-1.5799000000000001</v>
      </c>
      <c r="S25" s="47" t="s">
        <v>184</v>
      </c>
      <c r="T25" s="47">
        <v>-0.53920000000000001</v>
      </c>
      <c r="U25" s="47">
        <v>-2.5042</v>
      </c>
      <c r="V25" s="47" t="s">
        <v>184</v>
      </c>
      <c r="W25" s="47" t="s">
        <v>184</v>
      </c>
      <c r="X25" s="47">
        <v>-1.9975000000000001</v>
      </c>
      <c r="Y25" s="47" t="s">
        <v>184</v>
      </c>
      <c r="Z25" s="47" t="s">
        <v>184</v>
      </c>
      <c r="AA25" s="47">
        <v>2.0175999999999998</v>
      </c>
      <c r="AB25" s="47" t="s">
        <v>184</v>
      </c>
      <c r="AC25" s="47">
        <v>2.0175999999999998</v>
      </c>
      <c r="AD25" s="47" t="s">
        <v>184</v>
      </c>
      <c r="AE25" s="47">
        <v>-2.6644999999999999</v>
      </c>
      <c r="AF25" s="47" t="s">
        <v>184</v>
      </c>
      <c r="AG25" s="47">
        <v>-2.9155000000000002</v>
      </c>
      <c r="AH25" s="47" t="s">
        <v>184</v>
      </c>
      <c r="AI25" s="47">
        <v>-0.74729999999999996</v>
      </c>
      <c r="AJ25" s="47" t="s">
        <v>184</v>
      </c>
      <c r="AK25" s="47" t="s">
        <v>184</v>
      </c>
      <c r="AL25" s="47" t="s">
        <v>184</v>
      </c>
      <c r="AM25" s="47" t="s">
        <v>184</v>
      </c>
      <c r="AN25" s="47" t="s">
        <v>184</v>
      </c>
      <c r="AO25" s="47" t="s">
        <v>184</v>
      </c>
      <c r="AP25" s="47" t="s">
        <v>184</v>
      </c>
      <c r="AQ25" s="47" t="s">
        <v>184</v>
      </c>
      <c r="AR25" s="47" t="s">
        <v>184</v>
      </c>
      <c r="AS25" s="47" t="s">
        <v>184</v>
      </c>
      <c r="AT25" s="47" t="s">
        <v>184</v>
      </c>
      <c r="AU25" s="47">
        <v>-2.2637</v>
      </c>
      <c r="AV25" s="47" t="s">
        <v>184</v>
      </c>
      <c r="AW25" s="47">
        <v>-1E-4</v>
      </c>
      <c r="AX25" s="47" t="s">
        <v>184</v>
      </c>
      <c r="AY25" s="47" t="s">
        <v>184</v>
      </c>
      <c r="AZ25" s="47" t="s">
        <v>184</v>
      </c>
      <c r="BA25" s="47" t="s">
        <v>184</v>
      </c>
      <c r="BB25" s="47" t="s">
        <v>184</v>
      </c>
      <c r="BC25" s="47">
        <v>-2.4203999999999999</v>
      </c>
      <c r="BD25" s="47" t="s">
        <v>184</v>
      </c>
      <c r="BE25" s="47">
        <v>-0.57799999999999996</v>
      </c>
      <c r="BF25" s="47" t="s">
        <v>184</v>
      </c>
      <c r="BG25" s="47" t="s">
        <v>184</v>
      </c>
      <c r="BH25" s="47" t="s">
        <v>184</v>
      </c>
      <c r="BI25" s="47" t="s">
        <v>184</v>
      </c>
      <c r="BJ25" s="47" t="s">
        <v>184</v>
      </c>
      <c r="BK25" s="47" t="s">
        <v>184</v>
      </c>
      <c r="BL25" s="47" t="s">
        <v>184</v>
      </c>
      <c r="BM25" s="47">
        <v>-1.7002999999999999</v>
      </c>
      <c r="BN25" s="47" t="s">
        <v>184</v>
      </c>
      <c r="BO25" s="47">
        <v>-1.5880000000000001</v>
      </c>
      <c r="BP25" s="47" t="s">
        <v>184</v>
      </c>
      <c r="BQ25" s="47">
        <v>-0.66610000000000003</v>
      </c>
      <c r="BR25" s="47" t="s">
        <v>184</v>
      </c>
      <c r="BS25" s="47" t="s">
        <v>184</v>
      </c>
      <c r="BT25" s="47" t="s">
        <v>184</v>
      </c>
      <c r="BU25" s="47">
        <v>-0.57350000000000001</v>
      </c>
    </row>
    <row r="26" spans="1:73">
      <c r="A26" t="s">
        <v>503</v>
      </c>
      <c r="B26" t="s">
        <v>510</v>
      </c>
      <c r="C26" t="s">
        <v>74</v>
      </c>
      <c r="D26">
        <v>25</v>
      </c>
      <c r="E26" s="69" t="str">
        <f t="shared" si="0"/>
        <v>EEur_CAsiaImplant</v>
      </c>
      <c r="F26" s="47" t="s">
        <v>511</v>
      </c>
      <c r="G26" s="47" t="s">
        <v>184</v>
      </c>
      <c r="H26" s="47" t="s">
        <v>184</v>
      </c>
      <c r="I26" s="47" t="s">
        <v>184</v>
      </c>
      <c r="J26" s="47" t="s">
        <v>184</v>
      </c>
      <c r="K26" s="47" t="s">
        <v>184</v>
      </c>
      <c r="L26" s="47" t="s">
        <v>184</v>
      </c>
      <c r="M26" s="47" t="s">
        <v>184</v>
      </c>
      <c r="N26" s="47" t="s">
        <v>184</v>
      </c>
      <c r="O26" s="47" t="s">
        <v>184</v>
      </c>
      <c r="P26" s="47" t="s">
        <v>184</v>
      </c>
      <c r="Q26" s="47" t="s">
        <v>184</v>
      </c>
      <c r="R26" s="47" t="s">
        <v>184</v>
      </c>
      <c r="S26" s="47" t="s">
        <v>184</v>
      </c>
      <c r="T26" s="47" t="s">
        <v>184</v>
      </c>
      <c r="U26" s="47" t="s">
        <v>184</v>
      </c>
      <c r="V26" s="47" t="s">
        <v>184</v>
      </c>
      <c r="W26" s="47" t="s">
        <v>184</v>
      </c>
      <c r="X26" s="47" t="s">
        <v>184</v>
      </c>
      <c r="Y26" s="47" t="s">
        <v>184</v>
      </c>
      <c r="Z26" s="47" t="s">
        <v>184</v>
      </c>
      <c r="AA26" s="47" t="s">
        <v>184</v>
      </c>
      <c r="AB26" s="47" t="s">
        <v>184</v>
      </c>
      <c r="AC26" s="47" t="s">
        <v>184</v>
      </c>
      <c r="AD26" s="47" t="s">
        <v>184</v>
      </c>
      <c r="AE26" s="47" t="s">
        <v>184</v>
      </c>
      <c r="AF26" s="47" t="s">
        <v>184</v>
      </c>
      <c r="AG26" s="47" t="s">
        <v>184</v>
      </c>
      <c r="AH26" s="47" t="s">
        <v>184</v>
      </c>
      <c r="AI26" s="47" t="s">
        <v>184</v>
      </c>
      <c r="AJ26" s="47" t="s">
        <v>184</v>
      </c>
      <c r="AK26" s="47" t="s">
        <v>184</v>
      </c>
      <c r="AL26" s="47" t="s">
        <v>184</v>
      </c>
      <c r="AM26" s="47" t="s">
        <v>184</v>
      </c>
      <c r="AN26" s="47" t="s">
        <v>184</v>
      </c>
      <c r="AO26" s="47" t="s">
        <v>184</v>
      </c>
      <c r="AP26" s="47" t="s">
        <v>184</v>
      </c>
      <c r="AQ26" s="47" t="s">
        <v>184</v>
      </c>
      <c r="AR26" s="47" t="s">
        <v>184</v>
      </c>
      <c r="AS26" s="47" t="s">
        <v>184</v>
      </c>
      <c r="AT26" s="47" t="s">
        <v>184</v>
      </c>
      <c r="AU26" s="47" t="s">
        <v>184</v>
      </c>
      <c r="AV26" s="47" t="s">
        <v>184</v>
      </c>
      <c r="AW26" s="47" t="s">
        <v>184</v>
      </c>
      <c r="AX26" s="47" t="s">
        <v>184</v>
      </c>
      <c r="AY26" s="47" t="s">
        <v>184</v>
      </c>
      <c r="AZ26" s="47" t="s">
        <v>184</v>
      </c>
      <c r="BA26" s="47" t="s">
        <v>184</v>
      </c>
      <c r="BB26" s="47" t="s">
        <v>184</v>
      </c>
      <c r="BC26" s="47" t="s">
        <v>184</v>
      </c>
      <c r="BD26" s="47" t="s">
        <v>184</v>
      </c>
      <c r="BE26" s="47" t="s">
        <v>184</v>
      </c>
      <c r="BF26" s="47" t="s">
        <v>184</v>
      </c>
      <c r="BG26" s="47" t="s">
        <v>184</v>
      </c>
      <c r="BH26" s="47" t="s">
        <v>184</v>
      </c>
      <c r="BI26" s="47" t="s">
        <v>184</v>
      </c>
      <c r="BJ26" s="47" t="s">
        <v>184</v>
      </c>
      <c r="BK26" s="47" t="s">
        <v>184</v>
      </c>
      <c r="BL26" s="47" t="s">
        <v>184</v>
      </c>
      <c r="BM26" s="47" t="s">
        <v>184</v>
      </c>
      <c r="BN26" s="47" t="s">
        <v>184</v>
      </c>
      <c r="BO26" s="47" t="s">
        <v>184</v>
      </c>
      <c r="BP26" s="47" t="s">
        <v>184</v>
      </c>
      <c r="BQ26" s="47" t="s">
        <v>184</v>
      </c>
      <c r="BR26" s="47" t="s">
        <v>184</v>
      </c>
      <c r="BS26" s="47" t="s">
        <v>184</v>
      </c>
      <c r="BT26" s="47" t="s">
        <v>184</v>
      </c>
      <c r="BU26" s="47" t="s">
        <v>184</v>
      </c>
    </row>
    <row r="27" spans="1:73">
      <c r="A27" t="s">
        <v>503</v>
      </c>
      <c r="B27" t="s">
        <v>510</v>
      </c>
      <c r="C27" t="s">
        <v>65</v>
      </c>
      <c r="D27">
        <v>26</v>
      </c>
      <c r="E27" s="69" t="str">
        <f t="shared" si="0"/>
        <v>EEur_CAsiaCondom</v>
      </c>
      <c r="F27" s="47">
        <v>6.117</v>
      </c>
      <c r="G27" s="47">
        <v>7.3289999999999997</v>
      </c>
      <c r="H27" s="47">
        <v>6.5034000000000001</v>
      </c>
      <c r="I27" s="47">
        <v>4.4748999999999999</v>
      </c>
      <c r="J27" s="47">
        <v>7.3289999999999997</v>
      </c>
      <c r="K27" s="47">
        <v>5.28</v>
      </c>
      <c r="L27" s="47">
        <v>3.1587000000000001</v>
      </c>
      <c r="M27" s="47">
        <v>6.9671000000000003</v>
      </c>
      <c r="N27" s="47">
        <v>5.8789999999999996</v>
      </c>
      <c r="O27" s="47">
        <v>6.1965000000000003</v>
      </c>
      <c r="P27" s="47">
        <v>8.7659000000000002</v>
      </c>
      <c r="Q27" s="47">
        <v>6.0514999999999999</v>
      </c>
      <c r="R27" s="47">
        <v>6.5769000000000002</v>
      </c>
      <c r="S27" s="47">
        <v>6.8975999999999997</v>
      </c>
      <c r="T27" s="47">
        <v>4.9504000000000001</v>
      </c>
      <c r="U27" s="47">
        <v>5.2032999999999996</v>
      </c>
      <c r="V27" s="47">
        <v>6.6862000000000004</v>
      </c>
      <c r="W27" s="47">
        <v>6.0833000000000004</v>
      </c>
      <c r="X27" s="47">
        <v>6.1966000000000001</v>
      </c>
      <c r="Y27" s="47" t="s">
        <v>184</v>
      </c>
      <c r="Z27" s="47" t="s">
        <v>184</v>
      </c>
      <c r="AA27" s="47">
        <v>6.1204000000000001</v>
      </c>
      <c r="AB27" s="47" t="s">
        <v>184</v>
      </c>
      <c r="AC27" s="47">
        <v>6.1204000000000001</v>
      </c>
      <c r="AD27" s="47" t="s">
        <v>184</v>
      </c>
      <c r="AE27" s="47">
        <v>5.2206000000000001</v>
      </c>
      <c r="AF27" s="47">
        <v>7.5742000000000003</v>
      </c>
      <c r="AG27" s="47">
        <v>3.7904</v>
      </c>
      <c r="AH27" s="47">
        <v>5.5212000000000003</v>
      </c>
      <c r="AI27" s="47">
        <v>4.7493999999999996</v>
      </c>
      <c r="AJ27" s="47" t="s">
        <v>184</v>
      </c>
      <c r="AK27" s="47">
        <v>6.6798999999999999</v>
      </c>
      <c r="AL27" s="47">
        <v>7.2034000000000002</v>
      </c>
      <c r="AM27" s="47">
        <v>6.2942</v>
      </c>
      <c r="AN27" s="47">
        <v>7.7342000000000004</v>
      </c>
      <c r="AO27" s="47">
        <v>5.0814000000000004</v>
      </c>
      <c r="AP27" s="47">
        <v>6.6848999999999998</v>
      </c>
      <c r="AQ27" s="47">
        <v>5.6086</v>
      </c>
      <c r="AR27" s="47">
        <v>6.5312999999999999</v>
      </c>
      <c r="AS27" s="47">
        <v>5.3159000000000001</v>
      </c>
      <c r="AT27" s="47">
        <v>9.1814999999999998</v>
      </c>
      <c r="AU27" s="47">
        <v>4.6687000000000003</v>
      </c>
      <c r="AV27" s="47">
        <v>7.8715999999999999</v>
      </c>
      <c r="AW27" s="47">
        <v>4.3272000000000004</v>
      </c>
      <c r="AX27" s="47" t="s">
        <v>184</v>
      </c>
      <c r="AY27" s="47" t="s">
        <v>184</v>
      </c>
      <c r="AZ27" s="47" t="s">
        <v>184</v>
      </c>
      <c r="BA27" s="47" t="s">
        <v>184</v>
      </c>
      <c r="BB27" s="47">
        <v>7.3456999999999999</v>
      </c>
      <c r="BC27" s="47">
        <v>5.2744</v>
      </c>
      <c r="BD27" s="47">
        <v>6.8906000000000001</v>
      </c>
      <c r="BE27" s="47">
        <v>4.9669999999999996</v>
      </c>
      <c r="BF27" s="47" t="s">
        <v>184</v>
      </c>
      <c r="BG27" s="47">
        <v>6.0495000000000001</v>
      </c>
      <c r="BH27" s="47">
        <v>7.1406999999999998</v>
      </c>
      <c r="BI27" s="47">
        <v>5.1112000000000002</v>
      </c>
      <c r="BJ27" s="47">
        <v>6.7953000000000001</v>
      </c>
      <c r="BK27" s="47">
        <v>4.7855999999999996</v>
      </c>
      <c r="BL27" s="47" t="s">
        <v>184</v>
      </c>
      <c r="BM27" s="47">
        <v>6.6228999999999996</v>
      </c>
      <c r="BN27" s="47" t="s">
        <v>184</v>
      </c>
      <c r="BO27" s="47">
        <v>5.9320000000000004</v>
      </c>
      <c r="BP27" s="47">
        <v>-8.1026000000000007</v>
      </c>
      <c r="BQ27" s="47">
        <v>5.6307999999999998</v>
      </c>
      <c r="BR27" s="47">
        <v>7.9360999999999997</v>
      </c>
      <c r="BS27" s="47">
        <v>5.9097999999999997</v>
      </c>
      <c r="BT27" s="47">
        <v>5.8437000000000001</v>
      </c>
      <c r="BU27" s="47">
        <v>4.5852000000000004</v>
      </c>
    </row>
    <row r="28" spans="1:73">
      <c r="A28" t="s">
        <v>503</v>
      </c>
      <c r="B28" t="s">
        <v>510</v>
      </c>
      <c r="C28" t="s">
        <v>506</v>
      </c>
      <c r="D28">
        <v>27</v>
      </c>
      <c r="E28" s="69" t="str">
        <f t="shared" si="0"/>
        <v>EEur_CAsiaPeriAbst</v>
      </c>
      <c r="F28" s="47">
        <v>14.2659</v>
      </c>
      <c r="G28" s="47">
        <v>-15.494199999999999</v>
      </c>
      <c r="H28" s="47">
        <v>-24.1935</v>
      </c>
      <c r="I28" s="47">
        <v>9.5017999999999994</v>
      </c>
      <c r="J28" s="47">
        <v>-15.494199999999999</v>
      </c>
      <c r="K28" s="47">
        <v>13.9053</v>
      </c>
      <c r="L28" s="47" t="s">
        <v>184</v>
      </c>
      <c r="M28" s="47">
        <v>14.8583</v>
      </c>
      <c r="N28" s="47">
        <v>13.0367</v>
      </c>
      <c r="O28" s="47">
        <v>16.129899999999999</v>
      </c>
      <c r="P28" s="47" t="s">
        <v>184</v>
      </c>
      <c r="Q28" s="47">
        <v>14.6647</v>
      </c>
      <c r="R28" s="47" t="s">
        <v>184</v>
      </c>
      <c r="S28" s="47">
        <v>18.662099999999999</v>
      </c>
      <c r="T28" s="47">
        <v>9.5456000000000003</v>
      </c>
      <c r="U28" s="47">
        <v>15.8781</v>
      </c>
      <c r="V28" s="47">
        <v>13.154400000000001</v>
      </c>
      <c r="W28" s="47">
        <v>14.4999</v>
      </c>
      <c r="X28" s="47">
        <v>13.7448</v>
      </c>
      <c r="Y28" s="47" t="s">
        <v>184</v>
      </c>
      <c r="Z28" s="47" t="s">
        <v>184</v>
      </c>
      <c r="AA28" s="47">
        <v>13.989699999999999</v>
      </c>
      <c r="AB28" s="47" t="s">
        <v>184</v>
      </c>
      <c r="AC28" s="47">
        <v>13.989699999999999</v>
      </c>
      <c r="AD28" s="47" t="s">
        <v>184</v>
      </c>
      <c r="AE28" s="47">
        <v>15.688599999999999</v>
      </c>
      <c r="AF28" s="47" t="s">
        <v>184</v>
      </c>
      <c r="AG28" s="47">
        <v>15.999000000000001</v>
      </c>
      <c r="AH28" s="47">
        <v>-20.7713</v>
      </c>
      <c r="AI28" s="47">
        <v>-11.2941</v>
      </c>
      <c r="AJ28" s="47" t="s">
        <v>184</v>
      </c>
      <c r="AK28" s="47">
        <v>12.815</v>
      </c>
      <c r="AL28" s="47">
        <v>-15.484999999999999</v>
      </c>
      <c r="AM28" s="47">
        <v>12.5322</v>
      </c>
      <c r="AN28" s="47">
        <v>-17.3292</v>
      </c>
      <c r="AO28" s="47">
        <v>8.18</v>
      </c>
      <c r="AP28" s="47">
        <v>-15.0809</v>
      </c>
      <c r="AQ28" s="47">
        <v>14.360300000000001</v>
      </c>
      <c r="AR28" s="47">
        <v>18.181799999999999</v>
      </c>
      <c r="AS28" s="47">
        <v>9.9010999999999996</v>
      </c>
      <c r="AT28" s="47" t="s">
        <v>184</v>
      </c>
      <c r="AU28" s="47">
        <v>-12.904500000000001</v>
      </c>
      <c r="AV28" s="47">
        <v>-19.977599999999999</v>
      </c>
      <c r="AW28" s="47">
        <v>-8.8956999999999997</v>
      </c>
      <c r="AX28" s="47" t="s">
        <v>184</v>
      </c>
      <c r="AY28" s="47" t="s">
        <v>184</v>
      </c>
      <c r="AZ28" s="47" t="s">
        <v>184</v>
      </c>
      <c r="BA28" s="47" t="s">
        <v>184</v>
      </c>
      <c r="BB28" s="47">
        <v>-15.494199999999999</v>
      </c>
      <c r="BC28" s="47">
        <v>13.530799999999999</v>
      </c>
      <c r="BD28" s="47">
        <v>18.298200000000001</v>
      </c>
      <c r="BE28" s="47">
        <v>9.3740000000000006</v>
      </c>
      <c r="BF28" s="47" t="s">
        <v>184</v>
      </c>
      <c r="BG28" s="47">
        <v>14.351599999999999</v>
      </c>
      <c r="BH28" s="47">
        <v>-15.7111</v>
      </c>
      <c r="BI28" s="47">
        <v>14.3238</v>
      </c>
      <c r="BJ28" s="47">
        <v>18.953499999999998</v>
      </c>
      <c r="BK28" s="47">
        <v>9.2928999999999995</v>
      </c>
      <c r="BL28" s="47" t="s">
        <v>184</v>
      </c>
      <c r="BM28" s="47" t="s">
        <v>184</v>
      </c>
      <c r="BN28" s="47" t="s">
        <v>184</v>
      </c>
      <c r="BO28" s="47" t="s">
        <v>184</v>
      </c>
      <c r="BP28" s="47" t="s">
        <v>184</v>
      </c>
      <c r="BQ28" s="47" t="s">
        <v>184</v>
      </c>
      <c r="BR28" s="47">
        <v>-16.8735</v>
      </c>
      <c r="BS28" s="47">
        <v>19.794699999999999</v>
      </c>
      <c r="BT28" s="47" t="s">
        <v>184</v>
      </c>
      <c r="BU28" s="47">
        <v>9.1804000000000006</v>
      </c>
    </row>
    <row r="29" spans="1:73">
      <c r="A29" t="s">
        <v>503</v>
      </c>
      <c r="B29" t="s">
        <v>510</v>
      </c>
      <c r="C29" t="s">
        <v>507</v>
      </c>
      <c r="D29">
        <v>28</v>
      </c>
      <c r="E29" s="69" t="str">
        <f t="shared" si="0"/>
        <v>EEur_CAsiaWithdraw</v>
      </c>
      <c r="F29" s="47">
        <v>11.620699999999999</v>
      </c>
      <c r="G29" s="47">
        <v>14.903700000000001</v>
      </c>
      <c r="H29" s="47">
        <v>14.1396</v>
      </c>
      <c r="I29" s="47">
        <v>6.7972999999999999</v>
      </c>
      <c r="J29" s="47">
        <v>14.903700000000001</v>
      </c>
      <c r="K29" s="47">
        <v>9.6029</v>
      </c>
      <c r="L29" s="47">
        <v>7.7248000000000001</v>
      </c>
      <c r="M29" s="47">
        <v>12.1371</v>
      </c>
      <c r="N29" s="47">
        <v>13.744999999999999</v>
      </c>
      <c r="O29" s="47">
        <v>9.4495000000000005</v>
      </c>
      <c r="P29" s="47">
        <v>-6.6788999999999996</v>
      </c>
      <c r="Q29" s="47">
        <v>12.1037</v>
      </c>
      <c r="R29" s="47">
        <v>8.9885999999999999</v>
      </c>
      <c r="S29" s="47">
        <v>12.6534</v>
      </c>
      <c r="T29" s="47">
        <v>11.0379</v>
      </c>
      <c r="U29" s="47">
        <v>12.465299999999999</v>
      </c>
      <c r="V29" s="47">
        <v>10.488</v>
      </c>
      <c r="W29" s="47">
        <v>10.7697</v>
      </c>
      <c r="X29" s="47">
        <v>12.4002</v>
      </c>
      <c r="Y29" s="47" t="s">
        <v>184</v>
      </c>
      <c r="Z29" s="47" t="s">
        <v>184</v>
      </c>
      <c r="AA29" s="47">
        <v>11.5458</v>
      </c>
      <c r="AB29" s="47" t="s">
        <v>184</v>
      </c>
      <c r="AC29" s="47">
        <v>11.5458</v>
      </c>
      <c r="AD29" s="47" t="s">
        <v>184</v>
      </c>
      <c r="AE29" s="47">
        <v>12.3276</v>
      </c>
      <c r="AF29" s="47">
        <v>16.214500000000001</v>
      </c>
      <c r="AG29" s="47">
        <v>10.3369</v>
      </c>
      <c r="AH29" s="47">
        <v>14.5623</v>
      </c>
      <c r="AI29" s="47">
        <v>11.5146</v>
      </c>
      <c r="AJ29" s="47" t="s">
        <v>184</v>
      </c>
      <c r="AK29" s="47">
        <v>10.5055</v>
      </c>
      <c r="AL29" s="47">
        <v>13.3148</v>
      </c>
      <c r="AM29" s="47">
        <v>8.5610999999999997</v>
      </c>
      <c r="AN29" s="47">
        <v>10.788</v>
      </c>
      <c r="AO29" s="47">
        <v>10.269299999999999</v>
      </c>
      <c r="AP29" s="47">
        <v>12.539099999999999</v>
      </c>
      <c r="AQ29" s="47">
        <v>9.5854999999999997</v>
      </c>
      <c r="AR29" s="47">
        <v>12.004300000000001</v>
      </c>
      <c r="AS29" s="47">
        <v>9.6668000000000003</v>
      </c>
      <c r="AT29" s="47">
        <v>17.307600000000001</v>
      </c>
      <c r="AU29" s="47">
        <v>9.6199999999999992</v>
      </c>
      <c r="AV29" s="47">
        <v>13.7033</v>
      </c>
      <c r="AW29" s="47">
        <v>11.938000000000001</v>
      </c>
      <c r="AX29" s="47" t="s">
        <v>184</v>
      </c>
      <c r="AY29" s="47" t="s">
        <v>184</v>
      </c>
      <c r="AZ29" s="47" t="s">
        <v>184</v>
      </c>
      <c r="BA29" s="47" t="s">
        <v>184</v>
      </c>
      <c r="BB29" s="47">
        <v>14.994199999999999</v>
      </c>
      <c r="BC29" s="47">
        <v>9.4238999999999997</v>
      </c>
      <c r="BD29" s="47">
        <v>12.669600000000001</v>
      </c>
      <c r="BE29" s="47">
        <v>10.9048</v>
      </c>
      <c r="BF29" s="47" t="s">
        <v>184</v>
      </c>
      <c r="BG29" s="47">
        <v>12.0387</v>
      </c>
      <c r="BH29" s="47">
        <v>14.756</v>
      </c>
      <c r="BI29" s="47">
        <v>10.023899999999999</v>
      </c>
      <c r="BJ29" s="47">
        <v>12.8042</v>
      </c>
      <c r="BK29" s="47">
        <v>11.659599999999999</v>
      </c>
      <c r="BL29" s="47" t="s">
        <v>184</v>
      </c>
      <c r="BM29" s="47">
        <v>8.8504000000000005</v>
      </c>
      <c r="BN29" s="47" t="s">
        <v>184</v>
      </c>
      <c r="BO29" s="47">
        <v>8.2714999999999996</v>
      </c>
      <c r="BP29" s="47" t="s">
        <v>184</v>
      </c>
      <c r="BQ29" s="47">
        <v>8.4567999999999994</v>
      </c>
      <c r="BR29" s="47">
        <v>14.826499999999999</v>
      </c>
      <c r="BS29" s="47">
        <v>11.018700000000001</v>
      </c>
      <c r="BT29" s="47">
        <v>14.974399999999999</v>
      </c>
      <c r="BU29" s="47">
        <v>8.9039999999999999</v>
      </c>
    </row>
    <row r="30" spans="1:73">
      <c r="A30" t="s">
        <v>503</v>
      </c>
      <c r="B30" t="s">
        <v>512</v>
      </c>
      <c r="C30" t="s">
        <v>0</v>
      </c>
      <c r="D30">
        <v>29</v>
      </c>
      <c r="E30" s="69" t="str">
        <f t="shared" si="0"/>
        <v>SAsiaPill</v>
      </c>
      <c r="F30" s="47">
        <v>3.9367000000000001</v>
      </c>
      <c r="G30" s="47">
        <v>4.8838999999999997</v>
      </c>
      <c r="H30" s="47">
        <v>3.6962000000000002</v>
      </c>
      <c r="I30" s="47">
        <v>2.5832000000000002</v>
      </c>
      <c r="J30" s="47">
        <v>4.8838999999999997</v>
      </c>
      <c r="K30" s="47">
        <v>3.1027</v>
      </c>
      <c r="L30" s="47">
        <v>-6.8494000000000002</v>
      </c>
      <c r="M30" s="47">
        <v>3.9055</v>
      </c>
      <c r="N30" s="47">
        <v>4.8124000000000002</v>
      </c>
      <c r="O30" s="47">
        <v>3.4641000000000002</v>
      </c>
      <c r="P30" s="47">
        <v>3.1674000000000002</v>
      </c>
      <c r="Q30" s="47">
        <v>4.3150000000000004</v>
      </c>
      <c r="R30" s="47">
        <v>3.2254999999999998</v>
      </c>
      <c r="S30" s="47">
        <v>4.8517999999999999</v>
      </c>
      <c r="T30" s="47">
        <v>3.1936</v>
      </c>
      <c r="U30" s="47">
        <v>4.1919000000000004</v>
      </c>
      <c r="V30" s="47">
        <v>3.5988000000000002</v>
      </c>
      <c r="W30" s="47">
        <v>4.6871999999999998</v>
      </c>
      <c r="X30" s="47">
        <v>3.694</v>
      </c>
      <c r="Y30" s="47">
        <v>4.1121999999999996</v>
      </c>
      <c r="Z30" s="47">
        <v>3.7456</v>
      </c>
      <c r="AA30" s="47">
        <v>3.8635999999999999</v>
      </c>
      <c r="AB30" s="47">
        <v>4.0167999999999999</v>
      </c>
      <c r="AC30" s="47">
        <v>3.8635999999999999</v>
      </c>
      <c r="AD30" s="47">
        <v>3.9458000000000002</v>
      </c>
      <c r="AE30" s="47">
        <v>4.6409000000000002</v>
      </c>
      <c r="AF30" s="47">
        <v>5.5621999999999998</v>
      </c>
      <c r="AG30" s="47">
        <v>2.9300999999999999</v>
      </c>
      <c r="AH30" s="47">
        <v>4.9893000000000001</v>
      </c>
      <c r="AI30" s="47">
        <v>3.5975000000000001</v>
      </c>
      <c r="AJ30" s="47">
        <v>4.2244000000000002</v>
      </c>
      <c r="AK30" s="47">
        <v>3.3464</v>
      </c>
      <c r="AL30" s="47">
        <v>3.9317000000000002</v>
      </c>
      <c r="AM30" s="47">
        <v>3.3195000000000001</v>
      </c>
      <c r="AN30" s="47">
        <v>4.6881000000000004</v>
      </c>
      <c r="AO30" s="47">
        <v>2.6103999999999998</v>
      </c>
      <c r="AP30" s="47">
        <v>4.5149999999999997</v>
      </c>
      <c r="AQ30" s="47">
        <v>4.8371000000000004</v>
      </c>
      <c r="AR30" s="47">
        <v>6.0236999999999998</v>
      </c>
      <c r="AS30" s="47">
        <v>3.4148000000000001</v>
      </c>
      <c r="AT30" s="47">
        <v>5.0125999999999999</v>
      </c>
      <c r="AU30" s="47">
        <v>2.5524</v>
      </c>
      <c r="AV30" s="47">
        <v>4.4267000000000003</v>
      </c>
      <c r="AW30" s="47">
        <v>3.1297000000000001</v>
      </c>
      <c r="AX30" s="47">
        <v>5.0134999999999996</v>
      </c>
      <c r="AY30" s="47">
        <v>3.4731000000000001</v>
      </c>
      <c r="AZ30" s="47">
        <v>5.1191000000000004</v>
      </c>
      <c r="BA30" s="47">
        <v>3.4992000000000001</v>
      </c>
      <c r="BB30" s="47">
        <v>4.8103999999999996</v>
      </c>
      <c r="BC30" s="47">
        <v>2.5636999999999999</v>
      </c>
      <c r="BD30" s="47">
        <v>4.7131999999999996</v>
      </c>
      <c r="BE30" s="47">
        <v>2.7317999999999998</v>
      </c>
      <c r="BF30" s="47">
        <v>4.6718000000000002</v>
      </c>
      <c r="BG30" s="47">
        <v>4.1254</v>
      </c>
      <c r="BH30" s="47">
        <v>4.7991000000000001</v>
      </c>
      <c r="BI30" s="47">
        <v>3.3725000000000001</v>
      </c>
      <c r="BJ30" s="47">
        <v>4.9386999999999999</v>
      </c>
      <c r="BK30" s="47">
        <v>3.2458999999999998</v>
      </c>
      <c r="BL30" s="47">
        <v>3.4447999999999999</v>
      </c>
      <c r="BM30" s="47">
        <v>2.5388999999999999</v>
      </c>
      <c r="BN30" s="47">
        <v>5.8761000000000001</v>
      </c>
      <c r="BO30" s="47">
        <v>2.9091999999999998</v>
      </c>
      <c r="BP30" s="47">
        <v>3.8755999999999999</v>
      </c>
      <c r="BQ30" s="47">
        <v>3.1469</v>
      </c>
      <c r="BR30" s="47">
        <v>4.9600999999999997</v>
      </c>
      <c r="BS30" s="47">
        <v>4.5087000000000002</v>
      </c>
      <c r="BT30" s="47">
        <v>4.68</v>
      </c>
      <c r="BU30" s="47">
        <v>2.7269999999999999</v>
      </c>
    </row>
    <row r="31" spans="1:73">
      <c r="A31" t="s">
        <v>503</v>
      </c>
      <c r="B31" t="s">
        <v>512</v>
      </c>
      <c r="C31" t="s">
        <v>1</v>
      </c>
      <c r="D31">
        <v>30</v>
      </c>
      <c r="E31" s="69" t="str">
        <f t="shared" si="0"/>
        <v>SAsiaIUD</v>
      </c>
      <c r="F31" s="47">
        <v>1.0259</v>
      </c>
      <c r="G31" s="47">
        <v>2.2393000000000001</v>
      </c>
      <c r="H31" s="47">
        <v>0.77449999999999997</v>
      </c>
      <c r="I31" s="47">
        <v>0.65380000000000005</v>
      </c>
      <c r="J31" s="47">
        <v>2.2393000000000001</v>
      </c>
      <c r="K31" s="47">
        <v>0.70150000000000001</v>
      </c>
      <c r="L31" s="47" t="s">
        <v>184</v>
      </c>
      <c r="M31" s="47">
        <v>1.0259</v>
      </c>
      <c r="N31" s="47">
        <v>2.6850999999999998</v>
      </c>
      <c r="O31" s="47">
        <v>0.26700000000000002</v>
      </c>
      <c r="P31" s="47">
        <v>1.1003000000000001</v>
      </c>
      <c r="Q31" s="47">
        <v>1.2002999999999999</v>
      </c>
      <c r="R31" s="47">
        <v>0.90410000000000001</v>
      </c>
      <c r="S31" s="47">
        <v>1.4830000000000001</v>
      </c>
      <c r="T31" s="47">
        <v>0.79790000000000005</v>
      </c>
      <c r="U31" s="47">
        <v>0.48649999999999999</v>
      </c>
      <c r="V31" s="47">
        <v>1.5052000000000001</v>
      </c>
      <c r="W31" s="47">
        <v>0.95299999999999996</v>
      </c>
      <c r="X31" s="47">
        <v>1.0786</v>
      </c>
      <c r="Y31" s="47">
        <v>0.70589999999999997</v>
      </c>
      <c r="Z31" s="47">
        <v>-0.1028</v>
      </c>
      <c r="AA31" s="47">
        <v>1.5659000000000001</v>
      </c>
      <c r="AB31" s="47">
        <v>0.59460000000000002</v>
      </c>
      <c r="AC31" s="47">
        <v>1.5659000000000001</v>
      </c>
      <c r="AD31" s="47">
        <v>0.36709999999999998</v>
      </c>
      <c r="AE31" s="47">
        <v>1.0649999999999999</v>
      </c>
      <c r="AF31" s="47">
        <v>0.83360000000000001</v>
      </c>
      <c r="AG31" s="47">
        <v>0.41610000000000003</v>
      </c>
      <c r="AH31" s="47">
        <v>0.37109999999999999</v>
      </c>
      <c r="AI31" s="47">
        <v>0.52439999999999998</v>
      </c>
      <c r="AJ31" s="47">
        <v>1.1569</v>
      </c>
      <c r="AK31" s="47">
        <v>1.6636</v>
      </c>
      <c r="AL31" s="47">
        <v>3.2046999999999999</v>
      </c>
      <c r="AM31" s="47">
        <v>0.96919999999999995</v>
      </c>
      <c r="AN31" s="47">
        <v>2.2995999999999999</v>
      </c>
      <c r="AO31" s="47">
        <v>1.0694999999999999</v>
      </c>
      <c r="AP31" s="47">
        <v>1.57</v>
      </c>
      <c r="AQ31" s="47">
        <v>0.79179999999999995</v>
      </c>
      <c r="AR31" s="47">
        <v>1.0538000000000001</v>
      </c>
      <c r="AS31" s="47">
        <v>0.89229999999999998</v>
      </c>
      <c r="AT31" s="47">
        <v>2.6936</v>
      </c>
      <c r="AU31" s="47">
        <v>0.64690000000000003</v>
      </c>
      <c r="AV31" s="47">
        <v>1.7956000000000001</v>
      </c>
      <c r="AW31" s="47">
        <v>0.7409</v>
      </c>
      <c r="AX31" s="47">
        <v>0.3105</v>
      </c>
      <c r="AY31" s="47">
        <v>0.65610000000000002</v>
      </c>
      <c r="AZ31" s="47">
        <v>1.4200000000000001E-2</v>
      </c>
      <c r="BA31" s="47">
        <v>0.78410000000000002</v>
      </c>
      <c r="BB31" s="47">
        <v>3.5808</v>
      </c>
      <c r="BC31" s="47">
        <v>0.78920000000000001</v>
      </c>
      <c r="BD31" s="47">
        <v>2.7831000000000001</v>
      </c>
      <c r="BE31" s="47">
        <v>0.83530000000000004</v>
      </c>
      <c r="BF31" s="47">
        <v>1.46E-2</v>
      </c>
      <c r="BG31" s="47">
        <v>1.7408999999999999</v>
      </c>
      <c r="BH31" s="47">
        <v>2.6341999999999999</v>
      </c>
      <c r="BI31" s="47">
        <v>0.21429999999999999</v>
      </c>
      <c r="BJ31" s="47">
        <v>2.2921</v>
      </c>
      <c r="BK31" s="47">
        <v>0.13339999999999999</v>
      </c>
      <c r="BL31" s="47">
        <v>0.77890000000000004</v>
      </c>
      <c r="BM31" s="47">
        <v>1.2647999999999999</v>
      </c>
      <c r="BN31" s="47" t="s">
        <v>184</v>
      </c>
      <c r="BO31" s="47">
        <v>0.92659999999999998</v>
      </c>
      <c r="BP31" s="47">
        <v>-1E-4</v>
      </c>
      <c r="BQ31" s="47">
        <v>1.1120000000000001</v>
      </c>
      <c r="BR31" s="47">
        <v>3.7081</v>
      </c>
      <c r="BS31" s="47">
        <v>0.12939999999999999</v>
      </c>
      <c r="BT31" s="47">
        <v>0.31900000000000001</v>
      </c>
      <c r="BU31" s="47">
        <v>0.88170000000000004</v>
      </c>
    </row>
    <row r="32" spans="1:73">
      <c r="A32" t="s">
        <v>503</v>
      </c>
      <c r="B32" t="s">
        <v>512</v>
      </c>
      <c r="C32" t="s">
        <v>505</v>
      </c>
      <c r="D32">
        <v>31</v>
      </c>
      <c r="E32" s="69" t="str">
        <f t="shared" si="0"/>
        <v>SAsiaInject</v>
      </c>
      <c r="F32" s="47">
        <v>1.0570999999999999</v>
      </c>
      <c r="G32" s="47">
        <v>1.3841000000000001</v>
      </c>
      <c r="H32" s="47">
        <v>1.2081999999999999</v>
      </c>
      <c r="I32" s="47">
        <v>0.61570000000000003</v>
      </c>
      <c r="J32" s="47">
        <v>1.3841000000000001</v>
      </c>
      <c r="K32" s="47">
        <v>0.87390000000000001</v>
      </c>
      <c r="L32" s="47" t="s">
        <v>184</v>
      </c>
      <c r="M32" s="47">
        <v>1.0582</v>
      </c>
      <c r="N32" s="47">
        <v>1.0145999999999999</v>
      </c>
      <c r="O32" s="47">
        <v>1.0922000000000001</v>
      </c>
      <c r="P32" s="47">
        <v>1.0318000000000001</v>
      </c>
      <c r="Q32" s="47">
        <v>1.0819000000000001</v>
      </c>
      <c r="R32" s="47">
        <v>1.0290999999999999</v>
      </c>
      <c r="S32" s="47">
        <v>0.93889999999999996</v>
      </c>
      <c r="T32" s="47">
        <v>1.1121000000000001</v>
      </c>
      <c r="U32" s="47">
        <v>1.3092999999999999</v>
      </c>
      <c r="V32" s="47">
        <v>0.59740000000000004</v>
      </c>
      <c r="W32" s="47">
        <v>1.0243</v>
      </c>
      <c r="X32" s="47">
        <v>1.0657000000000001</v>
      </c>
      <c r="Y32" s="47">
        <v>1.0723</v>
      </c>
      <c r="Z32" s="47">
        <v>1.7997000000000001</v>
      </c>
      <c r="AA32" s="47">
        <v>0.79630000000000001</v>
      </c>
      <c r="AB32" s="47">
        <v>1.1953</v>
      </c>
      <c r="AC32" s="47">
        <v>0.79630000000000001</v>
      </c>
      <c r="AD32" s="47">
        <v>1.3695999999999999</v>
      </c>
      <c r="AE32" s="47">
        <v>1.0906</v>
      </c>
      <c r="AF32" s="47">
        <v>1.8019000000000001</v>
      </c>
      <c r="AG32" s="47">
        <v>1.0481</v>
      </c>
      <c r="AH32" s="47">
        <v>1.2304999999999999</v>
      </c>
      <c r="AI32" s="47">
        <v>1.3451</v>
      </c>
      <c r="AJ32" s="47">
        <v>0.59260000000000002</v>
      </c>
      <c r="AK32" s="47">
        <v>0.5968</v>
      </c>
      <c r="AL32" s="47">
        <v>0.68789999999999996</v>
      </c>
      <c r="AM32" s="47">
        <v>0.54090000000000005</v>
      </c>
      <c r="AN32" s="47">
        <v>0.4536</v>
      </c>
      <c r="AO32" s="47">
        <v>0.67010000000000003</v>
      </c>
      <c r="AP32" s="47">
        <v>1.585</v>
      </c>
      <c r="AQ32" s="47">
        <v>0.6694</v>
      </c>
      <c r="AR32" s="47">
        <v>0.79200000000000004</v>
      </c>
      <c r="AS32" s="47">
        <v>1.1539999999999999</v>
      </c>
      <c r="AT32" s="47">
        <v>1.3253999999999999</v>
      </c>
      <c r="AU32" s="47">
        <v>0.92420000000000002</v>
      </c>
      <c r="AV32" s="47">
        <v>0.98280000000000001</v>
      </c>
      <c r="AW32" s="47">
        <v>1.1017999999999999</v>
      </c>
      <c r="AX32" s="47">
        <v>1.5482</v>
      </c>
      <c r="AY32" s="47">
        <v>1.0458000000000001</v>
      </c>
      <c r="AZ32" s="47">
        <v>1.0905</v>
      </c>
      <c r="BA32" s="47">
        <v>1.2322</v>
      </c>
      <c r="BB32" s="47">
        <v>1.1902999999999999</v>
      </c>
      <c r="BC32" s="47">
        <v>0.44490000000000002</v>
      </c>
      <c r="BD32" s="47">
        <v>0.76849999999999996</v>
      </c>
      <c r="BE32" s="47">
        <v>0.81440000000000001</v>
      </c>
      <c r="BF32" s="47">
        <v>1.3628</v>
      </c>
      <c r="BG32" s="47">
        <v>0.80830000000000002</v>
      </c>
      <c r="BH32" s="47">
        <v>1.4340999999999999</v>
      </c>
      <c r="BI32" s="47">
        <v>0.53269999999999995</v>
      </c>
      <c r="BJ32" s="47">
        <v>1.0002</v>
      </c>
      <c r="BK32" s="47">
        <v>1.1639999999999999</v>
      </c>
      <c r="BL32" s="47">
        <v>1.0854999999999999</v>
      </c>
      <c r="BM32" s="47">
        <v>0.76290000000000002</v>
      </c>
      <c r="BN32" s="47">
        <v>-1.0587</v>
      </c>
      <c r="BO32" s="47">
        <v>1.0321</v>
      </c>
      <c r="BP32" s="47">
        <v>0.64659999999999995</v>
      </c>
      <c r="BQ32" s="47">
        <v>1.0793999999999999</v>
      </c>
      <c r="BR32" s="47">
        <v>0.95860000000000001</v>
      </c>
      <c r="BS32" s="47">
        <v>0.89880000000000004</v>
      </c>
      <c r="BT32" s="47">
        <v>1.9643999999999999</v>
      </c>
      <c r="BU32" s="47">
        <v>0.8679</v>
      </c>
    </row>
    <row r="33" spans="1:73">
      <c r="A33" t="s">
        <v>503</v>
      </c>
      <c r="B33" t="s">
        <v>512</v>
      </c>
      <c r="C33" t="s">
        <v>74</v>
      </c>
      <c r="D33">
        <v>32</v>
      </c>
      <c r="E33" s="69" t="str">
        <f t="shared" si="0"/>
        <v>SAsiaImplant</v>
      </c>
      <c r="F33" s="47">
        <v>0.43269999999999997</v>
      </c>
      <c r="G33" s="47" t="s">
        <v>184</v>
      </c>
      <c r="H33" s="47" t="s">
        <v>184</v>
      </c>
      <c r="I33" s="47">
        <v>-0.92689999999999995</v>
      </c>
      <c r="J33" s="47" t="s">
        <v>184</v>
      </c>
      <c r="K33" s="47">
        <v>-0.61970000000000003</v>
      </c>
      <c r="L33" s="47" t="s">
        <v>184</v>
      </c>
      <c r="M33" s="47">
        <v>0.443</v>
      </c>
      <c r="N33" s="47" t="s">
        <v>184</v>
      </c>
      <c r="O33" s="47">
        <v>-0.75319999999999998</v>
      </c>
      <c r="P33" s="47" t="s">
        <v>184</v>
      </c>
      <c r="Q33" s="47">
        <v>-0.8276</v>
      </c>
      <c r="R33" s="47">
        <v>-1E-4</v>
      </c>
      <c r="S33" s="47" t="s">
        <v>184</v>
      </c>
      <c r="T33" s="47">
        <v>0.56940000000000002</v>
      </c>
      <c r="U33" s="47">
        <v>-0.81710000000000005</v>
      </c>
      <c r="V33" s="47" t="s">
        <v>184</v>
      </c>
      <c r="W33" s="47" t="s">
        <v>184</v>
      </c>
      <c r="X33" s="47">
        <v>-0.67830000000000001</v>
      </c>
      <c r="Y33" s="47">
        <v>-0.85870000000000002</v>
      </c>
      <c r="Z33" s="47" t="s">
        <v>184</v>
      </c>
      <c r="AA33" s="47" t="s">
        <v>184</v>
      </c>
      <c r="AB33" s="47">
        <v>-0.67110000000000003</v>
      </c>
      <c r="AC33" s="47" t="s">
        <v>184</v>
      </c>
      <c r="AD33" s="47">
        <v>-1.0016</v>
      </c>
      <c r="AE33" s="47" t="s">
        <v>184</v>
      </c>
      <c r="AF33" s="47" t="s">
        <v>184</v>
      </c>
      <c r="AG33" s="47">
        <v>-1.0851</v>
      </c>
      <c r="AH33" s="47" t="s">
        <v>184</v>
      </c>
      <c r="AI33" s="47">
        <v>-1.0157</v>
      </c>
      <c r="AJ33" s="47" t="s">
        <v>184</v>
      </c>
      <c r="AK33" s="47" t="s">
        <v>184</v>
      </c>
      <c r="AL33" s="47" t="s">
        <v>184</v>
      </c>
      <c r="AM33" s="47" t="s">
        <v>184</v>
      </c>
      <c r="AN33" s="47" t="s">
        <v>184</v>
      </c>
      <c r="AO33" s="47" t="s">
        <v>184</v>
      </c>
      <c r="AP33" s="47" t="s">
        <v>184</v>
      </c>
      <c r="AQ33" s="47" t="s">
        <v>184</v>
      </c>
      <c r="AR33" s="47" t="s">
        <v>184</v>
      </c>
      <c r="AS33" s="47" t="s">
        <v>184</v>
      </c>
      <c r="AT33" s="47" t="s">
        <v>184</v>
      </c>
      <c r="AU33" s="47">
        <v>-0.93810000000000004</v>
      </c>
      <c r="AV33" s="47" t="s">
        <v>184</v>
      </c>
      <c r="AW33" s="47">
        <v>-0.85740000000000005</v>
      </c>
      <c r="AX33" s="47" t="s">
        <v>184</v>
      </c>
      <c r="AY33" s="47">
        <v>-0.83879999999999999</v>
      </c>
      <c r="AZ33" s="47" t="s">
        <v>184</v>
      </c>
      <c r="BA33" s="47">
        <v>-0.83940000000000003</v>
      </c>
      <c r="BB33" s="47" t="s">
        <v>184</v>
      </c>
      <c r="BC33" s="47" t="s">
        <v>184</v>
      </c>
      <c r="BD33" s="47" t="s">
        <v>184</v>
      </c>
      <c r="BE33" s="47" t="s">
        <v>184</v>
      </c>
      <c r="BF33" s="47" t="s">
        <v>184</v>
      </c>
      <c r="BG33" s="47" t="s">
        <v>184</v>
      </c>
      <c r="BH33" s="47" t="s">
        <v>184</v>
      </c>
      <c r="BI33" s="47" t="s">
        <v>184</v>
      </c>
      <c r="BJ33" s="47" t="s">
        <v>184</v>
      </c>
      <c r="BK33" s="47" t="s">
        <v>184</v>
      </c>
      <c r="BL33" s="47">
        <v>-1E-4</v>
      </c>
      <c r="BM33" s="47" t="s">
        <v>184</v>
      </c>
      <c r="BN33" s="47" t="s">
        <v>184</v>
      </c>
      <c r="BO33" s="47">
        <v>-1E-4</v>
      </c>
      <c r="BP33" s="47" t="s">
        <v>184</v>
      </c>
      <c r="BQ33" s="47">
        <v>-1E-4</v>
      </c>
      <c r="BR33" s="47" t="s">
        <v>184</v>
      </c>
      <c r="BS33" s="47" t="s">
        <v>184</v>
      </c>
      <c r="BT33" s="47" t="s">
        <v>184</v>
      </c>
      <c r="BU33" s="47">
        <v>-0.76519999999999999</v>
      </c>
    </row>
    <row r="34" spans="1:73">
      <c r="A34" t="s">
        <v>503</v>
      </c>
      <c r="B34" t="s">
        <v>512</v>
      </c>
      <c r="C34" t="s">
        <v>65</v>
      </c>
      <c r="D34">
        <v>33</v>
      </c>
      <c r="E34" s="69" t="str">
        <f t="shared" si="0"/>
        <v>SAsiaCondom</v>
      </c>
      <c r="F34" s="47">
        <v>5.5785999999999998</v>
      </c>
      <c r="G34" s="47">
        <v>8.2766999999999999</v>
      </c>
      <c r="H34" s="47">
        <v>4.3383000000000003</v>
      </c>
      <c r="I34" s="47">
        <v>3.2090000000000001</v>
      </c>
      <c r="J34" s="47">
        <v>8.2766999999999999</v>
      </c>
      <c r="K34" s="47">
        <v>3.7456</v>
      </c>
      <c r="L34" s="47">
        <v>9.0937000000000001</v>
      </c>
      <c r="M34" s="47">
        <v>5.4840999999999998</v>
      </c>
      <c r="N34" s="47">
        <v>6.5130999999999997</v>
      </c>
      <c r="O34" s="47">
        <v>4.0624000000000002</v>
      </c>
      <c r="P34" s="47">
        <v>6.1191000000000004</v>
      </c>
      <c r="Q34" s="47">
        <v>5.5871000000000004</v>
      </c>
      <c r="R34" s="47">
        <v>5.5593000000000004</v>
      </c>
      <c r="S34" s="47">
        <v>6.1162000000000001</v>
      </c>
      <c r="T34" s="47">
        <v>4.7877000000000001</v>
      </c>
      <c r="U34" s="47">
        <v>5.7747999999999999</v>
      </c>
      <c r="V34" s="47">
        <v>5.4443000000000001</v>
      </c>
      <c r="W34" s="47">
        <v>6.1807999999999996</v>
      </c>
      <c r="X34" s="47">
        <v>5.1741000000000001</v>
      </c>
      <c r="Y34" s="47">
        <v>5.5381</v>
      </c>
      <c r="Z34" s="47">
        <v>5.3334000000000001</v>
      </c>
      <c r="AA34" s="47">
        <v>5.6445999999999996</v>
      </c>
      <c r="AB34" s="47">
        <v>5.4711999999999996</v>
      </c>
      <c r="AC34" s="47">
        <v>5.6445999999999996</v>
      </c>
      <c r="AD34" s="47">
        <v>5.3156999999999996</v>
      </c>
      <c r="AE34" s="47">
        <v>6.4741</v>
      </c>
      <c r="AF34" s="47">
        <v>8.2401999999999997</v>
      </c>
      <c r="AG34" s="47">
        <v>3.7621000000000002</v>
      </c>
      <c r="AH34" s="47">
        <v>6.3330000000000002</v>
      </c>
      <c r="AI34" s="47">
        <v>4.9364999999999997</v>
      </c>
      <c r="AJ34" s="47">
        <v>5.7857000000000003</v>
      </c>
      <c r="AK34" s="47">
        <v>5.3597999999999999</v>
      </c>
      <c r="AL34" s="47">
        <v>8.3169000000000004</v>
      </c>
      <c r="AM34" s="47">
        <v>3.7357</v>
      </c>
      <c r="AN34" s="47">
        <v>5.9687000000000001</v>
      </c>
      <c r="AO34" s="47">
        <v>4.6891999999999996</v>
      </c>
      <c r="AP34" s="47">
        <v>9.8437000000000001</v>
      </c>
      <c r="AQ34" s="47">
        <v>4.3623000000000003</v>
      </c>
      <c r="AR34" s="47">
        <v>6.4078999999999997</v>
      </c>
      <c r="AS34" s="47">
        <v>5.8587999999999996</v>
      </c>
      <c r="AT34" s="47">
        <v>7.5038</v>
      </c>
      <c r="AU34" s="47">
        <v>3.2313000000000001</v>
      </c>
      <c r="AV34" s="47">
        <v>5.931</v>
      </c>
      <c r="AW34" s="47">
        <v>4.0309999999999997</v>
      </c>
      <c r="AX34" s="47">
        <v>7.2851999999999997</v>
      </c>
      <c r="AY34" s="47">
        <v>4.7206000000000001</v>
      </c>
      <c r="AZ34" s="47">
        <v>5.4880000000000004</v>
      </c>
      <c r="BA34" s="47">
        <v>5.4568000000000003</v>
      </c>
      <c r="BB34" s="47">
        <v>8.6466999999999992</v>
      </c>
      <c r="BC34" s="47">
        <v>3.0005000000000002</v>
      </c>
      <c r="BD34" s="47">
        <v>6.3743999999999996</v>
      </c>
      <c r="BE34" s="47">
        <v>4.1565000000000003</v>
      </c>
      <c r="BF34" s="47">
        <v>5.2134999999999998</v>
      </c>
      <c r="BG34" s="47">
        <v>5.7100999999999997</v>
      </c>
      <c r="BH34" s="47">
        <v>8.3425999999999991</v>
      </c>
      <c r="BI34" s="47">
        <v>2.3187000000000002</v>
      </c>
      <c r="BJ34" s="47">
        <v>6.3390000000000004</v>
      </c>
      <c r="BK34" s="47">
        <v>3.2547000000000001</v>
      </c>
      <c r="BL34" s="47">
        <v>5.6980000000000004</v>
      </c>
      <c r="BM34" s="47">
        <v>5.2843</v>
      </c>
      <c r="BN34" s="47">
        <v>7.1139999999999999</v>
      </c>
      <c r="BO34" s="47">
        <v>5.4340000000000002</v>
      </c>
      <c r="BP34" s="47">
        <v>4.1574999999999998</v>
      </c>
      <c r="BQ34" s="47">
        <v>5.9238</v>
      </c>
      <c r="BR34" s="47">
        <v>8.6864000000000008</v>
      </c>
      <c r="BS34" s="47">
        <v>2.7183000000000002</v>
      </c>
      <c r="BT34" s="47">
        <v>6.0629</v>
      </c>
      <c r="BU34" s="47">
        <v>4.5145</v>
      </c>
    </row>
    <row r="35" spans="1:73">
      <c r="A35" t="s">
        <v>503</v>
      </c>
      <c r="B35" t="s">
        <v>512</v>
      </c>
      <c r="C35" t="s">
        <v>506</v>
      </c>
      <c r="D35">
        <v>34</v>
      </c>
      <c r="E35" s="69" t="str">
        <f t="shared" si="0"/>
        <v>SAsiaPeriAbst</v>
      </c>
      <c r="F35" s="47">
        <v>5.4683000000000002</v>
      </c>
      <c r="G35" s="47">
        <v>8.7860999999999994</v>
      </c>
      <c r="H35" s="47">
        <v>6.7000999999999999</v>
      </c>
      <c r="I35" s="47">
        <v>1.7099</v>
      </c>
      <c r="J35" s="47">
        <v>8.7860999999999994</v>
      </c>
      <c r="K35" s="47">
        <v>3.5825</v>
      </c>
      <c r="L35" s="47" t="s">
        <v>184</v>
      </c>
      <c r="M35" s="47">
        <v>5.4905999999999997</v>
      </c>
      <c r="N35" s="47">
        <v>6.3030999999999997</v>
      </c>
      <c r="O35" s="47">
        <v>5.9493999999999998</v>
      </c>
      <c r="P35" s="47">
        <v>3.5024999999999999</v>
      </c>
      <c r="Q35" s="47">
        <v>6.1523000000000003</v>
      </c>
      <c r="R35" s="47">
        <v>4.4532999999999996</v>
      </c>
      <c r="S35" s="47">
        <v>6.2493999999999996</v>
      </c>
      <c r="T35" s="47">
        <v>4.7895000000000003</v>
      </c>
      <c r="U35" s="47">
        <v>6.0629999999999997</v>
      </c>
      <c r="V35" s="47">
        <v>4.5427999999999997</v>
      </c>
      <c r="W35" s="47">
        <v>5.0284000000000004</v>
      </c>
      <c r="X35" s="47">
        <v>5.6432000000000002</v>
      </c>
      <c r="Y35" s="47">
        <v>5.4104000000000001</v>
      </c>
      <c r="Z35" s="47">
        <v>2.6027</v>
      </c>
      <c r="AA35" s="47">
        <v>6.3060999999999998</v>
      </c>
      <c r="AB35" s="47">
        <v>4.8231000000000002</v>
      </c>
      <c r="AC35" s="47">
        <v>6.3060999999999998</v>
      </c>
      <c r="AD35" s="47">
        <v>5.2535999999999996</v>
      </c>
      <c r="AE35" s="47">
        <v>8.3683999999999994</v>
      </c>
      <c r="AF35" s="47">
        <v>8.8882999999999992</v>
      </c>
      <c r="AG35" s="47">
        <v>4.2607999999999997</v>
      </c>
      <c r="AH35" s="47">
        <v>6.1767000000000003</v>
      </c>
      <c r="AI35" s="47">
        <v>5.9786999999999999</v>
      </c>
      <c r="AJ35" s="47">
        <v>3.1486999999999998</v>
      </c>
      <c r="AK35" s="47">
        <v>5.1258999999999997</v>
      </c>
      <c r="AL35" s="47">
        <v>8.5966000000000005</v>
      </c>
      <c r="AM35" s="47">
        <v>2.6339000000000001</v>
      </c>
      <c r="AN35" s="47">
        <v>6.3696000000000002</v>
      </c>
      <c r="AO35" s="47">
        <v>2.6154999999999999</v>
      </c>
      <c r="AP35" s="47">
        <v>7.2713999999999999</v>
      </c>
      <c r="AQ35" s="47">
        <v>3.9958999999999998</v>
      </c>
      <c r="AR35" s="47">
        <v>6.5617000000000001</v>
      </c>
      <c r="AS35" s="47">
        <v>3.5118</v>
      </c>
      <c r="AT35" s="47">
        <v>9.2750000000000004</v>
      </c>
      <c r="AU35" s="47">
        <v>3.3893</v>
      </c>
      <c r="AV35" s="47">
        <v>6.1269</v>
      </c>
      <c r="AW35" s="47">
        <v>5.2435</v>
      </c>
      <c r="AX35" s="47">
        <v>9.1923999999999992</v>
      </c>
      <c r="AY35" s="47">
        <v>2.8851</v>
      </c>
      <c r="AZ35" s="47">
        <v>5.0387000000000004</v>
      </c>
      <c r="BA35" s="47">
        <v>4.7012999999999998</v>
      </c>
      <c r="BB35" s="47">
        <v>8.3596000000000004</v>
      </c>
      <c r="BC35" s="47">
        <v>4.7003000000000004</v>
      </c>
      <c r="BD35" s="47">
        <v>7.1252000000000004</v>
      </c>
      <c r="BE35" s="47">
        <v>5</v>
      </c>
      <c r="BF35" s="47">
        <v>6.0620000000000003</v>
      </c>
      <c r="BG35" s="47">
        <v>6.1938000000000004</v>
      </c>
      <c r="BH35" s="47">
        <v>8.4346999999999994</v>
      </c>
      <c r="BI35" s="47">
        <v>3.3723999999999998</v>
      </c>
      <c r="BJ35" s="47">
        <v>6.6330999999999998</v>
      </c>
      <c r="BK35" s="47">
        <v>5.0084</v>
      </c>
      <c r="BL35" s="47">
        <v>3.8811</v>
      </c>
      <c r="BM35" s="47">
        <v>6.8156999999999996</v>
      </c>
      <c r="BN35" s="47">
        <v>12.2918</v>
      </c>
      <c r="BO35" s="47">
        <v>3.7507999999999999</v>
      </c>
      <c r="BP35" s="47">
        <v>-2.6720000000000002</v>
      </c>
      <c r="BQ35" s="47">
        <v>4.6788999999999996</v>
      </c>
      <c r="BR35" s="47">
        <v>7.5759999999999996</v>
      </c>
      <c r="BS35" s="47">
        <v>4.3409000000000004</v>
      </c>
      <c r="BT35" s="47">
        <v>12.6988</v>
      </c>
      <c r="BU35" s="47">
        <v>3.2862</v>
      </c>
    </row>
    <row r="36" spans="1:73">
      <c r="A36" t="s">
        <v>503</v>
      </c>
      <c r="B36" t="s">
        <v>512</v>
      </c>
      <c r="C36" t="s">
        <v>507</v>
      </c>
      <c r="D36">
        <v>35</v>
      </c>
      <c r="E36" s="69" t="str">
        <f t="shared" si="0"/>
        <v>SAsiaWithdraw</v>
      </c>
      <c r="F36" s="47">
        <v>7.6261999999999999</v>
      </c>
      <c r="G36" s="47">
        <v>10.5532</v>
      </c>
      <c r="H36" s="47">
        <v>8.1844999999999999</v>
      </c>
      <c r="I36" s="47">
        <v>4.9863999999999997</v>
      </c>
      <c r="J36" s="47">
        <v>10.5532</v>
      </c>
      <c r="K36" s="47">
        <v>6.3272000000000004</v>
      </c>
      <c r="L36" s="47" t="s">
        <v>184</v>
      </c>
      <c r="M36" s="47">
        <v>7.4885000000000002</v>
      </c>
      <c r="N36" s="47">
        <v>9.6615000000000002</v>
      </c>
      <c r="O36" s="47">
        <v>7.2194000000000003</v>
      </c>
      <c r="P36" s="47">
        <v>5.6215000000000002</v>
      </c>
      <c r="Q36" s="47">
        <v>8.6390999999999991</v>
      </c>
      <c r="R36" s="47">
        <v>6.1573000000000002</v>
      </c>
      <c r="S36" s="47">
        <v>10.1867</v>
      </c>
      <c r="T36" s="47">
        <v>5.0879000000000003</v>
      </c>
      <c r="U36" s="47">
        <v>8.1907999999999994</v>
      </c>
      <c r="V36" s="47">
        <v>7.0792000000000002</v>
      </c>
      <c r="W36" s="47">
        <v>6.5041000000000002</v>
      </c>
      <c r="X36" s="47">
        <v>8.1789000000000005</v>
      </c>
      <c r="Y36" s="47">
        <v>7.1170999999999998</v>
      </c>
      <c r="Z36" s="47">
        <v>6.3761000000000001</v>
      </c>
      <c r="AA36" s="47">
        <v>8.3422999999999998</v>
      </c>
      <c r="AB36" s="47">
        <v>6.9391999999999996</v>
      </c>
      <c r="AC36" s="47">
        <v>8.3422999999999998</v>
      </c>
      <c r="AD36" s="47">
        <v>7.4789000000000003</v>
      </c>
      <c r="AE36" s="47">
        <v>10.1921</v>
      </c>
      <c r="AF36" s="47">
        <v>11.7521</v>
      </c>
      <c r="AG36" s="47">
        <v>6.4817999999999998</v>
      </c>
      <c r="AH36" s="47">
        <v>10.7319</v>
      </c>
      <c r="AI36" s="47">
        <v>5.843</v>
      </c>
      <c r="AJ36" s="47">
        <v>5.5749000000000004</v>
      </c>
      <c r="AK36" s="47">
        <v>7.6721000000000004</v>
      </c>
      <c r="AL36" s="47">
        <v>9.2487999999999992</v>
      </c>
      <c r="AM36" s="47">
        <v>6.1837999999999997</v>
      </c>
      <c r="AN36" s="47">
        <v>9.6837</v>
      </c>
      <c r="AO36" s="47">
        <v>4.3032000000000004</v>
      </c>
      <c r="AP36" s="47">
        <v>6.6132</v>
      </c>
      <c r="AQ36" s="47">
        <v>6.4714999999999998</v>
      </c>
      <c r="AR36" s="47">
        <v>8.8278999999999996</v>
      </c>
      <c r="AS36" s="47">
        <v>3.7073999999999998</v>
      </c>
      <c r="AT36" s="47">
        <v>12.1127</v>
      </c>
      <c r="AU36" s="47">
        <v>6.2704000000000004</v>
      </c>
      <c r="AV36" s="47">
        <v>10.9185</v>
      </c>
      <c r="AW36" s="47">
        <v>5.6813000000000002</v>
      </c>
      <c r="AX36" s="47">
        <v>11.8728</v>
      </c>
      <c r="AY36" s="47">
        <v>5.2199</v>
      </c>
      <c r="AZ36" s="47">
        <v>10.058400000000001</v>
      </c>
      <c r="BA36" s="47">
        <v>4.9043000000000001</v>
      </c>
      <c r="BB36" s="47">
        <v>9.5330999999999992</v>
      </c>
      <c r="BC36" s="47">
        <v>7.665</v>
      </c>
      <c r="BD36" s="47">
        <v>10.2986</v>
      </c>
      <c r="BE36" s="47">
        <v>5.3836000000000004</v>
      </c>
      <c r="BF36" s="47">
        <v>8.2326999999999995</v>
      </c>
      <c r="BG36" s="47">
        <v>8.8569999999999993</v>
      </c>
      <c r="BH36" s="47">
        <v>10.6624</v>
      </c>
      <c r="BI36" s="47">
        <v>6.8513999999999999</v>
      </c>
      <c r="BJ36" s="47">
        <v>10.2544</v>
      </c>
      <c r="BK36" s="47">
        <v>4.9206000000000003</v>
      </c>
      <c r="BL36" s="47">
        <v>6.0693999999999999</v>
      </c>
      <c r="BM36" s="47">
        <v>6.4814999999999996</v>
      </c>
      <c r="BN36" s="47">
        <v>-9.3117999999999999</v>
      </c>
      <c r="BO36" s="47">
        <v>5.9058000000000002</v>
      </c>
      <c r="BP36" s="47">
        <v>9.9710000000000001</v>
      </c>
      <c r="BQ36" s="47">
        <v>5.2081999999999997</v>
      </c>
      <c r="BR36" s="47">
        <v>10.994899999999999</v>
      </c>
      <c r="BS36" s="47">
        <v>9.4100999999999999</v>
      </c>
      <c r="BT36" s="47">
        <v>8.6622000000000003</v>
      </c>
      <c r="BU36" s="47">
        <v>4.5944000000000003</v>
      </c>
    </row>
    <row r="37" spans="1:73">
      <c r="A37" t="s">
        <v>503</v>
      </c>
      <c r="B37" t="s">
        <v>513</v>
      </c>
      <c r="C37" t="s">
        <v>0</v>
      </c>
      <c r="D37">
        <v>36</v>
      </c>
      <c r="E37" s="69" t="str">
        <f t="shared" si="0"/>
        <v>SEAsiaPill</v>
      </c>
      <c r="F37" s="47">
        <v>3.6002999999999998</v>
      </c>
      <c r="G37" s="47">
        <v>5.9657</v>
      </c>
      <c r="H37" s="47">
        <v>3.9289999999999998</v>
      </c>
      <c r="I37" s="47">
        <v>2.0581999999999998</v>
      </c>
      <c r="J37" s="47">
        <v>5.9657</v>
      </c>
      <c r="K37" s="47">
        <v>2.8136000000000001</v>
      </c>
      <c r="L37" s="47" t="s">
        <v>184</v>
      </c>
      <c r="M37" s="47">
        <v>3.4965000000000002</v>
      </c>
      <c r="N37" s="47">
        <v>5.1929999999999996</v>
      </c>
      <c r="O37" s="47">
        <v>3.0291000000000001</v>
      </c>
      <c r="P37" s="47">
        <v>2.2075999999999998</v>
      </c>
      <c r="Q37" s="47">
        <v>3.9861</v>
      </c>
      <c r="R37" s="47">
        <v>2.8915999999999999</v>
      </c>
      <c r="S37" s="47">
        <v>4.4010999999999996</v>
      </c>
      <c r="T37" s="47">
        <v>2.6421000000000001</v>
      </c>
      <c r="U37" s="47">
        <v>3.7845</v>
      </c>
      <c r="V37" s="47">
        <v>3.2907000000000002</v>
      </c>
      <c r="W37" s="47">
        <v>3.8881999999999999</v>
      </c>
      <c r="X37" s="47">
        <v>3.43</v>
      </c>
      <c r="Y37" s="47">
        <v>3.0476000000000001</v>
      </c>
      <c r="Z37" s="47">
        <v>4.0975000000000001</v>
      </c>
      <c r="AA37" s="47">
        <v>3.7490000000000001</v>
      </c>
      <c r="AB37" s="47">
        <v>3.4113000000000002</v>
      </c>
      <c r="AC37" s="47">
        <v>3.7490000000000001</v>
      </c>
      <c r="AD37" s="47">
        <v>3.423</v>
      </c>
      <c r="AE37" s="47">
        <v>4.2485999999999997</v>
      </c>
      <c r="AF37" s="47">
        <v>6.5595999999999997</v>
      </c>
      <c r="AG37" s="47">
        <v>2.7075</v>
      </c>
      <c r="AH37" s="47">
        <v>4.5064000000000002</v>
      </c>
      <c r="AI37" s="47">
        <v>2.9569999999999999</v>
      </c>
      <c r="AJ37" s="47">
        <v>3.3934000000000002</v>
      </c>
      <c r="AK37" s="47">
        <v>3.2606999999999999</v>
      </c>
      <c r="AL37" s="47">
        <v>4.5330000000000004</v>
      </c>
      <c r="AM37" s="47">
        <v>2.9733999999999998</v>
      </c>
      <c r="AN37" s="47">
        <v>4.2337999999999996</v>
      </c>
      <c r="AO37" s="47">
        <v>2.0746000000000002</v>
      </c>
      <c r="AP37" s="47">
        <v>6.5727000000000002</v>
      </c>
      <c r="AQ37" s="47">
        <v>3.0838999999999999</v>
      </c>
      <c r="AR37" s="47">
        <v>4.4732000000000003</v>
      </c>
      <c r="AS37" s="47">
        <v>3.1198999999999999</v>
      </c>
      <c r="AT37" s="47">
        <v>5.6417000000000002</v>
      </c>
      <c r="AU37" s="47">
        <v>2.6475</v>
      </c>
      <c r="AV37" s="47">
        <v>4.3545999999999996</v>
      </c>
      <c r="AW37" s="47">
        <v>2.3921000000000001</v>
      </c>
      <c r="AX37" s="47">
        <v>7.0396999999999998</v>
      </c>
      <c r="AY37" s="47">
        <v>2.2940999999999998</v>
      </c>
      <c r="AZ37" s="47">
        <v>4.2679999999999998</v>
      </c>
      <c r="BA37" s="47">
        <v>2.5251999999999999</v>
      </c>
      <c r="BB37" s="47">
        <v>5.2232000000000003</v>
      </c>
      <c r="BC37" s="47">
        <v>3.2288000000000001</v>
      </c>
      <c r="BD37" s="47">
        <v>4.4958</v>
      </c>
      <c r="BE37" s="47">
        <v>2.7523</v>
      </c>
      <c r="BF37" s="47">
        <v>3.8864000000000001</v>
      </c>
      <c r="BG37" s="47">
        <v>4.0465999999999998</v>
      </c>
      <c r="BH37" s="47">
        <v>5.7077</v>
      </c>
      <c r="BI37" s="47">
        <v>2.9956999999999998</v>
      </c>
      <c r="BJ37" s="47">
        <v>4.5946999999999996</v>
      </c>
      <c r="BK37" s="47">
        <v>2.4567999999999999</v>
      </c>
      <c r="BL37" s="47">
        <v>2.8281999999999998</v>
      </c>
      <c r="BM37" s="47">
        <v>2.9750000000000001</v>
      </c>
      <c r="BN37" s="47" t="s">
        <v>184</v>
      </c>
      <c r="BO37" s="47">
        <v>2.5914999999999999</v>
      </c>
      <c r="BP37" s="47">
        <v>3.2879999999999998</v>
      </c>
      <c r="BQ37" s="47">
        <v>2.7747999999999999</v>
      </c>
      <c r="BR37" s="47">
        <v>5.9504000000000001</v>
      </c>
      <c r="BS37" s="47">
        <v>3.4089</v>
      </c>
      <c r="BT37" s="47">
        <v>6.0735999999999999</v>
      </c>
      <c r="BU37" s="47">
        <v>2.3420999999999998</v>
      </c>
    </row>
    <row r="38" spans="1:73">
      <c r="A38" t="s">
        <v>503</v>
      </c>
      <c r="B38" t="s">
        <v>513</v>
      </c>
      <c r="C38" t="s">
        <v>1</v>
      </c>
      <c r="D38">
        <v>37</v>
      </c>
      <c r="E38" s="69" t="str">
        <f t="shared" si="0"/>
        <v>SEAsiaIUD</v>
      </c>
      <c r="F38" s="47">
        <v>1.6972</v>
      </c>
      <c r="G38" s="47">
        <v>3.0543</v>
      </c>
      <c r="H38" s="47">
        <v>2.1214</v>
      </c>
      <c r="I38" s="47">
        <v>0.74239999999999995</v>
      </c>
      <c r="J38" s="47">
        <v>3.0543</v>
      </c>
      <c r="K38" s="47">
        <v>1.3180000000000001</v>
      </c>
      <c r="L38" s="47" t="s">
        <v>184</v>
      </c>
      <c r="M38" s="47">
        <v>1.6984999999999999</v>
      </c>
      <c r="N38" s="47">
        <v>2.4830000000000001</v>
      </c>
      <c r="O38" s="47">
        <v>1.5745</v>
      </c>
      <c r="P38" s="47">
        <v>0.49530000000000002</v>
      </c>
      <c r="Q38" s="47">
        <v>2.0747</v>
      </c>
      <c r="R38" s="47">
        <v>0.86109999999999998</v>
      </c>
      <c r="S38" s="47">
        <v>2.101</v>
      </c>
      <c r="T38" s="47">
        <v>1.4191</v>
      </c>
      <c r="U38" s="47">
        <v>1.9097999999999999</v>
      </c>
      <c r="V38" s="47">
        <v>1.3015000000000001</v>
      </c>
      <c r="W38" s="47">
        <v>0.95299999999999996</v>
      </c>
      <c r="X38" s="47">
        <v>1.8727</v>
      </c>
      <c r="Y38" s="47">
        <v>2.4035000000000002</v>
      </c>
      <c r="Z38" s="47">
        <v>0.61519999999999997</v>
      </c>
      <c r="AA38" s="47">
        <v>1.6245000000000001</v>
      </c>
      <c r="AB38" s="47">
        <v>1.8335999999999999</v>
      </c>
      <c r="AC38" s="47">
        <v>1.6245000000000001</v>
      </c>
      <c r="AD38" s="47">
        <v>1.9142999999999999</v>
      </c>
      <c r="AE38" s="47">
        <v>1.9068000000000001</v>
      </c>
      <c r="AF38" s="47">
        <v>3.4095</v>
      </c>
      <c r="AG38" s="47">
        <v>1.355</v>
      </c>
      <c r="AH38" s="47">
        <v>2.613</v>
      </c>
      <c r="AI38" s="47">
        <v>1.4080999999999999</v>
      </c>
      <c r="AJ38" s="47">
        <v>-1.4439</v>
      </c>
      <c r="AK38" s="47">
        <v>1.2763</v>
      </c>
      <c r="AL38" s="47">
        <v>-1.8043</v>
      </c>
      <c r="AM38" s="47">
        <v>1.2563</v>
      </c>
      <c r="AN38" s="47">
        <v>1.0944</v>
      </c>
      <c r="AO38" s="47">
        <v>1.4267000000000001</v>
      </c>
      <c r="AP38" s="47">
        <v>-1E-4</v>
      </c>
      <c r="AQ38" s="47">
        <v>1.1075999999999999</v>
      </c>
      <c r="AR38" s="47">
        <v>0.9405</v>
      </c>
      <c r="AS38" s="47">
        <v>0.96509999999999996</v>
      </c>
      <c r="AT38" s="47">
        <v>3.4706000000000001</v>
      </c>
      <c r="AU38" s="47">
        <v>1.3754</v>
      </c>
      <c r="AV38" s="47">
        <v>2.423</v>
      </c>
      <c r="AW38" s="47">
        <v>1.5134000000000001</v>
      </c>
      <c r="AX38" s="47">
        <v>-4.6292</v>
      </c>
      <c r="AY38" s="47">
        <v>0.75439999999999996</v>
      </c>
      <c r="AZ38" s="47">
        <v>2.7315</v>
      </c>
      <c r="BA38" s="47">
        <v>1.2702</v>
      </c>
      <c r="BB38" s="47">
        <v>1.8935999999999999</v>
      </c>
      <c r="BC38" s="47">
        <v>1.5710999999999999</v>
      </c>
      <c r="BD38" s="47">
        <v>1.7987</v>
      </c>
      <c r="BE38" s="47">
        <v>1.4958</v>
      </c>
      <c r="BF38" s="47">
        <v>2.2742</v>
      </c>
      <c r="BG38" s="47">
        <v>1.9965999999999999</v>
      </c>
      <c r="BH38" s="47">
        <v>3.1749000000000001</v>
      </c>
      <c r="BI38" s="47">
        <v>1.5932999999999999</v>
      </c>
      <c r="BJ38" s="47">
        <v>2.3262</v>
      </c>
      <c r="BK38" s="47">
        <v>1.7787999999999999</v>
      </c>
      <c r="BL38" s="47">
        <v>1.2428999999999999</v>
      </c>
      <c r="BM38" s="47">
        <v>0.5091</v>
      </c>
      <c r="BN38" s="47" t="s">
        <v>184</v>
      </c>
      <c r="BO38" s="47">
        <v>0.88419999999999999</v>
      </c>
      <c r="BP38" s="47">
        <v>-1E-4</v>
      </c>
      <c r="BQ38" s="47">
        <v>0.98919999999999997</v>
      </c>
      <c r="BR38" s="47">
        <v>3.5042</v>
      </c>
      <c r="BS38" s="47">
        <v>1.0911</v>
      </c>
      <c r="BT38" s="47">
        <v>-1.5859000000000001</v>
      </c>
      <c r="BU38" s="47">
        <v>1.4154</v>
      </c>
    </row>
    <row r="39" spans="1:73">
      <c r="A39" t="s">
        <v>503</v>
      </c>
      <c r="B39" t="s">
        <v>513</v>
      </c>
      <c r="C39" t="s">
        <v>505</v>
      </c>
      <c r="D39">
        <v>38</v>
      </c>
      <c r="E39" s="69" t="str">
        <f t="shared" si="0"/>
        <v>SEAsiaInject</v>
      </c>
      <c r="F39" s="47">
        <v>0.76200000000000001</v>
      </c>
      <c r="G39" s="47">
        <v>0.99670000000000003</v>
      </c>
      <c r="H39" s="47">
        <v>0.93969999999999998</v>
      </c>
      <c r="I39" s="47">
        <v>0.51770000000000005</v>
      </c>
      <c r="J39" s="47">
        <v>0.99670000000000003</v>
      </c>
      <c r="K39" s="47">
        <v>0.68149999999999999</v>
      </c>
      <c r="L39" s="47">
        <v>11.6241</v>
      </c>
      <c r="M39" s="47">
        <v>0.74060000000000004</v>
      </c>
      <c r="N39" s="47">
        <v>0.9748</v>
      </c>
      <c r="O39" s="47">
        <v>0.54359999999999997</v>
      </c>
      <c r="P39" s="47">
        <v>0.88390000000000002</v>
      </c>
      <c r="Q39" s="47">
        <v>0.78090000000000004</v>
      </c>
      <c r="R39" s="47">
        <v>0.72430000000000005</v>
      </c>
      <c r="S39" s="47">
        <v>0.88029999999999997</v>
      </c>
      <c r="T39" s="47">
        <v>0.59309999999999996</v>
      </c>
      <c r="U39" s="47">
        <v>0.80320000000000003</v>
      </c>
      <c r="V39" s="47">
        <v>0.68910000000000005</v>
      </c>
      <c r="W39" s="47">
        <v>0.76570000000000005</v>
      </c>
      <c r="X39" s="47">
        <v>0.76060000000000005</v>
      </c>
      <c r="Y39" s="47">
        <v>1.4749000000000001</v>
      </c>
      <c r="Z39" s="47">
        <v>0.223</v>
      </c>
      <c r="AA39" s="47">
        <v>0.68569999999999998</v>
      </c>
      <c r="AB39" s="47">
        <v>0.85619999999999996</v>
      </c>
      <c r="AC39" s="47">
        <v>0.68569999999999998</v>
      </c>
      <c r="AD39" s="47">
        <v>0.84609999999999996</v>
      </c>
      <c r="AE39" s="47">
        <v>0.74970000000000003</v>
      </c>
      <c r="AF39" s="47">
        <v>0.98360000000000003</v>
      </c>
      <c r="AG39" s="47">
        <v>0.73329999999999995</v>
      </c>
      <c r="AH39" s="47">
        <v>0.9698</v>
      </c>
      <c r="AI39" s="47">
        <v>0.56479999999999997</v>
      </c>
      <c r="AJ39" s="47">
        <v>0.89880000000000004</v>
      </c>
      <c r="AK39" s="47">
        <v>0.61719999999999997</v>
      </c>
      <c r="AL39" s="47">
        <v>1.0250999999999999</v>
      </c>
      <c r="AM39" s="47">
        <v>0.59789999999999999</v>
      </c>
      <c r="AN39" s="47">
        <v>0.72060000000000002</v>
      </c>
      <c r="AO39" s="47">
        <v>0.64239999999999997</v>
      </c>
      <c r="AP39" s="47">
        <v>1.2768999999999999</v>
      </c>
      <c r="AQ39" s="47">
        <v>0.60909999999999997</v>
      </c>
      <c r="AR39" s="47">
        <v>0.9355</v>
      </c>
      <c r="AS39" s="47">
        <v>0.53029999999999999</v>
      </c>
      <c r="AT39" s="47">
        <v>0.84289999999999998</v>
      </c>
      <c r="AU39" s="47">
        <v>0.73109999999999997</v>
      </c>
      <c r="AV39" s="47">
        <v>0.84770000000000001</v>
      </c>
      <c r="AW39" s="47">
        <v>0.63390000000000002</v>
      </c>
      <c r="AX39" s="47">
        <v>1.0159</v>
      </c>
      <c r="AY39" s="47">
        <v>0.80669999999999997</v>
      </c>
      <c r="AZ39" s="47">
        <v>1.0238</v>
      </c>
      <c r="BA39" s="47">
        <v>0.66059999999999997</v>
      </c>
      <c r="BB39" s="47">
        <v>0.98450000000000004</v>
      </c>
      <c r="BC39" s="47">
        <v>0.57330000000000003</v>
      </c>
      <c r="BD39" s="47">
        <v>0.77980000000000005</v>
      </c>
      <c r="BE39" s="47">
        <v>0.52439999999999998</v>
      </c>
      <c r="BF39" s="47">
        <v>0.92490000000000006</v>
      </c>
      <c r="BG39" s="47">
        <v>0.6996</v>
      </c>
      <c r="BH39" s="47">
        <v>1.0276000000000001</v>
      </c>
      <c r="BI39" s="47">
        <v>0.6361</v>
      </c>
      <c r="BJ39" s="47">
        <v>0.92759999999999998</v>
      </c>
      <c r="BK39" s="47">
        <v>0.35580000000000001</v>
      </c>
      <c r="BL39" s="47">
        <v>0.77569999999999995</v>
      </c>
      <c r="BM39" s="47">
        <v>0.63649999999999995</v>
      </c>
      <c r="BN39" s="47">
        <v>0</v>
      </c>
      <c r="BO39" s="47">
        <v>0.74060000000000004</v>
      </c>
      <c r="BP39" s="47">
        <v>0.63549999999999995</v>
      </c>
      <c r="BQ39" s="47">
        <v>0.7601</v>
      </c>
      <c r="BR39" s="47">
        <v>1.0680000000000001</v>
      </c>
      <c r="BS39" s="47">
        <v>0.76239999999999997</v>
      </c>
      <c r="BT39" s="47">
        <v>0.30990000000000001</v>
      </c>
      <c r="BU39" s="47">
        <v>0.60760000000000003</v>
      </c>
    </row>
    <row r="40" spans="1:73">
      <c r="A40" t="s">
        <v>503</v>
      </c>
      <c r="B40" t="s">
        <v>513</v>
      </c>
      <c r="C40" t="s">
        <v>74</v>
      </c>
      <c r="D40">
        <v>39</v>
      </c>
      <c r="E40" s="69" t="str">
        <f t="shared" si="0"/>
        <v>SEAsiaImplant</v>
      </c>
      <c r="F40" s="47">
        <v>0.68559999999999999</v>
      </c>
      <c r="G40" s="47">
        <v>0</v>
      </c>
      <c r="H40" s="47">
        <v>2.8494999999999999</v>
      </c>
      <c r="I40" s="47">
        <v>8.3799999999999999E-2</v>
      </c>
      <c r="J40" s="47">
        <v>0</v>
      </c>
      <c r="K40" s="47">
        <v>0.7833</v>
      </c>
      <c r="L40" s="47" t="s">
        <v>184</v>
      </c>
      <c r="M40" s="47">
        <v>0.68559999999999999</v>
      </c>
      <c r="N40" s="47">
        <v>1.2806999999999999</v>
      </c>
      <c r="O40" s="47">
        <v>0.32769999999999999</v>
      </c>
      <c r="P40" s="47">
        <v>1.1486000000000001</v>
      </c>
      <c r="Q40" s="47">
        <v>0.61880000000000002</v>
      </c>
      <c r="R40" s="47">
        <v>0.78239999999999998</v>
      </c>
      <c r="S40" s="47">
        <v>0.72729999999999995</v>
      </c>
      <c r="T40" s="47">
        <v>0.65259999999999996</v>
      </c>
      <c r="U40" s="47">
        <v>0.54149999999999998</v>
      </c>
      <c r="V40" s="47">
        <v>1.0029999999999999</v>
      </c>
      <c r="W40" s="47">
        <v>0</v>
      </c>
      <c r="X40" s="47">
        <v>1.0831999999999999</v>
      </c>
      <c r="Y40" s="47">
        <v>0.3231</v>
      </c>
      <c r="Z40" s="47">
        <v>0.93889999999999996</v>
      </c>
      <c r="AA40" s="47">
        <v>0.65820000000000001</v>
      </c>
      <c r="AB40" s="47">
        <v>0.71879999999999999</v>
      </c>
      <c r="AC40" s="47">
        <v>0.65820000000000001</v>
      </c>
      <c r="AD40" s="47">
        <v>0.2069</v>
      </c>
      <c r="AE40" s="47">
        <v>1.0347999999999999</v>
      </c>
      <c r="AF40" s="47">
        <v>0</v>
      </c>
      <c r="AG40" s="47">
        <v>0.62380000000000002</v>
      </c>
      <c r="AH40" s="47">
        <v>0</v>
      </c>
      <c r="AI40" s="47">
        <v>0.92430000000000001</v>
      </c>
      <c r="AJ40" s="47">
        <v>3.7492999999999999</v>
      </c>
      <c r="AK40" s="47">
        <v>0.23250000000000001</v>
      </c>
      <c r="AL40" s="47">
        <v>0</v>
      </c>
      <c r="AM40" s="47">
        <v>1.1288</v>
      </c>
      <c r="AN40" s="47">
        <v>2.1353</v>
      </c>
      <c r="AO40" s="47">
        <v>0</v>
      </c>
      <c r="AP40" s="47">
        <v>0</v>
      </c>
      <c r="AQ40" s="47">
        <v>0</v>
      </c>
      <c r="AR40" s="47">
        <v>0</v>
      </c>
      <c r="AS40" s="47">
        <v>0</v>
      </c>
      <c r="AT40" s="47">
        <v>0</v>
      </c>
      <c r="AU40" s="47">
        <v>1.2674000000000001</v>
      </c>
      <c r="AV40" s="47">
        <v>1.0749</v>
      </c>
      <c r="AW40" s="47">
        <v>1.0843</v>
      </c>
      <c r="AX40" s="47">
        <v>0</v>
      </c>
      <c r="AY40" s="47">
        <v>0.78839999999999999</v>
      </c>
      <c r="AZ40" s="47">
        <v>1.4195</v>
      </c>
      <c r="BA40" s="47">
        <v>0.28599999999999998</v>
      </c>
      <c r="BB40" s="47">
        <v>0</v>
      </c>
      <c r="BC40" s="47">
        <v>0.78290000000000004</v>
      </c>
      <c r="BD40" s="47">
        <v>0.2258</v>
      </c>
      <c r="BE40" s="47">
        <v>1.0522</v>
      </c>
      <c r="BF40" s="47">
        <v>1.0782</v>
      </c>
      <c r="BG40" s="47">
        <v>0.30859999999999999</v>
      </c>
      <c r="BH40" s="47">
        <v>0</v>
      </c>
      <c r="BI40" s="47">
        <v>0.77939999999999998</v>
      </c>
      <c r="BJ40" s="47">
        <v>0.93120000000000003</v>
      </c>
      <c r="BK40" s="47">
        <v>0.2016</v>
      </c>
      <c r="BL40" s="47">
        <v>0.35580000000000001</v>
      </c>
      <c r="BM40" s="47">
        <v>1.3594999999999999</v>
      </c>
      <c r="BN40" s="47">
        <v>0</v>
      </c>
      <c r="BO40" s="47">
        <v>0.78769999999999996</v>
      </c>
      <c r="BP40" s="47">
        <v>0</v>
      </c>
      <c r="BQ40" s="47">
        <v>1.0273000000000001</v>
      </c>
      <c r="BR40" s="47">
        <v>0</v>
      </c>
      <c r="BS40" s="47">
        <v>0.94569999999999999</v>
      </c>
      <c r="BT40" s="47">
        <v>0</v>
      </c>
      <c r="BU40" s="47">
        <v>0.68220000000000003</v>
      </c>
    </row>
    <row r="41" spans="1:73">
      <c r="A41" t="s">
        <v>503</v>
      </c>
      <c r="B41" t="s">
        <v>513</v>
      </c>
      <c r="C41" t="s">
        <v>65</v>
      </c>
      <c r="D41">
        <v>40</v>
      </c>
      <c r="E41" s="69" t="str">
        <f t="shared" si="0"/>
        <v>SEAsiaCondom</v>
      </c>
      <c r="F41" s="47">
        <v>6.8304</v>
      </c>
      <c r="G41" s="47">
        <v>9.6278000000000006</v>
      </c>
      <c r="H41" s="47">
        <v>5.4154</v>
      </c>
      <c r="I41" s="47">
        <v>6.4493999999999998</v>
      </c>
      <c r="J41" s="47">
        <v>9.6278000000000006</v>
      </c>
      <c r="K41" s="47">
        <v>6.1113</v>
      </c>
      <c r="L41" s="47">
        <v>5.7465000000000002</v>
      </c>
      <c r="M41" s="47">
        <v>6.8472</v>
      </c>
      <c r="N41" s="47">
        <v>9.3541000000000007</v>
      </c>
      <c r="O41" s="47">
        <v>4.7953000000000001</v>
      </c>
      <c r="P41" s="47">
        <v>7.8423999999999996</v>
      </c>
      <c r="Q41" s="47">
        <v>6.8582000000000001</v>
      </c>
      <c r="R41" s="47">
        <v>6.7538</v>
      </c>
      <c r="S41" s="47">
        <v>8.0106000000000002</v>
      </c>
      <c r="T41" s="47">
        <v>5.5991</v>
      </c>
      <c r="U41" s="47">
        <v>7.5857000000000001</v>
      </c>
      <c r="V41" s="47">
        <v>6.2888000000000002</v>
      </c>
      <c r="W41" s="47">
        <v>5.6616999999999997</v>
      </c>
      <c r="X41" s="47">
        <v>7.6543000000000001</v>
      </c>
      <c r="Y41" s="47">
        <v>3.7130999999999998</v>
      </c>
      <c r="Z41" s="47">
        <v>6.8947000000000003</v>
      </c>
      <c r="AA41" s="47">
        <v>7.4097</v>
      </c>
      <c r="AB41" s="47">
        <v>4.8121</v>
      </c>
      <c r="AC41" s="47">
        <v>7.4097</v>
      </c>
      <c r="AD41" s="47">
        <v>6.5552999999999999</v>
      </c>
      <c r="AE41" s="47">
        <v>8.1722999999999999</v>
      </c>
      <c r="AF41" s="47">
        <v>7.9328000000000003</v>
      </c>
      <c r="AG41" s="47">
        <v>7.4554</v>
      </c>
      <c r="AH41" s="47">
        <v>7.3239999999999998</v>
      </c>
      <c r="AI41" s="47">
        <v>7.7557</v>
      </c>
      <c r="AJ41" s="47">
        <v>1.1418999999999999</v>
      </c>
      <c r="AK41" s="47">
        <v>7.0155000000000003</v>
      </c>
      <c r="AL41" s="47">
        <v>11.3568</v>
      </c>
      <c r="AM41" s="47">
        <v>5.2328999999999999</v>
      </c>
      <c r="AN41" s="47">
        <v>8.4352</v>
      </c>
      <c r="AO41" s="47">
        <v>3.7073999999999998</v>
      </c>
      <c r="AP41" s="47">
        <v>6.2194000000000003</v>
      </c>
      <c r="AQ41" s="47">
        <v>5.5647000000000002</v>
      </c>
      <c r="AR41" s="47">
        <v>7.6459999999999999</v>
      </c>
      <c r="AS41" s="47">
        <v>2.8416999999999999</v>
      </c>
      <c r="AT41" s="47">
        <v>11.3178</v>
      </c>
      <c r="AU41" s="47">
        <v>6.5073999999999996</v>
      </c>
      <c r="AV41" s="47">
        <v>8.3699999999999992</v>
      </c>
      <c r="AW41" s="47">
        <v>7.0256999999999996</v>
      </c>
      <c r="AX41" s="47">
        <v>6.9290000000000003</v>
      </c>
      <c r="AY41" s="47">
        <v>4.3311000000000002</v>
      </c>
      <c r="AZ41" s="47">
        <v>3.0171999999999999</v>
      </c>
      <c r="BA41" s="47">
        <v>6.0898000000000003</v>
      </c>
      <c r="BB41" s="47">
        <v>10.283200000000001</v>
      </c>
      <c r="BC41" s="47">
        <v>6.64</v>
      </c>
      <c r="BD41" s="47">
        <v>9.1579999999999995</v>
      </c>
      <c r="BE41" s="47">
        <v>5.3985000000000003</v>
      </c>
      <c r="BF41" s="47">
        <v>3.9489999999999998</v>
      </c>
      <c r="BG41" s="47">
        <v>7.3773</v>
      </c>
      <c r="BH41" s="47">
        <v>9.9442000000000004</v>
      </c>
      <c r="BI41" s="47">
        <v>5.6292</v>
      </c>
      <c r="BJ41" s="47">
        <v>8.1452000000000009</v>
      </c>
      <c r="BK41" s="47">
        <v>4.3452000000000002</v>
      </c>
      <c r="BL41" s="47">
        <v>5.5481999999999996</v>
      </c>
      <c r="BM41" s="47">
        <v>7.4763000000000002</v>
      </c>
      <c r="BN41" s="47" t="s">
        <v>184</v>
      </c>
      <c r="BO41" s="47">
        <v>6.8992000000000004</v>
      </c>
      <c r="BP41" s="47">
        <v>6.9389000000000003</v>
      </c>
      <c r="BQ41" s="47">
        <v>6.7203999999999997</v>
      </c>
      <c r="BR41" s="47">
        <v>10.936</v>
      </c>
      <c r="BS41" s="47">
        <v>6.3845000000000001</v>
      </c>
      <c r="BT41" s="47">
        <v>0</v>
      </c>
      <c r="BU41" s="47">
        <v>5.8855000000000004</v>
      </c>
    </row>
    <row r="42" spans="1:73">
      <c r="A42" t="s">
        <v>503</v>
      </c>
      <c r="B42" t="s">
        <v>513</v>
      </c>
      <c r="C42" t="s">
        <v>506</v>
      </c>
      <c r="D42">
        <v>41</v>
      </c>
      <c r="E42" s="69" t="str">
        <f t="shared" si="0"/>
        <v>SEAsiaPeriAbst</v>
      </c>
      <c r="F42" s="47">
        <v>12.1724</v>
      </c>
      <c r="G42" s="47">
        <v>21.431799999999999</v>
      </c>
      <c r="H42" s="47">
        <v>10.0199</v>
      </c>
      <c r="I42" s="47">
        <v>10.555199999999999</v>
      </c>
      <c r="J42" s="47">
        <v>21.431799999999999</v>
      </c>
      <c r="K42" s="47">
        <v>10.403499999999999</v>
      </c>
      <c r="L42" s="47">
        <v>4.8258000000000001</v>
      </c>
      <c r="M42" s="47">
        <v>12.245200000000001</v>
      </c>
      <c r="N42" s="47">
        <v>13.760199999999999</v>
      </c>
      <c r="O42" s="47">
        <v>13.401899999999999</v>
      </c>
      <c r="P42" s="47">
        <v>7.5678999999999998</v>
      </c>
      <c r="Q42" s="47">
        <v>14.343299999999999</v>
      </c>
      <c r="R42" s="47">
        <v>8.7835000000000001</v>
      </c>
      <c r="S42" s="47">
        <v>12.7105</v>
      </c>
      <c r="T42" s="47">
        <v>11.6843</v>
      </c>
      <c r="U42" s="47">
        <v>15.148</v>
      </c>
      <c r="V42" s="47">
        <v>9.1626999999999992</v>
      </c>
      <c r="W42" s="47">
        <v>12.592700000000001</v>
      </c>
      <c r="X42" s="47">
        <v>11.899900000000001</v>
      </c>
      <c r="Y42" s="47">
        <v>12.747400000000001</v>
      </c>
      <c r="Z42" s="47">
        <v>16.018000000000001</v>
      </c>
      <c r="AA42" s="47">
        <v>11.6325</v>
      </c>
      <c r="AB42" s="47">
        <v>14.0686</v>
      </c>
      <c r="AC42" s="47">
        <v>11.6325</v>
      </c>
      <c r="AD42" s="47">
        <v>15.945399999999999</v>
      </c>
      <c r="AE42" s="47">
        <v>14.6891</v>
      </c>
      <c r="AF42" s="47">
        <v>26.417300000000001</v>
      </c>
      <c r="AG42" s="47">
        <v>12.2187</v>
      </c>
      <c r="AH42" s="47">
        <v>17.023900000000001</v>
      </c>
      <c r="AI42" s="47">
        <v>13.7859</v>
      </c>
      <c r="AJ42" s="47">
        <v>5.0044000000000004</v>
      </c>
      <c r="AK42" s="47">
        <v>9.5093999999999994</v>
      </c>
      <c r="AL42" s="47">
        <v>12.587199999999999</v>
      </c>
      <c r="AM42" s="47">
        <v>8.7299000000000007</v>
      </c>
      <c r="AN42" s="47">
        <v>9.2972000000000001</v>
      </c>
      <c r="AO42" s="47">
        <v>8.9890000000000008</v>
      </c>
      <c r="AP42" s="47">
        <v>25.385999999999999</v>
      </c>
      <c r="AQ42" s="47">
        <v>10.394600000000001</v>
      </c>
      <c r="AR42" s="47">
        <v>11.010999999999999</v>
      </c>
      <c r="AS42" s="47">
        <v>14.4254</v>
      </c>
      <c r="AT42" s="47">
        <v>19.451599999999999</v>
      </c>
      <c r="AU42" s="47">
        <v>10.363300000000001</v>
      </c>
      <c r="AV42" s="47">
        <v>13.9832</v>
      </c>
      <c r="AW42" s="47">
        <v>10.3864</v>
      </c>
      <c r="AX42" s="47">
        <v>36.508200000000002</v>
      </c>
      <c r="AY42" s="47">
        <v>9.4955999999999996</v>
      </c>
      <c r="AZ42" s="47">
        <v>15.8324</v>
      </c>
      <c r="BA42" s="47">
        <v>13.146000000000001</v>
      </c>
      <c r="BB42" s="47">
        <v>16.752800000000001</v>
      </c>
      <c r="BC42" s="47">
        <v>10.662000000000001</v>
      </c>
      <c r="BD42" s="47">
        <v>12.0952</v>
      </c>
      <c r="BE42" s="47">
        <v>11.152200000000001</v>
      </c>
      <c r="BF42" s="47">
        <v>22.499300000000002</v>
      </c>
      <c r="BG42" s="47">
        <v>13.152100000000001</v>
      </c>
      <c r="BH42" s="47">
        <v>19.400500000000001</v>
      </c>
      <c r="BI42" s="47">
        <v>12.6904</v>
      </c>
      <c r="BJ42" s="47">
        <v>12.6738</v>
      </c>
      <c r="BK42" s="47">
        <v>17.370100000000001</v>
      </c>
      <c r="BL42" s="47">
        <v>9.5609000000000002</v>
      </c>
      <c r="BM42" s="47">
        <v>8.3154000000000003</v>
      </c>
      <c r="BN42" s="47">
        <v>58.5548</v>
      </c>
      <c r="BO42" s="47">
        <v>7.6699000000000002</v>
      </c>
      <c r="BP42" s="47">
        <v>12.9756</v>
      </c>
      <c r="BQ42" s="47">
        <v>7.8920000000000003</v>
      </c>
      <c r="BR42" s="47">
        <v>18.8903</v>
      </c>
      <c r="BS42" s="47">
        <v>9.9684000000000008</v>
      </c>
      <c r="BT42" s="47">
        <v>40.885800000000003</v>
      </c>
      <c r="BU42" s="47">
        <v>10.6371</v>
      </c>
    </row>
    <row r="43" spans="1:73">
      <c r="A43" t="s">
        <v>503</v>
      </c>
      <c r="B43" t="s">
        <v>513</v>
      </c>
      <c r="C43" t="s">
        <v>507</v>
      </c>
      <c r="D43">
        <v>42</v>
      </c>
      <c r="E43" s="69" t="str">
        <f t="shared" si="0"/>
        <v>SEAsiaWithdraw</v>
      </c>
      <c r="F43" s="47">
        <v>12.855399999999999</v>
      </c>
      <c r="G43" s="47">
        <v>19.802800000000001</v>
      </c>
      <c r="H43" s="47">
        <v>11.7164</v>
      </c>
      <c r="I43" s="47">
        <v>10.3179</v>
      </c>
      <c r="J43" s="47">
        <v>19.802800000000001</v>
      </c>
      <c r="K43" s="47">
        <v>10.8324</v>
      </c>
      <c r="L43" s="47">
        <v>29.948499999999999</v>
      </c>
      <c r="M43" s="47">
        <v>12.6495</v>
      </c>
      <c r="N43" s="47">
        <v>14.162000000000001</v>
      </c>
      <c r="O43" s="47">
        <v>13.2499</v>
      </c>
      <c r="P43" s="47">
        <v>9.8627000000000002</v>
      </c>
      <c r="Q43" s="47">
        <v>13.903700000000001</v>
      </c>
      <c r="R43" s="47">
        <v>11.0886</v>
      </c>
      <c r="S43" s="47">
        <v>13.861700000000001</v>
      </c>
      <c r="T43" s="47">
        <v>11.875500000000001</v>
      </c>
      <c r="U43" s="47">
        <v>14.2996</v>
      </c>
      <c r="V43" s="47">
        <v>10.651999999999999</v>
      </c>
      <c r="W43" s="47">
        <v>13.046900000000001</v>
      </c>
      <c r="X43" s="47">
        <v>12.7651</v>
      </c>
      <c r="Y43" s="47">
        <v>10.664</v>
      </c>
      <c r="Z43" s="47">
        <v>12.0139</v>
      </c>
      <c r="AA43" s="47">
        <v>13.7827</v>
      </c>
      <c r="AB43" s="47">
        <v>11.0936</v>
      </c>
      <c r="AC43" s="47">
        <v>13.7827</v>
      </c>
      <c r="AD43" s="47">
        <v>11.398099999999999</v>
      </c>
      <c r="AE43" s="47">
        <v>16.502099999999999</v>
      </c>
      <c r="AF43" s="47">
        <v>21.6601</v>
      </c>
      <c r="AG43" s="47">
        <v>11.9072</v>
      </c>
      <c r="AH43" s="47">
        <v>15.243600000000001</v>
      </c>
      <c r="AI43" s="47">
        <v>13.517300000000001</v>
      </c>
      <c r="AJ43" s="47">
        <v>10.1591</v>
      </c>
      <c r="AK43" s="47">
        <v>10.7986</v>
      </c>
      <c r="AL43" s="47">
        <v>16.202200000000001</v>
      </c>
      <c r="AM43" s="47">
        <v>9.2952999999999992</v>
      </c>
      <c r="AN43" s="47">
        <v>12.140599999999999</v>
      </c>
      <c r="AO43" s="47">
        <v>8.7584</v>
      </c>
      <c r="AP43" s="47">
        <v>19.1496</v>
      </c>
      <c r="AQ43" s="47">
        <v>11.043799999999999</v>
      </c>
      <c r="AR43" s="47">
        <v>15.358000000000001</v>
      </c>
      <c r="AS43" s="47">
        <v>9.4966000000000008</v>
      </c>
      <c r="AT43" s="47">
        <v>20.120799999999999</v>
      </c>
      <c r="AU43" s="47">
        <v>10.736499999999999</v>
      </c>
      <c r="AV43" s="47">
        <v>12.9415</v>
      </c>
      <c r="AW43" s="47">
        <v>12.6365</v>
      </c>
      <c r="AX43" s="47">
        <v>16.878499999999999</v>
      </c>
      <c r="AY43" s="47">
        <v>9.4906000000000006</v>
      </c>
      <c r="AZ43" s="47">
        <v>11.809799999999999</v>
      </c>
      <c r="BA43" s="47">
        <v>10.478199999999999</v>
      </c>
      <c r="BB43" s="47">
        <v>21.303100000000001</v>
      </c>
      <c r="BC43" s="47">
        <v>11.5688</v>
      </c>
      <c r="BD43" s="47">
        <v>14.844799999999999</v>
      </c>
      <c r="BE43" s="47">
        <v>12.6861</v>
      </c>
      <c r="BF43" s="47">
        <v>12.099</v>
      </c>
      <c r="BG43" s="47">
        <v>14.588100000000001</v>
      </c>
      <c r="BH43" s="47">
        <v>19.458400000000001</v>
      </c>
      <c r="BI43" s="47">
        <v>10.9635</v>
      </c>
      <c r="BJ43" s="47">
        <v>13.901999999999999</v>
      </c>
      <c r="BK43" s="47">
        <v>13.9483</v>
      </c>
      <c r="BL43" s="47">
        <v>10.0982</v>
      </c>
      <c r="BM43" s="47">
        <v>11.962999999999999</v>
      </c>
      <c r="BN43" s="47">
        <v>28.9985</v>
      </c>
      <c r="BO43" s="47">
        <v>10.6988</v>
      </c>
      <c r="BP43" s="47">
        <v>13.537800000000001</v>
      </c>
      <c r="BQ43" s="47">
        <v>10.5534</v>
      </c>
      <c r="BR43" s="47">
        <v>18.760000000000002</v>
      </c>
      <c r="BS43" s="47">
        <v>10.851699999999999</v>
      </c>
      <c r="BT43" s="47">
        <v>24.825700000000001</v>
      </c>
      <c r="BU43" s="47">
        <v>10.8225</v>
      </c>
    </row>
    <row r="44" spans="1:73">
      <c r="A44" t="s">
        <v>503</v>
      </c>
      <c r="B44" t="s">
        <v>514</v>
      </c>
      <c r="C44" t="s">
        <v>0</v>
      </c>
      <c r="D44">
        <v>43</v>
      </c>
      <c r="E44" s="69" t="str">
        <f t="shared" si="0"/>
        <v>LatAm_CribPill</v>
      </c>
      <c r="F44" s="47">
        <v>4.2538</v>
      </c>
      <c r="G44" s="47">
        <v>6.2088999999999999</v>
      </c>
      <c r="H44" s="47">
        <v>3.4733999999999998</v>
      </c>
      <c r="I44" s="47">
        <v>1.9034</v>
      </c>
      <c r="J44" s="47">
        <v>6.2088999999999999</v>
      </c>
      <c r="K44" s="47">
        <v>2.6309</v>
      </c>
      <c r="L44" s="47">
        <v>3.7532999999999999</v>
      </c>
      <c r="M44" s="47">
        <v>4.3258000000000001</v>
      </c>
      <c r="N44" s="47">
        <v>4.5946999999999996</v>
      </c>
      <c r="O44" s="47">
        <v>3.9805999999999999</v>
      </c>
      <c r="P44" s="47">
        <v>3.6202999999999999</v>
      </c>
      <c r="Q44" s="47">
        <v>4.3273000000000001</v>
      </c>
      <c r="R44" s="47">
        <v>4.0336999999999996</v>
      </c>
      <c r="S44" s="47">
        <v>4.1539999999999999</v>
      </c>
      <c r="T44" s="47">
        <v>4.4706999999999999</v>
      </c>
      <c r="U44" s="47">
        <v>5.4972000000000003</v>
      </c>
      <c r="V44" s="47">
        <v>2.8691</v>
      </c>
      <c r="W44" s="47">
        <v>4.3390000000000004</v>
      </c>
      <c r="X44" s="47">
        <v>4.0411000000000001</v>
      </c>
      <c r="Y44" s="47">
        <v>5.3989000000000003</v>
      </c>
      <c r="Z44" s="47">
        <v>3.5449000000000002</v>
      </c>
      <c r="AA44" s="47">
        <v>3.9975999999999998</v>
      </c>
      <c r="AB44" s="47">
        <v>4.5747999999999998</v>
      </c>
      <c r="AC44" s="47">
        <v>3.9975999999999998</v>
      </c>
      <c r="AD44" s="47">
        <v>5.4402999999999997</v>
      </c>
      <c r="AE44" s="47">
        <v>5.5747</v>
      </c>
      <c r="AF44" s="47">
        <v>7.4028999999999998</v>
      </c>
      <c r="AG44" s="47">
        <v>3.6057999999999999</v>
      </c>
      <c r="AH44" s="47">
        <v>5.3719000000000001</v>
      </c>
      <c r="AI44" s="47">
        <v>5.7323000000000004</v>
      </c>
      <c r="AJ44" s="47">
        <v>2.6949999999999998</v>
      </c>
      <c r="AK44" s="47">
        <v>2.9394</v>
      </c>
      <c r="AL44" s="47">
        <v>4.5609000000000002</v>
      </c>
      <c r="AM44" s="47">
        <v>1.7198</v>
      </c>
      <c r="AN44" s="47">
        <v>2.9302000000000001</v>
      </c>
      <c r="AO44" s="47">
        <v>2.7050000000000001</v>
      </c>
      <c r="AP44" s="47">
        <v>6.3086000000000002</v>
      </c>
      <c r="AQ44" s="47">
        <v>2.7732999999999999</v>
      </c>
      <c r="AR44" s="47">
        <v>4.2016</v>
      </c>
      <c r="AS44" s="47">
        <v>4.6393000000000004</v>
      </c>
      <c r="AT44" s="47">
        <v>5.9768999999999997</v>
      </c>
      <c r="AU44" s="47">
        <v>2.2501000000000002</v>
      </c>
      <c r="AV44" s="47">
        <v>4.0357000000000003</v>
      </c>
      <c r="AW44" s="47">
        <v>4.0564999999999998</v>
      </c>
      <c r="AX44" s="47">
        <v>7.5888999999999998</v>
      </c>
      <c r="AY44" s="47">
        <v>2.5564</v>
      </c>
      <c r="AZ44" s="47">
        <v>4.3192000000000004</v>
      </c>
      <c r="BA44" s="47">
        <v>4.9912000000000001</v>
      </c>
      <c r="BB44" s="47">
        <v>5.3171999999999997</v>
      </c>
      <c r="BC44" s="47">
        <v>2.7029000000000001</v>
      </c>
      <c r="BD44" s="47">
        <v>4.0423999999999998</v>
      </c>
      <c r="BE44" s="47">
        <v>3.8714</v>
      </c>
      <c r="BF44" s="47">
        <v>5.0826000000000002</v>
      </c>
      <c r="BG44" s="47">
        <v>3.9178000000000002</v>
      </c>
      <c r="BH44" s="47">
        <v>5.9584999999999999</v>
      </c>
      <c r="BI44" s="47">
        <v>2.1505999999999998</v>
      </c>
      <c r="BJ44" s="47">
        <v>4.3699000000000003</v>
      </c>
      <c r="BK44" s="47">
        <v>4.1505000000000001</v>
      </c>
      <c r="BL44" s="47">
        <v>3.8388</v>
      </c>
      <c r="BM44" s="47">
        <v>4.5326000000000004</v>
      </c>
      <c r="BN44" s="47">
        <v>10.391999999999999</v>
      </c>
      <c r="BO44" s="47">
        <v>3.3138000000000001</v>
      </c>
      <c r="BP44" s="47">
        <v>2.5720000000000001</v>
      </c>
      <c r="BQ44" s="47">
        <v>4.7484000000000002</v>
      </c>
      <c r="BR44" s="47">
        <v>5.8037000000000001</v>
      </c>
      <c r="BS44" s="47">
        <v>2.1023000000000001</v>
      </c>
      <c r="BT44" s="47">
        <v>8.2910000000000004</v>
      </c>
      <c r="BU44" s="47">
        <v>3.3026</v>
      </c>
    </row>
    <row r="45" spans="1:73">
      <c r="A45" t="s">
        <v>503</v>
      </c>
      <c r="B45" t="s">
        <v>514</v>
      </c>
      <c r="C45" t="s">
        <v>1</v>
      </c>
      <c r="D45">
        <v>44</v>
      </c>
      <c r="E45" s="69" t="str">
        <f t="shared" si="0"/>
        <v>LatAm_CribIUD</v>
      </c>
      <c r="F45" s="47">
        <v>1.9829000000000001</v>
      </c>
      <c r="G45" s="47">
        <v>2.9150999999999998</v>
      </c>
      <c r="H45" s="47">
        <v>2.1278999999999999</v>
      </c>
      <c r="I45" s="47">
        <v>1.1580999999999999</v>
      </c>
      <c r="J45" s="47">
        <v>2.9150999999999998</v>
      </c>
      <c r="K45" s="47">
        <v>1.5886</v>
      </c>
      <c r="L45" s="47">
        <v>4.3230000000000004</v>
      </c>
      <c r="M45" s="47">
        <v>1.8595999999999999</v>
      </c>
      <c r="N45" s="47">
        <v>2.4516</v>
      </c>
      <c r="O45" s="47">
        <v>1.7750999999999999</v>
      </c>
      <c r="P45" s="47">
        <v>1.4863</v>
      </c>
      <c r="Q45" s="47">
        <v>2.1238999999999999</v>
      </c>
      <c r="R45" s="47">
        <v>1.6856</v>
      </c>
      <c r="S45" s="47">
        <v>2.1</v>
      </c>
      <c r="T45" s="47">
        <v>1.8243</v>
      </c>
      <c r="U45" s="47">
        <v>1.8798999999999999</v>
      </c>
      <c r="V45" s="47">
        <v>2.0463</v>
      </c>
      <c r="W45" s="47">
        <v>2.1063999999999998</v>
      </c>
      <c r="X45" s="47">
        <v>1.544</v>
      </c>
      <c r="Y45" s="47">
        <v>0.78269999999999995</v>
      </c>
      <c r="Z45" s="47">
        <v>2.8994</v>
      </c>
      <c r="AA45" s="47">
        <v>2.0666000000000002</v>
      </c>
      <c r="AB45" s="47">
        <v>1.7802</v>
      </c>
      <c r="AC45" s="47">
        <v>2.0666000000000002</v>
      </c>
      <c r="AD45" s="47">
        <v>1.5071000000000001</v>
      </c>
      <c r="AE45" s="47">
        <v>2.3079000000000001</v>
      </c>
      <c r="AF45" s="47">
        <v>3.0966999999999998</v>
      </c>
      <c r="AG45" s="47">
        <v>1.1561999999999999</v>
      </c>
      <c r="AH45" s="47">
        <v>2.1880999999999999</v>
      </c>
      <c r="AI45" s="47">
        <v>1.4903</v>
      </c>
      <c r="AJ45" s="47">
        <v>2.2469000000000001</v>
      </c>
      <c r="AK45" s="47">
        <v>1.9873000000000001</v>
      </c>
      <c r="AL45" s="47">
        <v>2.7591999999999999</v>
      </c>
      <c r="AM45" s="47">
        <v>1.8044</v>
      </c>
      <c r="AN45" s="47">
        <v>2.0543</v>
      </c>
      <c r="AO45" s="47">
        <v>2.0316000000000001</v>
      </c>
      <c r="AP45" s="47">
        <v>2.9262000000000001</v>
      </c>
      <c r="AQ45" s="47">
        <v>1.7702</v>
      </c>
      <c r="AR45" s="47">
        <v>2.0987</v>
      </c>
      <c r="AS45" s="47">
        <v>2.1145999999999998</v>
      </c>
      <c r="AT45" s="47">
        <v>2.8932000000000002</v>
      </c>
      <c r="AU45" s="47">
        <v>0.90759999999999996</v>
      </c>
      <c r="AV45" s="47">
        <v>2.1242000000000001</v>
      </c>
      <c r="AW45" s="47">
        <v>0.84460000000000002</v>
      </c>
      <c r="AX45" s="47">
        <v>2.2353999999999998</v>
      </c>
      <c r="AY45" s="47">
        <v>1.5809</v>
      </c>
      <c r="AZ45" s="47">
        <v>2.8393999999999999</v>
      </c>
      <c r="BA45" s="47">
        <v>0.70069999999999999</v>
      </c>
      <c r="BB45" s="47">
        <v>3.2136999999999998</v>
      </c>
      <c r="BC45" s="47">
        <v>1.5852999999999999</v>
      </c>
      <c r="BD45" s="47">
        <v>1.8149999999999999</v>
      </c>
      <c r="BE45" s="47">
        <v>2.4493</v>
      </c>
      <c r="BF45" s="47">
        <v>3.2538999999999998</v>
      </c>
      <c r="BG45" s="47">
        <v>1.8029999999999999</v>
      </c>
      <c r="BH45" s="47">
        <v>2.8563000000000001</v>
      </c>
      <c r="BI45" s="47">
        <v>1.6285000000000001</v>
      </c>
      <c r="BJ45" s="47">
        <v>2.1711999999999998</v>
      </c>
      <c r="BK45" s="47">
        <v>2.0028000000000001</v>
      </c>
      <c r="BL45" s="47">
        <v>0.39839999999999998</v>
      </c>
      <c r="BM45" s="47">
        <v>2.9342999999999999</v>
      </c>
      <c r="BN45" s="47">
        <v>3.544</v>
      </c>
      <c r="BO45" s="47">
        <v>1.5329999999999999</v>
      </c>
      <c r="BP45" s="47">
        <v>1.7314000000000001</v>
      </c>
      <c r="BQ45" s="47">
        <v>1.6705000000000001</v>
      </c>
      <c r="BR45" s="47">
        <v>2.7343000000000002</v>
      </c>
      <c r="BS45" s="47">
        <v>1.6848000000000001</v>
      </c>
      <c r="BT45" s="47">
        <v>3.5409000000000002</v>
      </c>
      <c r="BU45" s="47">
        <v>1.4916</v>
      </c>
    </row>
    <row r="46" spans="1:73">
      <c r="A46" t="s">
        <v>503</v>
      </c>
      <c r="B46" t="s">
        <v>514</v>
      </c>
      <c r="C46" t="s">
        <v>505</v>
      </c>
      <c r="D46">
        <v>45</v>
      </c>
      <c r="E46" s="69" t="str">
        <f t="shared" si="0"/>
        <v>LatAm_CribInject</v>
      </c>
      <c r="F46" s="47">
        <v>3.1103000000000001</v>
      </c>
      <c r="G46" s="47">
        <v>3.9727000000000001</v>
      </c>
      <c r="H46" s="47">
        <v>2.7185000000000001</v>
      </c>
      <c r="I46" s="47">
        <v>1.9834000000000001</v>
      </c>
      <c r="J46" s="47">
        <v>3.9727000000000001</v>
      </c>
      <c r="K46" s="47">
        <v>2.3363999999999998</v>
      </c>
      <c r="L46" s="47">
        <v>3.0314999999999999</v>
      </c>
      <c r="M46" s="47">
        <v>3.1212</v>
      </c>
      <c r="N46" s="47">
        <v>3.3159000000000001</v>
      </c>
      <c r="O46" s="47">
        <v>2.9157999999999999</v>
      </c>
      <c r="P46" s="47">
        <v>2.8451</v>
      </c>
      <c r="Q46" s="47">
        <v>3.1922999999999999</v>
      </c>
      <c r="R46" s="47">
        <v>2.8813</v>
      </c>
      <c r="S46" s="47">
        <v>3.2645</v>
      </c>
      <c r="T46" s="47">
        <v>2.8096000000000001</v>
      </c>
      <c r="U46" s="47">
        <v>2.5781000000000001</v>
      </c>
      <c r="V46" s="47">
        <v>3.7848000000000002</v>
      </c>
      <c r="W46" s="47">
        <v>3.6280000000000001</v>
      </c>
      <c r="X46" s="47">
        <v>2.0847000000000002</v>
      </c>
      <c r="Y46" s="47">
        <v>2.2044999999999999</v>
      </c>
      <c r="Z46" s="47">
        <v>3.3641999999999999</v>
      </c>
      <c r="AA46" s="47">
        <v>3.3807</v>
      </c>
      <c r="AB46" s="47">
        <v>2.7372999999999998</v>
      </c>
      <c r="AC46" s="47">
        <v>3.3807</v>
      </c>
      <c r="AD46" s="47">
        <v>1.9741</v>
      </c>
      <c r="AE46" s="47">
        <v>3.2787999999999999</v>
      </c>
      <c r="AF46" s="47">
        <v>3.6194999999999999</v>
      </c>
      <c r="AG46" s="47">
        <v>1.6307</v>
      </c>
      <c r="AH46" s="47">
        <v>2.8525</v>
      </c>
      <c r="AI46" s="47">
        <v>2.1558999999999999</v>
      </c>
      <c r="AJ46" s="47">
        <v>4.6565000000000003</v>
      </c>
      <c r="AK46" s="47">
        <v>3.4607999999999999</v>
      </c>
      <c r="AL46" s="47">
        <v>4.4283000000000001</v>
      </c>
      <c r="AM46" s="47">
        <v>3.2118000000000002</v>
      </c>
      <c r="AN46" s="47">
        <v>3.7010000000000001</v>
      </c>
      <c r="AO46" s="47">
        <v>4.0178000000000003</v>
      </c>
      <c r="AP46" s="47">
        <v>4.6558999999999999</v>
      </c>
      <c r="AQ46" s="47">
        <v>2.653</v>
      </c>
      <c r="AR46" s="47">
        <v>3.9070999999999998</v>
      </c>
      <c r="AS46" s="47">
        <v>3.0276000000000001</v>
      </c>
      <c r="AT46" s="47">
        <v>2.4893000000000001</v>
      </c>
      <c r="AU46" s="47">
        <v>1.7596000000000001</v>
      </c>
      <c r="AV46" s="47">
        <v>1.8726</v>
      </c>
      <c r="AW46" s="47">
        <v>2.4424000000000001</v>
      </c>
      <c r="AX46" s="47">
        <v>3.8113999999999999</v>
      </c>
      <c r="AY46" s="47">
        <v>2.0295999999999998</v>
      </c>
      <c r="AZ46" s="47">
        <v>3.0731000000000002</v>
      </c>
      <c r="BA46" s="47">
        <v>2.2686999999999999</v>
      </c>
      <c r="BB46" s="47">
        <v>4.0606999999999998</v>
      </c>
      <c r="BC46" s="47">
        <v>2.6202000000000001</v>
      </c>
      <c r="BD46" s="47">
        <v>3.3803999999999998</v>
      </c>
      <c r="BE46" s="47">
        <v>3.3858000000000001</v>
      </c>
      <c r="BF46" s="47">
        <v>3.3730000000000002</v>
      </c>
      <c r="BG46" s="47">
        <v>3.1080999999999999</v>
      </c>
      <c r="BH46" s="47">
        <v>4.0057</v>
      </c>
      <c r="BI46" s="47">
        <v>1.9435</v>
      </c>
      <c r="BJ46" s="47">
        <v>3.2187000000000001</v>
      </c>
      <c r="BK46" s="47">
        <v>3.0975000000000001</v>
      </c>
      <c r="BL46" s="47">
        <v>1.9242999999999999</v>
      </c>
      <c r="BM46" s="47">
        <v>5.0997000000000003</v>
      </c>
      <c r="BN46" s="47">
        <v>3.5308999999999999</v>
      </c>
      <c r="BO46" s="47">
        <v>2.8180999999999998</v>
      </c>
      <c r="BP46" s="47">
        <v>3.6097000000000001</v>
      </c>
      <c r="BQ46" s="47">
        <v>2.5706000000000002</v>
      </c>
      <c r="BR46" s="47">
        <v>3.8334000000000001</v>
      </c>
      <c r="BS46" s="47">
        <v>2.4786000000000001</v>
      </c>
      <c r="BT46" s="47">
        <v>4.6059999999999999</v>
      </c>
      <c r="BU46" s="47">
        <v>2.1747000000000001</v>
      </c>
    </row>
    <row r="47" spans="1:73">
      <c r="A47" t="s">
        <v>503</v>
      </c>
      <c r="B47" t="s">
        <v>514</v>
      </c>
      <c r="C47" t="s">
        <v>74</v>
      </c>
      <c r="D47">
        <v>46</v>
      </c>
      <c r="E47" s="69" t="str">
        <f t="shared" si="0"/>
        <v>LatAm_CribImplant</v>
      </c>
      <c r="F47" s="47">
        <v>0.14710000000000001</v>
      </c>
      <c r="G47" s="47">
        <v>0.18909999999999999</v>
      </c>
      <c r="H47" s="47">
        <v>0.1721</v>
      </c>
      <c r="I47" s="47">
        <v>0</v>
      </c>
      <c r="J47" s="47">
        <v>0.18909999999999999</v>
      </c>
      <c r="K47" s="47">
        <v>9.9199999999999997E-2</v>
      </c>
      <c r="L47" s="47">
        <v>8.5599999999999996E-2</v>
      </c>
      <c r="M47" s="47">
        <v>0.16400000000000001</v>
      </c>
      <c r="N47" s="47">
        <v>0.15140000000000001</v>
      </c>
      <c r="O47" s="47">
        <v>0.15409999999999999</v>
      </c>
      <c r="P47" s="47">
        <v>0</v>
      </c>
      <c r="Q47" s="47">
        <v>0.1113</v>
      </c>
      <c r="R47" s="47">
        <v>0.3876</v>
      </c>
      <c r="S47" s="47">
        <v>0.12620000000000001</v>
      </c>
      <c r="T47" s="47">
        <v>0.1782</v>
      </c>
      <c r="U47" s="47">
        <v>0.19650000000000001</v>
      </c>
      <c r="V47" s="47">
        <v>0.10050000000000001</v>
      </c>
      <c r="W47" s="47">
        <v>8.2199999999999995E-2</v>
      </c>
      <c r="X47" s="47">
        <v>0.51700000000000002</v>
      </c>
      <c r="Y47" s="47">
        <v>0.85860000000000003</v>
      </c>
      <c r="Z47" s="47">
        <v>0</v>
      </c>
      <c r="AA47" s="47">
        <v>8.2400000000000001E-2</v>
      </c>
      <c r="AB47" s="47">
        <v>0.49909999999999999</v>
      </c>
      <c r="AC47" s="47">
        <v>8.2400000000000001E-2</v>
      </c>
      <c r="AD47" s="47">
        <v>0.6038</v>
      </c>
      <c r="AE47" s="47">
        <v>5.3600000000000002E-2</v>
      </c>
      <c r="AF47" s="47">
        <v>0.3569</v>
      </c>
      <c r="AG47" s="47">
        <v>0</v>
      </c>
      <c r="AH47" s="47">
        <v>0.27489999999999998</v>
      </c>
      <c r="AI47" s="47">
        <v>9.5100000000000004E-2</v>
      </c>
      <c r="AJ47" s="47">
        <v>0</v>
      </c>
      <c r="AK47" s="47">
        <v>0.10630000000000001</v>
      </c>
      <c r="AL47" s="47">
        <v>0</v>
      </c>
      <c r="AM47" s="47">
        <v>0.18329999999999999</v>
      </c>
      <c r="AN47" s="47">
        <v>0</v>
      </c>
      <c r="AO47" s="47">
        <v>0.28710000000000002</v>
      </c>
      <c r="AP47" s="47">
        <v>4.4699999999999997E-2</v>
      </c>
      <c r="AQ47" s="47">
        <v>0.11700000000000001</v>
      </c>
      <c r="AR47" s="47">
        <v>0</v>
      </c>
      <c r="AS47" s="47">
        <v>0.2077</v>
      </c>
      <c r="AT47" s="47">
        <v>1.0314000000000001</v>
      </c>
      <c r="AU47" s="47">
        <v>0</v>
      </c>
      <c r="AV47" s="47">
        <v>0.80520000000000003</v>
      </c>
      <c r="AW47" s="47">
        <v>0</v>
      </c>
      <c r="AX47" s="47">
        <v>1.0159</v>
      </c>
      <c r="AY47" s="47">
        <v>0</v>
      </c>
      <c r="AZ47" s="47">
        <v>0.92589999999999995</v>
      </c>
      <c r="BA47" s="47">
        <v>0</v>
      </c>
      <c r="BB47" s="47">
        <v>4.4299999999999999E-2</v>
      </c>
      <c r="BC47" s="47">
        <v>0.1177</v>
      </c>
      <c r="BD47" s="47">
        <v>0</v>
      </c>
      <c r="BE47" s="47">
        <v>0.22059999999999999</v>
      </c>
      <c r="BF47" s="47">
        <v>0.72499999999999998</v>
      </c>
      <c r="BG47" s="47">
        <v>2.5600000000000001E-2</v>
      </c>
      <c r="BH47" s="47">
        <v>0.1918</v>
      </c>
      <c r="BI47" s="47">
        <v>0</v>
      </c>
      <c r="BJ47" s="47">
        <v>0.13139999999999999</v>
      </c>
      <c r="BK47" s="47">
        <v>7.0499999999999993E-2</v>
      </c>
      <c r="BL47" s="47">
        <v>0</v>
      </c>
      <c r="BM47" s="47">
        <v>0.64229999999999998</v>
      </c>
      <c r="BN47" s="47">
        <v>0</v>
      </c>
      <c r="BO47" s="47">
        <v>0.40910000000000002</v>
      </c>
      <c r="BP47" s="47">
        <v>0</v>
      </c>
      <c r="BQ47" s="47">
        <v>0.4647</v>
      </c>
      <c r="BR47" s="47">
        <v>0.20569999999999999</v>
      </c>
      <c r="BS47" s="47">
        <v>0</v>
      </c>
      <c r="BT47" s="47">
        <v>0.1449</v>
      </c>
      <c r="BU47" s="47">
        <v>0.193</v>
      </c>
    </row>
    <row r="48" spans="1:73">
      <c r="A48" t="s">
        <v>503</v>
      </c>
      <c r="B48" t="s">
        <v>514</v>
      </c>
      <c r="C48" t="s">
        <v>65</v>
      </c>
      <c r="D48">
        <v>47</v>
      </c>
      <c r="E48" s="69" t="str">
        <f t="shared" si="0"/>
        <v>LatAm_CribCondom</v>
      </c>
      <c r="F48" s="47">
        <v>4.0282999999999998</v>
      </c>
      <c r="G48" s="47">
        <v>4.9471999999999996</v>
      </c>
      <c r="H48" s="47">
        <v>3.1457999999999999</v>
      </c>
      <c r="I48" s="47">
        <v>2.8241000000000001</v>
      </c>
      <c r="J48" s="47">
        <v>4.9471999999999996</v>
      </c>
      <c r="K48" s="47">
        <v>2.9617</v>
      </c>
      <c r="L48" s="47">
        <v>4.1794000000000002</v>
      </c>
      <c r="M48" s="47">
        <v>3.9237000000000002</v>
      </c>
      <c r="N48" s="47">
        <v>4.2624000000000004</v>
      </c>
      <c r="O48" s="47">
        <v>3.2149999999999999</v>
      </c>
      <c r="P48" s="47">
        <v>4.4953000000000003</v>
      </c>
      <c r="Q48" s="47">
        <v>4.0856000000000003</v>
      </c>
      <c r="R48" s="47">
        <v>3.6966000000000001</v>
      </c>
      <c r="S48" s="47">
        <v>4.2404000000000002</v>
      </c>
      <c r="T48" s="47">
        <v>3.3734999999999999</v>
      </c>
      <c r="U48" s="47">
        <v>5.5414000000000003</v>
      </c>
      <c r="V48" s="47">
        <v>2.9860000000000002</v>
      </c>
      <c r="W48" s="47">
        <v>3.8654999999999999</v>
      </c>
      <c r="X48" s="47">
        <v>4.7455999999999996</v>
      </c>
      <c r="Y48" s="47">
        <v>4.6212999999999997</v>
      </c>
      <c r="Z48" s="47">
        <v>3.5632000000000001</v>
      </c>
      <c r="AA48" s="47">
        <v>4.0265000000000004</v>
      </c>
      <c r="AB48" s="47">
        <v>4.0434999999999999</v>
      </c>
      <c r="AC48" s="47">
        <v>4.0265000000000004</v>
      </c>
      <c r="AD48" s="47">
        <v>5.4964000000000004</v>
      </c>
      <c r="AE48" s="47">
        <v>5.5609999999999999</v>
      </c>
      <c r="AF48" s="47">
        <v>6.0890000000000004</v>
      </c>
      <c r="AG48" s="47">
        <v>4.7564000000000002</v>
      </c>
      <c r="AH48" s="47">
        <v>5.5837000000000003</v>
      </c>
      <c r="AI48" s="47">
        <v>5.4284999999999997</v>
      </c>
      <c r="AJ48" s="47">
        <v>1.524</v>
      </c>
      <c r="AK48" s="47">
        <v>3.1960000000000002</v>
      </c>
      <c r="AL48" s="47">
        <v>4.0228999999999999</v>
      </c>
      <c r="AM48" s="47">
        <v>1.9410000000000001</v>
      </c>
      <c r="AN48" s="47">
        <v>3.3795999999999999</v>
      </c>
      <c r="AO48" s="47">
        <v>1.5838000000000001</v>
      </c>
      <c r="AP48" s="47">
        <v>4.8552999999999997</v>
      </c>
      <c r="AQ48" s="47">
        <v>2.7565</v>
      </c>
      <c r="AR48" s="47">
        <v>4.1227999999999998</v>
      </c>
      <c r="AS48" s="47">
        <v>3.0409999999999999</v>
      </c>
      <c r="AT48" s="47">
        <v>5.3273000000000001</v>
      </c>
      <c r="AU48" s="47">
        <v>3.956</v>
      </c>
      <c r="AV48" s="47">
        <v>4.7760999999999996</v>
      </c>
      <c r="AW48" s="47">
        <v>4.6321000000000003</v>
      </c>
      <c r="AX48" s="47">
        <v>4.2611999999999997</v>
      </c>
      <c r="AY48" s="47">
        <v>3.883</v>
      </c>
      <c r="AZ48" s="47">
        <v>4.0162000000000004</v>
      </c>
      <c r="BA48" s="47">
        <v>4.0991999999999997</v>
      </c>
      <c r="BB48" s="47">
        <v>5.0831999999999997</v>
      </c>
      <c r="BC48" s="47">
        <v>2.6532</v>
      </c>
      <c r="BD48" s="47">
        <v>4.2854999999999999</v>
      </c>
      <c r="BE48" s="47">
        <v>3.0190999999999999</v>
      </c>
      <c r="BF48" s="47">
        <v>3.9679000000000002</v>
      </c>
      <c r="BG48" s="47">
        <v>4.1074999999999999</v>
      </c>
      <c r="BH48" s="47">
        <v>4.9202000000000004</v>
      </c>
      <c r="BI48" s="47">
        <v>2.7612999999999999</v>
      </c>
      <c r="BJ48" s="47">
        <v>4.2843</v>
      </c>
      <c r="BK48" s="47">
        <v>3.0371000000000001</v>
      </c>
      <c r="BL48" s="47">
        <v>4.1830999999999996</v>
      </c>
      <c r="BM48" s="47">
        <v>3.2229000000000001</v>
      </c>
      <c r="BN48" s="47">
        <v>6.3579999999999997</v>
      </c>
      <c r="BO48" s="47">
        <v>3.4780000000000002</v>
      </c>
      <c r="BP48" s="47">
        <v>3.3519000000000001</v>
      </c>
      <c r="BQ48" s="47">
        <v>3.8166000000000002</v>
      </c>
      <c r="BR48" s="47">
        <v>5.0837000000000003</v>
      </c>
      <c r="BS48" s="47">
        <v>2.7635000000000001</v>
      </c>
      <c r="BT48" s="47">
        <v>3.7694000000000001</v>
      </c>
      <c r="BU48" s="47">
        <v>3.2568999999999999</v>
      </c>
    </row>
    <row r="49" spans="1:73">
      <c r="A49" t="s">
        <v>503</v>
      </c>
      <c r="B49" t="s">
        <v>514</v>
      </c>
      <c r="C49" t="s">
        <v>506</v>
      </c>
      <c r="D49">
        <v>48</v>
      </c>
      <c r="E49" s="69" t="str">
        <f t="shared" si="0"/>
        <v>LatAm_CribPeriAbst</v>
      </c>
      <c r="F49" s="47">
        <v>17.638200000000001</v>
      </c>
      <c r="G49" s="47">
        <v>24.935400000000001</v>
      </c>
      <c r="H49" s="47">
        <v>18.911100000000001</v>
      </c>
      <c r="I49" s="47">
        <v>11.0868</v>
      </c>
      <c r="J49" s="47">
        <v>24.935400000000001</v>
      </c>
      <c r="K49" s="47">
        <v>13.998900000000001</v>
      </c>
      <c r="L49" s="47">
        <v>16.743099999999998</v>
      </c>
      <c r="M49" s="47">
        <v>17.784600000000001</v>
      </c>
      <c r="N49" s="47">
        <v>19.896599999999999</v>
      </c>
      <c r="O49" s="47">
        <v>15.732200000000001</v>
      </c>
      <c r="P49" s="47">
        <v>15.857900000000001</v>
      </c>
      <c r="Q49" s="47">
        <v>18.6494</v>
      </c>
      <c r="R49" s="47">
        <v>15.6823</v>
      </c>
      <c r="S49" s="47">
        <v>17.886199999999999</v>
      </c>
      <c r="T49" s="47">
        <v>17.2591</v>
      </c>
      <c r="U49" s="47">
        <v>19.830300000000001</v>
      </c>
      <c r="V49" s="47">
        <v>15.6318</v>
      </c>
      <c r="W49" s="47">
        <v>16.428599999999999</v>
      </c>
      <c r="X49" s="47">
        <v>20.448799999999999</v>
      </c>
      <c r="Y49" s="47">
        <v>18.208100000000002</v>
      </c>
      <c r="Z49" s="47">
        <v>16.074200000000001</v>
      </c>
      <c r="AA49" s="47">
        <v>17.798100000000002</v>
      </c>
      <c r="AB49" s="47">
        <v>17.364899999999999</v>
      </c>
      <c r="AC49" s="47">
        <v>17.798100000000002</v>
      </c>
      <c r="AD49" s="47">
        <v>19.488900000000001</v>
      </c>
      <c r="AE49" s="47">
        <v>20.284700000000001</v>
      </c>
      <c r="AF49" s="47">
        <v>27.970500000000001</v>
      </c>
      <c r="AG49" s="47">
        <v>15.351699999999999</v>
      </c>
      <c r="AH49" s="47">
        <v>20.5992</v>
      </c>
      <c r="AI49" s="47">
        <v>18.971900000000002</v>
      </c>
      <c r="AJ49" s="47">
        <v>11.364100000000001</v>
      </c>
      <c r="AK49" s="47">
        <v>16.593299999999999</v>
      </c>
      <c r="AL49" s="47">
        <v>21.7913</v>
      </c>
      <c r="AM49" s="47">
        <v>12.8378</v>
      </c>
      <c r="AN49" s="47">
        <v>15.930400000000001</v>
      </c>
      <c r="AO49" s="47">
        <v>15.0052</v>
      </c>
      <c r="AP49" s="47">
        <v>22.246400000000001</v>
      </c>
      <c r="AQ49" s="47">
        <v>13.6073</v>
      </c>
      <c r="AR49" s="47">
        <v>16.6876</v>
      </c>
      <c r="AS49" s="47">
        <v>15.960100000000001</v>
      </c>
      <c r="AT49" s="47">
        <v>30.824100000000001</v>
      </c>
      <c r="AU49" s="47">
        <v>14.943099999999999</v>
      </c>
      <c r="AV49" s="47">
        <v>21.302700000000002</v>
      </c>
      <c r="AW49" s="47">
        <v>19.514800000000001</v>
      </c>
      <c r="AX49" s="47">
        <v>28.564299999999999</v>
      </c>
      <c r="AY49" s="47">
        <v>13.6913</v>
      </c>
      <c r="AZ49" s="47">
        <v>18.5441</v>
      </c>
      <c r="BA49" s="47">
        <v>16.43</v>
      </c>
      <c r="BB49" s="47">
        <v>23.572099999999999</v>
      </c>
      <c r="BC49" s="47">
        <v>14.2156</v>
      </c>
      <c r="BD49" s="47">
        <v>17.645399999999999</v>
      </c>
      <c r="BE49" s="47">
        <v>18.1614</v>
      </c>
      <c r="BF49" s="47">
        <v>20.592500000000001</v>
      </c>
      <c r="BG49" s="47">
        <v>18.102900000000002</v>
      </c>
      <c r="BH49" s="47">
        <v>24.835100000000001</v>
      </c>
      <c r="BI49" s="47">
        <v>13.2133</v>
      </c>
      <c r="BJ49" s="47">
        <v>18.3033</v>
      </c>
      <c r="BK49" s="47">
        <v>20.047599999999999</v>
      </c>
      <c r="BL49" s="47">
        <v>15.2714</v>
      </c>
      <c r="BM49" s="47">
        <v>16.458200000000001</v>
      </c>
      <c r="BN49" s="47">
        <v>25.9725</v>
      </c>
      <c r="BO49" s="47">
        <v>14.854699999999999</v>
      </c>
      <c r="BP49" s="47">
        <v>15.0129</v>
      </c>
      <c r="BQ49" s="47">
        <v>15.880699999999999</v>
      </c>
      <c r="BR49" s="47">
        <v>23.575399999999998</v>
      </c>
      <c r="BS49" s="47">
        <v>13.130100000000001</v>
      </c>
      <c r="BT49" s="47">
        <v>31.478400000000001</v>
      </c>
      <c r="BU49" s="47">
        <v>14.834</v>
      </c>
    </row>
    <row r="50" spans="1:73">
      <c r="A50" t="s">
        <v>503</v>
      </c>
      <c r="B50" t="s">
        <v>514</v>
      </c>
      <c r="C50" t="s">
        <v>507</v>
      </c>
      <c r="D50">
        <v>49</v>
      </c>
      <c r="E50" s="69" t="str">
        <f t="shared" si="0"/>
        <v>LatAm_CribWithdraw</v>
      </c>
      <c r="F50" s="47">
        <v>12.105399999999999</v>
      </c>
      <c r="G50" s="47">
        <v>15.9617</v>
      </c>
      <c r="H50" s="47">
        <v>9.4183000000000003</v>
      </c>
      <c r="I50" s="47">
        <v>7.7632000000000003</v>
      </c>
      <c r="J50" s="47">
        <v>15.9617</v>
      </c>
      <c r="K50" s="47">
        <v>8.4574999999999996</v>
      </c>
      <c r="L50" s="47">
        <v>14.757</v>
      </c>
      <c r="M50" s="47">
        <v>11.3055</v>
      </c>
      <c r="N50" s="47">
        <v>14.154299999999999</v>
      </c>
      <c r="O50" s="47">
        <v>9.1693999999999996</v>
      </c>
      <c r="P50" s="47">
        <v>9.8262999999999998</v>
      </c>
      <c r="Q50" s="47">
        <v>12.954000000000001</v>
      </c>
      <c r="R50" s="47">
        <v>9.6338000000000008</v>
      </c>
      <c r="S50" s="47">
        <v>13.293900000000001</v>
      </c>
      <c r="T50" s="47">
        <v>9.3688000000000002</v>
      </c>
      <c r="U50" s="47">
        <v>13.0029</v>
      </c>
      <c r="V50" s="47">
        <v>10.966100000000001</v>
      </c>
      <c r="W50" s="47">
        <v>12.154500000000001</v>
      </c>
      <c r="X50" s="47">
        <v>12.0036</v>
      </c>
      <c r="Y50" s="47">
        <v>11.708600000000001</v>
      </c>
      <c r="Z50" s="47">
        <v>10.9575</v>
      </c>
      <c r="AA50" s="47">
        <v>12.588699999999999</v>
      </c>
      <c r="AB50" s="47">
        <v>11.386200000000001</v>
      </c>
      <c r="AC50" s="47">
        <v>12.588699999999999</v>
      </c>
      <c r="AD50" s="47">
        <v>12.3825</v>
      </c>
      <c r="AE50" s="47">
        <v>13.780099999999999</v>
      </c>
      <c r="AF50" s="47">
        <v>16.858599999999999</v>
      </c>
      <c r="AG50" s="47">
        <v>9.5792000000000002</v>
      </c>
      <c r="AH50" s="47">
        <v>14.6074</v>
      </c>
      <c r="AI50" s="47">
        <v>10.2584</v>
      </c>
      <c r="AJ50" s="47">
        <v>7.9851000000000001</v>
      </c>
      <c r="AK50" s="47">
        <v>11.7462</v>
      </c>
      <c r="AL50" s="47">
        <v>14.9054</v>
      </c>
      <c r="AM50" s="47">
        <v>6.9264000000000001</v>
      </c>
      <c r="AN50" s="47">
        <v>11.9481</v>
      </c>
      <c r="AO50" s="47">
        <v>7.4260999999999999</v>
      </c>
      <c r="AP50" s="47">
        <v>15.7507</v>
      </c>
      <c r="AQ50" s="47">
        <v>8.4065999999999992</v>
      </c>
      <c r="AR50" s="47">
        <v>13.212999999999999</v>
      </c>
      <c r="AS50" s="47">
        <v>9.2805</v>
      </c>
      <c r="AT50" s="47">
        <v>16.419899999999998</v>
      </c>
      <c r="AU50" s="47">
        <v>8.5473999999999997</v>
      </c>
      <c r="AV50" s="47">
        <v>13.460100000000001</v>
      </c>
      <c r="AW50" s="47">
        <v>9.4998000000000005</v>
      </c>
      <c r="AX50" s="47">
        <v>15.6585</v>
      </c>
      <c r="AY50" s="47">
        <v>8.8780000000000001</v>
      </c>
      <c r="AZ50" s="47">
        <v>12.5077</v>
      </c>
      <c r="BA50" s="47">
        <v>9.9085000000000001</v>
      </c>
      <c r="BB50" s="47">
        <v>16.09</v>
      </c>
      <c r="BC50" s="47">
        <v>8.0472000000000001</v>
      </c>
      <c r="BD50" s="47">
        <v>13.6783</v>
      </c>
      <c r="BE50" s="47">
        <v>8.6544000000000008</v>
      </c>
      <c r="BF50" s="47">
        <v>12.5627</v>
      </c>
      <c r="BG50" s="47">
        <v>13.1113</v>
      </c>
      <c r="BH50" s="47">
        <v>15.7636</v>
      </c>
      <c r="BI50" s="47">
        <v>8.2997999999999994</v>
      </c>
      <c r="BJ50" s="47">
        <v>13.6523</v>
      </c>
      <c r="BK50" s="47">
        <v>9.3345000000000002</v>
      </c>
      <c r="BL50" s="47">
        <v>10.0398</v>
      </c>
      <c r="BM50" s="47">
        <v>8.5306999999999995</v>
      </c>
      <c r="BN50" s="47">
        <v>20.143799999999999</v>
      </c>
      <c r="BO50" s="47">
        <v>8.6536000000000008</v>
      </c>
      <c r="BP50" s="47">
        <v>10.2141</v>
      </c>
      <c r="BQ50" s="47">
        <v>9.4148999999999994</v>
      </c>
      <c r="BR50" s="47">
        <v>16.048200000000001</v>
      </c>
      <c r="BS50" s="47">
        <v>8.7657000000000007</v>
      </c>
      <c r="BT50" s="47">
        <v>15.2446</v>
      </c>
      <c r="BU50" s="47">
        <v>8.1367999999999991</v>
      </c>
    </row>
    <row r="51" spans="1:73">
      <c r="A51" t="s">
        <v>503</v>
      </c>
      <c r="B51" t="s">
        <v>515</v>
      </c>
      <c r="C51" t="s">
        <v>0</v>
      </c>
      <c r="D51">
        <v>50</v>
      </c>
      <c r="E51" s="69" t="str">
        <f t="shared" si="0"/>
        <v>In69Pill</v>
      </c>
      <c r="F51" s="47">
        <v>3.9287999999999998</v>
      </c>
      <c r="G51" s="47">
        <v>5.0273000000000003</v>
      </c>
      <c r="H51" s="47">
        <v>4.0187999999999997</v>
      </c>
      <c r="I51" s="47">
        <v>2.6835</v>
      </c>
      <c r="J51" s="47">
        <v>5.0273000000000003</v>
      </c>
      <c r="K51" s="47">
        <v>3.2696999999999998</v>
      </c>
      <c r="L51" s="47">
        <v>5.1833999999999998</v>
      </c>
      <c r="M51" s="47">
        <v>3.8803000000000001</v>
      </c>
      <c r="N51" s="47">
        <v>4.6181000000000001</v>
      </c>
      <c r="O51" s="47">
        <v>3.8083999999999998</v>
      </c>
      <c r="P51" s="47">
        <v>3.1665000000000001</v>
      </c>
      <c r="Q51" s="47">
        <v>4.2457000000000003</v>
      </c>
      <c r="R51" s="47">
        <v>3.4632999999999998</v>
      </c>
      <c r="S51" s="47">
        <v>4.1860999999999997</v>
      </c>
      <c r="T51" s="47">
        <v>3.5124</v>
      </c>
      <c r="U51" s="47">
        <v>4.2346000000000004</v>
      </c>
      <c r="V51" s="47">
        <v>3.6082999999999998</v>
      </c>
      <c r="W51" s="47">
        <v>4.0153999999999996</v>
      </c>
      <c r="X51" s="47">
        <v>3.8765999999999998</v>
      </c>
      <c r="Y51" s="47">
        <v>3.9704000000000002</v>
      </c>
      <c r="Z51" s="47">
        <v>3.3329</v>
      </c>
      <c r="AA51" s="47">
        <v>4.1048</v>
      </c>
      <c r="AB51" s="47">
        <v>3.7688999999999999</v>
      </c>
      <c r="AC51" s="47">
        <v>4.1048</v>
      </c>
      <c r="AD51" s="47">
        <v>3.9575999999999998</v>
      </c>
      <c r="AE51" s="47">
        <v>4.7291999999999996</v>
      </c>
      <c r="AF51" s="47">
        <v>5.7187999999999999</v>
      </c>
      <c r="AG51" s="47">
        <v>3.2603</v>
      </c>
      <c r="AH51" s="47">
        <v>4.5956999999999999</v>
      </c>
      <c r="AI51" s="47">
        <v>3.7238000000000002</v>
      </c>
      <c r="AJ51" s="47">
        <v>3.4527000000000001</v>
      </c>
      <c r="AK51" s="47">
        <v>3.7126999999999999</v>
      </c>
      <c r="AL51" s="47">
        <v>4.2145000000000001</v>
      </c>
      <c r="AM51" s="47">
        <v>3.2785000000000002</v>
      </c>
      <c r="AN51" s="47">
        <v>3.7995000000000001</v>
      </c>
      <c r="AO51" s="47">
        <v>3.2490000000000001</v>
      </c>
      <c r="AP51" s="47">
        <v>4.9204999999999997</v>
      </c>
      <c r="AQ51" s="47">
        <v>3.4910999999999999</v>
      </c>
      <c r="AR51" s="47">
        <v>4.0430000000000001</v>
      </c>
      <c r="AS51" s="47">
        <v>3.9622000000000002</v>
      </c>
      <c r="AT51" s="47">
        <v>5.0876999999999999</v>
      </c>
      <c r="AU51" s="47">
        <v>3.1334</v>
      </c>
      <c r="AV51" s="47">
        <v>4.2824999999999998</v>
      </c>
      <c r="AW51" s="47">
        <v>3.2888000000000002</v>
      </c>
      <c r="AX51" s="47">
        <v>4.8038999999999996</v>
      </c>
      <c r="AY51" s="47">
        <v>3.2172999999999998</v>
      </c>
      <c r="AZ51" s="47">
        <v>3.8573</v>
      </c>
      <c r="BA51" s="47">
        <v>3.6459000000000001</v>
      </c>
      <c r="BB51" s="47">
        <v>5.2373000000000003</v>
      </c>
      <c r="BC51" s="47">
        <v>3.3336000000000001</v>
      </c>
      <c r="BD51" s="47">
        <v>4.5061999999999998</v>
      </c>
      <c r="BE51" s="47">
        <v>3.3376999999999999</v>
      </c>
      <c r="BF51" s="47">
        <v>4.0415000000000001</v>
      </c>
      <c r="BG51" s="47">
        <v>4.3912000000000004</v>
      </c>
      <c r="BH51" s="47">
        <v>4.9160000000000004</v>
      </c>
      <c r="BI51" s="47">
        <v>3.3405999999999998</v>
      </c>
      <c r="BJ51" s="47">
        <v>4.4539999999999997</v>
      </c>
      <c r="BK51" s="47">
        <v>3.4799000000000002</v>
      </c>
      <c r="BL51" s="47">
        <v>3.5249000000000001</v>
      </c>
      <c r="BM51" s="47">
        <v>3.3361000000000001</v>
      </c>
      <c r="BN51" s="47">
        <v>6.1668000000000003</v>
      </c>
      <c r="BO51" s="47">
        <v>3.2216999999999998</v>
      </c>
      <c r="BP51" s="47">
        <v>3.3515000000000001</v>
      </c>
      <c r="BQ51" s="47">
        <v>3.5299</v>
      </c>
      <c r="BR51" s="47">
        <v>4.9603999999999999</v>
      </c>
      <c r="BS51" s="47">
        <v>3.3733</v>
      </c>
      <c r="BT51" s="47">
        <v>5.3775000000000004</v>
      </c>
      <c r="BU51" s="47">
        <v>3.1734</v>
      </c>
    </row>
    <row r="52" spans="1:73">
      <c r="A52" t="s">
        <v>503</v>
      </c>
      <c r="B52" t="s">
        <v>515</v>
      </c>
      <c r="C52" t="s">
        <v>1</v>
      </c>
      <c r="D52">
        <v>51</v>
      </c>
      <c r="E52" s="69" t="str">
        <f t="shared" si="0"/>
        <v>In69IUD</v>
      </c>
      <c r="F52" s="47">
        <v>1.1431</v>
      </c>
      <c r="G52" s="47">
        <v>1.8725000000000001</v>
      </c>
      <c r="H52" s="47">
        <v>1.6142000000000001</v>
      </c>
      <c r="I52" s="47">
        <v>0.4914</v>
      </c>
      <c r="J52" s="47">
        <v>1.8725000000000001</v>
      </c>
      <c r="K52" s="47">
        <v>0.93300000000000005</v>
      </c>
      <c r="L52" s="47">
        <v>2.4318</v>
      </c>
      <c r="M52" s="47">
        <v>1.1380999999999999</v>
      </c>
      <c r="N52" s="47">
        <v>2.0089999999999999</v>
      </c>
      <c r="O52" s="47">
        <v>1.0474000000000001</v>
      </c>
      <c r="P52" s="47">
        <v>0.50190000000000001</v>
      </c>
      <c r="Q52" s="47">
        <v>1.5023</v>
      </c>
      <c r="R52" s="47">
        <v>0.70589999999999997</v>
      </c>
      <c r="S52" s="47">
        <v>1.3118000000000001</v>
      </c>
      <c r="T52" s="47">
        <v>0.97860000000000003</v>
      </c>
      <c r="U52" s="47">
        <v>1.1589</v>
      </c>
      <c r="V52" s="47">
        <v>1.125</v>
      </c>
      <c r="W52" s="47">
        <v>1.1724000000000001</v>
      </c>
      <c r="X52" s="47">
        <v>1.1274999999999999</v>
      </c>
      <c r="Y52" s="47">
        <v>1.3772</v>
      </c>
      <c r="Z52" s="47">
        <v>1.034</v>
      </c>
      <c r="AA52" s="47">
        <v>1.0826</v>
      </c>
      <c r="AB52" s="47">
        <v>1.2910999999999999</v>
      </c>
      <c r="AC52" s="47">
        <v>1.0826</v>
      </c>
      <c r="AD52" s="47">
        <v>1.4793000000000001</v>
      </c>
      <c r="AE52" s="47">
        <v>0.93869999999999998</v>
      </c>
      <c r="AF52" s="47">
        <v>2.2038000000000002</v>
      </c>
      <c r="AG52" s="47">
        <v>0.80200000000000005</v>
      </c>
      <c r="AH52" s="47">
        <v>1.4540999999999999</v>
      </c>
      <c r="AI52" s="47">
        <v>0.87890000000000001</v>
      </c>
      <c r="AJ52" s="47">
        <v>0.70279999999999998</v>
      </c>
      <c r="AK52" s="47">
        <v>1.1993</v>
      </c>
      <c r="AL52" s="47">
        <v>1.3701000000000001</v>
      </c>
      <c r="AM52" s="47">
        <v>1.0716000000000001</v>
      </c>
      <c r="AN52" s="47">
        <v>1.1534</v>
      </c>
      <c r="AO52" s="47">
        <v>1.0962000000000001</v>
      </c>
      <c r="AP52" s="47">
        <v>1.4481999999999999</v>
      </c>
      <c r="AQ52" s="47">
        <v>1.1007</v>
      </c>
      <c r="AR52" s="47">
        <v>1.1800999999999999</v>
      </c>
      <c r="AS52" s="47">
        <v>1.1632</v>
      </c>
      <c r="AT52" s="47">
        <v>2.0817000000000001</v>
      </c>
      <c r="AU52" s="47">
        <v>0.83120000000000005</v>
      </c>
      <c r="AV52" s="47">
        <v>1.3976</v>
      </c>
      <c r="AW52" s="47">
        <v>0.88260000000000005</v>
      </c>
      <c r="AX52" s="47">
        <v>2.9521999999999999</v>
      </c>
      <c r="AY52" s="47">
        <v>0.73560000000000003</v>
      </c>
      <c r="AZ52" s="47">
        <v>1.7625</v>
      </c>
      <c r="BA52" s="47">
        <v>0.9526</v>
      </c>
      <c r="BB52" s="47">
        <v>1.3648</v>
      </c>
      <c r="BC52" s="47">
        <v>1.0086999999999999</v>
      </c>
      <c r="BD52" s="47">
        <v>1.1653</v>
      </c>
      <c r="BE52" s="47">
        <v>0.99070000000000003</v>
      </c>
      <c r="BF52" s="47">
        <v>1.8853</v>
      </c>
      <c r="BG52" s="47">
        <v>1.389</v>
      </c>
      <c r="BH52" s="47">
        <v>1.9404999999999999</v>
      </c>
      <c r="BI52" s="47">
        <v>1.2379</v>
      </c>
      <c r="BJ52" s="47">
        <v>1.5590999999999999</v>
      </c>
      <c r="BK52" s="47">
        <v>1.3832</v>
      </c>
      <c r="BL52" s="47">
        <v>0.83479999999999999</v>
      </c>
      <c r="BM52" s="47">
        <v>0.63100000000000001</v>
      </c>
      <c r="BN52" s="47">
        <v>0.96579999999999999</v>
      </c>
      <c r="BO52" s="47">
        <v>0.69810000000000005</v>
      </c>
      <c r="BP52" s="47">
        <v>0.58220000000000005</v>
      </c>
      <c r="BQ52" s="47">
        <v>0.75319999999999998</v>
      </c>
      <c r="BR52" s="47">
        <v>1.9538</v>
      </c>
      <c r="BS52" s="47">
        <v>0.94030000000000002</v>
      </c>
      <c r="BT52" s="47">
        <v>1.5474000000000001</v>
      </c>
      <c r="BU52" s="47">
        <v>0.9284</v>
      </c>
    </row>
    <row r="53" spans="1:73">
      <c r="A53" t="s">
        <v>503</v>
      </c>
      <c r="B53" t="s">
        <v>515</v>
      </c>
      <c r="C53" t="s">
        <v>505</v>
      </c>
      <c r="D53">
        <v>52</v>
      </c>
      <c r="E53" s="69" t="str">
        <f t="shared" si="0"/>
        <v>In69Inject</v>
      </c>
      <c r="F53" s="47">
        <v>1.419</v>
      </c>
      <c r="G53" s="47">
        <v>2.1027</v>
      </c>
      <c r="H53" s="47">
        <v>1.2977000000000001</v>
      </c>
      <c r="I53" s="47">
        <v>0.91890000000000005</v>
      </c>
      <c r="J53" s="47">
        <v>2.1027</v>
      </c>
      <c r="K53" s="47">
        <v>1.0758000000000001</v>
      </c>
      <c r="L53" s="47">
        <v>1.986</v>
      </c>
      <c r="M53" s="47">
        <v>1.4003000000000001</v>
      </c>
      <c r="N53" s="47">
        <v>1.7126999999999999</v>
      </c>
      <c r="O53" s="47">
        <v>1.3312999999999999</v>
      </c>
      <c r="P53" s="47">
        <v>1.3004</v>
      </c>
      <c r="Q53" s="47">
        <v>1.6677999999999999</v>
      </c>
      <c r="R53" s="47">
        <v>1.1818</v>
      </c>
      <c r="S53" s="47">
        <v>1.5790999999999999</v>
      </c>
      <c r="T53" s="47">
        <v>1.1976</v>
      </c>
      <c r="U53" s="47">
        <v>1.4406000000000001</v>
      </c>
      <c r="V53" s="47">
        <v>1.3934</v>
      </c>
      <c r="W53" s="47">
        <v>1.5587</v>
      </c>
      <c r="X53" s="47">
        <v>1.3603000000000001</v>
      </c>
      <c r="Y53" s="47">
        <v>1.4925999999999999</v>
      </c>
      <c r="Z53" s="47">
        <v>1.359</v>
      </c>
      <c r="AA53" s="47">
        <v>1.3310999999999999</v>
      </c>
      <c r="AB53" s="47">
        <v>1.4576</v>
      </c>
      <c r="AC53" s="47">
        <v>1.3310999999999999</v>
      </c>
      <c r="AD53" s="47">
        <v>1.5165</v>
      </c>
      <c r="AE53" s="47">
        <v>1.1462000000000001</v>
      </c>
      <c r="AF53" s="47">
        <v>1.9436</v>
      </c>
      <c r="AG53" s="47">
        <v>1.1895</v>
      </c>
      <c r="AH53" s="47">
        <v>1.6626000000000001</v>
      </c>
      <c r="AI53" s="47">
        <v>1.1638999999999999</v>
      </c>
      <c r="AJ53" s="47">
        <v>1.3567</v>
      </c>
      <c r="AK53" s="47">
        <v>1.4424999999999999</v>
      </c>
      <c r="AL53" s="47">
        <v>2.2993000000000001</v>
      </c>
      <c r="AM53" s="47">
        <v>0.93530000000000002</v>
      </c>
      <c r="AN53" s="47">
        <v>1.4857</v>
      </c>
      <c r="AO53" s="47">
        <v>1.2473000000000001</v>
      </c>
      <c r="AP53" s="47">
        <v>2.1815000000000002</v>
      </c>
      <c r="AQ53" s="47">
        <v>1.2004999999999999</v>
      </c>
      <c r="AR53" s="47">
        <v>1.5637000000000001</v>
      </c>
      <c r="AS53" s="47">
        <v>1.5510999999999999</v>
      </c>
      <c r="AT53" s="47">
        <v>2.0684</v>
      </c>
      <c r="AU53" s="47">
        <v>1.0262</v>
      </c>
      <c r="AV53" s="47">
        <v>1.5888</v>
      </c>
      <c r="AW53" s="47">
        <v>1.0679000000000001</v>
      </c>
      <c r="AX53" s="47">
        <v>2.2162999999999999</v>
      </c>
      <c r="AY53" s="47">
        <v>1.1146</v>
      </c>
      <c r="AZ53" s="47">
        <v>1.5692999999999999</v>
      </c>
      <c r="BA53" s="47">
        <v>1.3168</v>
      </c>
      <c r="BB53" s="47">
        <v>1.8945000000000001</v>
      </c>
      <c r="BC53" s="47">
        <v>0.97770000000000001</v>
      </c>
      <c r="BD53" s="47">
        <v>1.5989</v>
      </c>
      <c r="BE53" s="47">
        <v>0.87280000000000002</v>
      </c>
      <c r="BF53" s="47">
        <v>1.8101</v>
      </c>
      <c r="BG53" s="47">
        <v>1.4836</v>
      </c>
      <c r="BH53" s="47">
        <v>2.1305000000000001</v>
      </c>
      <c r="BI53" s="47">
        <v>0.99139999999999995</v>
      </c>
      <c r="BJ53" s="47">
        <v>1.8024</v>
      </c>
      <c r="BK53" s="47">
        <v>1.1325000000000001</v>
      </c>
      <c r="BL53" s="47">
        <v>1.2254</v>
      </c>
      <c r="BM53" s="47">
        <v>0.98140000000000005</v>
      </c>
      <c r="BN53" s="47">
        <v>1.9338</v>
      </c>
      <c r="BO53" s="47">
        <v>1.1116999999999999</v>
      </c>
      <c r="BP53" s="47">
        <v>1.1229</v>
      </c>
      <c r="BQ53" s="47">
        <v>1.2179</v>
      </c>
      <c r="BR53" s="47">
        <v>2.1480000000000001</v>
      </c>
      <c r="BS53" s="47">
        <v>1.0508999999999999</v>
      </c>
      <c r="BT53" s="47">
        <v>1.8579000000000001</v>
      </c>
      <c r="BU53" s="47">
        <v>1.0974999999999999</v>
      </c>
    </row>
    <row r="54" spans="1:73">
      <c r="A54" t="s">
        <v>503</v>
      </c>
      <c r="B54" t="s">
        <v>515</v>
      </c>
      <c r="C54" t="s">
        <v>74</v>
      </c>
      <c r="D54">
        <v>53</v>
      </c>
      <c r="E54" s="69" t="str">
        <f t="shared" si="0"/>
        <v>In69Implant</v>
      </c>
      <c r="F54" s="47">
        <v>0.73060000000000003</v>
      </c>
      <c r="G54" s="47">
        <v>0.32679999999999998</v>
      </c>
      <c r="H54" s="47">
        <v>0.93540000000000001</v>
      </c>
      <c r="I54" s="47">
        <v>0.76149999999999995</v>
      </c>
      <c r="J54" s="47">
        <v>0.32679999999999998</v>
      </c>
      <c r="K54" s="47">
        <v>0.81799999999999995</v>
      </c>
      <c r="L54" s="47">
        <v>1.0686</v>
      </c>
      <c r="M54" s="47">
        <v>0.71719999999999995</v>
      </c>
      <c r="N54" s="47">
        <v>1.1474</v>
      </c>
      <c r="O54" s="47">
        <v>0.79969999999999997</v>
      </c>
      <c r="P54" s="47">
        <v>0.51880000000000004</v>
      </c>
      <c r="Q54" s="47">
        <v>0.83909999999999996</v>
      </c>
      <c r="R54" s="47">
        <v>0.66830000000000001</v>
      </c>
      <c r="S54" s="47">
        <v>1.0585</v>
      </c>
      <c r="T54" s="47">
        <v>0.39639999999999997</v>
      </c>
      <c r="U54" s="47">
        <v>0.83940000000000003</v>
      </c>
      <c r="V54" s="47">
        <v>0.64749999999999996</v>
      </c>
      <c r="W54" s="47">
        <v>0.65149999999999997</v>
      </c>
      <c r="X54" s="47">
        <v>0.78210000000000002</v>
      </c>
      <c r="Y54" s="47">
        <v>0.81899999999999995</v>
      </c>
      <c r="Z54" s="47">
        <v>0.52270000000000005</v>
      </c>
      <c r="AA54" s="47">
        <v>0.68420000000000003</v>
      </c>
      <c r="AB54" s="47">
        <v>0.75629999999999997</v>
      </c>
      <c r="AC54" s="47">
        <v>0.68420000000000003</v>
      </c>
      <c r="AD54" s="47">
        <v>0.82550000000000001</v>
      </c>
      <c r="AE54" s="47">
        <v>0.91149999999999998</v>
      </c>
      <c r="AF54" s="47">
        <v>0.1032</v>
      </c>
      <c r="AG54" s="47">
        <v>1.004</v>
      </c>
      <c r="AH54" s="47">
        <v>1.1261000000000001</v>
      </c>
      <c r="AI54" s="47">
        <v>0.62409999999999999</v>
      </c>
      <c r="AJ54" s="47">
        <v>0.68300000000000005</v>
      </c>
      <c r="AK54" s="47">
        <v>0.60540000000000005</v>
      </c>
      <c r="AL54" s="47">
        <v>0.50180000000000002</v>
      </c>
      <c r="AM54" s="47">
        <v>0.67410000000000003</v>
      </c>
      <c r="AN54" s="47">
        <v>1.0222</v>
      </c>
      <c r="AO54" s="47">
        <v>0.16880000000000001</v>
      </c>
      <c r="AP54" s="47">
        <v>0.69620000000000004</v>
      </c>
      <c r="AQ54" s="47">
        <v>0.63670000000000004</v>
      </c>
      <c r="AR54" s="47">
        <v>1.1052999999999999</v>
      </c>
      <c r="AS54" s="47">
        <v>3.7100000000000001E-2</v>
      </c>
      <c r="AT54" s="47">
        <v>7.3499999999999996E-2</v>
      </c>
      <c r="AU54" s="47">
        <v>0.9304</v>
      </c>
      <c r="AV54" s="47">
        <v>1.0226</v>
      </c>
      <c r="AW54" s="47">
        <v>0.5716</v>
      </c>
      <c r="AX54" s="47">
        <v>0.26979999999999998</v>
      </c>
      <c r="AY54" s="47">
        <v>0.84930000000000005</v>
      </c>
      <c r="AZ54" s="47">
        <v>1.1093999999999999</v>
      </c>
      <c r="BA54" s="47">
        <v>0.45500000000000002</v>
      </c>
      <c r="BB54" s="47">
        <v>0.40749999999999997</v>
      </c>
      <c r="BC54" s="47">
        <v>0.755</v>
      </c>
      <c r="BD54" s="47">
        <v>0.98629999999999995</v>
      </c>
      <c r="BE54" s="47">
        <v>0.2477</v>
      </c>
      <c r="BF54" s="47">
        <v>1.2177</v>
      </c>
      <c r="BG54" s="47">
        <v>0.52149999999999996</v>
      </c>
      <c r="BH54" s="47">
        <v>0.40379999999999999</v>
      </c>
      <c r="BI54" s="47">
        <v>1.1164000000000001</v>
      </c>
      <c r="BJ54" s="47">
        <v>0.9113</v>
      </c>
      <c r="BK54" s="47">
        <v>0.63749999999999996</v>
      </c>
      <c r="BL54" s="47">
        <v>0.59819999999999995</v>
      </c>
      <c r="BM54" s="47">
        <v>0.92069999999999996</v>
      </c>
      <c r="BN54" s="47">
        <v>0</v>
      </c>
      <c r="BO54" s="47">
        <v>0.70620000000000005</v>
      </c>
      <c r="BP54" s="47">
        <v>1.2402</v>
      </c>
      <c r="BQ54" s="47">
        <v>0.3402</v>
      </c>
      <c r="BR54" s="47">
        <v>0.40260000000000001</v>
      </c>
      <c r="BS54" s="47">
        <v>1.3306</v>
      </c>
      <c r="BT54" s="47">
        <v>0</v>
      </c>
      <c r="BU54" s="47">
        <v>0.4234</v>
      </c>
    </row>
    <row r="55" spans="1:73">
      <c r="A55" t="s">
        <v>503</v>
      </c>
      <c r="B55" t="s">
        <v>515</v>
      </c>
      <c r="C55" t="s">
        <v>65</v>
      </c>
      <c r="D55">
        <v>54</v>
      </c>
      <c r="E55" s="69" t="str">
        <f t="shared" si="0"/>
        <v>In69Condom</v>
      </c>
      <c r="F55" s="47">
        <v>4.7718999999999996</v>
      </c>
      <c r="G55" s="47">
        <v>5.1440000000000001</v>
      </c>
      <c r="H55" s="47">
        <v>5.0644999999999998</v>
      </c>
      <c r="I55" s="47">
        <v>4.0572999999999997</v>
      </c>
      <c r="J55" s="47">
        <v>5.1440000000000001</v>
      </c>
      <c r="K55" s="47">
        <v>4.4774000000000003</v>
      </c>
      <c r="L55" s="47">
        <v>1.6915</v>
      </c>
      <c r="M55" s="47">
        <v>5.5903</v>
      </c>
      <c r="N55" s="47">
        <v>4.7628000000000004</v>
      </c>
      <c r="O55" s="47">
        <v>4.3882000000000003</v>
      </c>
      <c r="P55" s="47">
        <v>5.5899000000000001</v>
      </c>
      <c r="Q55" s="47">
        <v>4.6369999999999996</v>
      </c>
      <c r="R55" s="47">
        <v>5.1058000000000003</v>
      </c>
      <c r="S55" s="47">
        <v>4.9710000000000001</v>
      </c>
      <c r="T55" s="47">
        <v>4.3369999999999997</v>
      </c>
      <c r="U55" s="47">
        <v>5.3348000000000004</v>
      </c>
      <c r="V55" s="47">
        <v>4.4741999999999997</v>
      </c>
      <c r="W55" s="47">
        <v>4.6151</v>
      </c>
      <c r="X55" s="47">
        <v>4.9366000000000003</v>
      </c>
      <c r="Y55" s="47">
        <v>4.6353999999999997</v>
      </c>
      <c r="Z55" s="47">
        <v>3.3039999999999998</v>
      </c>
      <c r="AA55" s="47">
        <v>5.1285999999999996</v>
      </c>
      <c r="AB55" s="47">
        <v>4.1407999999999996</v>
      </c>
      <c r="AC55" s="47">
        <v>5.1285999999999996</v>
      </c>
      <c r="AD55" s="47">
        <v>5.1134000000000004</v>
      </c>
      <c r="AE55" s="47">
        <v>5.6185999999999998</v>
      </c>
      <c r="AF55" s="47">
        <v>5.6928000000000001</v>
      </c>
      <c r="AG55" s="47">
        <v>5.0537000000000001</v>
      </c>
      <c r="AH55" s="47">
        <v>5.202</v>
      </c>
      <c r="AI55" s="47">
        <v>5.5606999999999998</v>
      </c>
      <c r="AJ55" s="47">
        <v>2.9769999999999999</v>
      </c>
      <c r="AK55" s="47">
        <v>4.9767999999999999</v>
      </c>
      <c r="AL55" s="47">
        <v>4.8524000000000003</v>
      </c>
      <c r="AM55" s="47">
        <v>4.1773999999999996</v>
      </c>
      <c r="AN55" s="47">
        <v>4.8611000000000004</v>
      </c>
      <c r="AO55" s="47">
        <v>3.5341</v>
      </c>
      <c r="AP55" s="47">
        <v>4.4965999999999999</v>
      </c>
      <c r="AQ55" s="47">
        <v>4.7233000000000001</v>
      </c>
      <c r="AR55" s="47">
        <v>4.8311999999999999</v>
      </c>
      <c r="AS55" s="47">
        <v>4.0270000000000001</v>
      </c>
      <c r="AT55" s="47">
        <v>5.8376999999999999</v>
      </c>
      <c r="AU55" s="47">
        <v>4.2297000000000002</v>
      </c>
      <c r="AV55" s="47">
        <v>5.1398999999999999</v>
      </c>
      <c r="AW55" s="47">
        <v>4.5777000000000001</v>
      </c>
      <c r="AX55" s="47">
        <v>4.0202999999999998</v>
      </c>
      <c r="AY55" s="47">
        <v>4.2469999999999999</v>
      </c>
      <c r="AZ55" s="47">
        <v>3.5840999999999998</v>
      </c>
      <c r="BA55" s="47">
        <v>5.0925000000000002</v>
      </c>
      <c r="BB55" s="47">
        <v>5.7740999999999998</v>
      </c>
      <c r="BC55" s="47">
        <v>4.6138000000000003</v>
      </c>
      <c r="BD55" s="47">
        <v>5.6611000000000002</v>
      </c>
      <c r="BE55" s="47">
        <v>3.7936999999999999</v>
      </c>
      <c r="BF55" s="47">
        <v>3.6573000000000002</v>
      </c>
      <c r="BG55" s="47">
        <v>5.0446</v>
      </c>
      <c r="BH55" s="47">
        <v>5.0800999999999998</v>
      </c>
      <c r="BI55" s="47">
        <v>3.9657</v>
      </c>
      <c r="BJ55" s="47">
        <v>4.9564000000000004</v>
      </c>
      <c r="BK55" s="47">
        <v>3.0348999999999999</v>
      </c>
      <c r="BL55" s="47">
        <v>4.8114999999999997</v>
      </c>
      <c r="BM55" s="47">
        <v>5.4393000000000002</v>
      </c>
      <c r="BN55" s="47">
        <v>6.6753999999999998</v>
      </c>
      <c r="BO55" s="47">
        <v>5.01</v>
      </c>
      <c r="BP55" s="47">
        <v>5.0609999999999999</v>
      </c>
      <c r="BQ55" s="47">
        <v>5.1223000000000001</v>
      </c>
      <c r="BR55" s="47">
        <v>5.3705999999999996</v>
      </c>
      <c r="BS55" s="47">
        <v>4.3952</v>
      </c>
      <c r="BT55" s="47">
        <v>3.0331999999999999</v>
      </c>
      <c r="BU55" s="47">
        <v>4.5547000000000004</v>
      </c>
    </row>
    <row r="56" spans="1:73">
      <c r="A56" t="s">
        <v>503</v>
      </c>
      <c r="B56" t="s">
        <v>515</v>
      </c>
      <c r="C56" t="s">
        <v>506</v>
      </c>
      <c r="D56">
        <v>55</v>
      </c>
      <c r="E56" s="69" t="str">
        <f t="shared" si="0"/>
        <v>In69PeriAbst</v>
      </c>
      <c r="F56" s="47">
        <v>12.845700000000001</v>
      </c>
      <c r="G56" s="47">
        <v>18.468299999999999</v>
      </c>
      <c r="H56" s="47">
        <v>12.760199999999999</v>
      </c>
      <c r="I56" s="47">
        <v>8.8491999999999997</v>
      </c>
      <c r="J56" s="47">
        <v>18.468299999999999</v>
      </c>
      <c r="K56" s="47">
        <v>10.200100000000001</v>
      </c>
      <c r="L56" s="47">
        <v>11.432</v>
      </c>
      <c r="M56" s="47">
        <v>12.9778</v>
      </c>
      <c r="N56" s="47">
        <v>14.2042</v>
      </c>
      <c r="O56" s="47">
        <v>12.8261</v>
      </c>
      <c r="P56" s="47">
        <v>11.261200000000001</v>
      </c>
      <c r="Q56" s="47">
        <v>14.190099999999999</v>
      </c>
      <c r="R56" s="47">
        <v>11.1318</v>
      </c>
      <c r="S56" s="47">
        <v>13.450200000000001</v>
      </c>
      <c r="T56" s="47">
        <v>12.140499999999999</v>
      </c>
      <c r="U56" s="47">
        <v>15.9077</v>
      </c>
      <c r="V56" s="47">
        <v>9.7103999999999999</v>
      </c>
      <c r="W56" s="47">
        <v>12.318199999999999</v>
      </c>
      <c r="X56" s="47">
        <v>13.277699999999999</v>
      </c>
      <c r="Y56" s="47">
        <v>12.992599999999999</v>
      </c>
      <c r="Z56" s="47">
        <v>13.344200000000001</v>
      </c>
      <c r="AA56" s="47">
        <v>12.598000000000001</v>
      </c>
      <c r="AB56" s="47">
        <v>13.101699999999999</v>
      </c>
      <c r="AC56" s="47">
        <v>12.598000000000001</v>
      </c>
      <c r="AD56" s="47">
        <v>14.936</v>
      </c>
      <c r="AE56" s="47">
        <v>18.038799999999998</v>
      </c>
      <c r="AF56" s="47">
        <v>22.506900000000002</v>
      </c>
      <c r="AG56" s="47">
        <v>12.610900000000001</v>
      </c>
      <c r="AH56" s="47">
        <v>17.3474</v>
      </c>
      <c r="AI56" s="47">
        <v>14.645200000000001</v>
      </c>
      <c r="AJ56" s="47">
        <v>8.7771000000000008</v>
      </c>
      <c r="AK56" s="47">
        <v>10.108599999999999</v>
      </c>
      <c r="AL56" s="47">
        <v>13.99</v>
      </c>
      <c r="AM56" s="47">
        <v>7.8175999999999997</v>
      </c>
      <c r="AN56" s="47">
        <v>10.416700000000001</v>
      </c>
      <c r="AO56" s="47">
        <v>8.6160999999999994</v>
      </c>
      <c r="AP56" s="47">
        <v>18.1356</v>
      </c>
      <c r="AQ56" s="47">
        <v>9.5462000000000007</v>
      </c>
      <c r="AR56" s="47">
        <v>11.973699999999999</v>
      </c>
      <c r="AS56" s="47">
        <v>12.7971</v>
      </c>
      <c r="AT56" s="47">
        <v>18.743400000000001</v>
      </c>
      <c r="AU56" s="47">
        <v>10.7316</v>
      </c>
      <c r="AV56" s="47">
        <v>14.879</v>
      </c>
      <c r="AW56" s="47">
        <v>11.698600000000001</v>
      </c>
      <c r="AX56" s="47">
        <v>18.950800000000001</v>
      </c>
      <c r="AY56" s="47">
        <v>10.6046</v>
      </c>
      <c r="AZ56" s="47">
        <v>14.158799999999999</v>
      </c>
      <c r="BA56" s="47">
        <v>12.1647</v>
      </c>
      <c r="BB56" s="47">
        <v>18.026700000000002</v>
      </c>
      <c r="BC56" s="47">
        <v>9.7805999999999997</v>
      </c>
      <c r="BD56" s="47">
        <v>12.911799999999999</v>
      </c>
      <c r="BE56" s="47">
        <v>12.112299999999999</v>
      </c>
      <c r="BF56" s="47">
        <v>15.491</v>
      </c>
      <c r="BG56" s="47">
        <v>13.476900000000001</v>
      </c>
      <c r="BH56" s="47">
        <v>17.829999999999998</v>
      </c>
      <c r="BI56" s="47">
        <v>10.2721</v>
      </c>
      <c r="BJ56" s="47">
        <v>13.7727</v>
      </c>
      <c r="BK56" s="47">
        <v>15.5411</v>
      </c>
      <c r="BL56" s="47">
        <v>11.5044</v>
      </c>
      <c r="BM56" s="47">
        <v>10.3561</v>
      </c>
      <c r="BN56" s="47">
        <v>24.794699999999999</v>
      </c>
      <c r="BO56" s="47">
        <v>10.156700000000001</v>
      </c>
      <c r="BP56" s="47">
        <v>12.1099</v>
      </c>
      <c r="BQ56" s="47">
        <v>10.827</v>
      </c>
      <c r="BR56" s="47">
        <v>16.7682</v>
      </c>
      <c r="BS56" s="47">
        <v>10.1616</v>
      </c>
      <c r="BT56" s="47">
        <v>26.7182</v>
      </c>
      <c r="BU56" s="47">
        <v>10.2126</v>
      </c>
    </row>
    <row r="57" spans="1:73">
      <c r="A57" t="s">
        <v>503</v>
      </c>
      <c r="B57" t="s">
        <v>515</v>
      </c>
      <c r="C57" t="s">
        <v>507</v>
      </c>
      <c r="D57">
        <v>56</v>
      </c>
      <c r="E57" s="69" t="str">
        <f t="shared" si="0"/>
        <v>In69Withdraw</v>
      </c>
      <c r="F57" s="47">
        <v>10.8637</v>
      </c>
      <c r="G57" s="47">
        <v>14.2095</v>
      </c>
      <c r="H57" s="47">
        <v>10.8993</v>
      </c>
      <c r="I57" s="47">
        <v>8.4468999999999994</v>
      </c>
      <c r="J57" s="47">
        <v>14.2095</v>
      </c>
      <c r="K57" s="47">
        <v>9.3689999999999998</v>
      </c>
      <c r="L57" s="47">
        <v>12.4406</v>
      </c>
      <c r="M57" s="47">
        <v>10.787599999999999</v>
      </c>
      <c r="N57" s="47">
        <v>12.416</v>
      </c>
      <c r="O57" s="47">
        <v>10.4971</v>
      </c>
      <c r="P57" s="47">
        <v>9.5198</v>
      </c>
      <c r="Q57" s="47">
        <v>11.643700000000001</v>
      </c>
      <c r="R57" s="47">
        <v>9.81</v>
      </c>
      <c r="S57" s="47">
        <v>12.0467</v>
      </c>
      <c r="T57" s="47">
        <v>9.3612000000000002</v>
      </c>
      <c r="U57" s="47">
        <v>12.2082</v>
      </c>
      <c r="V57" s="47">
        <v>9.2780000000000005</v>
      </c>
      <c r="W57" s="47">
        <v>10.064</v>
      </c>
      <c r="X57" s="47">
        <v>11.2669</v>
      </c>
      <c r="Y57" s="47">
        <v>10.1271</v>
      </c>
      <c r="Z57" s="47">
        <v>11.2531</v>
      </c>
      <c r="AA57" s="47">
        <v>11.251099999999999</v>
      </c>
      <c r="AB57" s="47">
        <v>10.479100000000001</v>
      </c>
      <c r="AC57" s="47">
        <v>11.251099999999999</v>
      </c>
      <c r="AD57" s="47">
        <v>11.1959</v>
      </c>
      <c r="AE57" s="47">
        <v>13.918900000000001</v>
      </c>
      <c r="AF57" s="47">
        <v>16.04</v>
      </c>
      <c r="AG57" s="47">
        <v>10.4518</v>
      </c>
      <c r="AH57" s="47">
        <v>13.285500000000001</v>
      </c>
      <c r="AI57" s="47">
        <v>11.015000000000001</v>
      </c>
      <c r="AJ57" s="47">
        <v>8.9466000000000001</v>
      </c>
      <c r="AK57" s="47">
        <v>9.4541000000000004</v>
      </c>
      <c r="AL57" s="47">
        <v>11.952400000000001</v>
      </c>
      <c r="AM57" s="47">
        <v>8.1164000000000005</v>
      </c>
      <c r="AN57" s="47">
        <v>10.761100000000001</v>
      </c>
      <c r="AO57" s="47">
        <v>7.0373000000000001</v>
      </c>
      <c r="AP57" s="47">
        <v>11.8918</v>
      </c>
      <c r="AQ57" s="47">
        <v>9.1277000000000008</v>
      </c>
      <c r="AR57" s="47">
        <v>11.735799999999999</v>
      </c>
      <c r="AS57" s="47">
        <v>7.1398999999999999</v>
      </c>
      <c r="AT57" s="47">
        <v>15.5571</v>
      </c>
      <c r="AU57" s="47">
        <v>9.4807000000000006</v>
      </c>
      <c r="AV57" s="47">
        <v>12.226100000000001</v>
      </c>
      <c r="AW57" s="47">
        <v>10.2188</v>
      </c>
      <c r="AX57" s="47">
        <v>13.8348</v>
      </c>
      <c r="AY57" s="47">
        <v>9.0309000000000008</v>
      </c>
      <c r="AZ57" s="47">
        <v>11.825900000000001</v>
      </c>
      <c r="BA57" s="47">
        <v>8.9398</v>
      </c>
      <c r="BB57" s="47">
        <v>14.5685</v>
      </c>
      <c r="BC57" s="47">
        <v>9.7297999999999991</v>
      </c>
      <c r="BD57" s="47">
        <v>12.2486</v>
      </c>
      <c r="BE57" s="47">
        <v>9.85</v>
      </c>
      <c r="BF57" s="47">
        <v>11.217599999999999</v>
      </c>
      <c r="BG57" s="47">
        <v>11.911199999999999</v>
      </c>
      <c r="BH57" s="47">
        <v>13.955</v>
      </c>
      <c r="BI57" s="47">
        <v>9.3794000000000004</v>
      </c>
      <c r="BJ57" s="47">
        <v>12.065899999999999</v>
      </c>
      <c r="BK57" s="47">
        <v>10.3276</v>
      </c>
      <c r="BL57" s="47">
        <v>9.8998000000000008</v>
      </c>
      <c r="BM57" s="47">
        <v>9.6643000000000008</v>
      </c>
      <c r="BN57" s="47">
        <v>17.078399999999998</v>
      </c>
      <c r="BO57" s="47">
        <v>9.3648000000000007</v>
      </c>
      <c r="BP57" s="47">
        <v>11.9923</v>
      </c>
      <c r="BQ57" s="47">
        <v>8.9251000000000005</v>
      </c>
      <c r="BR57" s="47">
        <v>14.1326</v>
      </c>
      <c r="BS57" s="47">
        <v>10.130100000000001</v>
      </c>
      <c r="BT57" s="47">
        <v>14.7315</v>
      </c>
      <c r="BU57" s="47">
        <v>8.8170999999999999</v>
      </c>
    </row>
    <row r="58" spans="1:73">
      <c r="A58" t="s">
        <v>503</v>
      </c>
      <c r="B58" t="s">
        <v>516</v>
      </c>
      <c r="C58" t="s">
        <v>0</v>
      </c>
      <c r="D58">
        <v>57</v>
      </c>
      <c r="E58" s="69" t="str">
        <f t="shared" si="0"/>
        <v>NotIn69Pill</v>
      </c>
      <c r="F58" s="47">
        <v>4.7693000000000003</v>
      </c>
      <c r="G58" s="47">
        <v>6.7858000000000001</v>
      </c>
      <c r="H58" s="47">
        <v>4.5974000000000004</v>
      </c>
      <c r="I58" s="47">
        <v>2.8262</v>
      </c>
      <c r="J58" s="47">
        <v>6.7858000000000001</v>
      </c>
      <c r="K58" s="47">
        <v>3.5709</v>
      </c>
      <c r="L58" s="47">
        <v>3.9174000000000002</v>
      </c>
      <c r="M58" s="47">
        <v>4.8506999999999998</v>
      </c>
      <c r="N58" s="47">
        <v>4.9726999999999997</v>
      </c>
      <c r="O58" s="47">
        <v>4.8941999999999997</v>
      </c>
      <c r="P58" s="47">
        <v>3.9994999999999998</v>
      </c>
      <c r="Q58" s="47">
        <v>4.8221999999999996</v>
      </c>
      <c r="R58" s="47">
        <v>4.6467999999999998</v>
      </c>
      <c r="S58" s="47">
        <v>4.7012999999999998</v>
      </c>
      <c r="T58" s="47">
        <v>4.8783000000000003</v>
      </c>
      <c r="U58" s="47">
        <v>5.7431999999999999</v>
      </c>
      <c r="V58" s="47">
        <v>3.6271</v>
      </c>
      <c r="W58" s="47">
        <v>4.7209000000000003</v>
      </c>
      <c r="X58" s="47">
        <v>4.8799000000000001</v>
      </c>
      <c r="Y58" s="47">
        <v>5.2724000000000002</v>
      </c>
      <c r="Z58" s="47">
        <v>3.7961</v>
      </c>
      <c r="AA58" s="47">
        <v>4.7308000000000003</v>
      </c>
      <c r="AB58" s="47">
        <v>4.8170000000000002</v>
      </c>
      <c r="AC58" s="47">
        <v>4.7308000000000003</v>
      </c>
      <c r="AD58" s="47">
        <v>5.6822999999999997</v>
      </c>
      <c r="AE58" s="47">
        <v>5.8178999999999998</v>
      </c>
      <c r="AF58" s="47">
        <v>7.8818000000000001</v>
      </c>
      <c r="AG58" s="47">
        <v>4.2759</v>
      </c>
      <c r="AH58" s="47">
        <v>5.3452000000000002</v>
      </c>
      <c r="AI58" s="47">
        <v>6.3169000000000004</v>
      </c>
      <c r="AJ58" s="47">
        <v>2.8527999999999998</v>
      </c>
      <c r="AK58" s="47">
        <v>3.9289000000000001</v>
      </c>
      <c r="AL58" s="47">
        <v>5.2031999999999998</v>
      </c>
      <c r="AM58" s="47">
        <v>2.8388</v>
      </c>
      <c r="AN58" s="47">
        <v>4.0057999999999998</v>
      </c>
      <c r="AO58" s="47">
        <v>2.9519000000000002</v>
      </c>
      <c r="AP58" s="47">
        <v>6.9333</v>
      </c>
      <c r="AQ58" s="47">
        <v>3.4468999999999999</v>
      </c>
      <c r="AR58" s="47">
        <v>4.8404999999999996</v>
      </c>
      <c r="AS58" s="47">
        <v>4.5269000000000004</v>
      </c>
      <c r="AT58" s="47">
        <v>6.4695</v>
      </c>
      <c r="AU58" s="47">
        <v>3.8683000000000001</v>
      </c>
      <c r="AV58" s="47">
        <v>4.3653000000000004</v>
      </c>
      <c r="AW58" s="47">
        <v>5.6357999999999997</v>
      </c>
      <c r="AX58" s="47">
        <v>7.8533999999999997</v>
      </c>
      <c r="AY58" s="47">
        <v>3.3039000000000001</v>
      </c>
      <c r="AZ58" s="47">
        <v>4.5853000000000002</v>
      </c>
      <c r="BA58" s="47">
        <v>5.1105</v>
      </c>
      <c r="BB58" s="47">
        <v>6.1265999999999998</v>
      </c>
      <c r="BC58" s="47">
        <v>3.7907999999999999</v>
      </c>
      <c r="BD58" s="47">
        <v>4.7717000000000001</v>
      </c>
      <c r="BE58" s="47">
        <v>4.6601999999999997</v>
      </c>
      <c r="BF58" s="47">
        <v>5.3532999999999999</v>
      </c>
      <c r="BG58" s="47">
        <v>4.5556999999999999</v>
      </c>
      <c r="BH58" s="47">
        <v>6.3617999999999997</v>
      </c>
      <c r="BI58" s="47">
        <v>3.226</v>
      </c>
      <c r="BJ58" s="47">
        <v>4.8726000000000003</v>
      </c>
      <c r="BK58" s="47">
        <v>4.6689999999999996</v>
      </c>
      <c r="BL58" s="47">
        <v>4.1896000000000004</v>
      </c>
      <c r="BM58" s="47">
        <v>5.4569000000000001</v>
      </c>
      <c r="BN58" s="47">
        <v>14.0991</v>
      </c>
      <c r="BO58" s="47">
        <v>3.9782000000000002</v>
      </c>
      <c r="BP58" s="47">
        <v>3.7134</v>
      </c>
      <c r="BQ58" s="47">
        <v>5.0374999999999996</v>
      </c>
      <c r="BR58" s="47">
        <v>6.3334000000000001</v>
      </c>
      <c r="BS58" s="47">
        <v>3.1031</v>
      </c>
      <c r="BT58" s="47">
        <v>8.7644000000000002</v>
      </c>
      <c r="BU58" s="47">
        <v>4.03</v>
      </c>
    </row>
    <row r="59" spans="1:73">
      <c r="A59" t="s">
        <v>503</v>
      </c>
      <c r="B59" t="s">
        <v>516</v>
      </c>
      <c r="C59" t="s">
        <v>1</v>
      </c>
      <c r="D59">
        <v>58</v>
      </c>
      <c r="E59" s="69" t="str">
        <f t="shared" si="0"/>
        <v>NotIn69IUD</v>
      </c>
      <c r="F59" s="47">
        <v>1.7025999999999999</v>
      </c>
      <c r="G59" s="47">
        <v>3.9138999999999999</v>
      </c>
      <c r="H59" s="47">
        <v>2.2178</v>
      </c>
      <c r="I59" s="47">
        <v>0.74490000000000001</v>
      </c>
      <c r="J59" s="47">
        <v>3.9138999999999999</v>
      </c>
      <c r="K59" s="47">
        <v>1.2339</v>
      </c>
      <c r="L59" s="47">
        <v>5.6824000000000003</v>
      </c>
      <c r="M59" s="47">
        <v>1.6449</v>
      </c>
      <c r="N59" s="47">
        <v>2.2403</v>
      </c>
      <c r="O59" s="47">
        <v>1.6496999999999999</v>
      </c>
      <c r="P59" s="47">
        <v>1.1302000000000001</v>
      </c>
      <c r="Q59" s="47">
        <v>2.0630999999999999</v>
      </c>
      <c r="R59" s="47">
        <v>1.1155999999999999</v>
      </c>
      <c r="S59" s="47">
        <v>2.0714999999999999</v>
      </c>
      <c r="T59" s="47">
        <v>1.4361999999999999</v>
      </c>
      <c r="U59" s="47">
        <v>1.5456000000000001</v>
      </c>
      <c r="V59" s="47">
        <v>1.8702000000000001</v>
      </c>
      <c r="W59" s="47">
        <v>1.9712000000000001</v>
      </c>
      <c r="X59" s="47">
        <v>1.1143000000000001</v>
      </c>
      <c r="Y59" s="47">
        <v>0.98170000000000002</v>
      </c>
      <c r="Z59" s="47">
        <v>1.8537999999999999</v>
      </c>
      <c r="AA59" s="47">
        <v>1.7427999999999999</v>
      </c>
      <c r="AB59" s="47">
        <v>1.4987999999999999</v>
      </c>
      <c r="AC59" s="47">
        <v>1.7427999999999999</v>
      </c>
      <c r="AD59" s="47">
        <v>1.5913999999999999</v>
      </c>
      <c r="AE59" s="47">
        <v>1.5294000000000001</v>
      </c>
      <c r="AF59" s="47">
        <v>3.9636</v>
      </c>
      <c r="AG59" s="47">
        <v>0.997</v>
      </c>
      <c r="AH59" s="47">
        <v>1.8579000000000001</v>
      </c>
      <c r="AI59" s="47">
        <v>1.3426</v>
      </c>
      <c r="AJ59" s="47">
        <v>1.3133999999999999</v>
      </c>
      <c r="AK59" s="47">
        <v>1.9450000000000001</v>
      </c>
      <c r="AL59" s="47">
        <v>3.8580999999999999</v>
      </c>
      <c r="AM59" s="47">
        <v>1.4804999999999999</v>
      </c>
      <c r="AN59" s="47">
        <v>2.274</v>
      </c>
      <c r="AO59" s="47">
        <v>1.5457000000000001</v>
      </c>
      <c r="AP59" s="47">
        <v>4.2929000000000004</v>
      </c>
      <c r="AQ59" s="47">
        <v>1.4750000000000001</v>
      </c>
      <c r="AR59" s="47">
        <v>2.2799</v>
      </c>
      <c r="AS59" s="47">
        <v>1.7259</v>
      </c>
      <c r="AT59" s="47">
        <v>3.03</v>
      </c>
      <c r="AU59" s="47">
        <v>0.7107</v>
      </c>
      <c r="AV59" s="47">
        <v>1.5206</v>
      </c>
      <c r="AW59" s="47">
        <v>0.87549999999999994</v>
      </c>
      <c r="AX59" s="47">
        <v>3.9457</v>
      </c>
      <c r="AY59" s="47">
        <v>0.8296</v>
      </c>
      <c r="AZ59" s="47">
        <v>2.9622999999999999</v>
      </c>
      <c r="BA59" s="47">
        <v>0.83289999999999997</v>
      </c>
      <c r="BB59" s="47">
        <v>3.8921999999999999</v>
      </c>
      <c r="BC59" s="47">
        <v>1.3119000000000001</v>
      </c>
      <c r="BD59" s="47">
        <v>1.9329000000000001</v>
      </c>
      <c r="BE59" s="47">
        <v>1.5933999999999999</v>
      </c>
      <c r="BF59" s="47">
        <v>2.3725999999999998</v>
      </c>
      <c r="BG59" s="47">
        <v>2.008</v>
      </c>
      <c r="BH59" s="47">
        <v>3.8752</v>
      </c>
      <c r="BI59" s="47">
        <v>1.4321999999999999</v>
      </c>
      <c r="BJ59" s="47">
        <v>2.5082</v>
      </c>
      <c r="BK59" s="47">
        <v>1.6016999999999999</v>
      </c>
      <c r="BL59" s="47">
        <v>0.63829999999999998</v>
      </c>
      <c r="BM59" s="47">
        <v>1.2596000000000001</v>
      </c>
      <c r="BN59" s="47">
        <v>4.3807</v>
      </c>
      <c r="BO59" s="47">
        <v>0.98799999999999999</v>
      </c>
      <c r="BP59" s="47">
        <v>0.74850000000000005</v>
      </c>
      <c r="BQ59" s="47">
        <v>1.2538</v>
      </c>
      <c r="BR59" s="47">
        <v>3.9308999999999998</v>
      </c>
      <c r="BS59" s="47">
        <v>1.4350000000000001</v>
      </c>
      <c r="BT59" s="47">
        <v>3.8938000000000001</v>
      </c>
      <c r="BU59" s="47">
        <v>1.1127</v>
      </c>
    </row>
    <row r="60" spans="1:73">
      <c r="A60" t="s">
        <v>503</v>
      </c>
      <c r="B60" t="s">
        <v>516</v>
      </c>
      <c r="C60" t="s">
        <v>505</v>
      </c>
      <c r="D60">
        <v>59</v>
      </c>
      <c r="E60" s="69" t="str">
        <f t="shared" si="0"/>
        <v>NotIn69Inject</v>
      </c>
      <c r="F60" s="47">
        <v>3.3687999999999998</v>
      </c>
      <c r="G60" s="47">
        <v>4.3734999999999999</v>
      </c>
      <c r="H60" s="47">
        <v>2.992</v>
      </c>
      <c r="I60" s="47">
        <v>2.2532999999999999</v>
      </c>
      <c r="J60" s="47">
        <v>4.3734999999999999</v>
      </c>
      <c r="K60" s="47">
        <v>2.5884</v>
      </c>
      <c r="L60" s="47">
        <v>3.1145999999999998</v>
      </c>
      <c r="M60" s="47">
        <v>3.4096000000000002</v>
      </c>
      <c r="N60" s="47">
        <v>3.6602999999999999</v>
      </c>
      <c r="O60" s="47">
        <v>3.1027999999999998</v>
      </c>
      <c r="P60" s="47">
        <v>3.0344000000000002</v>
      </c>
      <c r="Q60" s="47">
        <v>3.4302999999999999</v>
      </c>
      <c r="R60" s="47">
        <v>3.2115</v>
      </c>
      <c r="S60" s="47">
        <v>3.6267</v>
      </c>
      <c r="T60" s="47">
        <v>2.9291</v>
      </c>
      <c r="U60" s="47">
        <v>3.0703999999999998</v>
      </c>
      <c r="V60" s="47">
        <v>3.7368000000000001</v>
      </c>
      <c r="W60" s="47">
        <v>3.7267000000000001</v>
      </c>
      <c r="X60" s="47">
        <v>2.4763999999999999</v>
      </c>
      <c r="Y60" s="47">
        <v>2.4605999999999999</v>
      </c>
      <c r="Z60" s="47">
        <v>4.6715</v>
      </c>
      <c r="AA60" s="47">
        <v>3.3460000000000001</v>
      </c>
      <c r="AB60" s="47">
        <v>3.4073000000000002</v>
      </c>
      <c r="AC60" s="47">
        <v>3.3460000000000001</v>
      </c>
      <c r="AD60" s="47">
        <v>2.4117999999999999</v>
      </c>
      <c r="AE60" s="47">
        <v>3.6101000000000001</v>
      </c>
      <c r="AF60" s="47">
        <v>4.4184000000000001</v>
      </c>
      <c r="AG60" s="47">
        <v>2.0552999999999999</v>
      </c>
      <c r="AH60" s="47">
        <v>3.4422000000000001</v>
      </c>
      <c r="AI60" s="47">
        <v>2.6091000000000002</v>
      </c>
      <c r="AJ60" s="47">
        <v>5.5864000000000003</v>
      </c>
      <c r="AK60" s="47">
        <v>3.1031</v>
      </c>
      <c r="AL60" s="47">
        <v>4.3143000000000002</v>
      </c>
      <c r="AM60" s="47">
        <v>3.2618</v>
      </c>
      <c r="AN60" s="47">
        <v>3.8033999999999999</v>
      </c>
      <c r="AO60" s="47">
        <v>3.5661</v>
      </c>
      <c r="AP60" s="47">
        <v>4.8384</v>
      </c>
      <c r="AQ60" s="47">
        <v>2.7877999999999998</v>
      </c>
      <c r="AR60" s="47">
        <v>4.0662000000000003</v>
      </c>
      <c r="AS60" s="47">
        <v>3.0596000000000001</v>
      </c>
      <c r="AT60" s="47">
        <v>2.9935</v>
      </c>
      <c r="AU60" s="47">
        <v>2.1539999999999999</v>
      </c>
      <c r="AV60" s="47">
        <v>2.3186</v>
      </c>
      <c r="AW60" s="47">
        <v>2.6812</v>
      </c>
      <c r="AX60" s="47">
        <v>5.1210000000000004</v>
      </c>
      <c r="AY60" s="47">
        <v>2.5270000000000001</v>
      </c>
      <c r="AZ60" s="47">
        <v>4.2582000000000004</v>
      </c>
      <c r="BA60" s="47">
        <v>2.4681000000000002</v>
      </c>
      <c r="BB60" s="47">
        <v>4.0776000000000003</v>
      </c>
      <c r="BC60" s="47">
        <v>2.6345000000000001</v>
      </c>
      <c r="BD60" s="47">
        <v>3.3529</v>
      </c>
      <c r="BE60" s="47">
        <v>3.3344999999999998</v>
      </c>
      <c r="BF60" s="47">
        <v>4.5476999999999999</v>
      </c>
      <c r="BG60" s="47">
        <v>3.0387</v>
      </c>
      <c r="BH60" s="47">
        <v>4.4440999999999997</v>
      </c>
      <c r="BI60" s="47">
        <v>2.0710999999999999</v>
      </c>
      <c r="BJ60" s="47">
        <v>3.5139999999999998</v>
      </c>
      <c r="BK60" s="47">
        <v>3.1570999999999998</v>
      </c>
      <c r="BL60" s="47">
        <v>2.2044000000000001</v>
      </c>
      <c r="BM60" s="47">
        <v>4.9545000000000003</v>
      </c>
      <c r="BN60" s="47">
        <v>3.3081999999999998</v>
      </c>
      <c r="BO60" s="47">
        <v>3.214</v>
      </c>
      <c r="BP60" s="47">
        <v>4.4687000000000001</v>
      </c>
      <c r="BQ60" s="47">
        <v>2.7442000000000002</v>
      </c>
      <c r="BR60" s="47">
        <v>4.3307000000000002</v>
      </c>
      <c r="BS60" s="47">
        <v>2.7591999999999999</v>
      </c>
      <c r="BT60" s="47">
        <v>4.5803000000000003</v>
      </c>
      <c r="BU60" s="47">
        <v>2.4144999999999999</v>
      </c>
    </row>
    <row r="61" spans="1:73">
      <c r="A61" t="s">
        <v>503</v>
      </c>
      <c r="B61" t="s">
        <v>516</v>
      </c>
      <c r="C61" t="s">
        <v>74</v>
      </c>
      <c r="D61">
        <v>60</v>
      </c>
      <c r="E61" s="69" t="str">
        <f t="shared" si="0"/>
        <v>NotIn69Implant</v>
      </c>
      <c r="F61" s="47">
        <v>0.1124</v>
      </c>
      <c r="G61" s="47">
        <v>0.16139999999999999</v>
      </c>
      <c r="H61" s="47">
        <v>0.13220000000000001</v>
      </c>
      <c r="I61" s="47">
        <v>0</v>
      </c>
      <c r="J61" s="47">
        <v>0.16139999999999999</v>
      </c>
      <c r="K61" s="47">
        <v>6.8199999999999997E-2</v>
      </c>
      <c r="L61" s="47">
        <v>8.1900000000000001E-2</v>
      </c>
      <c r="M61" s="47">
        <v>0.11840000000000001</v>
      </c>
      <c r="N61" s="47">
        <v>0.14460000000000001</v>
      </c>
      <c r="O61" s="47">
        <v>9.2899999999999996E-2</v>
      </c>
      <c r="P61" s="47">
        <v>0</v>
      </c>
      <c r="Q61" s="47">
        <v>9.4399999999999998E-2</v>
      </c>
      <c r="R61" s="47">
        <v>0.18060000000000001</v>
      </c>
      <c r="S61" s="47">
        <v>0.1069</v>
      </c>
      <c r="T61" s="47">
        <v>0.1174</v>
      </c>
      <c r="U61" s="47">
        <v>0.1618</v>
      </c>
      <c r="V61" s="47">
        <v>7.0099999999999996E-2</v>
      </c>
      <c r="W61" s="47">
        <v>6.3500000000000001E-2</v>
      </c>
      <c r="X61" s="47">
        <v>0.35260000000000002</v>
      </c>
      <c r="Y61" s="47">
        <v>0.55789999999999995</v>
      </c>
      <c r="Z61" s="47">
        <v>0</v>
      </c>
      <c r="AA61" s="47">
        <v>6.5799999999999997E-2</v>
      </c>
      <c r="AB61" s="47">
        <v>0.30819999999999997</v>
      </c>
      <c r="AC61" s="47">
        <v>6.5799999999999997E-2</v>
      </c>
      <c r="AD61" s="47">
        <v>0.50190000000000001</v>
      </c>
      <c r="AE61" s="47">
        <v>4.4299999999999999E-2</v>
      </c>
      <c r="AF61" s="47">
        <v>0.34260000000000002</v>
      </c>
      <c r="AG61" s="47">
        <v>0</v>
      </c>
      <c r="AH61" s="47">
        <v>0.23380000000000001</v>
      </c>
      <c r="AI61" s="47">
        <v>7.5300000000000006E-2</v>
      </c>
      <c r="AJ61" s="47">
        <v>0</v>
      </c>
      <c r="AK61" s="47">
        <v>8.2500000000000004E-2</v>
      </c>
      <c r="AL61" s="47">
        <v>0</v>
      </c>
      <c r="AM61" s="47">
        <v>0.12470000000000001</v>
      </c>
      <c r="AN61" s="47">
        <v>0</v>
      </c>
      <c r="AO61" s="47">
        <v>0.15540000000000001</v>
      </c>
      <c r="AP61" s="47">
        <v>3.8199999999999998E-2</v>
      </c>
      <c r="AQ61" s="47">
        <v>8.3799999999999999E-2</v>
      </c>
      <c r="AR61" s="47">
        <v>0</v>
      </c>
      <c r="AS61" s="47">
        <v>0.1371</v>
      </c>
      <c r="AT61" s="47">
        <v>0.89959999999999996</v>
      </c>
      <c r="AU61" s="47">
        <v>0</v>
      </c>
      <c r="AV61" s="47">
        <v>0.57979999999999998</v>
      </c>
      <c r="AW61" s="47">
        <v>0</v>
      </c>
      <c r="AX61" s="47">
        <v>0.80530000000000002</v>
      </c>
      <c r="AY61" s="47">
        <v>0</v>
      </c>
      <c r="AZ61" s="47">
        <v>0.56879999999999997</v>
      </c>
      <c r="BA61" s="47">
        <v>0</v>
      </c>
      <c r="BB61" s="47">
        <v>3.8600000000000002E-2</v>
      </c>
      <c r="BC61" s="47">
        <v>8.8400000000000006E-2</v>
      </c>
      <c r="BD61" s="47">
        <v>0</v>
      </c>
      <c r="BE61" s="47">
        <v>0.1497</v>
      </c>
      <c r="BF61" s="47">
        <v>0.4844</v>
      </c>
      <c r="BG61" s="47">
        <v>2.2599999999999999E-2</v>
      </c>
      <c r="BH61" s="47">
        <v>0.1643</v>
      </c>
      <c r="BI61" s="47">
        <v>0</v>
      </c>
      <c r="BJ61" s="47">
        <v>0.121</v>
      </c>
      <c r="BK61" s="47">
        <v>5.1499999999999997E-2</v>
      </c>
      <c r="BL61" s="47">
        <v>0</v>
      </c>
      <c r="BM61" s="47">
        <v>0.28560000000000002</v>
      </c>
      <c r="BN61" s="47">
        <v>0</v>
      </c>
      <c r="BO61" s="47">
        <v>0.18790000000000001</v>
      </c>
      <c r="BP61" s="47">
        <v>0</v>
      </c>
      <c r="BQ61" s="47">
        <v>0.26690000000000003</v>
      </c>
      <c r="BR61" s="47">
        <v>0.1948</v>
      </c>
      <c r="BS61" s="47">
        <v>0</v>
      </c>
      <c r="BT61" s="47">
        <v>9.8599999999999993E-2</v>
      </c>
      <c r="BU61" s="47">
        <v>0.129</v>
      </c>
    </row>
    <row r="62" spans="1:73">
      <c r="A62" t="s">
        <v>503</v>
      </c>
      <c r="B62" t="s">
        <v>516</v>
      </c>
      <c r="C62" t="s">
        <v>65</v>
      </c>
      <c r="D62">
        <v>61</v>
      </c>
      <c r="E62" s="69" t="str">
        <f t="shared" si="0"/>
        <v>NotIn69Condom</v>
      </c>
      <c r="F62" s="47">
        <v>5.3586</v>
      </c>
      <c r="G62" s="47">
        <v>6.7901999999999996</v>
      </c>
      <c r="H62" s="47">
        <v>5.3141999999999996</v>
      </c>
      <c r="I62" s="47">
        <v>3.5819000000000001</v>
      </c>
      <c r="J62" s="47">
        <v>6.7901999999999996</v>
      </c>
      <c r="K62" s="47">
        <v>4.2842000000000002</v>
      </c>
      <c r="L62" s="47">
        <v>4.4497</v>
      </c>
      <c r="M62" s="47">
        <v>5.6478000000000002</v>
      </c>
      <c r="N62" s="47">
        <v>5.3625999999999996</v>
      </c>
      <c r="O62" s="47">
        <v>5.2613000000000003</v>
      </c>
      <c r="P62" s="47">
        <v>5.6879</v>
      </c>
      <c r="Q62" s="47">
        <v>5.4945000000000004</v>
      </c>
      <c r="R62" s="47">
        <v>4.6361999999999997</v>
      </c>
      <c r="S62" s="47">
        <v>5.5968</v>
      </c>
      <c r="T62" s="47">
        <v>4.9508999999999999</v>
      </c>
      <c r="U62" s="47">
        <v>6.3569000000000004</v>
      </c>
      <c r="V62" s="47">
        <v>4.6051000000000002</v>
      </c>
      <c r="W62" s="47">
        <v>5.1813000000000002</v>
      </c>
      <c r="X62" s="47">
        <v>5.9291999999999998</v>
      </c>
      <c r="Y62" s="47">
        <v>5.1174999999999997</v>
      </c>
      <c r="Z62" s="47">
        <v>5.5331999999999999</v>
      </c>
      <c r="AA62" s="47">
        <v>5.3566000000000003</v>
      </c>
      <c r="AB62" s="47">
        <v>5.3739999999999997</v>
      </c>
      <c r="AC62" s="47">
        <v>5.3566000000000003</v>
      </c>
      <c r="AD62" s="47">
        <v>6.8014000000000001</v>
      </c>
      <c r="AE62" s="47">
        <v>6.2256</v>
      </c>
      <c r="AF62" s="47">
        <v>8.1814999999999998</v>
      </c>
      <c r="AG62" s="47">
        <v>4.8696000000000002</v>
      </c>
      <c r="AH62" s="47">
        <v>7.0044000000000004</v>
      </c>
      <c r="AI62" s="47">
        <v>5.2767999999999997</v>
      </c>
      <c r="AJ62" s="47">
        <v>2.8923999999999999</v>
      </c>
      <c r="AK62" s="47">
        <v>4.7944000000000004</v>
      </c>
      <c r="AL62" s="47">
        <v>5.6528</v>
      </c>
      <c r="AM62" s="47">
        <v>3.8679000000000001</v>
      </c>
      <c r="AN62" s="47">
        <v>4.5518999999999998</v>
      </c>
      <c r="AO62" s="47">
        <v>4.6988000000000003</v>
      </c>
      <c r="AP62" s="47">
        <v>6.4729999999999999</v>
      </c>
      <c r="AQ62" s="47">
        <v>4.2271000000000001</v>
      </c>
      <c r="AR62" s="47">
        <v>5.3236999999999997</v>
      </c>
      <c r="AS62" s="47">
        <v>4.9255000000000004</v>
      </c>
      <c r="AT62" s="47">
        <v>7.7850000000000001</v>
      </c>
      <c r="AU62" s="47">
        <v>4.4737999999999998</v>
      </c>
      <c r="AV62" s="47">
        <v>6.5475000000000003</v>
      </c>
      <c r="AW62" s="47">
        <v>5.0231000000000003</v>
      </c>
      <c r="AX62" s="47">
        <v>7.2636000000000003</v>
      </c>
      <c r="AY62" s="47">
        <v>4.4352999999999998</v>
      </c>
      <c r="AZ62" s="47">
        <v>5.9038000000000004</v>
      </c>
      <c r="BA62" s="47">
        <v>4.9089999999999998</v>
      </c>
      <c r="BB62" s="47">
        <v>6.7264999999999997</v>
      </c>
      <c r="BC62" s="47">
        <v>4.2518000000000002</v>
      </c>
      <c r="BD62" s="47">
        <v>5.5593000000000004</v>
      </c>
      <c r="BE62" s="47">
        <v>4.9625000000000004</v>
      </c>
      <c r="BF62" s="47">
        <v>6.2866</v>
      </c>
      <c r="BG62" s="47">
        <v>5.3939000000000004</v>
      </c>
      <c r="BH62" s="47">
        <v>6.6806999999999999</v>
      </c>
      <c r="BI62" s="47">
        <v>4.3053999999999997</v>
      </c>
      <c r="BJ62" s="47">
        <v>5.5835999999999997</v>
      </c>
      <c r="BK62" s="47">
        <v>5.2830000000000004</v>
      </c>
      <c r="BL62" s="47">
        <v>3.9045999999999998</v>
      </c>
      <c r="BM62" s="47">
        <v>5.0694999999999997</v>
      </c>
      <c r="BN62" s="47">
        <v>12.6472</v>
      </c>
      <c r="BO62" s="47">
        <v>4.2194000000000003</v>
      </c>
      <c r="BP62" s="47">
        <v>5.7695999999999996</v>
      </c>
      <c r="BQ62" s="47">
        <v>4.2953000000000001</v>
      </c>
      <c r="BR62" s="47">
        <v>6.6969000000000003</v>
      </c>
      <c r="BS62" s="47">
        <v>4.3007</v>
      </c>
      <c r="BT62" s="47">
        <v>7.1444999999999999</v>
      </c>
      <c r="BU62" s="47">
        <v>4.2641</v>
      </c>
    </row>
    <row r="63" spans="1:73">
      <c r="A63" t="s">
        <v>503</v>
      </c>
      <c r="B63" t="s">
        <v>516</v>
      </c>
      <c r="C63" t="s">
        <v>506</v>
      </c>
      <c r="D63">
        <v>62</v>
      </c>
      <c r="E63" s="69" t="str">
        <f t="shared" si="0"/>
        <v>NotIn69PeriAbst</v>
      </c>
      <c r="F63" s="47">
        <v>16.372699999999998</v>
      </c>
      <c r="G63" s="47">
        <v>21.9998</v>
      </c>
      <c r="H63" s="47">
        <v>19.969200000000001</v>
      </c>
      <c r="I63" s="47">
        <v>11.1754</v>
      </c>
      <c r="J63" s="47">
        <v>21.9998</v>
      </c>
      <c r="K63" s="47">
        <v>14.1999</v>
      </c>
      <c r="L63" s="47">
        <v>16.016999999999999</v>
      </c>
      <c r="M63" s="47">
        <v>16.4099</v>
      </c>
      <c r="N63" s="47">
        <v>18.112500000000001</v>
      </c>
      <c r="O63" s="47">
        <v>15.728999999999999</v>
      </c>
      <c r="P63" s="47">
        <v>12.491</v>
      </c>
      <c r="Q63" s="47">
        <v>17.381399999999999</v>
      </c>
      <c r="R63" s="47">
        <v>13.629099999999999</v>
      </c>
      <c r="S63" s="47">
        <v>17.5807</v>
      </c>
      <c r="T63" s="47">
        <v>14.420400000000001</v>
      </c>
      <c r="U63" s="47">
        <v>17.2437</v>
      </c>
      <c r="V63" s="47">
        <v>15.6866</v>
      </c>
      <c r="W63" s="47">
        <v>16.3307</v>
      </c>
      <c r="X63" s="47">
        <v>16.476700000000001</v>
      </c>
      <c r="Y63" s="47">
        <v>17.091799999999999</v>
      </c>
      <c r="Z63" s="47">
        <v>13.2272</v>
      </c>
      <c r="AA63" s="47">
        <v>16.6661</v>
      </c>
      <c r="AB63" s="47">
        <v>15.3513</v>
      </c>
      <c r="AC63" s="47">
        <v>16.6661</v>
      </c>
      <c r="AD63" s="47">
        <v>16.225200000000001</v>
      </c>
      <c r="AE63" s="47">
        <v>17.785900000000002</v>
      </c>
      <c r="AF63" s="47">
        <v>23.298100000000002</v>
      </c>
      <c r="AG63" s="47">
        <v>14.536</v>
      </c>
      <c r="AH63" s="47">
        <v>19.005600000000001</v>
      </c>
      <c r="AI63" s="47">
        <v>14.849500000000001</v>
      </c>
      <c r="AJ63" s="47">
        <v>13.422599999999999</v>
      </c>
      <c r="AK63" s="47">
        <v>16.006699999999999</v>
      </c>
      <c r="AL63" s="47">
        <v>20.802299999999999</v>
      </c>
      <c r="AM63" s="47">
        <v>13.950100000000001</v>
      </c>
      <c r="AN63" s="47">
        <v>16.5852</v>
      </c>
      <c r="AO63" s="47">
        <v>13.982699999999999</v>
      </c>
      <c r="AP63" s="47">
        <v>20.624700000000001</v>
      </c>
      <c r="AQ63" s="47">
        <v>14.7698</v>
      </c>
      <c r="AR63" s="47">
        <v>17.539200000000001</v>
      </c>
      <c r="AS63" s="47">
        <v>14.183199999999999</v>
      </c>
      <c r="AT63" s="47">
        <v>24.9603</v>
      </c>
      <c r="AU63" s="47">
        <v>12.7006</v>
      </c>
      <c r="AV63" s="47">
        <v>17.686699999999998</v>
      </c>
      <c r="AW63" s="47">
        <v>14.9169</v>
      </c>
      <c r="AX63" s="47">
        <v>26.3017</v>
      </c>
      <c r="AY63" s="47">
        <v>12.196099999999999</v>
      </c>
      <c r="AZ63" s="47">
        <v>17.331399999999999</v>
      </c>
      <c r="BA63" s="47">
        <v>13.3094</v>
      </c>
      <c r="BB63" s="47">
        <v>21.070499999999999</v>
      </c>
      <c r="BC63" s="47">
        <v>14.8346</v>
      </c>
      <c r="BD63" s="47">
        <v>17.636399999999998</v>
      </c>
      <c r="BE63" s="47">
        <v>14.867000000000001</v>
      </c>
      <c r="BF63" s="47">
        <v>18.1662</v>
      </c>
      <c r="BG63" s="47">
        <v>17.248699999999999</v>
      </c>
      <c r="BH63" s="47">
        <v>22.192</v>
      </c>
      <c r="BI63" s="47">
        <v>14.6165</v>
      </c>
      <c r="BJ63" s="47">
        <v>18.0002</v>
      </c>
      <c r="BK63" s="47">
        <v>15.602399999999999</v>
      </c>
      <c r="BL63" s="47">
        <v>12.9918</v>
      </c>
      <c r="BM63" s="47">
        <v>14.1739</v>
      </c>
      <c r="BN63" s="47">
        <v>16.8355</v>
      </c>
      <c r="BO63" s="47">
        <v>13.4682</v>
      </c>
      <c r="BP63" s="47">
        <v>14.5745</v>
      </c>
      <c r="BQ63" s="47">
        <v>13.2576</v>
      </c>
      <c r="BR63" s="47">
        <v>21.5138</v>
      </c>
      <c r="BS63" s="47">
        <v>15.202500000000001</v>
      </c>
      <c r="BT63" s="47">
        <v>24.606999999999999</v>
      </c>
      <c r="BU63" s="47">
        <v>13.054600000000001</v>
      </c>
    </row>
    <row r="64" spans="1:73">
      <c r="A64" t="s">
        <v>503</v>
      </c>
      <c r="B64" t="s">
        <v>516</v>
      </c>
      <c r="C64" t="s">
        <v>507</v>
      </c>
      <c r="D64">
        <v>63</v>
      </c>
      <c r="E64" s="69" t="str">
        <f t="shared" si="0"/>
        <v>NotIn69Withdraw</v>
      </c>
      <c r="F64" s="47">
        <v>13.4039</v>
      </c>
      <c r="G64" s="47">
        <v>18.569199999999999</v>
      </c>
      <c r="H64" s="47">
        <v>13.8963</v>
      </c>
      <c r="I64" s="47">
        <v>8.7689000000000004</v>
      </c>
      <c r="J64" s="47">
        <v>18.569199999999999</v>
      </c>
      <c r="K64" s="47">
        <v>10.773099999999999</v>
      </c>
      <c r="L64" s="47">
        <v>13.293200000000001</v>
      </c>
      <c r="M64" s="47">
        <v>13.412800000000001</v>
      </c>
      <c r="N64" s="47">
        <v>15.301299999999999</v>
      </c>
      <c r="O64" s="47">
        <v>12.4176</v>
      </c>
      <c r="P64" s="47">
        <v>10.869</v>
      </c>
      <c r="Q64" s="47">
        <v>14.113799999999999</v>
      </c>
      <c r="R64" s="47">
        <v>11.709099999999999</v>
      </c>
      <c r="S64" s="47">
        <v>14.7104</v>
      </c>
      <c r="T64" s="47">
        <v>12.226000000000001</v>
      </c>
      <c r="U64" s="47">
        <v>14.3043</v>
      </c>
      <c r="V64" s="47">
        <v>12.0564</v>
      </c>
      <c r="W64" s="47">
        <v>13.1716</v>
      </c>
      <c r="X64" s="47">
        <v>13.779400000000001</v>
      </c>
      <c r="Y64" s="47">
        <v>12.153600000000001</v>
      </c>
      <c r="Z64" s="47">
        <v>12.2087</v>
      </c>
      <c r="AA64" s="47">
        <v>13.8155</v>
      </c>
      <c r="AB64" s="47">
        <v>12.1874</v>
      </c>
      <c r="AC64" s="47">
        <v>13.8155</v>
      </c>
      <c r="AD64" s="47">
        <v>12.823600000000001</v>
      </c>
      <c r="AE64" s="47">
        <v>14.9567</v>
      </c>
      <c r="AF64" s="47">
        <v>19.354399999999998</v>
      </c>
      <c r="AG64" s="47">
        <v>11.7441</v>
      </c>
      <c r="AH64" s="47">
        <v>15.437200000000001</v>
      </c>
      <c r="AI64" s="47">
        <v>13.4495</v>
      </c>
      <c r="AJ64" s="47">
        <v>10.5116</v>
      </c>
      <c r="AK64" s="47">
        <v>12.3827</v>
      </c>
      <c r="AL64" s="47">
        <v>17.394500000000001</v>
      </c>
      <c r="AM64" s="47">
        <v>9.3210999999999995</v>
      </c>
      <c r="AN64" s="47">
        <v>13.840400000000001</v>
      </c>
      <c r="AO64" s="47">
        <v>9.9631000000000007</v>
      </c>
      <c r="AP64" s="47">
        <v>18.734500000000001</v>
      </c>
      <c r="AQ64" s="47">
        <v>10.332100000000001</v>
      </c>
      <c r="AR64" s="47">
        <v>14.5946</v>
      </c>
      <c r="AS64" s="47">
        <v>11.6052</v>
      </c>
      <c r="AT64" s="47">
        <v>18.297899999999998</v>
      </c>
      <c r="AU64" s="47">
        <v>11.4894</v>
      </c>
      <c r="AV64" s="47">
        <v>14.9627</v>
      </c>
      <c r="AW64" s="47">
        <v>13.0183</v>
      </c>
      <c r="AX64" s="47">
        <v>17.2239</v>
      </c>
      <c r="AY64" s="47">
        <v>9.8705999999999996</v>
      </c>
      <c r="AZ64" s="47">
        <v>12.5679</v>
      </c>
      <c r="BA64" s="47">
        <v>11.9839</v>
      </c>
      <c r="BB64" s="47">
        <v>18.9877</v>
      </c>
      <c r="BC64" s="47">
        <v>11.092000000000001</v>
      </c>
      <c r="BD64" s="47">
        <v>15.196</v>
      </c>
      <c r="BE64" s="47">
        <v>12.337999999999999</v>
      </c>
      <c r="BF64" s="47">
        <v>12.946099999999999</v>
      </c>
      <c r="BG64" s="47">
        <v>14.4038</v>
      </c>
      <c r="BH64" s="47">
        <v>18.153300000000002</v>
      </c>
      <c r="BI64" s="47">
        <v>10.680899999999999</v>
      </c>
      <c r="BJ64" s="47">
        <v>15.335599999999999</v>
      </c>
      <c r="BK64" s="47">
        <v>12.433400000000001</v>
      </c>
      <c r="BL64" s="47">
        <v>11.255800000000001</v>
      </c>
      <c r="BM64" s="47">
        <v>11.9915</v>
      </c>
      <c r="BN64" s="47">
        <v>28.691700000000001</v>
      </c>
      <c r="BO64" s="47">
        <v>10.901899999999999</v>
      </c>
      <c r="BP64" s="47">
        <v>10.8476</v>
      </c>
      <c r="BQ64" s="47">
        <v>11.956200000000001</v>
      </c>
      <c r="BR64" s="47">
        <v>18.5517</v>
      </c>
      <c r="BS64" s="47">
        <v>11.416600000000001</v>
      </c>
      <c r="BT64" s="47">
        <v>18.577999999999999</v>
      </c>
      <c r="BU64" s="47">
        <v>10.3797</v>
      </c>
    </row>
    <row r="65" spans="1:73">
      <c r="A65" t="s">
        <v>503</v>
      </c>
      <c r="B65" t="s">
        <v>517</v>
      </c>
      <c r="C65" t="s">
        <v>0</v>
      </c>
      <c r="D65">
        <v>64</v>
      </c>
      <c r="F65" s="47">
        <v>4.3036000000000003</v>
      </c>
      <c r="G65" s="47">
        <v>5.8033999999999999</v>
      </c>
      <c r="H65" s="47">
        <v>4.2725999999999997</v>
      </c>
      <c r="I65" s="47">
        <v>2.7513999999999998</v>
      </c>
      <c r="J65" s="47">
        <v>5.8033999999999999</v>
      </c>
      <c r="K65" s="47">
        <v>3.4068000000000001</v>
      </c>
      <c r="L65" s="47">
        <v>4.3484999999999996</v>
      </c>
      <c r="M65" s="47">
        <v>4.2998000000000003</v>
      </c>
      <c r="N65" s="47">
        <v>4.8018999999999998</v>
      </c>
      <c r="O65" s="47">
        <v>4.2577999999999996</v>
      </c>
      <c r="P65" s="47">
        <v>3.4828999999999999</v>
      </c>
      <c r="Q65" s="47">
        <v>4.5236000000000001</v>
      </c>
      <c r="R65" s="47">
        <v>3.9165000000000001</v>
      </c>
      <c r="S65" s="47">
        <v>4.4135999999999997</v>
      </c>
      <c r="T65" s="47">
        <v>4.1277999999999997</v>
      </c>
      <c r="U65" s="47">
        <v>4.9268000000000001</v>
      </c>
      <c r="V65" s="47">
        <v>3.6173999999999999</v>
      </c>
      <c r="W65" s="47">
        <v>4.4389000000000003</v>
      </c>
      <c r="X65" s="47">
        <v>4.1577999999999999</v>
      </c>
      <c r="Y65" s="47">
        <v>4.4936999999999996</v>
      </c>
      <c r="Z65" s="47">
        <v>3.5146000000000002</v>
      </c>
      <c r="AA65" s="47">
        <v>4.4112</v>
      </c>
      <c r="AB65" s="47">
        <v>4.1870000000000003</v>
      </c>
      <c r="AC65" s="47">
        <v>4.4112</v>
      </c>
      <c r="AD65" s="47">
        <v>4.6845999999999997</v>
      </c>
      <c r="AE65" s="47">
        <v>5.2892000000000001</v>
      </c>
      <c r="AF65" s="47">
        <v>6.7225999999999999</v>
      </c>
      <c r="AG65" s="47">
        <v>3.7242000000000002</v>
      </c>
      <c r="AH65" s="47">
        <v>4.9387999999999996</v>
      </c>
      <c r="AI65" s="47">
        <v>4.9100999999999999</v>
      </c>
      <c r="AJ65" s="47">
        <v>3.2494000000000001</v>
      </c>
      <c r="AK65" s="47">
        <v>3.8151000000000002</v>
      </c>
      <c r="AL65" s="47">
        <v>4.6228999999999996</v>
      </c>
      <c r="AM65" s="47">
        <v>3.0874000000000001</v>
      </c>
      <c r="AN65" s="47">
        <v>3.8885999999999998</v>
      </c>
      <c r="AO65" s="47">
        <v>3.1206999999999998</v>
      </c>
      <c r="AP65" s="47">
        <v>6.1177999999999999</v>
      </c>
      <c r="AQ65" s="47">
        <v>3.4676999999999998</v>
      </c>
      <c r="AR65" s="47">
        <v>4.5068000000000001</v>
      </c>
      <c r="AS65" s="47">
        <v>4.3196000000000003</v>
      </c>
      <c r="AT65" s="47">
        <v>5.4794</v>
      </c>
      <c r="AU65" s="47">
        <v>3.3386999999999998</v>
      </c>
      <c r="AV65" s="47">
        <v>4.3053999999999997</v>
      </c>
      <c r="AW65" s="47">
        <v>3.9434</v>
      </c>
      <c r="AX65" s="47">
        <v>5.9768999999999997</v>
      </c>
      <c r="AY65" s="47">
        <v>3.2576000000000001</v>
      </c>
      <c r="AZ65" s="47">
        <v>4.1412000000000004</v>
      </c>
      <c r="BA65" s="47">
        <v>4.2481999999999998</v>
      </c>
      <c r="BB65" s="47">
        <v>5.6672000000000002</v>
      </c>
      <c r="BC65" s="47">
        <v>3.5594999999999999</v>
      </c>
      <c r="BD65" s="47">
        <v>4.6341999999999999</v>
      </c>
      <c r="BE65" s="47">
        <v>3.9925000000000002</v>
      </c>
      <c r="BF65" s="47">
        <v>4.6028000000000002</v>
      </c>
      <c r="BG65" s="47">
        <v>4.4752000000000001</v>
      </c>
      <c r="BH65" s="47">
        <v>5.5674999999999999</v>
      </c>
      <c r="BI65" s="47">
        <v>3.282</v>
      </c>
      <c r="BJ65" s="47">
        <v>4.6512000000000002</v>
      </c>
      <c r="BK65" s="47">
        <v>4.0951000000000004</v>
      </c>
      <c r="BL65" s="47">
        <v>3.7736000000000001</v>
      </c>
      <c r="BM65" s="47">
        <v>4.2030000000000003</v>
      </c>
      <c r="BN65" s="47">
        <v>8.7822999999999993</v>
      </c>
      <c r="BO65" s="47">
        <v>3.5164</v>
      </c>
      <c r="BP65" s="47">
        <v>3.47</v>
      </c>
      <c r="BQ65" s="47">
        <v>4.1478000000000002</v>
      </c>
      <c r="BR65" s="47">
        <v>5.5522</v>
      </c>
      <c r="BS65" s="47">
        <v>3.2534000000000001</v>
      </c>
      <c r="BT65" s="47">
        <v>7.0339999999999998</v>
      </c>
      <c r="BU65" s="47">
        <v>3.5529999999999999</v>
      </c>
    </row>
    <row r="66" spans="1:73">
      <c r="A66" t="s">
        <v>503</v>
      </c>
      <c r="B66" t="s">
        <v>517</v>
      </c>
      <c r="C66" t="s">
        <v>1</v>
      </c>
      <c r="D66">
        <v>65</v>
      </c>
      <c r="F66" s="47">
        <v>1.4359</v>
      </c>
      <c r="G66" s="47">
        <v>2.8098000000000001</v>
      </c>
      <c r="H66" s="47">
        <v>1.9171</v>
      </c>
      <c r="I66" s="47">
        <v>0.63419999999999999</v>
      </c>
      <c r="J66" s="47">
        <v>2.8098000000000001</v>
      </c>
      <c r="K66" s="47">
        <v>1.0953999999999999</v>
      </c>
      <c r="L66" s="47">
        <v>5.0873999999999997</v>
      </c>
      <c r="M66" s="47">
        <v>1.4011</v>
      </c>
      <c r="N66" s="47">
        <v>2.1335999999999999</v>
      </c>
      <c r="O66" s="47">
        <v>1.3637999999999999</v>
      </c>
      <c r="P66" s="47">
        <v>0.80759999999999998</v>
      </c>
      <c r="Q66" s="47">
        <v>1.8106</v>
      </c>
      <c r="R66" s="47">
        <v>0.90469999999999995</v>
      </c>
      <c r="S66" s="47">
        <v>1.6769000000000001</v>
      </c>
      <c r="T66" s="47">
        <v>1.2344999999999999</v>
      </c>
      <c r="U66" s="47">
        <v>1.3572</v>
      </c>
      <c r="V66" s="47">
        <v>1.5228999999999999</v>
      </c>
      <c r="W66" s="47">
        <v>1.7098</v>
      </c>
      <c r="X66" s="47">
        <v>1.1182000000000001</v>
      </c>
      <c r="Y66" s="47">
        <v>1.2687999999999999</v>
      </c>
      <c r="Z66" s="47">
        <v>1.5524</v>
      </c>
      <c r="AA66" s="47">
        <v>1.452</v>
      </c>
      <c r="AB66" s="47">
        <v>1.3794</v>
      </c>
      <c r="AC66" s="47">
        <v>1.452</v>
      </c>
      <c r="AD66" s="47">
        <v>1.5230999999999999</v>
      </c>
      <c r="AE66" s="47">
        <v>1.2815000000000001</v>
      </c>
      <c r="AF66" s="47">
        <v>2.9729999999999999</v>
      </c>
      <c r="AG66" s="47">
        <v>0.90580000000000005</v>
      </c>
      <c r="AH66" s="47">
        <v>1.6419999999999999</v>
      </c>
      <c r="AI66" s="47">
        <v>1.1338999999999999</v>
      </c>
      <c r="AJ66" s="47">
        <v>1.0158</v>
      </c>
      <c r="AK66" s="47">
        <v>1.6027</v>
      </c>
      <c r="AL66" s="47">
        <v>2.5872999999999999</v>
      </c>
      <c r="AM66" s="47">
        <v>1.2946</v>
      </c>
      <c r="AN66" s="47">
        <v>1.7110000000000001</v>
      </c>
      <c r="AO66" s="47">
        <v>1.3533999999999999</v>
      </c>
      <c r="AP66" s="47">
        <v>3.2778</v>
      </c>
      <c r="AQ66" s="47">
        <v>1.3543000000000001</v>
      </c>
      <c r="AR66" s="47">
        <v>1.8764000000000001</v>
      </c>
      <c r="AS66" s="47">
        <v>1.5618000000000001</v>
      </c>
      <c r="AT66" s="47">
        <v>2.3479000000000001</v>
      </c>
      <c r="AU66" s="47">
        <v>0.78280000000000005</v>
      </c>
      <c r="AV66" s="47">
        <v>1.4273</v>
      </c>
      <c r="AW66" s="47">
        <v>0.87670000000000003</v>
      </c>
      <c r="AX66" s="47">
        <v>3.323</v>
      </c>
      <c r="AY66" s="47">
        <v>0.77810000000000001</v>
      </c>
      <c r="AZ66" s="47">
        <v>2.1846000000000001</v>
      </c>
      <c r="BA66" s="47">
        <v>0.89880000000000004</v>
      </c>
      <c r="BB66" s="47">
        <v>2.6128999999999998</v>
      </c>
      <c r="BC66" s="47">
        <v>1.1828000000000001</v>
      </c>
      <c r="BD66" s="47">
        <v>1.5585</v>
      </c>
      <c r="BE66" s="47">
        <v>1.3533999999999999</v>
      </c>
      <c r="BF66" s="47">
        <v>2.1122000000000001</v>
      </c>
      <c r="BG66" s="47">
        <v>1.7448999999999999</v>
      </c>
      <c r="BH66" s="47">
        <v>2.8206000000000002</v>
      </c>
      <c r="BI66" s="47">
        <v>1.3532999999999999</v>
      </c>
      <c r="BJ66" s="47">
        <v>2.0171000000000001</v>
      </c>
      <c r="BK66" s="47">
        <v>1.524</v>
      </c>
      <c r="BL66" s="47">
        <v>0.76080000000000003</v>
      </c>
      <c r="BM66" s="47">
        <v>0.96540000000000004</v>
      </c>
      <c r="BN66" s="47">
        <v>2.7010999999999998</v>
      </c>
      <c r="BO66" s="47">
        <v>0.83860000000000001</v>
      </c>
      <c r="BP66" s="47">
        <v>0.66080000000000005</v>
      </c>
      <c r="BQ66" s="47">
        <v>0.99729999999999996</v>
      </c>
      <c r="BR66" s="47">
        <v>2.7298</v>
      </c>
      <c r="BS66" s="47">
        <v>1.1996</v>
      </c>
      <c r="BT66" s="47">
        <v>3.0152000000000001</v>
      </c>
      <c r="BU66" s="47">
        <v>1.0299</v>
      </c>
    </row>
    <row r="67" spans="1:73">
      <c r="A67" t="s">
        <v>503</v>
      </c>
      <c r="B67" t="s">
        <v>517</v>
      </c>
      <c r="C67" t="s">
        <v>505</v>
      </c>
      <c r="D67">
        <v>66</v>
      </c>
      <c r="F67" s="47">
        <v>1.8680000000000001</v>
      </c>
      <c r="G67" s="47">
        <v>2.7364000000000002</v>
      </c>
      <c r="H67" s="47">
        <v>1.6662999999999999</v>
      </c>
      <c r="I67" s="47">
        <v>1.1751</v>
      </c>
      <c r="J67" s="47">
        <v>2.7364000000000002</v>
      </c>
      <c r="K67" s="47">
        <v>1.3824000000000001</v>
      </c>
      <c r="L67" s="47">
        <v>2.6343000000000001</v>
      </c>
      <c r="M67" s="47">
        <v>1.8211999999999999</v>
      </c>
      <c r="N67" s="47">
        <v>2.4247999999999998</v>
      </c>
      <c r="O67" s="47">
        <v>1.6929000000000001</v>
      </c>
      <c r="P67" s="47">
        <v>1.5155000000000001</v>
      </c>
      <c r="Q67" s="47">
        <v>2.2071999999999998</v>
      </c>
      <c r="R67" s="47">
        <v>1.4674</v>
      </c>
      <c r="S67" s="47">
        <v>2.0825</v>
      </c>
      <c r="T67" s="47">
        <v>1.5566</v>
      </c>
      <c r="U67" s="47">
        <v>1.8150999999999999</v>
      </c>
      <c r="V67" s="47">
        <v>1.9340999999999999</v>
      </c>
      <c r="W67" s="47">
        <v>2.4586999999999999</v>
      </c>
      <c r="X67" s="47">
        <v>1.4825999999999999</v>
      </c>
      <c r="Y67" s="47">
        <v>1.5973999999999999</v>
      </c>
      <c r="Z67" s="47">
        <v>2.0352999999999999</v>
      </c>
      <c r="AA67" s="47">
        <v>2.1051000000000002</v>
      </c>
      <c r="AB67" s="47">
        <v>1.7214</v>
      </c>
      <c r="AC67" s="47">
        <v>2.1051000000000002</v>
      </c>
      <c r="AD67" s="47">
        <v>1.6456</v>
      </c>
      <c r="AE67" s="47">
        <v>2.2416</v>
      </c>
      <c r="AF67" s="47">
        <v>2.6288</v>
      </c>
      <c r="AG67" s="47">
        <v>1.3658999999999999</v>
      </c>
      <c r="AH67" s="47">
        <v>2.0729000000000002</v>
      </c>
      <c r="AI67" s="47">
        <v>1.4944</v>
      </c>
      <c r="AJ67" s="47">
        <v>1.8583000000000001</v>
      </c>
      <c r="AK67" s="47">
        <v>2.0091000000000001</v>
      </c>
      <c r="AL67" s="47">
        <v>2.8675000000000002</v>
      </c>
      <c r="AM67" s="47">
        <v>1.4036</v>
      </c>
      <c r="AN67" s="47">
        <v>2.0933000000000002</v>
      </c>
      <c r="AO67" s="47">
        <v>1.6516</v>
      </c>
      <c r="AP67" s="47">
        <v>3.4293</v>
      </c>
      <c r="AQ67" s="47">
        <v>1.8002</v>
      </c>
      <c r="AR67" s="47">
        <v>2.6404999999999998</v>
      </c>
      <c r="AS67" s="47">
        <v>2.1352000000000002</v>
      </c>
      <c r="AT67" s="47">
        <v>2.1856</v>
      </c>
      <c r="AU67" s="47">
        <v>1.1393</v>
      </c>
      <c r="AV67" s="47">
        <v>1.667</v>
      </c>
      <c r="AW67" s="47">
        <v>1.2473000000000001</v>
      </c>
      <c r="AX67" s="47">
        <v>2.6339999999999999</v>
      </c>
      <c r="AY67" s="47">
        <v>1.3004</v>
      </c>
      <c r="AZ67" s="47">
        <v>1.9149</v>
      </c>
      <c r="BA67" s="47">
        <v>1.4817</v>
      </c>
      <c r="BB67" s="47">
        <v>2.8586999999999998</v>
      </c>
      <c r="BC67" s="47">
        <v>1.5412999999999999</v>
      </c>
      <c r="BD67" s="47">
        <v>2.3123</v>
      </c>
      <c r="BE67" s="47">
        <v>1.7130000000000001</v>
      </c>
      <c r="BF67" s="47">
        <v>2.2696999999999998</v>
      </c>
      <c r="BG67" s="47">
        <v>2.1516000000000002</v>
      </c>
      <c r="BH67" s="47">
        <v>2.8167</v>
      </c>
      <c r="BI67" s="47">
        <v>1.3361000000000001</v>
      </c>
      <c r="BJ67" s="47">
        <v>2.3138000000000001</v>
      </c>
      <c r="BK67" s="47">
        <v>1.8023</v>
      </c>
      <c r="BL67" s="47">
        <v>1.3355999999999999</v>
      </c>
      <c r="BM67" s="47">
        <v>1.9637</v>
      </c>
      <c r="BN67" s="47">
        <v>2.1251000000000002</v>
      </c>
      <c r="BO67" s="47">
        <v>1.4068000000000001</v>
      </c>
      <c r="BP67" s="47">
        <v>1.4781</v>
      </c>
      <c r="BQ67" s="47">
        <v>1.4623999999999999</v>
      </c>
      <c r="BR67" s="47">
        <v>2.7351999999999999</v>
      </c>
      <c r="BS67" s="47">
        <v>1.4302999999999999</v>
      </c>
      <c r="BT67" s="47">
        <v>2.746</v>
      </c>
      <c r="BU67" s="47">
        <v>1.3425</v>
      </c>
    </row>
    <row r="68" spans="1:73">
      <c r="A68" t="s">
        <v>503</v>
      </c>
      <c r="B68" t="s">
        <v>517</v>
      </c>
      <c r="C68" t="s">
        <v>74</v>
      </c>
      <c r="D68">
        <v>67</v>
      </c>
      <c r="F68" s="47">
        <v>0.63070000000000004</v>
      </c>
      <c r="G68" s="47">
        <v>0.27229999999999999</v>
      </c>
      <c r="H68" s="47">
        <v>0.80269999999999997</v>
      </c>
      <c r="I68" s="47">
        <v>0.70089999999999997</v>
      </c>
      <c r="J68" s="47">
        <v>0.27229999999999999</v>
      </c>
      <c r="K68" s="47">
        <v>0.73609999999999998</v>
      </c>
      <c r="L68" s="47">
        <v>0.55630000000000002</v>
      </c>
      <c r="M68" s="47">
        <v>0.6341</v>
      </c>
      <c r="N68" s="47">
        <v>0.75129999999999997</v>
      </c>
      <c r="O68" s="47">
        <v>0.69469999999999998</v>
      </c>
      <c r="P68" s="47">
        <v>0.49440000000000001</v>
      </c>
      <c r="Q68" s="47">
        <v>0.62209999999999999</v>
      </c>
      <c r="R68" s="47">
        <v>0.63829999999999998</v>
      </c>
      <c r="S68" s="47">
        <v>0.89090000000000003</v>
      </c>
      <c r="T68" s="47">
        <v>0.35570000000000002</v>
      </c>
      <c r="U68" s="47">
        <v>0.72</v>
      </c>
      <c r="V68" s="47">
        <v>0.55979999999999996</v>
      </c>
      <c r="W68" s="47">
        <v>0.47460000000000002</v>
      </c>
      <c r="X68" s="47">
        <v>0.7621</v>
      </c>
      <c r="Y68" s="47">
        <v>0.81310000000000004</v>
      </c>
      <c r="Z68" s="47">
        <v>0.46710000000000002</v>
      </c>
      <c r="AA68" s="47">
        <v>0.49049999999999999</v>
      </c>
      <c r="AB68" s="47">
        <v>0.73470000000000002</v>
      </c>
      <c r="AC68" s="47">
        <v>0.49049999999999999</v>
      </c>
      <c r="AD68" s="47">
        <v>0.80659999999999998</v>
      </c>
      <c r="AE68" s="47">
        <v>0.53210000000000002</v>
      </c>
      <c r="AF68" s="47">
        <v>0.18909999999999999</v>
      </c>
      <c r="AG68" s="47">
        <v>0.88580000000000003</v>
      </c>
      <c r="AH68" s="47">
        <v>0.93079999999999996</v>
      </c>
      <c r="AI68" s="47">
        <v>0.54630000000000001</v>
      </c>
      <c r="AJ68" s="47">
        <v>0.65600000000000003</v>
      </c>
      <c r="AK68" s="47">
        <v>0.47060000000000002</v>
      </c>
      <c r="AL68" s="47">
        <v>0.34510000000000002</v>
      </c>
      <c r="AM68" s="47">
        <v>0.6169</v>
      </c>
      <c r="AN68" s="47">
        <v>0.86709999999999998</v>
      </c>
      <c r="AO68" s="47">
        <v>0.16669999999999999</v>
      </c>
      <c r="AP68" s="47">
        <v>0.35780000000000001</v>
      </c>
      <c r="AQ68" s="47">
        <v>0.5181</v>
      </c>
      <c r="AR68" s="47">
        <v>0.78259999999999996</v>
      </c>
      <c r="AS68" s="47">
        <v>6.7599999999999993E-2</v>
      </c>
      <c r="AT68" s="47">
        <v>0.16420000000000001</v>
      </c>
      <c r="AU68" s="47">
        <v>0.89890000000000003</v>
      </c>
      <c r="AV68" s="47">
        <v>0.99629999999999996</v>
      </c>
      <c r="AW68" s="47">
        <v>0.5514</v>
      </c>
      <c r="AX68" s="47">
        <v>0.34029999999999999</v>
      </c>
      <c r="AY68" s="47">
        <v>0.81730000000000003</v>
      </c>
      <c r="AZ68" s="47">
        <v>1.0888</v>
      </c>
      <c r="BA68" s="47">
        <v>0.4335</v>
      </c>
      <c r="BB68" s="47">
        <v>0.21820000000000001</v>
      </c>
      <c r="BC68" s="47">
        <v>0.60309999999999997</v>
      </c>
      <c r="BD68" s="47">
        <v>0.68689999999999996</v>
      </c>
      <c r="BE68" s="47">
        <v>0.21640000000000001</v>
      </c>
      <c r="BF68" s="47">
        <v>1.1404000000000001</v>
      </c>
      <c r="BG68" s="47">
        <v>0.32469999999999999</v>
      </c>
      <c r="BH68" s="47">
        <v>0.31259999999999999</v>
      </c>
      <c r="BI68" s="47">
        <v>0.87409999999999999</v>
      </c>
      <c r="BJ68" s="47">
        <v>0.70569999999999999</v>
      </c>
      <c r="BK68" s="47">
        <v>0.4168</v>
      </c>
      <c r="BL68" s="47">
        <v>0.58099999999999996</v>
      </c>
      <c r="BM68" s="47">
        <v>0.81969999999999998</v>
      </c>
      <c r="BN68" s="47">
        <v>0</v>
      </c>
      <c r="BO68" s="47">
        <v>0.67349999999999999</v>
      </c>
      <c r="BP68" s="47">
        <v>1.1789000000000001</v>
      </c>
      <c r="BQ68" s="47">
        <v>0.3337</v>
      </c>
      <c r="BR68" s="47">
        <v>0.33829999999999999</v>
      </c>
      <c r="BS68" s="47">
        <v>1.1806000000000001</v>
      </c>
      <c r="BT68" s="47">
        <v>5.1700000000000003E-2</v>
      </c>
      <c r="BU68" s="47">
        <v>0.39169999999999999</v>
      </c>
    </row>
    <row r="69" spans="1:73">
      <c r="A69" t="s">
        <v>503</v>
      </c>
      <c r="B69" t="s">
        <v>517</v>
      </c>
      <c r="C69" t="s">
        <v>65</v>
      </c>
      <c r="D69">
        <v>68</v>
      </c>
      <c r="F69" s="47">
        <v>5.1143000000000001</v>
      </c>
      <c r="G69" s="47">
        <v>6.0860000000000003</v>
      </c>
      <c r="H69" s="47">
        <v>5.2118000000000002</v>
      </c>
      <c r="I69" s="47">
        <v>3.7726000000000002</v>
      </c>
      <c r="J69" s="47">
        <v>6.0860000000000003</v>
      </c>
      <c r="K69" s="47">
        <v>4.3628999999999998</v>
      </c>
      <c r="L69" s="47">
        <v>3.4098999999999999</v>
      </c>
      <c r="M69" s="47">
        <v>5.6208</v>
      </c>
      <c r="N69" s="47">
        <v>5.1443000000000003</v>
      </c>
      <c r="O69" s="47">
        <v>4.8738000000000001</v>
      </c>
      <c r="P69" s="47">
        <v>5.6273</v>
      </c>
      <c r="Q69" s="47">
        <v>5.1718000000000002</v>
      </c>
      <c r="R69" s="47">
        <v>4.8982999999999999</v>
      </c>
      <c r="S69" s="47">
        <v>5.3239000000000001</v>
      </c>
      <c r="T69" s="47">
        <v>4.7187999999999999</v>
      </c>
      <c r="U69" s="47">
        <v>5.9894999999999996</v>
      </c>
      <c r="V69" s="47">
        <v>4.5422000000000002</v>
      </c>
      <c r="W69" s="47">
        <v>4.9992000000000001</v>
      </c>
      <c r="X69" s="47">
        <v>5.3429000000000002</v>
      </c>
      <c r="Y69" s="47">
        <v>4.7662000000000004</v>
      </c>
      <c r="Z69" s="47">
        <v>4.4302999999999999</v>
      </c>
      <c r="AA69" s="47">
        <v>5.2748999999999997</v>
      </c>
      <c r="AB69" s="47">
        <v>4.6096000000000004</v>
      </c>
      <c r="AC69" s="47">
        <v>5.2748999999999997</v>
      </c>
      <c r="AD69" s="47">
        <v>5.8177000000000003</v>
      </c>
      <c r="AE69" s="47">
        <v>6.0811000000000002</v>
      </c>
      <c r="AF69" s="47">
        <v>7.2733999999999996</v>
      </c>
      <c r="AG69" s="47">
        <v>4.9408000000000003</v>
      </c>
      <c r="AH69" s="47">
        <v>6.3494000000000002</v>
      </c>
      <c r="AI69" s="47">
        <v>5.3750999999999998</v>
      </c>
      <c r="AJ69" s="47">
        <v>2.9514999999999998</v>
      </c>
      <c r="AK69" s="47">
        <v>4.8628999999999998</v>
      </c>
      <c r="AL69" s="47">
        <v>5.2691999999999997</v>
      </c>
      <c r="AM69" s="47">
        <v>4.0010000000000003</v>
      </c>
      <c r="AN69" s="47">
        <v>4.6917</v>
      </c>
      <c r="AO69" s="47">
        <v>4.2404999999999999</v>
      </c>
      <c r="AP69" s="47">
        <v>5.8078000000000003</v>
      </c>
      <c r="AQ69" s="47">
        <v>4.3792999999999997</v>
      </c>
      <c r="AR69" s="47">
        <v>5.1508000000000003</v>
      </c>
      <c r="AS69" s="47">
        <v>4.6896000000000004</v>
      </c>
      <c r="AT69" s="47">
        <v>6.6304999999999996</v>
      </c>
      <c r="AU69" s="47">
        <v>4.3349000000000002</v>
      </c>
      <c r="AV69" s="47">
        <v>5.6938000000000004</v>
      </c>
      <c r="AW69" s="47">
        <v>4.7743000000000002</v>
      </c>
      <c r="AX69" s="47">
        <v>5.0258000000000003</v>
      </c>
      <c r="AY69" s="47">
        <v>4.3296000000000001</v>
      </c>
      <c r="AZ69" s="47">
        <v>4.3106</v>
      </c>
      <c r="BA69" s="47">
        <v>5.0041000000000002</v>
      </c>
      <c r="BB69" s="47">
        <v>6.3886000000000003</v>
      </c>
      <c r="BC69" s="47">
        <v>4.3775000000000004</v>
      </c>
      <c r="BD69" s="47">
        <v>5.5926</v>
      </c>
      <c r="BE69" s="47">
        <v>4.6029</v>
      </c>
      <c r="BF69" s="47">
        <v>4.6927000000000003</v>
      </c>
      <c r="BG69" s="47">
        <v>5.2778999999999998</v>
      </c>
      <c r="BH69" s="47">
        <v>6.0068000000000001</v>
      </c>
      <c r="BI69" s="47">
        <v>4.1981999999999999</v>
      </c>
      <c r="BJ69" s="47">
        <v>5.3220999999999998</v>
      </c>
      <c r="BK69" s="47">
        <v>4.7102000000000004</v>
      </c>
      <c r="BL69" s="47">
        <v>4.4846000000000004</v>
      </c>
      <c r="BM69" s="47">
        <v>5.2545999999999999</v>
      </c>
      <c r="BN69" s="47">
        <v>8.8285</v>
      </c>
      <c r="BO69" s="47">
        <v>4.6578999999999997</v>
      </c>
      <c r="BP69" s="47">
        <v>5.3323999999999998</v>
      </c>
      <c r="BQ69" s="47">
        <v>4.7305000000000001</v>
      </c>
      <c r="BR69" s="47">
        <v>6.0885999999999996</v>
      </c>
      <c r="BS69" s="47">
        <v>4.3395999999999999</v>
      </c>
      <c r="BT69" s="47">
        <v>6.0609000000000002</v>
      </c>
      <c r="BU69" s="47">
        <v>4.3826000000000001</v>
      </c>
    </row>
    <row r="70" spans="1:73">
      <c r="A70" t="s">
        <v>503</v>
      </c>
      <c r="B70" t="s">
        <v>517</v>
      </c>
      <c r="C70" t="s">
        <v>506</v>
      </c>
      <c r="D70">
        <v>69</v>
      </c>
      <c r="F70" s="47">
        <v>14.530099999999999</v>
      </c>
      <c r="G70" s="47">
        <v>20.034600000000001</v>
      </c>
      <c r="H70" s="47">
        <v>16.288799999999998</v>
      </c>
      <c r="I70" s="47">
        <v>10.0007</v>
      </c>
      <c r="J70" s="47">
        <v>20.034600000000001</v>
      </c>
      <c r="K70" s="47">
        <v>12.1701</v>
      </c>
      <c r="L70" s="47">
        <v>13.9649</v>
      </c>
      <c r="M70" s="47">
        <v>14.589600000000001</v>
      </c>
      <c r="N70" s="47">
        <v>16.3736</v>
      </c>
      <c r="O70" s="47">
        <v>14.2553</v>
      </c>
      <c r="P70" s="47">
        <v>11.653</v>
      </c>
      <c r="Q70" s="47">
        <v>15.925800000000001</v>
      </c>
      <c r="R70" s="47">
        <v>12.0326</v>
      </c>
      <c r="S70" s="47">
        <v>15.5784</v>
      </c>
      <c r="T70" s="47">
        <v>13.1149</v>
      </c>
      <c r="U70" s="47">
        <v>16.497599999999998</v>
      </c>
      <c r="V70" s="47">
        <v>12.7536</v>
      </c>
      <c r="W70" s="47">
        <v>14.690300000000001</v>
      </c>
      <c r="X70" s="47">
        <v>14.3164</v>
      </c>
      <c r="Y70" s="47">
        <v>13.996600000000001</v>
      </c>
      <c r="Z70" s="47">
        <v>13.3011</v>
      </c>
      <c r="AA70" s="47">
        <v>14.976900000000001</v>
      </c>
      <c r="AB70" s="47">
        <v>13.752700000000001</v>
      </c>
      <c r="AC70" s="47">
        <v>14.976900000000001</v>
      </c>
      <c r="AD70" s="47">
        <v>15.305400000000001</v>
      </c>
      <c r="AE70" s="47">
        <v>17.879799999999999</v>
      </c>
      <c r="AF70" s="47">
        <v>22.842600000000001</v>
      </c>
      <c r="AG70" s="47">
        <v>13.4811</v>
      </c>
      <c r="AH70" s="47">
        <v>18.175000000000001</v>
      </c>
      <c r="AI70" s="47">
        <v>14.728400000000001</v>
      </c>
      <c r="AJ70" s="47">
        <v>10.173400000000001</v>
      </c>
      <c r="AK70" s="47">
        <v>13.4351</v>
      </c>
      <c r="AL70" s="47">
        <v>17.137499999999999</v>
      </c>
      <c r="AM70" s="47">
        <v>11.0543</v>
      </c>
      <c r="AN70" s="47">
        <v>13.6683</v>
      </c>
      <c r="AO70" s="47">
        <v>11.191000000000001</v>
      </c>
      <c r="AP70" s="47">
        <v>19.495100000000001</v>
      </c>
      <c r="AQ70" s="47">
        <v>12.7362</v>
      </c>
      <c r="AR70" s="47">
        <v>15.3947</v>
      </c>
      <c r="AS70" s="47">
        <v>13.5581</v>
      </c>
      <c r="AT70" s="47">
        <v>20.719200000000001</v>
      </c>
      <c r="AU70" s="47">
        <v>11.371700000000001</v>
      </c>
      <c r="AV70" s="47">
        <v>15.8788</v>
      </c>
      <c r="AW70" s="47">
        <v>12.6349</v>
      </c>
      <c r="AX70" s="47">
        <v>20.685700000000001</v>
      </c>
      <c r="AY70" s="47">
        <v>11.101599999999999</v>
      </c>
      <c r="AZ70" s="47">
        <v>15.1401</v>
      </c>
      <c r="BA70" s="47">
        <v>12.475899999999999</v>
      </c>
      <c r="BB70" s="47">
        <v>19.697500000000002</v>
      </c>
      <c r="BC70" s="47">
        <v>12.819599999999999</v>
      </c>
      <c r="BD70" s="47">
        <v>15.760899999999999</v>
      </c>
      <c r="BE70" s="47">
        <v>13.6373</v>
      </c>
      <c r="BF70" s="47">
        <v>16.344899999999999</v>
      </c>
      <c r="BG70" s="47">
        <v>15.792199999999999</v>
      </c>
      <c r="BH70" s="47">
        <v>19.827300000000001</v>
      </c>
      <c r="BI70" s="47">
        <v>12.928900000000001</v>
      </c>
      <c r="BJ70" s="47">
        <v>16.0395</v>
      </c>
      <c r="BK70" s="47">
        <v>15.574299999999999</v>
      </c>
      <c r="BL70" s="47">
        <v>11.9076</v>
      </c>
      <c r="BM70" s="47">
        <v>12.217700000000001</v>
      </c>
      <c r="BN70" s="47">
        <v>22.739100000000001</v>
      </c>
      <c r="BO70" s="47">
        <v>11.371700000000001</v>
      </c>
      <c r="BP70" s="47">
        <v>13.104200000000001</v>
      </c>
      <c r="BQ70" s="47">
        <v>11.670199999999999</v>
      </c>
      <c r="BR70" s="47">
        <v>18.892199999999999</v>
      </c>
      <c r="BS70" s="47">
        <v>13.026199999999999</v>
      </c>
      <c r="BT70" s="47">
        <v>25.726700000000001</v>
      </c>
      <c r="BU70" s="47">
        <v>11.428800000000001</v>
      </c>
    </row>
    <row r="71" spans="1:73">
      <c r="A71" t="s">
        <v>503</v>
      </c>
      <c r="B71" t="s">
        <v>517</v>
      </c>
      <c r="C71" t="s">
        <v>507</v>
      </c>
      <c r="D71">
        <v>70</v>
      </c>
      <c r="F71" s="47">
        <v>12.5053</v>
      </c>
      <c r="G71" s="47">
        <v>17.119299999999999</v>
      </c>
      <c r="H71" s="47">
        <v>12.8323</v>
      </c>
      <c r="I71" s="47">
        <v>8.6466999999999992</v>
      </c>
      <c r="J71" s="47">
        <v>17.119299999999999</v>
      </c>
      <c r="K71" s="47">
        <v>10.2601</v>
      </c>
      <c r="L71" s="47">
        <v>13.0748</v>
      </c>
      <c r="M71" s="47">
        <v>12.4665</v>
      </c>
      <c r="N71" s="47">
        <v>14.437799999999999</v>
      </c>
      <c r="O71" s="47">
        <v>11.7615</v>
      </c>
      <c r="P71" s="47">
        <v>10.2117</v>
      </c>
      <c r="Q71" s="47">
        <v>13.350099999999999</v>
      </c>
      <c r="R71" s="47">
        <v>10.8733</v>
      </c>
      <c r="S71" s="47">
        <v>13.6638</v>
      </c>
      <c r="T71" s="47">
        <v>11.3292</v>
      </c>
      <c r="U71" s="47">
        <v>13.610799999999999</v>
      </c>
      <c r="V71" s="47">
        <v>10.9847</v>
      </c>
      <c r="W71" s="47">
        <v>12.4619</v>
      </c>
      <c r="X71" s="47">
        <v>12.547599999999999</v>
      </c>
      <c r="Y71" s="47">
        <v>10.8469</v>
      </c>
      <c r="Z71" s="47">
        <v>11.851599999999999</v>
      </c>
      <c r="AA71" s="47">
        <v>13.1294</v>
      </c>
      <c r="AB71" s="47">
        <v>11.295</v>
      </c>
      <c r="AC71" s="47">
        <v>13.1294</v>
      </c>
      <c r="AD71" s="47">
        <v>11.9961</v>
      </c>
      <c r="AE71" s="47">
        <v>14.745200000000001</v>
      </c>
      <c r="AF71" s="47">
        <v>18.299299999999999</v>
      </c>
      <c r="AG71" s="47">
        <v>11.3086</v>
      </c>
      <c r="AH71" s="47">
        <v>14.63</v>
      </c>
      <c r="AI71" s="47">
        <v>12.739000000000001</v>
      </c>
      <c r="AJ71" s="47">
        <v>9.6334</v>
      </c>
      <c r="AK71" s="47">
        <v>11.411799999999999</v>
      </c>
      <c r="AL71" s="47">
        <v>15.466100000000001</v>
      </c>
      <c r="AM71" s="47">
        <v>8.83</v>
      </c>
      <c r="AN71" s="47">
        <v>12.5709</v>
      </c>
      <c r="AO71" s="47">
        <v>8.9425000000000008</v>
      </c>
      <c r="AP71" s="47">
        <v>17.1875</v>
      </c>
      <c r="AQ71" s="47">
        <v>10.050700000000001</v>
      </c>
      <c r="AR71" s="47">
        <v>13.8378</v>
      </c>
      <c r="AS71" s="47">
        <v>10.786099999999999</v>
      </c>
      <c r="AT71" s="47">
        <v>17.0227</v>
      </c>
      <c r="AU71" s="47">
        <v>10.4795</v>
      </c>
      <c r="AV71" s="47">
        <v>13.4298</v>
      </c>
      <c r="AW71" s="47">
        <v>11.813700000000001</v>
      </c>
      <c r="AX71" s="47">
        <v>15.512600000000001</v>
      </c>
      <c r="AY71" s="47">
        <v>9.4182000000000006</v>
      </c>
      <c r="AZ71" s="47">
        <v>12.1035</v>
      </c>
      <c r="BA71" s="47">
        <v>10.6525</v>
      </c>
      <c r="BB71" s="47">
        <v>17.873699999999999</v>
      </c>
      <c r="BC71" s="47">
        <v>10.7173</v>
      </c>
      <c r="BD71" s="47">
        <v>14.3261</v>
      </c>
      <c r="BE71" s="47">
        <v>11.7502</v>
      </c>
      <c r="BF71" s="47">
        <v>12.144600000000001</v>
      </c>
      <c r="BG71" s="47">
        <v>13.764900000000001</v>
      </c>
      <c r="BH71" s="47">
        <v>16.793399999999998</v>
      </c>
      <c r="BI71" s="47">
        <v>10.2951</v>
      </c>
      <c r="BJ71" s="47">
        <v>14.1273</v>
      </c>
      <c r="BK71" s="47">
        <v>12.006500000000001</v>
      </c>
      <c r="BL71" s="47">
        <v>10.4671</v>
      </c>
      <c r="BM71" s="47">
        <v>11.2896</v>
      </c>
      <c r="BN71" s="47">
        <v>23.0107</v>
      </c>
      <c r="BO71" s="47">
        <v>10.2286</v>
      </c>
      <c r="BP71" s="47">
        <v>11.414899999999999</v>
      </c>
      <c r="BQ71" s="47">
        <v>10.690799999999999</v>
      </c>
      <c r="BR71" s="47">
        <v>16.793700000000001</v>
      </c>
      <c r="BS71" s="47">
        <v>10.9115</v>
      </c>
      <c r="BT71" s="47">
        <v>17.958500000000001</v>
      </c>
      <c r="BU71" s="47">
        <v>9.8361999999999998</v>
      </c>
    </row>
    <row r="72" spans="1:73">
      <c r="A72" t="s">
        <v>518</v>
      </c>
      <c r="B72" t="s">
        <v>504</v>
      </c>
      <c r="C72" t="s">
        <v>0</v>
      </c>
      <c r="D72">
        <v>1</v>
      </c>
      <c r="F72" s="47">
        <v>9481.1291999999994</v>
      </c>
      <c r="G72" s="47">
        <v>3685.5167000000001</v>
      </c>
      <c r="H72" s="47">
        <v>2691.6547999999998</v>
      </c>
      <c r="I72" s="47">
        <v>3103.9578000000001</v>
      </c>
      <c r="J72" s="47">
        <v>3685.5167000000001</v>
      </c>
      <c r="K72" s="47">
        <v>5795.6126000000004</v>
      </c>
      <c r="L72" s="47">
        <v>543.05110000000002</v>
      </c>
      <c r="M72" s="47">
        <v>8938.0781999999999</v>
      </c>
      <c r="N72" s="47">
        <v>2927.1669000000002</v>
      </c>
      <c r="O72" s="47">
        <v>3938.7451000000001</v>
      </c>
      <c r="P72" s="47">
        <v>2615.2172</v>
      </c>
      <c r="Q72" s="47">
        <v>5273.3962000000001</v>
      </c>
      <c r="R72" s="47">
        <v>4207.7330000000002</v>
      </c>
      <c r="S72" s="47">
        <v>6678.1549999999997</v>
      </c>
      <c r="T72" s="47">
        <v>2802.9742000000001</v>
      </c>
      <c r="U72" s="47">
        <v>4662.1845000000003</v>
      </c>
      <c r="V72" s="47">
        <v>4818.9448000000002</v>
      </c>
      <c r="W72" s="47">
        <v>3197.0029</v>
      </c>
      <c r="X72" s="47">
        <v>6284.1262999999999</v>
      </c>
      <c r="Y72" s="47">
        <v>3191.4092000000001</v>
      </c>
      <c r="Z72" s="47">
        <v>2251.3072999999999</v>
      </c>
      <c r="AA72" s="47">
        <v>4038.4126999999999</v>
      </c>
      <c r="AB72" s="47">
        <v>5442.7165999999997</v>
      </c>
      <c r="AC72" s="47">
        <v>4038.4126999999999</v>
      </c>
      <c r="AD72" s="47">
        <v>3181.5390000000002</v>
      </c>
      <c r="AE72" s="47">
        <v>1480.6455000000001</v>
      </c>
      <c r="AF72" s="47">
        <v>1870.1433999999999</v>
      </c>
      <c r="AG72" s="47">
        <v>2792.0410999999999</v>
      </c>
      <c r="AH72" s="47">
        <v>3249.4115000000002</v>
      </c>
      <c r="AI72" s="47">
        <v>1412.7728999999999</v>
      </c>
      <c r="AJ72" s="47">
        <v>2261.1776</v>
      </c>
      <c r="AK72" s="47">
        <v>2557.7671999999998</v>
      </c>
      <c r="AL72" s="47">
        <v>1815.3733</v>
      </c>
      <c r="AM72" s="47">
        <v>3003.5715</v>
      </c>
      <c r="AN72" s="47">
        <v>3428.7435</v>
      </c>
      <c r="AO72" s="47">
        <v>1390.2012</v>
      </c>
      <c r="AP72" s="47">
        <v>1292.5246999999999</v>
      </c>
      <c r="AQ72" s="47">
        <v>1904.4782</v>
      </c>
      <c r="AR72" s="47">
        <v>2387.3490000000002</v>
      </c>
      <c r="AS72" s="47">
        <v>809.65390000000002</v>
      </c>
      <c r="AT72" s="47">
        <v>2392.9919</v>
      </c>
      <c r="AU72" s="47">
        <v>3891.1343999999999</v>
      </c>
      <c r="AV72" s="47">
        <v>4290.8059999999996</v>
      </c>
      <c r="AW72" s="47">
        <v>1993.3203000000001</v>
      </c>
      <c r="AX72" s="47">
        <v>2082.6882000000001</v>
      </c>
      <c r="AY72" s="47">
        <v>3360.0282999999999</v>
      </c>
      <c r="AZ72" s="47">
        <v>3632.7795999999998</v>
      </c>
      <c r="BA72" s="47">
        <v>1809.9369999999999</v>
      </c>
      <c r="BB72" s="47">
        <v>1602.8284000000001</v>
      </c>
      <c r="BC72" s="47">
        <v>2435.5841999999998</v>
      </c>
      <c r="BD72" s="47">
        <v>3045.3753999999999</v>
      </c>
      <c r="BE72" s="47">
        <v>993.03719999999998</v>
      </c>
      <c r="BF72" s="47">
        <v>2521.0844000000002</v>
      </c>
      <c r="BG72" s="47">
        <v>2752.3119000000002</v>
      </c>
      <c r="BH72" s="47">
        <v>3329.6666</v>
      </c>
      <c r="BI72" s="47">
        <v>1943.7295999999999</v>
      </c>
      <c r="BJ72" s="47">
        <v>4765.1261999999997</v>
      </c>
      <c r="BK72" s="47">
        <v>508.27010000000001</v>
      </c>
      <c r="BL72" s="47">
        <v>2921.6322</v>
      </c>
      <c r="BM72" s="47">
        <v>1286.1007999999999</v>
      </c>
      <c r="BN72" s="47">
        <v>355.8501</v>
      </c>
      <c r="BO72" s="47">
        <v>3851.8829000000001</v>
      </c>
      <c r="BP72" s="47">
        <v>1913.0289</v>
      </c>
      <c r="BQ72" s="47">
        <v>2294.7040999999999</v>
      </c>
      <c r="BR72" s="47">
        <v>3340.4845</v>
      </c>
      <c r="BS72" s="47">
        <v>3337.6705999999999</v>
      </c>
      <c r="BT72" s="47">
        <v>345.03219999999999</v>
      </c>
      <c r="BU72" s="47">
        <v>2457.942</v>
      </c>
    </row>
    <row r="73" spans="1:73">
      <c r="A73" t="s">
        <v>518</v>
      </c>
      <c r="B73" t="s">
        <v>504</v>
      </c>
      <c r="C73" t="s">
        <v>1</v>
      </c>
      <c r="D73">
        <v>2</v>
      </c>
      <c r="F73" s="47">
        <v>412.1585</v>
      </c>
      <c r="G73" s="47">
        <v>65.121600000000001</v>
      </c>
      <c r="H73" s="47">
        <v>121.73399999999999</v>
      </c>
      <c r="I73" s="47">
        <v>225.30279999999999</v>
      </c>
      <c r="J73" s="47">
        <v>65.121600000000001</v>
      </c>
      <c r="K73" s="47">
        <v>347.0369</v>
      </c>
      <c r="L73" s="47">
        <v>12.6928</v>
      </c>
      <c r="M73" s="47">
        <v>399.46570000000003</v>
      </c>
      <c r="N73" s="47">
        <v>86.127499999999998</v>
      </c>
      <c r="O73" s="47">
        <v>180.67590000000001</v>
      </c>
      <c r="P73" s="47">
        <v>145.3552</v>
      </c>
      <c r="Q73" s="47">
        <v>172.93469999999999</v>
      </c>
      <c r="R73" s="47">
        <v>239.22380000000001</v>
      </c>
      <c r="S73" s="47">
        <v>243.2191</v>
      </c>
      <c r="T73" s="47">
        <v>168.93940000000001</v>
      </c>
      <c r="U73" s="47">
        <v>122.92100000000001</v>
      </c>
      <c r="V73" s="47">
        <v>289.23750000000001</v>
      </c>
      <c r="W73" s="47">
        <v>170.82759999999999</v>
      </c>
      <c r="X73" s="47">
        <v>241.33090000000001</v>
      </c>
      <c r="Y73" s="47">
        <v>157.10740000000001</v>
      </c>
      <c r="Z73" s="47">
        <v>76.4816</v>
      </c>
      <c r="AA73" s="47">
        <v>178.56960000000001</v>
      </c>
      <c r="AB73" s="47">
        <v>233.589</v>
      </c>
      <c r="AC73" s="47">
        <v>178.56960000000001</v>
      </c>
      <c r="AD73" s="47">
        <v>112.965</v>
      </c>
      <c r="AE73" s="47">
        <v>9.9559999999999995</v>
      </c>
      <c r="AF73" s="47">
        <v>34.443600000000004</v>
      </c>
      <c r="AG73" s="47">
        <v>88.477400000000003</v>
      </c>
      <c r="AH73" s="47">
        <v>70.635099999999994</v>
      </c>
      <c r="AI73" s="47">
        <v>52.285899999999998</v>
      </c>
      <c r="AJ73" s="47">
        <v>120.62390000000001</v>
      </c>
      <c r="AK73" s="47">
        <v>168.61349999999999</v>
      </c>
      <c r="AL73" s="47">
        <v>30.678000000000001</v>
      </c>
      <c r="AM73" s="47">
        <v>258.55939999999998</v>
      </c>
      <c r="AN73" s="47">
        <v>172.584</v>
      </c>
      <c r="AO73" s="47">
        <v>116.65349999999999</v>
      </c>
      <c r="AP73" s="47">
        <v>16.570599999999999</v>
      </c>
      <c r="AQ73" s="47">
        <v>154.25710000000001</v>
      </c>
      <c r="AR73" s="47">
        <v>112.81959999999999</v>
      </c>
      <c r="AS73" s="47">
        <v>58.008000000000003</v>
      </c>
      <c r="AT73" s="47">
        <v>48.551099999999998</v>
      </c>
      <c r="AU73" s="47">
        <v>192.77979999999999</v>
      </c>
      <c r="AV73" s="47">
        <v>130.39949999999999</v>
      </c>
      <c r="AW73" s="47">
        <v>110.9314</v>
      </c>
      <c r="AX73" s="47">
        <v>49.523200000000003</v>
      </c>
      <c r="AY73" s="47">
        <v>184.06569999999999</v>
      </c>
      <c r="AZ73" s="47">
        <v>127.2787</v>
      </c>
      <c r="BA73" s="47">
        <v>106.3103</v>
      </c>
      <c r="BB73" s="47">
        <v>15.5984</v>
      </c>
      <c r="BC73" s="47">
        <v>162.97120000000001</v>
      </c>
      <c r="BD73" s="47">
        <v>115.9404</v>
      </c>
      <c r="BE73" s="47">
        <v>62.629199999999997</v>
      </c>
      <c r="BF73" s="47">
        <v>73.918199999999999</v>
      </c>
      <c r="BG73" s="47">
        <v>99.016499999999994</v>
      </c>
      <c r="BH73" s="47">
        <v>57.878</v>
      </c>
      <c r="BI73" s="47">
        <v>115.05670000000001</v>
      </c>
      <c r="BJ73" s="47">
        <v>149.98840000000001</v>
      </c>
      <c r="BK73" s="47">
        <v>22.946300000000001</v>
      </c>
      <c r="BL73" s="47">
        <v>159.67080000000001</v>
      </c>
      <c r="BM73" s="47">
        <v>79.552999999999997</v>
      </c>
      <c r="BN73" s="47">
        <v>7.2436999999999996</v>
      </c>
      <c r="BO73" s="47">
        <v>231.9802</v>
      </c>
      <c r="BP73" s="47">
        <v>93.230699999999999</v>
      </c>
      <c r="BQ73" s="47">
        <v>145.9932</v>
      </c>
      <c r="BR73" s="47">
        <v>61.605899999999998</v>
      </c>
      <c r="BS73" s="47">
        <v>181.61320000000001</v>
      </c>
      <c r="BT73" s="47">
        <v>3.5156999999999998</v>
      </c>
      <c r="BU73" s="47">
        <v>165.4237</v>
      </c>
    </row>
    <row r="74" spans="1:73">
      <c r="A74" t="s">
        <v>518</v>
      </c>
      <c r="B74" t="s">
        <v>504</v>
      </c>
      <c r="C74" t="s">
        <v>505</v>
      </c>
      <c r="D74">
        <v>3</v>
      </c>
      <c r="F74" s="47">
        <v>13671.2441</v>
      </c>
      <c r="G74" s="47">
        <v>4737.3575000000001</v>
      </c>
      <c r="H74" s="47">
        <v>3913.5335</v>
      </c>
      <c r="I74" s="47">
        <v>5020.3531000000003</v>
      </c>
      <c r="J74" s="47">
        <v>4737.3575000000001</v>
      </c>
      <c r="K74" s="47">
        <v>8933.8865000000005</v>
      </c>
      <c r="L74" s="47">
        <v>600.97400000000005</v>
      </c>
      <c r="M74" s="47">
        <v>13070.27</v>
      </c>
      <c r="N74" s="47">
        <v>2933.8346999999999</v>
      </c>
      <c r="O74" s="47">
        <v>5225.9417000000003</v>
      </c>
      <c r="P74" s="47">
        <v>5511.4677000000001</v>
      </c>
      <c r="Q74" s="47">
        <v>5841.2624999999998</v>
      </c>
      <c r="R74" s="47">
        <v>7829.9814999999999</v>
      </c>
      <c r="S74" s="47">
        <v>8442.5766999999996</v>
      </c>
      <c r="T74" s="47">
        <v>5228.6673000000001</v>
      </c>
      <c r="U74" s="47">
        <v>6907.7577000000001</v>
      </c>
      <c r="V74" s="47">
        <v>6763.4863999999998</v>
      </c>
      <c r="W74" s="47">
        <v>3225.6369</v>
      </c>
      <c r="X74" s="47">
        <v>10445.607099999999</v>
      </c>
      <c r="Y74" s="47">
        <v>7993.4440999999997</v>
      </c>
      <c r="Z74" s="47">
        <v>2823.8031999999998</v>
      </c>
      <c r="AA74" s="47">
        <v>2853.9967000000001</v>
      </c>
      <c r="AB74" s="47">
        <v>10817.247300000001</v>
      </c>
      <c r="AC74" s="47">
        <v>2853.9967000000001</v>
      </c>
      <c r="AD74" s="47">
        <v>6257.1840000000002</v>
      </c>
      <c r="AE74" s="47">
        <v>650.57370000000003</v>
      </c>
      <c r="AF74" s="47">
        <v>2338.3449999999998</v>
      </c>
      <c r="AG74" s="47">
        <v>4569.4126999999999</v>
      </c>
      <c r="AH74" s="47">
        <v>4125.3661000000002</v>
      </c>
      <c r="AI74" s="47">
        <v>2782.3915999999999</v>
      </c>
      <c r="AJ74" s="47">
        <v>4560.0634</v>
      </c>
      <c r="AK74" s="47">
        <v>2203.4229999999998</v>
      </c>
      <c r="AL74" s="47">
        <v>2399.0124999999998</v>
      </c>
      <c r="AM74" s="47">
        <v>4364.4739</v>
      </c>
      <c r="AN74" s="47">
        <v>4317.2106000000003</v>
      </c>
      <c r="AO74" s="47">
        <v>2446.2757999999999</v>
      </c>
      <c r="AP74" s="47">
        <v>1318.0327</v>
      </c>
      <c r="AQ74" s="47">
        <v>1907.6042</v>
      </c>
      <c r="AR74" s="47">
        <v>2208.4000999999998</v>
      </c>
      <c r="AS74" s="47">
        <v>1017.2368</v>
      </c>
      <c r="AT74" s="47">
        <v>3419.3247999999999</v>
      </c>
      <c r="AU74" s="47">
        <v>7026.2822999999999</v>
      </c>
      <c r="AV74" s="47">
        <v>6234.1765999999998</v>
      </c>
      <c r="AW74" s="47">
        <v>4211.4305000000004</v>
      </c>
      <c r="AX74" s="47">
        <v>3598.0331999999999</v>
      </c>
      <c r="AY74" s="47">
        <v>7219.2141000000001</v>
      </c>
      <c r="AZ74" s="47">
        <v>6424.8633</v>
      </c>
      <c r="BA74" s="47">
        <v>4392.384</v>
      </c>
      <c r="BB74" s="47">
        <v>1139.3243</v>
      </c>
      <c r="BC74" s="47">
        <v>1714.6723999999999</v>
      </c>
      <c r="BD74" s="47">
        <v>2017.7134000000001</v>
      </c>
      <c r="BE74" s="47">
        <v>836.28330000000005</v>
      </c>
      <c r="BF74" s="47">
        <v>4096.0285000000003</v>
      </c>
      <c r="BG74" s="47">
        <v>1745.2339999999999</v>
      </c>
      <c r="BH74" s="47">
        <v>3933.7658999999999</v>
      </c>
      <c r="BI74" s="47">
        <v>1907.4965999999999</v>
      </c>
      <c r="BJ74" s="47">
        <v>5278.1055999999999</v>
      </c>
      <c r="BK74" s="47">
        <v>563.15689999999995</v>
      </c>
      <c r="BL74" s="47">
        <v>6721.2187999999996</v>
      </c>
      <c r="BM74" s="47">
        <v>1108.7627</v>
      </c>
      <c r="BN74" s="47">
        <v>803.59159999999997</v>
      </c>
      <c r="BO74" s="47">
        <v>7026.3899000000001</v>
      </c>
      <c r="BP74" s="47">
        <v>3164.4711000000002</v>
      </c>
      <c r="BQ74" s="47">
        <v>4665.5104000000001</v>
      </c>
      <c r="BR74" s="47">
        <v>4214.1442999999999</v>
      </c>
      <c r="BS74" s="47">
        <v>4228.4323999999997</v>
      </c>
      <c r="BT74" s="47">
        <v>523.21320000000003</v>
      </c>
      <c r="BU74" s="47">
        <v>4705.4540999999999</v>
      </c>
    </row>
    <row r="75" spans="1:73">
      <c r="A75" t="s">
        <v>518</v>
      </c>
      <c r="B75" t="s">
        <v>504</v>
      </c>
      <c r="C75" t="s">
        <v>74</v>
      </c>
      <c r="D75">
        <v>4</v>
      </c>
      <c r="F75" s="47">
        <v>1015.3166</v>
      </c>
      <c r="G75" s="47">
        <v>174.62270000000001</v>
      </c>
      <c r="H75" s="47">
        <v>290.4126</v>
      </c>
      <c r="I75" s="47">
        <v>550.28120000000001</v>
      </c>
      <c r="J75" s="47">
        <v>174.62270000000001</v>
      </c>
      <c r="K75" s="47">
        <v>840.69380000000001</v>
      </c>
      <c r="L75" s="47">
        <v>39.9009</v>
      </c>
      <c r="M75" s="47">
        <v>975.41560000000004</v>
      </c>
      <c r="N75" s="47">
        <v>145.6455</v>
      </c>
      <c r="O75" s="47">
        <v>399.73610000000002</v>
      </c>
      <c r="P75" s="47">
        <v>469.935</v>
      </c>
      <c r="Q75" s="47">
        <v>347.79809999999998</v>
      </c>
      <c r="R75" s="47">
        <v>667.51850000000002</v>
      </c>
      <c r="S75" s="47">
        <v>490.4511</v>
      </c>
      <c r="T75" s="47">
        <v>524.86540000000002</v>
      </c>
      <c r="U75" s="47">
        <v>418.46210000000002</v>
      </c>
      <c r="V75" s="47">
        <v>596.85450000000003</v>
      </c>
      <c r="W75" s="47">
        <v>285.5752</v>
      </c>
      <c r="X75" s="47">
        <v>729.7414</v>
      </c>
      <c r="Y75" s="47">
        <v>456.53919999999999</v>
      </c>
      <c r="Z75" s="47">
        <v>177.09209999999999</v>
      </c>
      <c r="AA75" s="47">
        <v>381.68520000000001</v>
      </c>
      <c r="AB75" s="47">
        <v>633.63130000000001</v>
      </c>
      <c r="AC75" s="47">
        <v>381.68520000000001</v>
      </c>
      <c r="AD75" s="47">
        <v>348.077</v>
      </c>
      <c r="AE75" s="47">
        <v>70.385000000000005</v>
      </c>
      <c r="AF75" s="47">
        <v>77.015000000000001</v>
      </c>
      <c r="AG75" s="47">
        <v>341.44709999999998</v>
      </c>
      <c r="AH75" s="47">
        <v>182.60939999999999</v>
      </c>
      <c r="AI75" s="47">
        <v>235.8526</v>
      </c>
      <c r="AJ75" s="47">
        <v>285.55430000000001</v>
      </c>
      <c r="AK75" s="47">
        <v>311.30020000000002</v>
      </c>
      <c r="AL75" s="47">
        <v>97.607699999999994</v>
      </c>
      <c r="AM75" s="47">
        <v>499.24680000000001</v>
      </c>
      <c r="AN75" s="47">
        <v>307.8417</v>
      </c>
      <c r="AO75" s="47">
        <v>289.01280000000003</v>
      </c>
      <c r="AP75" s="47">
        <v>55.732199999999999</v>
      </c>
      <c r="AQ75" s="47">
        <v>229.84299999999999</v>
      </c>
      <c r="AR75" s="47">
        <v>164.12780000000001</v>
      </c>
      <c r="AS75" s="47">
        <v>121.4474</v>
      </c>
      <c r="AT75" s="47">
        <v>118.8905</v>
      </c>
      <c r="AU75" s="47">
        <v>610.85090000000002</v>
      </c>
      <c r="AV75" s="47">
        <v>326.32339999999999</v>
      </c>
      <c r="AW75" s="47">
        <v>403.41809999999998</v>
      </c>
      <c r="AX75" s="47">
        <v>109.9075</v>
      </c>
      <c r="AY75" s="47">
        <v>523.72389999999996</v>
      </c>
      <c r="AZ75" s="47">
        <v>272.32350000000002</v>
      </c>
      <c r="BA75" s="47">
        <v>361.30790000000002</v>
      </c>
      <c r="BB75" s="47">
        <v>64.715199999999996</v>
      </c>
      <c r="BC75" s="47">
        <v>316.97000000000003</v>
      </c>
      <c r="BD75" s="47">
        <v>218.1277</v>
      </c>
      <c r="BE75" s="47">
        <v>163.55760000000001</v>
      </c>
      <c r="BF75" s="47">
        <v>146.48410000000001</v>
      </c>
      <c r="BG75" s="47">
        <v>201.31399999999999</v>
      </c>
      <c r="BH75" s="47">
        <v>131.6146</v>
      </c>
      <c r="BI75" s="47">
        <v>216.18350000000001</v>
      </c>
      <c r="BJ75" s="47">
        <v>273.85289999999998</v>
      </c>
      <c r="BK75" s="47">
        <v>73.9452</v>
      </c>
      <c r="BL75" s="47">
        <v>487.14729999999997</v>
      </c>
      <c r="BM75" s="47">
        <v>180.37119999999999</v>
      </c>
      <c r="BN75" s="47">
        <v>43.008099999999999</v>
      </c>
      <c r="BO75" s="47">
        <v>624.51030000000003</v>
      </c>
      <c r="BP75" s="47">
        <v>216.59819999999999</v>
      </c>
      <c r="BQ75" s="47">
        <v>450.92020000000002</v>
      </c>
      <c r="BR75" s="47">
        <v>142.3407</v>
      </c>
      <c r="BS75" s="47">
        <v>348.11040000000003</v>
      </c>
      <c r="BT75" s="47">
        <v>32.281999999999996</v>
      </c>
      <c r="BU75" s="47">
        <v>492.58339999999998</v>
      </c>
    </row>
    <row r="76" spans="1:73">
      <c r="A76" t="s">
        <v>518</v>
      </c>
      <c r="B76" t="s">
        <v>504</v>
      </c>
      <c r="C76" t="s">
        <v>65</v>
      </c>
      <c r="D76">
        <v>5</v>
      </c>
      <c r="F76" s="47">
        <v>3278.2442000000001</v>
      </c>
      <c r="G76" s="47">
        <v>1881.0817</v>
      </c>
      <c r="H76" s="47">
        <v>607.14880000000005</v>
      </c>
      <c r="I76" s="47">
        <v>790.01369999999997</v>
      </c>
      <c r="J76" s="47">
        <v>1881.0817</v>
      </c>
      <c r="K76" s="47">
        <v>1397.1624999999999</v>
      </c>
      <c r="L76" s="47">
        <v>1275.2190000000001</v>
      </c>
      <c r="M76" s="47">
        <v>2003.0252</v>
      </c>
      <c r="N76" s="47">
        <v>1893.4737</v>
      </c>
      <c r="O76" s="47">
        <v>829.01070000000004</v>
      </c>
      <c r="P76" s="47">
        <v>555.75980000000004</v>
      </c>
      <c r="Q76" s="47">
        <v>2393.7837</v>
      </c>
      <c r="R76" s="47">
        <v>884.46050000000002</v>
      </c>
      <c r="S76" s="47">
        <v>2656.1491999999998</v>
      </c>
      <c r="T76" s="47">
        <v>622.09500000000003</v>
      </c>
      <c r="U76" s="47">
        <v>1049.5278000000001</v>
      </c>
      <c r="V76" s="47">
        <v>2228.7163999999998</v>
      </c>
      <c r="W76" s="47">
        <v>1492.5772999999999</v>
      </c>
      <c r="X76" s="47">
        <v>1785.6668999999999</v>
      </c>
      <c r="Y76" s="47">
        <v>922.00660000000005</v>
      </c>
      <c r="Z76" s="47">
        <v>801.06399999999996</v>
      </c>
      <c r="AA76" s="47">
        <v>1555.1736000000001</v>
      </c>
      <c r="AB76" s="47">
        <v>1723.0706</v>
      </c>
      <c r="AC76" s="47">
        <v>1555.1736000000001</v>
      </c>
      <c r="AD76" s="47">
        <v>786.02499999999998</v>
      </c>
      <c r="AE76" s="47">
        <v>263.50279999999998</v>
      </c>
      <c r="AF76" s="47">
        <v>598.52459999999996</v>
      </c>
      <c r="AG76" s="47">
        <v>451.00319999999999</v>
      </c>
      <c r="AH76" s="47">
        <v>838.91409999999996</v>
      </c>
      <c r="AI76" s="47">
        <v>210.61369999999999</v>
      </c>
      <c r="AJ76" s="47">
        <v>937.04560000000004</v>
      </c>
      <c r="AK76" s="47">
        <v>1291.6708000000001</v>
      </c>
      <c r="AL76" s="47">
        <v>1282.5571</v>
      </c>
      <c r="AM76" s="47">
        <v>946.15930000000003</v>
      </c>
      <c r="AN76" s="47">
        <v>1817.2351000000001</v>
      </c>
      <c r="AO76" s="47">
        <v>411.48129999999998</v>
      </c>
      <c r="AP76" s="47">
        <v>906.30219999999997</v>
      </c>
      <c r="AQ76" s="47">
        <v>586.27509999999995</v>
      </c>
      <c r="AR76" s="47">
        <v>1263.7541000000001</v>
      </c>
      <c r="AS76" s="47">
        <v>228.82320000000001</v>
      </c>
      <c r="AT76" s="47">
        <v>974.77959999999996</v>
      </c>
      <c r="AU76" s="47">
        <v>810.88729999999998</v>
      </c>
      <c r="AV76" s="47">
        <v>1392.3951999999999</v>
      </c>
      <c r="AW76" s="47">
        <v>393.27179999999998</v>
      </c>
      <c r="AX76" s="47">
        <v>944.23900000000003</v>
      </c>
      <c r="AY76" s="47">
        <v>778.83159999999998</v>
      </c>
      <c r="AZ76" s="47">
        <v>1321.1774</v>
      </c>
      <c r="BA76" s="47">
        <v>401.89319999999998</v>
      </c>
      <c r="BB76" s="47">
        <v>936.84280000000001</v>
      </c>
      <c r="BC76" s="47">
        <v>618.33079999999995</v>
      </c>
      <c r="BD76" s="47">
        <v>1334.9718</v>
      </c>
      <c r="BE76" s="47">
        <v>220.20179999999999</v>
      </c>
      <c r="BF76" s="47">
        <v>1105.1059</v>
      </c>
      <c r="BG76" s="47">
        <v>1288.6777999999999</v>
      </c>
      <c r="BH76" s="47">
        <v>1795.4386</v>
      </c>
      <c r="BI76" s="47">
        <v>598.34500000000003</v>
      </c>
      <c r="BJ76" s="47">
        <v>2271.5846000000001</v>
      </c>
      <c r="BK76" s="47">
        <v>122.1991</v>
      </c>
      <c r="BL76" s="47">
        <v>617.96469999999999</v>
      </c>
      <c r="BM76" s="47">
        <v>266.49579999999997</v>
      </c>
      <c r="BN76" s="47">
        <v>85.643100000000004</v>
      </c>
      <c r="BO76" s="47">
        <v>798.81740000000002</v>
      </c>
      <c r="BP76" s="47">
        <v>384.56459999999998</v>
      </c>
      <c r="BQ76" s="47">
        <v>499.89589999999998</v>
      </c>
      <c r="BR76" s="47">
        <v>1800.3870999999999</v>
      </c>
      <c r="BS76" s="47">
        <v>855.76210000000003</v>
      </c>
      <c r="BT76" s="47">
        <v>80.694599999999994</v>
      </c>
      <c r="BU76" s="47">
        <v>541.40030000000002</v>
      </c>
    </row>
    <row r="77" spans="1:73">
      <c r="A77" t="s">
        <v>518</v>
      </c>
      <c r="B77" t="s">
        <v>504</v>
      </c>
      <c r="C77" t="s">
        <v>506</v>
      </c>
      <c r="D77">
        <v>6</v>
      </c>
      <c r="F77" s="47">
        <v>1954.1405999999999</v>
      </c>
      <c r="G77" s="47">
        <v>688.09960000000001</v>
      </c>
      <c r="H77" s="47">
        <v>477.7681</v>
      </c>
      <c r="I77" s="47">
        <v>788.27290000000005</v>
      </c>
      <c r="J77" s="47">
        <v>688.09960000000001</v>
      </c>
      <c r="K77" s="47">
        <v>1266.0409999999999</v>
      </c>
      <c r="L77" s="47">
        <v>301.03129999999999</v>
      </c>
      <c r="M77" s="47">
        <v>1653.1093000000001</v>
      </c>
      <c r="N77" s="47">
        <v>674.96050000000002</v>
      </c>
      <c r="O77" s="47">
        <v>596.12289999999996</v>
      </c>
      <c r="P77" s="47">
        <v>683.05730000000005</v>
      </c>
      <c r="Q77" s="47">
        <v>1005.5042</v>
      </c>
      <c r="R77" s="47">
        <v>948.63630000000001</v>
      </c>
      <c r="S77" s="47">
        <v>1271.5797</v>
      </c>
      <c r="T77" s="47">
        <v>682.56089999999995</v>
      </c>
      <c r="U77" s="47">
        <v>928.67880000000002</v>
      </c>
      <c r="V77" s="47">
        <v>1025.4618</v>
      </c>
      <c r="W77" s="47">
        <v>517.52189999999996</v>
      </c>
      <c r="X77" s="47">
        <v>1436.6187</v>
      </c>
      <c r="Y77" s="47">
        <v>749.3424</v>
      </c>
      <c r="Z77" s="47">
        <v>571.36649999999997</v>
      </c>
      <c r="AA77" s="47">
        <v>633.4316</v>
      </c>
      <c r="AB77" s="47">
        <v>1320.7090000000001</v>
      </c>
      <c r="AC77" s="47">
        <v>633.4316</v>
      </c>
      <c r="AD77" s="47">
        <v>804.16240000000005</v>
      </c>
      <c r="AE77" s="47">
        <v>124.5164</v>
      </c>
      <c r="AF77" s="47">
        <v>288.7749</v>
      </c>
      <c r="AG77" s="47">
        <v>639.90380000000005</v>
      </c>
      <c r="AH77" s="47">
        <v>544.08609999999999</v>
      </c>
      <c r="AI77" s="47">
        <v>384.59269999999998</v>
      </c>
      <c r="AJ77" s="47">
        <v>516.54660000000001</v>
      </c>
      <c r="AK77" s="47">
        <v>508.91520000000003</v>
      </c>
      <c r="AL77" s="47">
        <v>399.32459999999998</v>
      </c>
      <c r="AM77" s="47">
        <v>626.13720000000001</v>
      </c>
      <c r="AN77" s="47">
        <v>727.49360000000001</v>
      </c>
      <c r="AO77" s="47">
        <v>297.96820000000002</v>
      </c>
      <c r="AP77" s="47">
        <v>207.09819999999999</v>
      </c>
      <c r="AQ77" s="47">
        <v>310.4237</v>
      </c>
      <c r="AR77" s="47">
        <v>399.03399999999999</v>
      </c>
      <c r="AS77" s="47">
        <v>118.48779999999999</v>
      </c>
      <c r="AT77" s="47">
        <v>481.00139999999999</v>
      </c>
      <c r="AU77" s="47">
        <v>955.6173</v>
      </c>
      <c r="AV77" s="47">
        <v>872.54570000000001</v>
      </c>
      <c r="AW77" s="47">
        <v>564.07299999999998</v>
      </c>
      <c r="AX77" s="47">
        <v>453.11259999999999</v>
      </c>
      <c r="AY77" s="47">
        <v>867.59640000000002</v>
      </c>
      <c r="AZ77" s="47">
        <v>798.61869999999999</v>
      </c>
      <c r="BA77" s="47">
        <v>522.09019999999998</v>
      </c>
      <c r="BB77" s="47">
        <v>234.98699999999999</v>
      </c>
      <c r="BC77" s="47">
        <v>398.44459999999998</v>
      </c>
      <c r="BD77" s="47">
        <v>472.96100000000001</v>
      </c>
      <c r="BE77" s="47">
        <v>160.47059999999999</v>
      </c>
      <c r="BF77" s="47">
        <v>572.36360000000002</v>
      </c>
      <c r="BG77" s="47">
        <v>433.14060000000001</v>
      </c>
      <c r="BH77" s="47">
        <v>632.37789999999995</v>
      </c>
      <c r="BI77" s="47">
        <v>373.12630000000001</v>
      </c>
      <c r="BJ77" s="47">
        <v>934.75559999999996</v>
      </c>
      <c r="BK77" s="47">
        <v>70.748599999999996</v>
      </c>
      <c r="BL77" s="47">
        <v>748.34529999999995</v>
      </c>
      <c r="BM77" s="47">
        <v>200.291</v>
      </c>
      <c r="BN77" s="47">
        <v>55.721699999999998</v>
      </c>
      <c r="BO77" s="47">
        <v>892.91470000000004</v>
      </c>
      <c r="BP77" s="47">
        <v>336.82409999999999</v>
      </c>
      <c r="BQ77" s="47">
        <v>611.81230000000005</v>
      </c>
      <c r="BR77" s="47">
        <v>634.99760000000003</v>
      </c>
      <c r="BS77" s="47">
        <v>636.58209999999997</v>
      </c>
      <c r="BT77" s="47">
        <v>53.101999999999997</v>
      </c>
      <c r="BU77" s="47">
        <v>629.45889999999997</v>
      </c>
    </row>
    <row r="78" spans="1:73">
      <c r="A78" t="s">
        <v>518</v>
      </c>
      <c r="B78" t="s">
        <v>504</v>
      </c>
      <c r="C78" t="s">
        <v>507</v>
      </c>
      <c r="D78">
        <v>7</v>
      </c>
      <c r="F78" s="47">
        <v>1983.4588000000001</v>
      </c>
      <c r="G78" s="47">
        <v>728.99519999999995</v>
      </c>
      <c r="H78" s="47">
        <v>502.3544</v>
      </c>
      <c r="I78" s="47">
        <v>752.10910000000001</v>
      </c>
      <c r="J78" s="47">
        <v>728.99519999999995</v>
      </c>
      <c r="K78" s="47">
        <v>1254.4635000000001</v>
      </c>
      <c r="L78" s="47">
        <v>89.698499999999996</v>
      </c>
      <c r="M78" s="47">
        <v>1893.7602999999999</v>
      </c>
      <c r="N78" s="47">
        <v>516.30999999999995</v>
      </c>
      <c r="O78" s="47">
        <v>650.38149999999996</v>
      </c>
      <c r="P78" s="47">
        <v>816.76729999999998</v>
      </c>
      <c r="Q78" s="47">
        <v>881.48429999999996</v>
      </c>
      <c r="R78" s="47">
        <v>1101.9745</v>
      </c>
      <c r="S78" s="47">
        <v>1366.3578</v>
      </c>
      <c r="T78" s="47">
        <v>617.101</v>
      </c>
      <c r="U78" s="47">
        <v>1051.0273</v>
      </c>
      <c r="V78" s="47">
        <v>932.43150000000003</v>
      </c>
      <c r="W78" s="47">
        <v>374.43049999999999</v>
      </c>
      <c r="X78" s="47">
        <v>1609.0282999999999</v>
      </c>
      <c r="Y78" s="47">
        <v>1055.5481</v>
      </c>
      <c r="Z78" s="47">
        <v>564.27919999999995</v>
      </c>
      <c r="AA78" s="47">
        <v>363.63150000000002</v>
      </c>
      <c r="AB78" s="47">
        <v>1619.8272999999999</v>
      </c>
      <c r="AC78" s="47">
        <v>363.63150000000002</v>
      </c>
      <c r="AD78" s="47">
        <v>959.19730000000004</v>
      </c>
      <c r="AE78" s="47">
        <v>91.83</v>
      </c>
      <c r="AF78" s="47">
        <v>415.14479999999998</v>
      </c>
      <c r="AG78" s="47">
        <v>635.88250000000005</v>
      </c>
      <c r="AH78" s="47">
        <v>725.89800000000002</v>
      </c>
      <c r="AI78" s="47">
        <v>325.1293</v>
      </c>
      <c r="AJ78" s="47">
        <v>660.62990000000002</v>
      </c>
      <c r="AK78" s="47">
        <v>271.80149999999998</v>
      </c>
      <c r="AL78" s="47">
        <v>313.85039999999998</v>
      </c>
      <c r="AM78" s="47">
        <v>618.58109999999999</v>
      </c>
      <c r="AN78" s="47">
        <v>640.45979999999997</v>
      </c>
      <c r="AO78" s="47">
        <v>291.9717</v>
      </c>
      <c r="AP78" s="47">
        <v>139.55539999999999</v>
      </c>
      <c r="AQ78" s="47">
        <v>234.875</v>
      </c>
      <c r="AR78" s="47">
        <v>286.88799999999998</v>
      </c>
      <c r="AS78" s="47">
        <v>87.542400000000001</v>
      </c>
      <c r="AT78" s="47">
        <v>589.43979999999999</v>
      </c>
      <c r="AU78" s="47">
        <v>1019.5885</v>
      </c>
      <c r="AV78" s="47">
        <v>1079.4698000000001</v>
      </c>
      <c r="AW78" s="47">
        <v>529.55859999999996</v>
      </c>
      <c r="AX78" s="47">
        <v>580.27470000000005</v>
      </c>
      <c r="AY78" s="47">
        <v>1039.5526</v>
      </c>
      <c r="AZ78" s="47">
        <v>1092.7127</v>
      </c>
      <c r="BA78" s="47">
        <v>527.1146</v>
      </c>
      <c r="BB78" s="47">
        <v>148.72059999999999</v>
      </c>
      <c r="BC78" s="47">
        <v>214.911</v>
      </c>
      <c r="BD78" s="47">
        <v>273.64510000000001</v>
      </c>
      <c r="BE78" s="47">
        <v>89.986400000000003</v>
      </c>
      <c r="BF78" s="47">
        <v>669.78719999999998</v>
      </c>
      <c r="BG78" s="47">
        <v>211.69710000000001</v>
      </c>
      <c r="BH78" s="47">
        <v>633.3075</v>
      </c>
      <c r="BI78" s="47">
        <v>248.17679999999999</v>
      </c>
      <c r="BJ78" s="47">
        <v>857.01949999999999</v>
      </c>
      <c r="BK78" s="47">
        <v>24.4648</v>
      </c>
      <c r="BL78" s="47">
        <v>950.04010000000005</v>
      </c>
      <c r="BM78" s="47">
        <v>151.93440000000001</v>
      </c>
      <c r="BN78" s="47">
        <v>95.687799999999996</v>
      </c>
      <c r="BO78" s="47">
        <v>1006.2867</v>
      </c>
      <c r="BP78" s="47">
        <v>509.33839999999998</v>
      </c>
      <c r="BQ78" s="47">
        <v>592.63610000000006</v>
      </c>
      <c r="BR78" s="47">
        <v>702.11770000000001</v>
      </c>
      <c r="BS78" s="47">
        <v>664.24009999999998</v>
      </c>
      <c r="BT78" s="47">
        <v>26.877500000000001</v>
      </c>
      <c r="BU78" s="47">
        <v>590.22349999999994</v>
      </c>
    </row>
    <row r="79" spans="1:73">
      <c r="A79" t="s">
        <v>518</v>
      </c>
      <c r="B79" t="s">
        <v>508</v>
      </c>
      <c r="C79" t="s">
        <v>0</v>
      </c>
      <c r="D79">
        <v>8</v>
      </c>
      <c r="F79" s="47">
        <v>2993.3321999999998</v>
      </c>
      <c r="G79" s="47">
        <v>962.38130000000001</v>
      </c>
      <c r="H79" s="47">
        <v>866.87540000000001</v>
      </c>
      <c r="I79" s="47">
        <v>1164.0754999999999</v>
      </c>
      <c r="J79" s="47">
        <v>962.38130000000001</v>
      </c>
      <c r="K79" s="47">
        <v>2030.9509</v>
      </c>
      <c r="L79" s="47">
        <v>122.3245</v>
      </c>
      <c r="M79" s="47">
        <v>2871.0077000000001</v>
      </c>
      <c r="N79" s="47">
        <v>695.40750000000003</v>
      </c>
      <c r="O79" s="47">
        <v>1082.6341</v>
      </c>
      <c r="P79" s="47">
        <v>1215.2905000000001</v>
      </c>
      <c r="Q79" s="47">
        <v>1275.18</v>
      </c>
      <c r="R79" s="47">
        <v>1718.1522</v>
      </c>
      <c r="S79" s="47">
        <v>2519.1592000000001</v>
      </c>
      <c r="T79" s="47">
        <v>474.173</v>
      </c>
      <c r="U79" s="47">
        <v>844.8886</v>
      </c>
      <c r="V79" s="47">
        <v>2148.4436000000001</v>
      </c>
      <c r="W79" s="47">
        <v>1602.3476000000001</v>
      </c>
      <c r="X79" s="47">
        <v>1390.9845</v>
      </c>
      <c r="Y79" s="47">
        <v>2212.4131000000002</v>
      </c>
      <c r="Z79" s="47">
        <v>126.5257</v>
      </c>
      <c r="AA79" s="47">
        <v>654.39340000000004</v>
      </c>
      <c r="AB79" s="47">
        <v>2338.9387999999999</v>
      </c>
      <c r="AC79" s="47">
        <v>654.39340000000004</v>
      </c>
      <c r="AD79" s="47">
        <v>796.57240000000002</v>
      </c>
      <c r="AE79" s="47">
        <v>48.316099999999999</v>
      </c>
      <c r="AF79" s="47">
        <v>258.74239999999998</v>
      </c>
      <c r="AG79" s="47">
        <v>586.14620000000002</v>
      </c>
      <c r="AH79" s="47">
        <v>693.64449999999999</v>
      </c>
      <c r="AI79" s="47">
        <v>151.2441</v>
      </c>
      <c r="AJ79" s="47">
        <v>1542.3662999999999</v>
      </c>
      <c r="AK79" s="47">
        <v>606.07730000000004</v>
      </c>
      <c r="AL79" s="47">
        <v>703.63890000000004</v>
      </c>
      <c r="AM79" s="47">
        <v>1444.8046999999999</v>
      </c>
      <c r="AN79" s="47">
        <v>1825.5146999999999</v>
      </c>
      <c r="AO79" s="47">
        <v>322.9289</v>
      </c>
      <c r="AP79" s="47">
        <v>499.33550000000002</v>
      </c>
      <c r="AQ79" s="47">
        <v>1103.0120999999999</v>
      </c>
      <c r="AR79" s="47">
        <v>1337.7820999999999</v>
      </c>
      <c r="AS79" s="47">
        <v>264.56549999999999</v>
      </c>
      <c r="AT79" s="47">
        <v>463.04570000000001</v>
      </c>
      <c r="AU79" s="47">
        <v>927.93880000000001</v>
      </c>
      <c r="AV79" s="47">
        <v>1181.3770999999999</v>
      </c>
      <c r="AW79" s="47">
        <v>209.60749999999999</v>
      </c>
      <c r="AX79" s="47">
        <v>721.62689999999998</v>
      </c>
      <c r="AY79" s="47">
        <v>1617.3118999999999</v>
      </c>
      <c r="AZ79" s="47">
        <v>1938.5196000000001</v>
      </c>
      <c r="BA79" s="47">
        <v>400.41919999999999</v>
      </c>
      <c r="BB79" s="47">
        <v>240.7544</v>
      </c>
      <c r="BC79" s="47">
        <v>413.63900000000001</v>
      </c>
      <c r="BD79" s="47">
        <v>580.63959999999997</v>
      </c>
      <c r="BE79" s="47">
        <v>73.753799999999998</v>
      </c>
      <c r="BF79" s="47">
        <v>817.54129999999998</v>
      </c>
      <c r="BG79" s="47">
        <v>457.63869999999997</v>
      </c>
      <c r="BH79" s="47">
        <v>765.52660000000003</v>
      </c>
      <c r="BI79" s="47">
        <v>509.65339999999998</v>
      </c>
      <c r="BJ79" s="47">
        <v>1239.8579999999999</v>
      </c>
      <c r="BK79" s="47">
        <v>35.322000000000003</v>
      </c>
      <c r="BL79" s="47">
        <v>1521.3975</v>
      </c>
      <c r="BM79" s="47">
        <v>196.75470000000001</v>
      </c>
      <c r="BN79" s="47">
        <v>196.8546</v>
      </c>
      <c r="BO79" s="47">
        <v>1521.2974999999999</v>
      </c>
      <c r="BP79" s="47">
        <v>1279.3012000000001</v>
      </c>
      <c r="BQ79" s="47">
        <v>438.85090000000002</v>
      </c>
      <c r="BR79" s="47">
        <v>949.5779</v>
      </c>
      <c r="BS79" s="47">
        <v>1569.5813000000001</v>
      </c>
      <c r="BT79" s="47">
        <v>12.8034</v>
      </c>
      <c r="BU79" s="47">
        <v>461.36959999999999</v>
      </c>
    </row>
    <row r="80" spans="1:73">
      <c r="A80" t="s">
        <v>518</v>
      </c>
      <c r="B80" t="s">
        <v>508</v>
      </c>
      <c r="C80" t="s">
        <v>1</v>
      </c>
      <c r="D80">
        <v>9</v>
      </c>
      <c r="F80" s="47">
        <v>168.5608</v>
      </c>
      <c r="G80" s="47">
        <v>29.340699999999998</v>
      </c>
      <c r="H80" s="47">
        <v>31.292100000000001</v>
      </c>
      <c r="I80" s="47">
        <v>107.928</v>
      </c>
      <c r="J80" s="47">
        <v>29.340699999999998</v>
      </c>
      <c r="K80" s="47">
        <v>139.2201</v>
      </c>
      <c r="L80" s="47">
        <v>6.0498000000000003</v>
      </c>
      <c r="M80" s="47">
        <v>162.5111</v>
      </c>
      <c r="N80" s="47">
        <v>27.053799999999999</v>
      </c>
      <c r="O80" s="47">
        <v>50.715499999999999</v>
      </c>
      <c r="P80" s="47">
        <v>90.791499999999999</v>
      </c>
      <c r="Q80" s="47">
        <v>60.715400000000002</v>
      </c>
      <c r="R80" s="47">
        <v>107.8455</v>
      </c>
      <c r="S80" s="47">
        <v>96.734300000000005</v>
      </c>
      <c r="T80" s="47">
        <v>71.826599999999999</v>
      </c>
      <c r="U80" s="47">
        <v>36.186</v>
      </c>
      <c r="V80" s="47">
        <v>132.3749</v>
      </c>
      <c r="W80" s="47">
        <v>121.9302</v>
      </c>
      <c r="X80" s="47">
        <v>46.630600000000001</v>
      </c>
      <c r="Y80" s="47">
        <v>104.08580000000001</v>
      </c>
      <c r="Z80" s="47">
        <v>7.8860000000000001</v>
      </c>
      <c r="AA80" s="47">
        <v>56.588999999999999</v>
      </c>
      <c r="AB80" s="47">
        <v>111.9718</v>
      </c>
      <c r="AC80" s="47">
        <v>56.588999999999999</v>
      </c>
      <c r="AD80" s="47">
        <v>34.285299999999999</v>
      </c>
      <c r="AE80" s="47">
        <v>1.9007000000000001</v>
      </c>
      <c r="AF80" s="47">
        <v>3.1297000000000001</v>
      </c>
      <c r="AG80" s="47">
        <v>33.0563</v>
      </c>
      <c r="AH80" s="47">
        <v>14.077500000000001</v>
      </c>
      <c r="AI80" s="47">
        <v>22.108499999999999</v>
      </c>
      <c r="AJ80" s="47">
        <v>77.686499999999995</v>
      </c>
      <c r="AK80" s="47">
        <v>54.688299999999998</v>
      </c>
      <c r="AL80" s="47">
        <v>26.211099999999998</v>
      </c>
      <c r="AM80" s="47">
        <v>106.16379999999999</v>
      </c>
      <c r="AN80" s="47">
        <v>82.656800000000004</v>
      </c>
      <c r="AO80" s="47">
        <v>49.718000000000004</v>
      </c>
      <c r="AP80" s="47">
        <v>24.667000000000002</v>
      </c>
      <c r="AQ80" s="47">
        <v>97.263300000000001</v>
      </c>
      <c r="AR80" s="47">
        <v>74.901499999999999</v>
      </c>
      <c r="AS80" s="47">
        <v>47.028700000000001</v>
      </c>
      <c r="AT80" s="47">
        <v>4.6738</v>
      </c>
      <c r="AU80" s="47">
        <v>41.956800000000001</v>
      </c>
      <c r="AV80" s="47">
        <v>21.832699999999999</v>
      </c>
      <c r="AW80" s="47">
        <v>24.797799999999999</v>
      </c>
      <c r="AX80" s="47">
        <v>10.365500000000001</v>
      </c>
      <c r="AY80" s="47">
        <v>101.6063</v>
      </c>
      <c r="AZ80" s="47">
        <v>58.842100000000002</v>
      </c>
      <c r="BA80" s="47">
        <v>53.1297</v>
      </c>
      <c r="BB80" s="47">
        <v>18.975200000000001</v>
      </c>
      <c r="BC80" s="47">
        <v>37.613799999999998</v>
      </c>
      <c r="BD80" s="47">
        <v>37.892099999999999</v>
      </c>
      <c r="BE80" s="47">
        <v>18.6968</v>
      </c>
      <c r="BF80" s="47">
        <v>24.408899999999999</v>
      </c>
      <c r="BG80" s="47">
        <v>36.3065</v>
      </c>
      <c r="BH80" s="47">
        <v>25.593399999999999</v>
      </c>
      <c r="BI80" s="47">
        <v>35.122</v>
      </c>
      <c r="BJ80" s="47">
        <v>54.422800000000002</v>
      </c>
      <c r="BK80" s="47">
        <v>6.2926000000000002</v>
      </c>
      <c r="BL80" s="47">
        <v>87.562899999999999</v>
      </c>
      <c r="BM80" s="47">
        <v>20.282499999999999</v>
      </c>
      <c r="BN80" s="47">
        <v>3.7473000000000001</v>
      </c>
      <c r="BO80" s="47">
        <v>104.0981</v>
      </c>
      <c r="BP80" s="47">
        <v>42.311500000000002</v>
      </c>
      <c r="BQ80" s="47">
        <v>65.534000000000006</v>
      </c>
      <c r="BR80" s="47">
        <v>27.9115</v>
      </c>
      <c r="BS80" s="47">
        <v>68.822800000000001</v>
      </c>
      <c r="BT80" s="47">
        <v>1.4293</v>
      </c>
      <c r="BU80" s="47">
        <v>70.397300000000001</v>
      </c>
    </row>
    <row r="81" spans="1:73">
      <c r="A81" t="s">
        <v>518</v>
      </c>
      <c r="B81" t="s">
        <v>508</v>
      </c>
      <c r="C81" t="s">
        <v>505</v>
      </c>
      <c r="D81">
        <v>10</v>
      </c>
      <c r="F81" s="47">
        <v>2705.8305999999998</v>
      </c>
      <c r="G81" s="47">
        <v>760.03920000000005</v>
      </c>
      <c r="H81" s="47">
        <v>668.70640000000003</v>
      </c>
      <c r="I81" s="47">
        <v>1277.0849000000001</v>
      </c>
      <c r="J81" s="47">
        <v>760.03920000000005</v>
      </c>
      <c r="K81" s="47">
        <v>1945.7914000000001</v>
      </c>
      <c r="L81" s="47">
        <v>105.0779</v>
      </c>
      <c r="M81" s="47">
        <v>2600.7525999999998</v>
      </c>
      <c r="N81" s="47">
        <v>460.15780000000001</v>
      </c>
      <c r="O81" s="47">
        <v>855.88850000000002</v>
      </c>
      <c r="P81" s="47">
        <v>1389.7843</v>
      </c>
      <c r="Q81" s="47">
        <v>877.28599999999994</v>
      </c>
      <c r="R81" s="47">
        <v>1828.5445999999999</v>
      </c>
      <c r="S81" s="47">
        <v>2006.2713000000001</v>
      </c>
      <c r="T81" s="47">
        <v>699.55920000000003</v>
      </c>
      <c r="U81" s="47">
        <v>1144.2982999999999</v>
      </c>
      <c r="V81" s="47">
        <v>1561.5323000000001</v>
      </c>
      <c r="W81" s="47">
        <v>1066.1279999999999</v>
      </c>
      <c r="X81" s="47">
        <v>1639.7026000000001</v>
      </c>
      <c r="Y81" s="47">
        <v>2151.9690000000001</v>
      </c>
      <c r="Z81" s="47">
        <v>136.03729999999999</v>
      </c>
      <c r="AA81" s="47">
        <v>417.82429999999999</v>
      </c>
      <c r="AB81" s="47">
        <v>2288.0061999999998</v>
      </c>
      <c r="AC81" s="47">
        <v>417.82429999999999</v>
      </c>
      <c r="AD81" s="47">
        <v>1084.7992999999999</v>
      </c>
      <c r="AE81" s="47">
        <v>59.499000000000002</v>
      </c>
      <c r="AF81" s="47">
        <v>289.10129999999998</v>
      </c>
      <c r="AG81" s="47">
        <v>855.197</v>
      </c>
      <c r="AH81" s="47">
        <v>811.50900000000001</v>
      </c>
      <c r="AI81" s="47">
        <v>332.78930000000003</v>
      </c>
      <c r="AJ81" s="47">
        <v>1203.2070000000001</v>
      </c>
      <c r="AK81" s="47">
        <v>358.32530000000003</v>
      </c>
      <c r="AL81" s="47">
        <v>470.93790000000001</v>
      </c>
      <c r="AM81" s="47">
        <v>1090.5944</v>
      </c>
      <c r="AN81" s="47">
        <v>1194.7623000000001</v>
      </c>
      <c r="AO81" s="47">
        <v>366.76990000000001</v>
      </c>
      <c r="AP81" s="47">
        <v>288.2527</v>
      </c>
      <c r="AQ81" s="47">
        <v>777.87530000000004</v>
      </c>
      <c r="AR81" s="47">
        <v>796.86829999999998</v>
      </c>
      <c r="AS81" s="47">
        <v>269.25970000000001</v>
      </c>
      <c r="AT81" s="47">
        <v>471.78649999999999</v>
      </c>
      <c r="AU81" s="47">
        <v>1167.9160999999999</v>
      </c>
      <c r="AV81" s="47">
        <v>1209.403</v>
      </c>
      <c r="AW81" s="47">
        <v>430.2996</v>
      </c>
      <c r="AX81" s="47">
        <v>597.82799999999997</v>
      </c>
      <c r="AY81" s="47">
        <v>1690.1782000000001</v>
      </c>
      <c r="AZ81" s="47">
        <v>1669.317</v>
      </c>
      <c r="BA81" s="47">
        <v>618.68920000000003</v>
      </c>
      <c r="BB81" s="47">
        <v>162.21119999999999</v>
      </c>
      <c r="BC81" s="47">
        <v>255.61320000000001</v>
      </c>
      <c r="BD81" s="47">
        <v>336.95429999999999</v>
      </c>
      <c r="BE81" s="47">
        <v>80.87</v>
      </c>
      <c r="BF81" s="47">
        <v>631.37270000000001</v>
      </c>
      <c r="BG81" s="47">
        <v>245.91329999999999</v>
      </c>
      <c r="BH81" s="47">
        <v>573.48379999999997</v>
      </c>
      <c r="BI81" s="47">
        <v>303.80220000000003</v>
      </c>
      <c r="BJ81" s="47">
        <v>851.98800000000006</v>
      </c>
      <c r="BK81" s="47">
        <v>25.297999999999998</v>
      </c>
      <c r="BL81" s="47">
        <v>1656.6335999999999</v>
      </c>
      <c r="BM81" s="47">
        <v>171.911</v>
      </c>
      <c r="BN81" s="47">
        <v>186.55549999999999</v>
      </c>
      <c r="BO81" s="47">
        <v>1641.9891</v>
      </c>
      <c r="BP81" s="47">
        <v>1154.2834</v>
      </c>
      <c r="BQ81" s="47">
        <v>674.26120000000003</v>
      </c>
      <c r="BR81" s="47">
        <v>731.32979999999998</v>
      </c>
      <c r="BS81" s="47">
        <v>1274.9414999999999</v>
      </c>
      <c r="BT81" s="47">
        <v>28.709399999999999</v>
      </c>
      <c r="BU81" s="47">
        <v>670.84979999999996</v>
      </c>
    </row>
    <row r="82" spans="1:73">
      <c r="A82" t="s">
        <v>518</v>
      </c>
      <c r="B82" t="s">
        <v>508</v>
      </c>
      <c r="C82" t="s">
        <v>74</v>
      </c>
      <c r="D82">
        <v>11</v>
      </c>
      <c r="F82" s="47">
        <v>781.3954</v>
      </c>
      <c r="G82" s="47">
        <v>173.7559</v>
      </c>
      <c r="H82" s="47">
        <v>167.8964</v>
      </c>
      <c r="I82" s="47">
        <v>439.74310000000003</v>
      </c>
      <c r="J82" s="47">
        <v>173.7559</v>
      </c>
      <c r="K82" s="47">
        <v>607.6395</v>
      </c>
      <c r="L82" s="47">
        <v>41.053600000000003</v>
      </c>
      <c r="M82" s="47">
        <v>740.34180000000003</v>
      </c>
      <c r="N82" s="47">
        <v>136.25299999999999</v>
      </c>
      <c r="O82" s="47">
        <v>233.898</v>
      </c>
      <c r="P82" s="47">
        <v>411.24430000000001</v>
      </c>
      <c r="Q82" s="47">
        <v>249.50290000000001</v>
      </c>
      <c r="R82" s="47">
        <v>531.89250000000004</v>
      </c>
      <c r="S82" s="47">
        <v>500.91180000000003</v>
      </c>
      <c r="T82" s="47">
        <v>280.48360000000002</v>
      </c>
      <c r="U82" s="47">
        <v>236.2276</v>
      </c>
      <c r="V82" s="47">
        <v>545.16780000000006</v>
      </c>
      <c r="W82" s="47">
        <v>428.53250000000003</v>
      </c>
      <c r="X82" s="47">
        <v>352.86290000000002</v>
      </c>
      <c r="Y82" s="47">
        <v>566.03700000000003</v>
      </c>
      <c r="Z82" s="47">
        <v>41.559699999999999</v>
      </c>
      <c r="AA82" s="47">
        <v>173.7987</v>
      </c>
      <c r="AB82" s="47">
        <v>607.59670000000006</v>
      </c>
      <c r="AC82" s="47">
        <v>173.7987</v>
      </c>
      <c r="AD82" s="47">
        <v>224.53530000000001</v>
      </c>
      <c r="AE82" s="47">
        <v>11.692299999999999</v>
      </c>
      <c r="AF82" s="47">
        <v>46.3108</v>
      </c>
      <c r="AG82" s="47">
        <v>189.91669999999999</v>
      </c>
      <c r="AH82" s="47">
        <v>134.99449999999999</v>
      </c>
      <c r="AI82" s="47">
        <v>101.233</v>
      </c>
      <c r="AJ82" s="47">
        <v>383.06139999999999</v>
      </c>
      <c r="AK82" s="47">
        <v>162.10650000000001</v>
      </c>
      <c r="AL82" s="47">
        <v>127.4451</v>
      </c>
      <c r="AM82" s="47">
        <v>417.72269999999997</v>
      </c>
      <c r="AN82" s="47">
        <v>365.91719999999998</v>
      </c>
      <c r="AO82" s="47">
        <v>179.25059999999999</v>
      </c>
      <c r="AP82" s="47">
        <v>104.0975</v>
      </c>
      <c r="AQ82" s="47">
        <v>324.435</v>
      </c>
      <c r="AR82" s="47">
        <v>287.11799999999999</v>
      </c>
      <c r="AS82" s="47">
        <v>141.4145</v>
      </c>
      <c r="AT82" s="47">
        <v>69.658500000000004</v>
      </c>
      <c r="AU82" s="47">
        <v>283.2045</v>
      </c>
      <c r="AV82" s="47">
        <v>213.7938</v>
      </c>
      <c r="AW82" s="47">
        <v>139.0692</v>
      </c>
      <c r="AX82" s="47">
        <v>107.54940000000001</v>
      </c>
      <c r="AY82" s="47">
        <v>500.04730000000001</v>
      </c>
      <c r="AZ82" s="47">
        <v>358.89240000000001</v>
      </c>
      <c r="BA82" s="47">
        <v>248.70429999999999</v>
      </c>
      <c r="BB82" s="47">
        <v>66.206500000000005</v>
      </c>
      <c r="BC82" s="47">
        <v>107.59220000000001</v>
      </c>
      <c r="BD82" s="47">
        <v>142.01939999999999</v>
      </c>
      <c r="BE82" s="47">
        <v>31.779399999999999</v>
      </c>
      <c r="BF82" s="47">
        <v>133.91999999999999</v>
      </c>
      <c r="BG82" s="47">
        <v>115.5829</v>
      </c>
      <c r="BH82" s="47">
        <v>141.49619999999999</v>
      </c>
      <c r="BI82" s="47">
        <v>108.0067</v>
      </c>
      <c r="BJ82" s="47">
        <v>232.7064</v>
      </c>
      <c r="BK82" s="47">
        <v>16.796600000000002</v>
      </c>
      <c r="BL82" s="47">
        <v>473.67660000000001</v>
      </c>
      <c r="BM82" s="47">
        <v>58.215800000000002</v>
      </c>
      <c r="BN82" s="47">
        <v>32.259799999999998</v>
      </c>
      <c r="BO82" s="47">
        <v>499.6327</v>
      </c>
      <c r="BP82" s="47">
        <v>268.2054</v>
      </c>
      <c r="BQ82" s="47">
        <v>263.68709999999999</v>
      </c>
      <c r="BR82" s="47">
        <v>160.17699999999999</v>
      </c>
      <c r="BS82" s="47">
        <v>340.73469999999998</v>
      </c>
      <c r="BT82" s="47">
        <v>13.578900000000001</v>
      </c>
      <c r="BU82" s="47">
        <v>266.90469999999999</v>
      </c>
    </row>
    <row r="83" spans="1:73">
      <c r="A83" t="s">
        <v>518</v>
      </c>
      <c r="B83" t="s">
        <v>508</v>
      </c>
      <c r="C83" t="s">
        <v>65</v>
      </c>
      <c r="D83">
        <v>12</v>
      </c>
      <c r="F83" s="47">
        <v>923.39110000000005</v>
      </c>
      <c r="G83" s="47">
        <v>592.87170000000003</v>
      </c>
      <c r="H83" s="47">
        <v>162.81710000000001</v>
      </c>
      <c r="I83" s="47">
        <v>167.7022</v>
      </c>
      <c r="J83" s="47">
        <v>592.87170000000003</v>
      </c>
      <c r="K83" s="47">
        <v>330.51940000000002</v>
      </c>
      <c r="L83" s="47">
        <v>431.56560000000002</v>
      </c>
      <c r="M83" s="47">
        <v>491.82549999999998</v>
      </c>
      <c r="N83" s="47">
        <v>650.04420000000005</v>
      </c>
      <c r="O83" s="47">
        <v>181.5436</v>
      </c>
      <c r="P83" s="47">
        <v>91.803299999999993</v>
      </c>
      <c r="Q83" s="47">
        <v>754.28189999999995</v>
      </c>
      <c r="R83" s="47">
        <v>169.10919999999999</v>
      </c>
      <c r="S83" s="47">
        <v>858.0018</v>
      </c>
      <c r="T83" s="47">
        <v>65.389200000000002</v>
      </c>
      <c r="U83" s="47">
        <v>252.05840000000001</v>
      </c>
      <c r="V83" s="47">
        <v>671.33270000000005</v>
      </c>
      <c r="W83" s="47">
        <v>651.07140000000004</v>
      </c>
      <c r="X83" s="47">
        <v>272.31959999999998</v>
      </c>
      <c r="Y83" s="47">
        <v>373.2423</v>
      </c>
      <c r="Z83" s="47">
        <v>63.4773</v>
      </c>
      <c r="AA83" s="47">
        <v>486.67149999999998</v>
      </c>
      <c r="AB83" s="47">
        <v>436.71960000000001</v>
      </c>
      <c r="AC83" s="47">
        <v>486.67149999999998</v>
      </c>
      <c r="AD83" s="47">
        <v>172.63730000000001</v>
      </c>
      <c r="AE83" s="47">
        <v>79.421099999999996</v>
      </c>
      <c r="AF83" s="47">
        <v>159.59379999999999</v>
      </c>
      <c r="AG83" s="47">
        <v>92.464699999999993</v>
      </c>
      <c r="AH83" s="47">
        <v>231.40610000000001</v>
      </c>
      <c r="AI83" s="47">
        <v>20.6523</v>
      </c>
      <c r="AJ83" s="47">
        <v>264.08229999999998</v>
      </c>
      <c r="AK83" s="47">
        <v>407.25040000000001</v>
      </c>
      <c r="AL83" s="47">
        <v>433.27800000000002</v>
      </c>
      <c r="AM83" s="47">
        <v>238.0547</v>
      </c>
      <c r="AN83" s="47">
        <v>626.59580000000005</v>
      </c>
      <c r="AO83" s="47">
        <v>44.736899999999999</v>
      </c>
      <c r="AP83" s="47">
        <v>413.58240000000001</v>
      </c>
      <c r="AQ83" s="47">
        <v>237.489</v>
      </c>
      <c r="AR83" s="47">
        <v>606.2396</v>
      </c>
      <c r="AS83" s="47">
        <v>44.831800000000001</v>
      </c>
      <c r="AT83" s="47">
        <v>179.2893</v>
      </c>
      <c r="AU83" s="47">
        <v>93.030299999999997</v>
      </c>
      <c r="AV83" s="47">
        <v>251.76220000000001</v>
      </c>
      <c r="AW83" s="47">
        <v>20.557500000000001</v>
      </c>
      <c r="AX83" s="47">
        <v>237.94739999999999</v>
      </c>
      <c r="AY83" s="47">
        <v>198.7722</v>
      </c>
      <c r="AZ83" s="47">
        <v>385.53070000000002</v>
      </c>
      <c r="BA83" s="47">
        <v>51.188899999999997</v>
      </c>
      <c r="BB83" s="47">
        <v>354.92430000000002</v>
      </c>
      <c r="BC83" s="47">
        <v>131.74719999999999</v>
      </c>
      <c r="BD83" s="47">
        <v>472.47109999999998</v>
      </c>
      <c r="BE83" s="47">
        <v>14.2003</v>
      </c>
      <c r="BF83" s="47">
        <v>303.04300000000001</v>
      </c>
      <c r="BG83" s="47">
        <v>451.2389</v>
      </c>
      <c r="BH83" s="47">
        <v>578.93269999999995</v>
      </c>
      <c r="BI83" s="47">
        <v>175.3492</v>
      </c>
      <c r="BJ83" s="47">
        <v>740.62840000000006</v>
      </c>
      <c r="BK83" s="47">
        <v>13.653499999999999</v>
      </c>
      <c r="BL83" s="47">
        <v>133.67660000000001</v>
      </c>
      <c r="BM83" s="47">
        <v>35.432499999999997</v>
      </c>
      <c r="BN83" s="47">
        <v>13.939</v>
      </c>
      <c r="BO83" s="47">
        <v>155.17019999999999</v>
      </c>
      <c r="BP83" s="47">
        <v>117.3734</v>
      </c>
      <c r="BQ83" s="47">
        <v>51.735799999999998</v>
      </c>
      <c r="BR83" s="47">
        <v>586.09259999999995</v>
      </c>
      <c r="BS83" s="47">
        <v>271.9092</v>
      </c>
      <c r="BT83" s="47">
        <v>6.7790999999999997</v>
      </c>
      <c r="BU83" s="47">
        <v>58.610100000000003</v>
      </c>
    </row>
    <row r="84" spans="1:73">
      <c r="A84" t="s">
        <v>518</v>
      </c>
      <c r="B84" t="s">
        <v>508</v>
      </c>
      <c r="C84" t="s">
        <v>506</v>
      </c>
      <c r="D84">
        <v>13</v>
      </c>
      <c r="F84" s="47">
        <v>497.4864</v>
      </c>
      <c r="G84" s="47">
        <v>182.7748</v>
      </c>
      <c r="H84" s="47">
        <v>112.4577</v>
      </c>
      <c r="I84" s="47">
        <v>202.25380000000001</v>
      </c>
      <c r="J84" s="47">
        <v>182.7748</v>
      </c>
      <c r="K84" s="47">
        <v>314.7115</v>
      </c>
      <c r="L84" s="47">
        <v>87.337199999999996</v>
      </c>
      <c r="M84" s="47">
        <v>410.14920000000001</v>
      </c>
      <c r="N84" s="47">
        <v>192.3518</v>
      </c>
      <c r="O84" s="47">
        <v>161.72450000000001</v>
      </c>
      <c r="P84" s="47">
        <v>143.4101</v>
      </c>
      <c r="Q84" s="47">
        <v>278.20299999999997</v>
      </c>
      <c r="R84" s="47">
        <v>219.2834</v>
      </c>
      <c r="S84" s="47">
        <v>385.01089999999999</v>
      </c>
      <c r="T84" s="47">
        <v>112.4755</v>
      </c>
      <c r="U84" s="47">
        <v>180.1781</v>
      </c>
      <c r="V84" s="47">
        <v>317.3082</v>
      </c>
      <c r="W84" s="47">
        <v>298.07929999999999</v>
      </c>
      <c r="X84" s="47">
        <v>199.40710000000001</v>
      </c>
      <c r="Y84" s="47">
        <v>310.85759999999999</v>
      </c>
      <c r="Z84" s="47">
        <v>35.859900000000003</v>
      </c>
      <c r="AA84" s="47">
        <v>150.76900000000001</v>
      </c>
      <c r="AB84" s="47">
        <v>346.7174</v>
      </c>
      <c r="AC84" s="47">
        <v>150.76900000000001</v>
      </c>
      <c r="AD84" s="47">
        <v>162.09270000000001</v>
      </c>
      <c r="AE84" s="47">
        <v>18.0854</v>
      </c>
      <c r="AF84" s="47">
        <v>64.304299999999998</v>
      </c>
      <c r="AG84" s="47">
        <v>115.87390000000001</v>
      </c>
      <c r="AH84" s="47">
        <v>140.2191</v>
      </c>
      <c r="AI84" s="47">
        <v>39.959099999999999</v>
      </c>
      <c r="AJ84" s="47">
        <v>184.62469999999999</v>
      </c>
      <c r="AK84" s="47">
        <v>132.68350000000001</v>
      </c>
      <c r="AL84" s="47">
        <v>118.4706</v>
      </c>
      <c r="AM84" s="47">
        <v>198.83770000000001</v>
      </c>
      <c r="AN84" s="47">
        <v>244.79179999999999</v>
      </c>
      <c r="AO84" s="47">
        <v>72.516400000000004</v>
      </c>
      <c r="AP84" s="47">
        <v>108.1968</v>
      </c>
      <c r="AQ84" s="47">
        <v>189.88239999999999</v>
      </c>
      <c r="AR84" s="47">
        <v>224.40110000000001</v>
      </c>
      <c r="AS84" s="47">
        <v>73.678200000000004</v>
      </c>
      <c r="AT84" s="47">
        <v>74.578000000000003</v>
      </c>
      <c r="AU84" s="47">
        <v>124.8291</v>
      </c>
      <c r="AV84" s="47">
        <v>160.60980000000001</v>
      </c>
      <c r="AW84" s="47">
        <v>38.7973</v>
      </c>
      <c r="AX84" s="47">
        <v>108.24</v>
      </c>
      <c r="AY84" s="47">
        <v>238.47739999999999</v>
      </c>
      <c r="AZ84" s="47">
        <v>261.41879999999998</v>
      </c>
      <c r="BA84" s="47">
        <v>85.298699999999997</v>
      </c>
      <c r="BB84" s="47">
        <v>74.534899999999993</v>
      </c>
      <c r="BC84" s="47">
        <v>76.234099999999998</v>
      </c>
      <c r="BD84" s="47">
        <v>123.59220000000001</v>
      </c>
      <c r="BE84" s="47">
        <v>27.1768</v>
      </c>
      <c r="BF84" s="47">
        <v>166.4923</v>
      </c>
      <c r="BG84" s="47">
        <v>111.7107</v>
      </c>
      <c r="BH84" s="47">
        <v>171.11420000000001</v>
      </c>
      <c r="BI84" s="47">
        <v>107.08880000000001</v>
      </c>
      <c r="BJ84" s="47">
        <v>265.3023</v>
      </c>
      <c r="BK84" s="47">
        <v>12.900700000000001</v>
      </c>
      <c r="BL84" s="47">
        <v>180.2251</v>
      </c>
      <c r="BM84" s="47">
        <v>39.058300000000003</v>
      </c>
      <c r="BN84" s="47">
        <v>11.6607</v>
      </c>
      <c r="BO84" s="47">
        <v>207.62270000000001</v>
      </c>
      <c r="BP84" s="47">
        <v>119.70869999999999</v>
      </c>
      <c r="BQ84" s="47">
        <v>99.574700000000007</v>
      </c>
      <c r="BR84" s="47">
        <v>176.4639</v>
      </c>
      <c r="BS84" s="47">
        <v>208.547</v>
      </c>
      <c r="BT84" s="47">
        <v>6.3109999999999999</v>
      </c>
      <c r="BU84" s="47">
        <v>106.1645</v>
      </c>
    </row>
    <row r="85" spans="1:73">
      <c r="A85" t="s">
        <v>518</v>
      </c>
      <c r="B85" t="s">
        <v>508</v>
      </c>
      <c r="C85" t="s">
        <v>507</v>
      </c>
      <c r="D85">
        <v>14</v>
      </c>
      <c r="F85" s="47">
        <v>154.65770000000001</v>
      </c>
      <c r="G85" s="47">
        <v>62.0595</v>
      </c>
      <c r="H85" s="47">
        <v>34.088299999999997</v>
      </c>
      <c r="I85" s="47">
        <v>58.509799999999998</v>
      </c>
      <c r="J85" s="47">
        <v>62.0595</v>
      </c>
      <c r="K85" s="47">
        <v>92.598100000000002</v>
      </c>
      <c r="L85" s="47">
        <v>24.508900000000001</v>
      </c>
      <c r="M85" s="47">
        <v>130.14879999999999</v>
      </c>
      <c r="N85" s="47">
        <v>48.537599999999998</v>
      </c>
      <c r="O85" s="47">
        <v>53.998199999999997</v>
      </c>
      <c r="P85" s="47">
        <v>52.121899999999997</v>
      </c>
      <c r="Q85" s="47">
        <v>78.933300000000003</v>
      </c>
      <c r="R85" s="47">
        <v>75.724400000000003</v>
      </c>
      <c r="S85" s="47">
        <v>118.8342</v>
      </c>
      <c r="T85" s="47">
        <v>35.823500000000003</v>
      </c>
      <c r="U85" s="47">
        <v>67.454599999999999</v>
      </c>
      <c r="V85" s="47">
        <v>87.203100000000006</v>
      </c>
      <c r="W85" s="47">
        <v>89.824799999999996</v>
      </c>
      <c r="X85" s="47">
        <v>64.832800000000006</v>
      </c>
      <c r="Y85" s="47">
        <v>115.5851</v>
      </c>
      <c r="Z85" s="47">
        <v>1.1237999999999999</v>
      </c>
      <c r="AA85" s="47">
        <v>37.948700000000002</v>
      </c>
      <c r="AB85" s="47">
        <v>116.709</v>
      </c>
      <c r="AC85" s="47">
        <v>37.948700000000002</v>
      </c>
      <c r="AD85" s="47">
        <v>63.5167</v>
      </c>
      <c r="AE85" s="47">
        <v>3.9379</v>
      </c>
      <c r="AF85" s="47">
        <v>20.084599999999998</v>
      </c>
      <c r="AG85" s="47">
        <v>47.37</v>
      </c>
      <c r="AH85" s="47">
        <v>52.171399999999998</v>
      </c>
      <c r="AI85" s="47">
        <v>15.283200000000001</v>
      </c>
      <c r="AJ85" s="47">
        <v>53.192300000000003</v>
      </c>
      <c r="AK85" s="47">
        <v>34.010800000000003</v>
      </c>
      <c r="AL85" s="47">
        <v>41.975000000000001</v>
      </c>
      <c r="AM85" s="47">
        <v>45.228099999999998</v>
      </c>
      <c r="AN85" s="47">
        <v>66.662700000000001</v>
      </c>
      <c r="AO85" s="47">
        <v>20.540400000000002</v>
      </c>
      <c r="AP85" s="47">
        <v>41.130899999999997</v>
      </c>
      <c r="AQ85" s="47">
        <v>48.693899999999999</v>
      </c>
      <c r="AR85" s="47">
        <v>69.360799999999998</v>
      </c>
      <c r="AS85" s="47">
        <v>20.463999999999999</v>
      </c>
      <c r="AT85" s="47">
        <v>20.928699999999999</v>
      </c>
      <c r="AU85" s="47">
        <v>43.904200000000003</v>
      </c>
      <c r="AV85" s="47">
        <v>49.473300000000002</v>
      </c>
      <c r="AW85" s="47">
        <v>15.359500000000001</v>
      </c>
      <c r="AX85" s="47">
        <v>40.486400000000003</v>
      </c>
      <c r="AY85" s="47">
        <v>76.2226</v>
      </c>
      <c r="AZ85" s="47">
        <v>87.444400000000002</v>
      </c>
      <c r="BA85" s="47">
        <v>29.264600000000002</v>
      </c>
      <c r="BB85" s="47">
        <v>21.5731</v>
      </c>
      <c r="BC85" s="47">
        <v>16.375499999999999</v>
      </c>
      <c r="BD85" s="47">
        <v>31.389800000000001</v>
      </c>
      <c r="BE85" s="47">
        <v>6.5589000000000004</v>
      </c>
      <c r="BF85" s="47">
        <v>44.499400000000001</v>
      </c>
      <c r="BG85" s="47">
        <v>34.433900000000001</v>
      </c>
      <c r="BH85" s="47">
        <v>51.788800000000002</v>
      </c>
      <c r="BI85" s="47">
        <v>27.144500000000001</v>
      </c>
      <c r="BJ85" s="47">
        <v>70.733999999999995</v>
      </c>
      <c r="BK85" s="47">
        <v>8.1991999999999994</v>
      </c>
      <c r="BL85" s="47">
        <v>72.209599999999995</v>
      </c>
      <c r="BM85" s="47">
        <v>3.5148000000000001</v>
      </c>
      <c r="BN85" s="47">
        <v>10.2707</v>
      </c>
      <c r="BO85" s="47">
        <v>65.453699999999998</v>
      </c>
      <c r="BP85" s="47">
        <v>48.100099999999998</v>
      </c>
      <c r="BQ85" s="47">
        <v>27.624300000000002</v>
      </c>
      <c r="BR85" s="47">
        <v>58.624299999999998</v>
      </c>
      <c r="BS85" s="47">
        <v>60.209899999999998</v>
      </c>
      <c r="BT85" s="47">
        <v>3.4352999999999998</v>
      </c>
      <c r="BU85" s="47">
        <v>32.388199999999998</v>
      </c>
    </row>
    <row r="86" spans="1:73">
      <c r="A86" t="s">
        <v>518</v>
      </c>
      <c r="B86" t="s">
        <v>509</v>
      </c>
      <c r="C86" t="s">
        <v>0</v>
      </c>
      <c r="D86">
        <v>15</v>
      </c>
      <c r="F86" s="47">
        <v>8906.4112000000005</v>
      </c>
      <c r="G86" s="47">
        <v>2476.4466000000002</v>
      </c>
      <c r="H86" s="47">
        <v>2396.4101999999998</v>
      </c>
      <c r="I86" s="47">
        <v>4033.5544</v>
      </c>
      <c r="J86" s="47">
        <v>2476.4466000000002</v>
      </c>
      <c r="K86" s="47">
        <v>6429.9646000000002</v>
      </c>
      <c r="L86" s="47">
        <v>75.323099999999997</v>
      </c>
      <c r="M86" s="47">
        <v>8831.0881000000008</v>
      </c>
      <c r="N86" s="47">
        <v>2640.3126999999999</v>
      </c>
      <c r="O86" s="47">
        <v>3669.6291999999999</v>
      </c>
      <c r="P86" s="47">
        <v>2596.4693000000002</v>
      </c>
      <c r="Q86" s="47">
        <v>4819.4925000000003</v>
      </c>
      <c r="R86" s="47">
        <v>4086.9187000000002</v>
      </c>
      <c r="S86" s="47">
        <v>4496.9165999999996</v>
      </c>
      <c r="T86" s="47">
        <v>4409.4946</v>
      </c>
      <c r="U86" s="47">
        <v>5195.3549000000003</v>
      </c>
      <c r="V86" s="47">
        <v>3711.0563000000002</v>
      </c>
      <c r="W86" s="47">
        <v>5496.1295</v>
      </c>
      <c r="X86" s="47">
        <v>3410.2817</v>
      </c>
      <c r="Y86" s="47">
        <v>3638.3321999999998</v>
      </c>
      <c r="Z86" s="47">
        <v>620.52449999999999</v>
      </c>
      <c r="AA86" s="47">
        <v>4647.5544</v>
      </c>
      <c r="AB86" s="47">
        <v>4258.8567999999996</v>
      </c>
      <c r="AC86" s="47">
        <v>4647.5544</v>
      </c>
      <c r="AD86" s="47">
        <v>3049.4270999999999</v>
      </c>
      <c r="AE86" s="47">
        <v>2145.9277999999999</v>
      </c>
      <c r="AF86" s="47">
        <v>1643.4401</v>
      </c>
      <c r="AG86" s="47">
        <v>3551.9148</v>
      </c>
      <c r="AH86" s="47">
        <v>2622.6188999999999</v>
      </c>
      <c r="AI86" s="47">
        <v>2572.7359999999999</v>
      </c>
      <c r="AJ86" s="47">
        <v>1209.4296999999999</v>
      </c>
      <c r="AK86" s="47">
        <v>2501.6266000000001</v>
      </c>
      <c r="AL86" s="47">
        <v>833.00649999999996</v>
      </c>
      <c r="AM86" s="47">
        <v>2878.0497</v>
      </c>
      <c r="AN86" s="47">
        <v>1874.2977000000001</v>
      </c>
      <c r="AO86" s="47">
        <v>1836.7585999999999</v>
      </c>
      <c r="AP86" s="47">
        <v>1356.3621000000001</v>
      </c>
      <c r="AQ86" s="47">
        <v>4139.7673999999997</v>
      </c>
      <c r="AR86" s="47">
        <v>2716.9407000000001</v>
      </c>
      <c r="AS86" s="47">
        <v>2779.1887999999999</v>
      </c>
      <c r="AT86" s="47">
        <v>1120.0844999999999</v>
      </c>
      <c r="AU86" s="47">
        <v>2290.1972000000001</v>
      </c>
      <c r="AV86" s="47">
        <v>1779.9758999999999</v>
      </c>
      <c r="AW86" s="47">
        <v>1630.3056999999999</v>
      </c>
      <c r="AX86" s="47">
        <v>1162.7733000000001</v>
      </c>
      <c r="AY86" s="47">
        <v>3096.0835000000002</v>
      </c>
      <c r="AZ86" s="47">
        <v>1969.8970999999999</v>
      </c>
      <c r="BA86" s="47">
        <v>2288.9596999999999</v>
      </c>
      <c r="BB86" s="47">
        <v>1313.6732999999999</v>
      </c>
      <c r="BC86" s="47">
        <v>3333.8811000000001</v>
      </c>
      <c r="BD86" s="47">
        <v>2527.0194999999999</v>
      </c>
      <c r="BE86" s="47">
        <v>2120.5349000000001</v>
      </c>
      <c r="BF86" s="47">
        <v>2008.9924000000001</v>
      </c>
      <c r="BG86" s="47">
        <v>2810.5001000000002</v>
      </c>
      <c r="BH86" s="47">
        <v>2281.1170000000002</v>
      </c>
      <c r="BI86" s="47">
        <v>2538.3755999999998</v>
      </c>
      <c r="BJ86" s="47">
        <v>3497.4041000000002</v>
      </c>
      <c r="BK86" s="47">
        <v>1322.0884000000001</v>
      </c>
      <c r="BL86" s="47">
        <v>2249.8643999999999</v>
      </c>
      <c r="BM86" s="47">
        <v>1837.0543</v>
      </c>
      <c r="BN86" s="47">
        <v>195.3296</v>
      </c>
      <c r="BO86" s="47">
        <v>3891.5889999999999</v>
      </c>
      <c r="BP86" s="47">
        <v>999.51250000000005</v>
      </c>
      <c r="BQ86" s="47">
        <v>3087.4061999999999</v>
      </c>
      <c r="BR86" s="47">
        <v>1962.9436000000001</v>
      </c>
      <c r="BS86" s="47">
        <v>2533.973</v>
      </c>
      <c r="BT86" s="47">
        <v>513.50300000000004</v>
      </c>
      <c r="BU86" s="47">
        <v>3895.9915000000001</v>
      </c>
    </row>
    <row r="87" spans="1:73">
      <c r="A87" t="s">
        <v>518</v>
      </c>
      <c r="B87" t="s">
        <v>509</v>
      </c>
      <c r="C87" t="s">
        <v>1</v>
      </c>
      <c r="D87">
        <v>16</v>
      </c>
      <c r="F87" s="47">
        <v>7933.7624999999998</v>
      </c>
      <c r="G87" s="47">
        <v>1704.2909</v>
      </c>
      <c r="H87" s="47">
        <v>2359.5414000000001</v>
      </c>
      <c r="I87" s="47">
        <v>3869.9301999999998</v>
      </c>
      <c r="J87" s="47">
        <v>1704.2909</v>
      </c>
      <c r="K87" s="47">
        <v>6229.4715999999999</v>
      </c>
      <c r="L87" s="47">
        <v>0</v>
      </c>
      <c r="M87" s="47">
        <v>7933.7624999999998</v>
      </c>
      <c r="N87" s="47">
        <v>1678.5967000000001</v>
      </c>
      <c r="O87" s="47">
        <v>4020.2957999999999</v>
      </c>
      <c r="P87" s="47">
        <v>2234.8699000000001</v>
      </c>
      <c r="Q87" s="47">
        <v>4063.4422</v>
      </c>
      <c r="R87" s="47">
        <v>3870.3204000000001</v>
      </c>
      <c r="S87" s="47">
        <v>3290.1878000000002</v>
      </c>
      <c r="T87" s="47">
        <v>4643.5747000000001</v>
      </c>
      <c r="U87" s="47">
        <v>4261.7524999999996</v>
      </c>
      <c r="V87" s="47">
        <v>3672.01</v>
      </c>
      <c r="W87" s="47">
        <v>5195.7929999999997</v>
      </c>
      <c r="X87" s="47">
        <v>2737.9695000000002</v>
      </c>
      <c r="Y87" s="47">
        <v>1329.4441999999999</v>
      </c>
      <c r="Z87" s="47">
        <v>990.30539999999996</v>
      </c>
      <c r="AA87" s="47">
        <v>5614.0129999999999</v>
      </c>
      <c r="AB87" s="47">
        <v>2319.7496000000001</v>
      </c>
      <c r="AC87" s="47">
        <v>5614.0129999999999</v>
      </c>
      <c r="AD87" s="47">
        <v>1696.1467</v>
      </c>
      <c r="AE87" s="47">
        <v>2565.6057999999998</v>
      </c>
      <c r="AF87" s="47">
        <v>1057.1186</v>
      </c>
      <c r="AG87" s="47">
        <v>3204.6338999999998</v>
      </c>
      <c r="AH87" s="47">
        <v>1752.7559000000001</v>
      </c>
      <c r="AI87" s="47">
        <v>2508.9965999999999</v>
      </c>
      <c r="AJ87" s="47">
        <v>623.60289999999998</v>
      </c>
      <c r="AK87" s="47">
        <v>3048.4070999999999</v>
      </c>
      <c r="AL87" s="47">
        <v>647.17229999999995</v>
      </c>
      <c r="AM87" s="47">
        <v>3024.8377</v>
      </c>
      <c r="AN87" s="47">
        <v>1537.4319</v>
      </c>
      <c r="AO87" s="47">
        <v>2134.5781000000002</v>
      </c>
      <c r="AP87" s="47">
        <v>919.13260000000002</v>
      </c>
      <c r="AQ87" s="47">
        <v>4276.6603999999998</v>
      </c>
      <c r="AR87" s="47">
        <v>2050.1774999999998</v>
      </c>
      <c r="AS87" s="47">
        <v>3145.6154000000001</v>
      </c>
      <c r="AT87" s="47">
        <v>785.15830000000005</v>
      </c>
      <c r="AU87" s="47">
        <v>1952.8112000000001</v>
      </c>
      <c r="AV87" s="47">
        <v>1240.0102999999999</v>
      </c>
      <c r="AW87" s="47">
        <v>1497.9593</v>
      </c>
      <c r="AX87" s="47">
        <v>558.74519999999995</v>
      </c>
      <c r="AY87" s="47">
        <v>1761.0043000000001</v>
      </c>
      <c r="AZ87" s="47">
        <v>757.35270000000003</v>
      </c>
      <c r="BA87" s="47">
        <v>1562.3969</v>
      </c>
      <c r="BB87" s="47">
        <v>1145.5456999999999</v>
      </c>
      <c r="BC87" s="47">
        <v>4468.4673000000003</v>
      </c>
      <c r="BD87" s="47">
        <v>2532.8350999999998</v>
      </c>
      <c r="BE87" s="47">
        <v>3081.1777999999999</v>
      </c>
      <c r="BF87" s="47">
        <v>1076.7935</v>
      </c>
      <c r="BG87" s="47">
        <v>2986.6487000000002</v>
      </c>
      <c r="BH87" s="47">
        <v>1533.154</v>
      </c>
      <c r="BI87" s="47">
        <v>2530.2881000000002</v>
      </c>
      <c r="BJ87" s="47">
        <v>2410.7925</v>
      </c>
      <c r="BK87" s="47">
        <v>1652.6496</v>
      </c>
      <c r="BL87" s="47">
        <v>1242.9561000000001</v>
      </c>
      <c r="BM87" s="47">
        <v>2627.3643000000002</v>
      </c>
      <c r="BN87" s="47">
        <v>171.1369</v>
      </c>
      <c r="BO87" s="47">
        <v>3699.1835000000001</v>
      </c>
      <c r="BP87" s="47">
        <v>879.39530000000002</v>
      </c>
      <c r="BQ87" s="47">
        <v>2990.9250999999999</v>
      </c>
      <c r="BR87" s="47">
        <v>1230.9657</v>
      </c>
      <c r="BS87" s="47">
        <v>2059.2221</v>
      </c>
      <c r="BT87" s="47">
        <v>473.3252</v>
      </c>
      <c r="BU87" s="47">
        <v>4170.2494999999999</v>
      </c>
    </row>
    <row r="88" spans="1:73">
      <c r="A88" t="s">
        <v>518</v>
      </c>
      <c r="B88" t="s">
        <v>509</v>
      </c>
      <c r="C88" t="s">
        <v>505</v>
      </c>
      <c r="D88">
        <v>17</v>
      </c>
      <c r="F88" s="47">
        <v>1667.0989</v>
      </c>
      <c r="G88" s="47">
        <v>409.52480000000003</v>
      </c>
      <c r="H88" s="47">
        <v>435.10410000000002</v>
      </c>
      <c r="I88" s="47">
        <v>822.47</v>
      </c>
      <c r="J88" s="47">
        <v>409.52480000000003</v>
      </c>
      <c r="K88" s="47">
        <v>1257.5741</v>
      </c>
      <c r="L88" s="47">
        <v>2.1796000000000002</v>
      </c>
      <c r="M88" s="47">
        <v>1664.9192</v>
      </c>
      <c r="N88" s="47">
        <v>257.3125</v>
      </c>
      <c r="O88" s="47">
        <v>727.83770000000004</v>
      </c>
      <c r="P88" s="47">
        <v>681.94870000000003</v>
      </c>
      <c r="Q88" s="47">
        <v>632.05870000000004</v>
      </c>
      <c r="R88" s="47">
        <v>1035.0401999999999</v>
      </c>
      <c r="S88" s="47">
        <v>597.37580000000003</v>
      </c>
      <c r="T88" s="47">
        <v>1069.723</v>
      </c>
      <c r="U88" s="47">
        <v>1269.2840000000001</v>
      </c>
      <c r="V88" s="47">
        <v>397.81479999999999</v>
      </c>
      <c r="W88" s="47">
        <v>724.25670000000002</v>
      </c>
      <c r="X88" s="47">
        <v>942.84220000000005</v>
      </c>
      <c r="Y88" s="47">
        <v>806.25789999999995</v>
      </c>
      <c r="Z88" s="47">
        <v>139.27189999999999</v>
      </c>
      <c r="AA88" s="47">
        <v>721.56910000000005</v>
      </c>
      <c r="AB88" s="47">
        <v>945.52980000000002</v>
      </c>
      <c r="AC88" s="47">
        <v>721.56910000000005</v>
      </c>
      <c r="AD88" s="47">
        <v>823.92219999999998</v>
      </c>
      <c r="AE88" s="47">
        <v>445.36189999999999</v>
      </c>
      <c r="AF88" s="47">
        <v>299.55560000000003</v>
      </c>
      <c r="AG88" s="47">
        <v>969.72839999999997</v>
      </c>
      <c r="AH88" s="47">
        <v>450.7312</v>
      </c>
      <c r="AI88" s="47">
        <v>818.55280000000005</v>
      </c>
      <c r="AJ88" s="47">
        <v>121.60760000000001</v>
      </c>
      <c r="AK88" s="47">
        <v>276.20729999999998</v>
      </c>
      <c r="AL88" s="47">
        <v>109.9692</v>
      </c>
      <c r="AM88" s="47">
        <v>287.84570000000002</v>
      </c>
      <c r="AN88" s="47">
        <v>146.6446</v>
      </c>
      <c r="AO88" s="47">
        <v>251.17019999999999</v>
      </c>
      <c r="AP88" s="47">
        <v>183.69900000000001</v>
      </c>
      <c r="AQ88" s="47">
        <v>540.55769999999995</v>
      </c>
      <c r="AR88" s="47">
        <v>239.00030000000001</v>
      </c>
      <c r="AS88" s="47">
        <v>485.25639999999999</v>
      </c>
      <c r="AT88" s="47">
        <v>225.82570000000001</v>
      </c>
      <c r="AU88" s="47">
        <v>717.01639999999998</v>
      </c>
      <c r="AV88" s="47">
        <v>358.37549999999999</v>
      </c>
      <c r="AW88" s="47">
        <v>584.46659999999997</v>
      </c>
      <c r="AX88" s="47">
        <v>204.0025</v>
      </c>
      <c r="AY88" s="47">
        <v>741.52719999999999</v>
      </c>
      <c r="AZ88" s="47">
        <v>289.70260000000002</v>
      </c>
      <c r="BA88" s="47">
        <v>655.82709999999997</v>
      </c>
      <c r="BB88" s="47">
        <v>205.5222</v>
      </c>
      <c r="BC88" s="47">
        <v>516.04690000000005</v>
      </c>
      <c r="BD88" s="47">
        <v>307.67320000000001</v>
      </c>
      <c r="BE88" s="47">
        <v>413.89589999999998</v>
      </c>
      <c r="BF88" s="47">
        <v>275.70440000000002</v>
      </c>
      <c r="BG88" s="47">
        <v>356.35419999999999</v>
      </c>
      <c r="BH88" s="47">
        <v>336.08460000000002</v>
      </c>
      <c r="BI88" s="47">
        <v>295.97410000000002</v>
      </c>
      <c r="BJ88" s="47">
        <v>389.03219999999999</v>
      </c>
      <c r="BK88" s="47">
        <v>243.0265</v>
      </c>
      <c r="BL88" s="47">
        <v>669.82529999999997</v>
      </c>
      <c r="BM88" s="47">
        <v>365.2149</v>
      </c>
      <c r="BN88" s="47">
        <v>73.440200000000004</v>
      </c>
      <c r="BO88" s="47">
        <v>961.6</v>
      </c>
      <c r="BP88" s="47">
        <v>208.34370000000001</v>
      </c>
      <c r="BQ88" s="47">
        <v>826.69650000000001</v>
      </c>
      <c r="BR88" s="47">
        <v>252.17740000000001</v>
      </c>
      <c r="BS88" s="47">
        <v>345.19839999999999</v>
      </c>
      <c r="BT88" s="47">
        <v>157.34729999999999</v>
      </c>
      <c r="BU88" s="47">
        <v>912.37570000000005</v>
      </c>
    </row>
    <row r="89" spans="1:73">
      <c r="A89" t="s">
        <v>518</v>
      </c>
      <c r="B89" t="s">
        <v>509</v>
      </c>
      <c r="C89" t="s">
        <v>74</v>
      </c>
      <c r="D89">
        <v>18</v>
      </c>
      <c r="F89" s="47">
        <v>119.2861</v>
      </c>
      <c r="G89" s="47">
        <v>14.5009</v>
      </c>
      <c r="H89" s="47">
        <v>37.291699999999999</v>
      </c>
      <c r="I89" s="47">
        <v>67.493499999999997</v>
      </c>
      <c r="J89" s="47">
        <v>14.5009</v>
      </c>
      <c r="K89" s="47">
        <v>104.7852</v>
      </c>
      <c r="L89" s="47">
        <v>0</v>
      </c>
      <c r="M89" s="47">
        <v>119.2861</v>
      </c>
      <c r="N89" s="47">
        <v>9.9337999999999997</v>
      </c>
      <c r="O89" s="47">
        <v>42.0717</v>
      </c>
      <c r="P89" s="47">
        <v>67.280500000000004</v>
      </c>
      <c r="Q89" s="47">
        <v>26.725000000000001</v>
      </c>
      <c r="R89" s="47">
        <v>92.561099999999996</v>
      </c>
      <c r="S89" s="47">
        <v>49.543300000000002</v>
      </c>
      <c r="T89" s="47">
        <v>69.742800000000003</v>
      </c>
      <c r="U89" s="47">
        <v>88.921199999999999</v>
      </c>
      <c r="V89" s="47">
        <v>30.364899999999999</v>
      </c>
      <c r="W89" s="47">
        <v>60.006500000000003</v>
      </c>
      <c r="X89" s="47">
        <v>59.279600000000002</v>
      </c>
      <c r="Y89" s="47">
        <v>35.939599999999999</v>
      </c>
      <c r="Z89" s="47">
        <v>4.0452000000000004</v>
      </c>
      <c r="AA89" s="47">
        <v>79.301299999999998</v>
      </c>
      <c r="AB89" s="47">
        <v>39.9848</v>
      </c>
      <c r="AC89" s="47">
        <v>79.301299999999998</v>
      </c>
      <c r="AD89" s="47">
        <v>33.0137</v>
      </c>
      <c r="AE89" s="47">
        <v>55.907499999999999</v>
      </c>
      <c r="AF89" s="47">
        <v>12.200900000000001</v>
      </c>
      <c r="AG89" s="47">
        <v>76.720399999999998</v>
      </c>
      <c r="AH89" s="47">
        <v>37.829700000000003</v>
      </c>
      <c r="AI89" s="47">
        <v>51.091500000000003</v>
      </c>
      <c r="AJ89" s="47">
        <v>6.9710999999999999</v>
      </c>
      <c r="AK89" s="47">
        <v>23.393799999999999</v>
      </c>
      <c r="AL89" s="47">
        <v>2.2999999999999998</v>
      </c>
      <c r="AM89" s="47">
        <v>28.064800000000002</v>
      </c>
      <c r="AN89" s="47">
        <v>11.7136</v>
      </c>
      <c r="AO89" s="47">
        <v>18.651299999999999</v>
      </c>
      <c r="AP89" s="47">
        <v>8.5960000000000001</v>
      </c>
      <c r="AQ89" s="47">
        <v>51.410499999999999</v>
      </c>
      <c r="AR89" s="47">
        <v>24.942499999999999</v>
      </c>
      <c r="AS89" s="47">
        <v>35.064</v>
      </c>
      <c r="AT89" s="47">
        <v>5.9048999999999996</v>
      </c>
      <c r="AU89" s="47">
        <v>53.374699999999997</v>
      </c>
      <c r="AV89" s="47">
        <v>24.6008</v>
      </c>
      <c r="AW89" s="47">
        <v>34.678800000000003</v>
      </c>
      <c r="AX89" s="47">
        <v>2.4666999999999999</v>
      </c>
      <c r="AY89" s="47">
        <v>37.518000000000001</v>
      </c>
      <c r="AZ89" s="47">
        <v>14.2384</v>
      </c>
      <c r="BA89" s="47">
        <v>25.746400000000001</v>
      </c>
      <c r="BB89" s="47">
        <v>12.0342</v>
      </c>
      <c r="BC89" s="47">
        <v>67.267099999999999</v>
      </c>
      <c r="BD89" s="47">
        <v>35.304900000000004</v>
      </c>
      <c r="BE89" s="47">
        <v>43.996400000000001</v>
      </c>
      <c r="BF89" s="47">
        <v>5.4524999999999997</v>
      </c>
      <c r="BG89" s="47">
        <v>21.272500000000001</v>
      </c>
      <c r="BH89" s="47">
        <v>13.894399999999999</v>
      </c>
      <c r="BI89" s="47">
        <v>12.8306</v>
      </c>
      <c r="BJ89" s="47">
        <v>21.631</v>
      </c>
      <c r="BK89" s="47">
        <v>5.0940000000000003</v>
      </c>
      <c r="BL89" s="47">
        <v>34.532299999999999</v>
      </c>
      <c r="BM89" s="47">
        <v>58.028799999999997</v>
      </c>
      <c r="BN89" s="47">
        <v>0.60660000000000003</v>
      </c>
      <c r="BO89" s="47">
        <v>91.954499999999996</v>
      </c>
      <c r="BP89" s="47">
        <v>27.912299999999998</v>
      </c>
      <c r="BQ89" s="47">
        <v>64.648799999999994</v>
      </c>
      <c r="BR89" s="47">
        <v>12.8498</v>
      </c>
      <c r="BS89" s="47">
        <v>36.6935</v>
      </c>
      <c r="BT89" s="47">
        <v>1.6511</v>
      </c>
      <c r="BU89" s="47">
        <v>68.091700000000003</v>
      </c>
    </row>
    <row r="90" spans="1:73">
      <c r="A90" t="s">
        <v>518</v>
      </c>
      <c r="B90" t="s">
        <v>509</v>
      </c>
      <c r="C90" t="s">
        <v>65</v>
      </c>
      <c r="D90">
        <v>19</v>
      </c>
      <c r="F90" s="47">
        <v>4016.6394</v>
      </c>
      <c r="G90" s="47">
        <v>1057.9728</v>
      </c>
      <c r="H90" s="47">
        <v>1081.7195999999999</v>
      </c>
      <c r="I90" s="47">
        <v>1876.9469999999999</v>
      </c>
      <c r="J90" s="47">
        <v>1057.9728</v>
      </c>
      <c r="K90" s="47">
        <v>2958.6666</v>
      </c>
      <c r="L90" s="47">
        <v>41.085799999999999</v>
      </c>
      <c r="M90" s="47">
        <v>3975.5535</v>
      </c>
      <c r="N90" s="47">
        <v>1492.5474999999999</v>
      </c>
      <c r="O90" s="47">
        <v>1792.2813000000001</v>
      </c>
      <c r="P90" s="47">
        <v>731.81050000000005</v>
      </c>
      <c r="Q90" s="47">
        <v>2736.7114000000001</v>
      </c>
      <c r="R90" s="47">
        <v>1279.9278999999999</v>
      </c>
      <c r="S90" s="47">
        <v>1841.242</v>
      </c>
      <c r="T90" s="47">
        <v>2175.3973999999998</v>
      </c>
      <c r="U90" s="47">
        <v>1849.8554999999999</v>
      </c>
      <c r="V90" s="47">
        <v>2166.7838000000002</v>
      </c>
      <c r="W90" s="47">
        <v>3277.5614</v>
      </c>
      <c r="X90" s="47">
        <v>739.07799999999997</v>
      </c>
      <c r="Y90" s="47">
        <v>262.48309999999998</v>
      </c>
      <c r="Z90" s="47">
        <v>715.95680000000004</v>
      </c>
      <c r="AA90" s="47">
        <v>3038.1994</v>
      </c>
      <c r="AB90" s="47">
        <v>978.44</v>
      </c>
      <c r="AC90" s="47">
        <v>3038.1994</v>
      </c>
      <c r="AD90" s="47">
        <v>584.82579999999996</v>
      </c>
      <c r="AE90" s="47">
        <v>1265.0297</v>
      </c>
      <c r="AF90" s="47">
        <v>552.97130000000004</v>
      </c>
      <c r="AG90" s="47">
        <v>1296.8842</v>
      </c>
      <c r="AH90" s="47">
        <v>874.12249999999995</v>
      </c>
      <c r="AI90" s="47">
        <v>975.73299999999995</v>
      </c>
      <c r="AJ90" s="47">
        <v>393.61410000000001</v>
      </c>
      <c r="AK90" s="47">
        <v>1773.1696999999999</v>
      </c>
      <c r="AL90" s="47">
        <v>505.00150000000002</v>
      </c>
      <c r="AM90" s="47">
        <v>1661.7824000000001</v>
      </c>
      <c r="AN90" s="47">
        <v>967.11950000000002</v>
      </c>
      <c r="AO90" s="47">
        <v>1199.6642999999999</v>
      </c>
      <c r="AP90" s="47">
        <v>829.34860000000003</v>
      </c>
      <c r="AQ90" s="47">
        <v>2448.2127999999998</v>
      </c>
      <c r="AR90" s="47">
        <v>1541.5055</v>
      </c>
      <c r="AS90" s="47">
        <v>1736.0559000000001</v>
      </c>
      <c r="AT90" s="47">
        <v>228.6242</v>
      </c>
      <c r="AU90" s="47">
        <v>510.4538</v>
      </c>
      <c r="AV90" s="47">
        <v>299.73649999999998</v>
      </c>
      <c r="AW90" s="47">
        <v>439.34140000000002</v>
      </c>
      <c r="AX90" s="47">
        <v>338.1164</v>
      </c>
      <c r="AY90" s="47">
        <v>640.32360000000006</v>
      </c>
      <c r="AZ90" s="47">
        <v>289.29829999999998</v>
      </c>
      <c r="BA90" s="47">
        <v>689.14170000000001</v>
      </c>
      <c r="BB90" s="47">
        <v>719.85640000000001</v>
      </c>
      <c r="BC90" s="47">
        <v>2318.3429999999998</v>
      </c>
      <c r="BD90" s="47">
        <v>1551.9437</v>
      </c>
      <c r="BE90" s="47">
        <v>1486.2556999999999</v>
      </c>
      <c r="BF90" s="47">
        <v>594.18320000000006</v>
      </c>
      <c r="BG90" s="47">
        <v>2142.5282999999999</v>
      </c>
      <c r="BH90" s="47">
        <v>1008.4316</v>
      </c>
      <c r="BI90" s="47">
        <v>1728.2798</v>
      </c>
      <c r="BJ90" s="47">
        <v>1595.8566000000001</v>
      </c>
      <c r="BK90" s="47">
        <v>1140.8548000000001</v>
      </c>
      <c r="BL90" s="47">
        <v>384.2568</v>
      </c>
      <c r="BM90" s="47">
        <v>895.67110000000002</v>
      </c>
      <c r="BN90" s="47">
        <v>49.541200000000003</v>
      </c>
      <c r="BO90" s="47">
        <v>1230.3868</v>
      </c>
      <c r="BP90" s="47">
        <v>245.3854</v>
      </c>
      <c r="BQ90" s="47">
        <v>1034.5425</v>
      </c>
      <c r="BR90" s="47">
        <v>657.63679999999999</v>
      </c>
      <c r="BS90" s="47">
        <v>1183.6052</v>
      </c>
      <c r="BT90" s="47">
        <v>400.33600000000001</v>
      </c>
      <c r="BU90" s="47">
        <v>1775.0613000000001</v>
      </c>
    </row>
    <row r="91" spans="1:73">
      <c r="A91" t="s">
        <v>518</v>
      </c>
      <c r="B91" t="s">
        <v>509</v>
      </c>
      <c r="C91" t="s">
        <v>506</v>
      </c>
      <c r="D91">
        <v>20</v>
      </c>
      <c r="F91" s="47">
        <v>1582.8883000000001</v>
      </c>
      <c r="G91" s="47">
        <v>289.88839999999999</v>
      </c>
      <c r="H91" s="47">
        <v>385.58909999999997</v>
      </c>
      <c r="I91" s="47">
        <v>907.41089999999997</v>
      </c>
      <c r="J91" s="47">
        <v>289.88839999999999</v>
      </c>
      <c r="K91" s="47">
        <v>1293</v>
      </c>
      <c r="L91" s="47">
        <v>8.7951999999999995</v>
      </c>
      <c r="M91" s="47">
        <v>1574.0932</v>
      </c>
      <c r="N91" s="47">
        <v>476.91250000000002</v>
      </c>
      <c r="O91" s="47">
        <v>705.69740000000002</v>
      </c>
      <c r="P91" s="47">
        <v>400.27850000000001</v>
      </c>
      <c r="Q91" s="47">
        <v>908.90409999999997</v>
      </c>
      <c r="R91" s="47">
        <v>673.98419999999999</v>
      </c>
      <c r="S91" s="47">
        <v>880.24360000000001</v>
      </c>
      <c r="T91" s="47">
        <v>702.64469999999994</v>
      </c>
      <c r="U91" s="47">
        <v>627.5421</v>
      </c>
      <c r="V91" s="47">
        <v>955.34619999999995</v>
      </c>
      <c r="W91" s="47">
        <v>1254.8685</v>
      </c>
      <c r="X91" s="47">
        <v>328.01979999999998</v>
      </c>
      <c r="Y91" s="47">
        <v>202.32820000000001</v>
      </c>
      <c r="Z91" s="47">
        <v>50.407200000000003</v>
      </c>
      <c r="AA91" s="47">
        <v>1330.1529</v>
      </c>
      <c r="AB91" s="47">
        <v>252.7354</v>
      </c>
      <c r="AC91" s="47">
        <v>1330.1529</v>
      </c>
      <c r="AD91" s="47">
        <v>133.3742</v>
      </c>
      <c r="AE91" s="47">
        <v>494.16800000000001</v>
      </c>
      <c r="AF91" s="47">
        <v>121.9358</v>
      </c>
      <c r="AG91" s="47">
        <v>505.60629999999998</v>
      </c>
      <c r="AH91" s="47">
        <v>325.55810000000002</v>
      </c>
      <c r="AI91" s="47">
        <v>301.98399999999998</v>
      </c>
      <c r="AJ91" s="47">
        <v>119.3612</v>
      </c>
      <c r="AK91" s="47">
        <v>835.98500000000001</v>
      </c>
      <c r="AL91" s="47">
        <v>167.95259999999999</v>
      </c>
      <c r="AM91" s="47">
        <v>787.39359999999999</v>
      </c>
      <c r="AN91" s="47">
        <v>554.68550000000005</v>
      </c>
      <c r="AO91" s="47">
        <v>400.66070000000002</v>
      </c>
      <c r="AP91" s="47">
        <v>209.82900000000001</v>
      </c>
      <c r="AQ91" s="47">
        <v>1045.0395000000001</v>
      </c>
      <c r="AR91" s="47">
        <v>701.00800000000004</v>
      </c>
      <c r="AS91" s="47">
        <v>553.86059999999998</v>
      </c>
      <c r="AT91" s="47">
        <v>80.059399999999997</v>
      </c>
      <c r="AU91" s="47">
        <v>247.96039999999999</v>
      </c>
      <c r="AV91" s="47">
        <v>179.23570000000001</v>
      </c>
      <c r="AW91" s="47">
        <v>148.7841</v>
      </c>
      <c r="AX91" s="47">
        <v>48.146599999999999</v>
      </c>
      <c r="AY91" s="47">
        <v>204.5889</v>
      </c>
      <c r="AZ91" s="47">
        <v>93.477900000000005</v>
      </c>
      <c r="BA91" s="47">
        <v>159.25749999999999</v>
      </c>
      <c r="BB91" s="47">
        <v>241.74180000000001</v>
      </c>
      <c r="BC91" s="47">
        <v>1088.4111</v>
      </c>
      <c r="BD91" s="47">
        <v>786.76570000000004</v>
      </c>
      <c r="BE91" s="47">
        <v>543.38720000000001</v>
      </c>
      <c r="BF91" s="47">
        <v>99.966200000000001</v>
      </c>
      <c r="BG91" s="47">
        <v>808.93790000000001</v>
      </c>
      <c r="BH91" s="47">
        <v>274.44720000000001</v>
      </c>
      <c r="BI91" s="47">
        <v>634.45690000000002</v>
      </c>
      <c r="BJ91" s="47">
        <v>665.28279999999995</v>
      </c>
      <c r="BK91" s="47">
        <v>243.62129999999999</v>
      </c>
      <c r="BL91" s="47">
        <v>152.76920000000001</v>
      </c>
      <c r="BM91" s="47">
        <v>521.21500000000003</v>
      </c>
      <c r="BN91" s="47">
        <v>15.4411</v>
      </c>
      <c r="BO91" s="47">
        <v>658.54309999999998</v>
      </c>
      <c r="BP91" s="47">
        <v>214.96080000000001</v>
      </c>
      <c r="BQ91" s="47">
        <v>459.02350000000001</v>
      </c>
      <c r="BR91" s="47">
        <v>237.4194</v>
      </c>
      <c r="BS91" s="47">
        <v>642.82420000000002</v>
      </c>
      <c r="BT91" s="47">
        <v>52.469000000000001</v>
      </c>
      <c r="BU91" s="47">
        <v>650.17570000000001</v>
      </c>
    </row>
    <row r="92" spans="1:73">
      <c r="A92" t="s">
        <v>518</v>
      </c>
      <c r="B92" t="s">
        <v>509</v>
      </c>
      <c r="C92" t="s">
        <v>507</v>
      </c>
      <c r="D92">
        <v>21</v>
      </c>
      <c r="F92" s="47">
        <v>10062.3598</v>
      </c>
      <c r="G92" s="47">
        <v>2845.2325000000001</v>
      </c>
      <c r="H92" s="47">
        <v>2759.694</v>
      </c>
      <c r="I92" s="47">
        <v>4457.4333999999999</v>
      </c>
      <c r="J92" s="47">
        <v>2845.2325000000001</v>
      </c>
      <c r="K92" s="47">
        <v>7217.1273000000001</v>
      </c>
      <c r="L92" s="47">
        <v>71.265000000000001</v>
      </c>
      <c r="M92" s="47">
        <v>9991.0948000000008</v>
      </c>
      <c r="N92" s="47">
        <v>3073.8661000000002</v>
      </c>
      <c r="O92" s="47">
        <v>4948.5569999999998</v>
      </c>
      <c r="P92" s="47">
        <v>2039.9367999999999</v>
      </c>
      <c r="Q92" s="47">
        <v>6224.5897000000004</v>
      </c>
      <c r="R92" s="47">
        <v>3837.7701000000002</v>
      </c>
      <c r="S92" s="47">
        <v>4329.4438</v>
      </c>
      <c r="T92" s="47">
        <v>5732.9160000000002</v>
      </c>
      <c r="U92" s="47">
        <v>6255.2101000000002</v>
      </c>
      <c r="V92" s="47">
        <v>3807.1496999999999</v>
      </c>
      <c r="W92" s="47">
        <v>6541.7637999999997</v>
      </c>
      <c r="X92" s="47">
        <v>3520.596</v>
      </c>
      <c r="Y92" s="47">
        <v>1003.9561</v>
      </c>
      <c r="Z92" s="47">
        <v>2008.4739999999999</v>
      </c>
      <c r="AA92" s="47">
        <v>7049.9296000000004</v>
      </c>
      <c r="AB92" s="47">
        <v>3012.4301999999998</v>
      </c>
      <c r="AC92" s="47">
        <v>7049.9296000000004</v>
      </c>
      <c r="AD92" s="47">
        <v>2110.79</v>
      </c>
      <c r="AE92" s="47">
        <v>4144.4201000000003</v>
      </c>
      <c r="AF92" s="47">
        <v>1839.1674</v>
      </c>
      <c r="AG92" s="47">
        <v>4416.0427</v>
      </c>
      <c r="AH92" s="47">
        <v>2517.3000000000002</v>
      </c>
      <c r="AI92" s="47">
        <v>3737.9101000000001</v>
      </c>
      <c r="AJ92" s="47">
        <v>901.64020000000005</v>
      </c>
      <c r="AK92" s="47">
        <v>2905.5095000000001</v>
      </c>
      <c r="AL92" s="47">
        <v>1006.0651</v>
      </c>
      <c r="AM92" s="47">
        <v>2801.0846000000001</v>
      </c>
      <c r="AN92" s="47">
        <v>1812.1439</v>
      </c>
      <c r="AO92" s="47">
        <v>1995.0057999999999</v>
      </c>
      <c r="AP92" s="47">
        <v>1819.1503</v>
      </c>
      <c r="AQ92" s="47">
        <v>4722.6134000000002</v>
      </c>
      <c r="AR92" s="47">
        <v>3001.9643999999998</v>
      </c>
      <c r="AS92" s="47">
        <v>3539.7993000000001</v>
      </c>
      <c r="AT92" s="47">
        <v>1026.0822000000001</v>
      </c>
      <c r="AU92" s="47">
        <v>2494.5138999999999</v>
      </c>
      <c r="AV92" s="47">
        <v>1327.4793999999999</v>
      </c>
      <c r="AW92" s="47">
        <v>2193.1167</v>
      </c>
      <c r="AX92" s="47">
        <v>962.65300000000002</v>
      </c>
      <c r="AY92" s="47">
        <v>2049.7772</v>
      </c>
      <c r="AZ92" s="47">
        <v>761.18610000000001</v>
      </c>
      <c r="BA92" s="47">
        <v>2251.2440999999999</v>
      </c>
      <c r="BB92" s="47">
        <v>1882.5795000000001</v>
      </c>
      <c r="BC92" s="47">
        <v>5167.3500999999997</v>
      </c>
      <c r="BD92" s="47">
        <v>3568.2577000000001</v>
      </c>
      <c r="BE92" s="47">
        <v>3481.6718999999998</v>
      </c>
      <c r="BF92" s="47">
        <v>1682.5064</v>
      </c>
      <c r="BG92" s="47">
        <v>4542.0833000000002</v>
      </c>
      <c r="BH92" s="47">
        <v>2667.1601000000001</v>
      </c>
      <c r="BI92" s="47">
        <v>3557.4297000000001</v>
      </c>
      <c r="BJ92" s="47">
        <v>3474.3409000000001</v>
      </c>
      <c r="BK92" s="47">
        <v>2750.2487999999998</v>
      </c>
      <c r="BL92" s="47">
        <v>1329.9237000000001</v>
      </c>
      <c r="BM92" s="47">
        <v>2507.8463999999999</v>
      </c>
      <c r="BN92" s="47">
        <v>178.07249999999999</v>
      </c>
      <c r="BO92" s="47">
        <v>3659.6976</v>
      </c>
      <c r="BP92" s="47">
        <v>855.10289999999998</v>
      </c>
      <c r="BQ92" s="47">
        <v>2982.6671999999999</v>
      </c>
      <c r="BR92" s="47">
        <v>1767.5202999999999</v>
      </c>
      <c r="BS92" s="47">
        <v>2561.9234999999999</v>
      </c>
      <c r="BT92" s="47">
        <v>1077.7121999999999</v>
      </c>
      <c r="BU92" s="47">
        <v>4655.2038000000002</v>
      </c>
    </row>
    <row r="93" spans="1:73">
      <c r="A93" t="s">
        <v>518</v>
      </c>
      <c r="B93" t="s">
        <v>510</v>
      </c>
      <c r="C93" t="s">
        <v>0</v>
      </c>
      <c r="D93">
        <v>22</v>
      </c>
      <c r="F93" s="47">
        <v>2289.8105999999998</v>
      </c>
      <c r="G93" s="47">
        <v>723.1277</v>
      </c>
      <c r="H93" s="47">
        <v>642.19960000000003</v>
      </c>
      <c r="I93" s="47">
        <v>924.48329999999999</v>
      </c>
      <c r="J93" s="47">
        <v>723.1277</v>
      </c>
      <c r="K93" s="47">
        <v>1566.6829</v>
      </c>
      <c r="L93" s="47">
        <v>273.18509999999998</v>
      </c>
      <c r="M93" s="47">
        <v>2016.6255000000001</v>
      </c>
      <c r="N93" s="47">
        <v>1242.3584000000001</v>
      </c>
      <c r="O93" s="47">
        <v>845.50329999999997</v>
      </c>
      <c r="P93" s="47">
        <v>201.94890000000001</v>
      </c>
      <c r="Q93" s="47">
        <v>1863.8934999999999</v>
      </c>
      <c r="R93" s="47">
        <v>425.91719999999998</v>
      </c>
      <c r="S93" s="47">
        <v>1182.2353000000001</v>
      </c>
      <c r="T93" s="47">
        <v>1107.5753999999999</v>
      </c>
      <c r="U93" s="47">
        <v>874.45489999999995</v>
      </c>
      <c r="V93" s="47">
        <v>1415.3557000000001</v>
      </c>
      <c r="W93" s="47">
        <v>1424.7107000000001</v>
      </c>
      <c r="X93" s="47">
        <v>865.1</v>
      </c>
      <c r="Y93" s="47">
        <v>1.7585999999999999</v>
      </c>
      <c r="Z93" s="47">
        <v>0.1898</v>
      </c>
      <c r="AA93" s="47">
        <v>2287.8622999999998</v>
      </c>
      <c r="AB93" s="47">
        <v>1.9482999999999999</v>
      </c>
      <c r="AC93" s="47">
        <v>2287.8622999999998</v>
      </c>
      <c r="AD93" s="47">
        <v>1.7585999999999999</v>
      </c>
      <c r="AE93" s="47">
        <v>872.69640000000004</v>
      </c>
      <c r="AF93" s="47">
        <v>249.40530000000001</v>
      </c>
      <c r="AG93" s="47">
        <v>625.04960000000005</v>
      </c>
      <c r="AH93" s="47">
        <v>410.85629999999998</v>
      </c>
      <c r="AI93" s="47">
        <v>463.59859999999998</v>
      </c>
      <c r="AJ93" s="47">
        <v>0.1898</v>
      </c>
      <c r="AK93" s="47">
        <v>1415.1659999999999</v>
      </c>
      <c r="AL93" s="47">
        <v>473.72250000000003</v>
      </c>
      <c r="AM93" s="47">
        <v>941.63329999999996</v>
      </c>
      <c r="AN93" s="47">
        <v>771.37900000000002</v>
      </c>
      <c r="AO93" s="47">
        <v>643.97670000000005</v>
      </c>
      <c r="AP93" s="47">
        <v>498.83499999999998</v>
      </c>
      <c r="AQ93" s="47">
        <v>925.87559999999996</v>
      </c>
      <c r="AR93" s="47">
        <v>824.86630000000002</v>
      </c>
      <c r="AS93" s="47">
        <v>599.84439999999995</v>
      </c>
      <c r="AT93" s="47">
        <v>224.2927</v>
      </c>
      <c r="AU93" s="47">
        <v>640.80730000000005</v>
      </c>
      <c r="AV93" s="47">
        <v>357.36900000000003</v>
      </c>
      <c r="AW93" s="47">
        <v>507.73099999999999</v>
      </c>
      <c r="AX93" s="47">
        <v>0.93869999999999998</v>
      </c>
      <c r="AY93" s="47">
        <v>1.0097</v>
      </c>
      <c r="AZ93" s="47">
        <v>1.1284000000000001</v>
      </c>
      <c r="BA93" s="47">
        <v>0.81989999999999996</v>
      </c>
      <c r="BB93" s="47">
        <v>722.18910000000005</v>
      </c>
      <c r="BC93" s="47">
        <v>1565.6732</v>
      </c>
      <c r="BD93" s="47">
        <v>1181.1069</v>
      </c>
      <c r="BE93" s="47">
        <v>1106.7555</v>
      </c>
      <c r="BF93" s="47">
        <v>0.93869999999999998</v>
      </c>
      <c r="BG93" s="47">
        <v>1862.9548</v>
      </c>
      <c r="BH93" s="47">
        <v>716.64570000000003</v>
      </c>
      <c r="BI93" s="47">
        <v>1147.2476999999999</v>
      </c>
      <c r="BJ93" s="47">
        <v>1045.7473</v>
      </c>
      <c r="BK93" s="47">
        <v>818.14620000000002</v>
      </c>
      <c r="BL93" s="47">
        <v>1.0097</v>
      </c>
      <c r="BM93" s="47">
        <v>424.90750000000003</v>
      </c>
      <c r="BN93" s="47">
        <v>6.4820000000000002</v>
      </c>
      <c r="BO93" s="47">
        <v>419.43520000000001</v>
      </c>
      <c r="BP93" s="47">
        <v>136.488</v>
      </c>
      <c r="BQ93" s="47">
        <v>289.42919999999998</v>
      </c>
      <c r="BR93" s="47">
        <v>467.17930000000001</v>
      </c>
      <c r="BS93" s="47">
        <v>715.05600000000004</v>
      </c>
      <c r="BT93" s="47">
        <v>255.94839999999999</v>
      </c>
      <c r="BU93" s="47">
        <v>851.62689999999998</v>
      </c>
    </row>
    <row r="94" spans="1:73">
      <c r="A94" t="s">
        <v>518</v>
      </c>
      <c r="B94" t="s">
        <v>510</v>
      </c>
      <c r="C94" t="s">
        <v>1</v>
      </c>
      <c r="D94">
        <v>23</v>
      </c>
      <c r="F94" s="47">
        <v>6669.9853999999996</v>
      </c>
      <c r="G94" s="47">
        <v>1147.7614000000001</v>
      </c>
      <c r="H94" s="47">
        <v>1759.8362999999999</v>
      </c>
      <c r="I94" s="47">
        <v>3762.3876</v>
      </c>
      <c r="J94" s="47">
        <v>1147.7614000000001</v>
      </c>
      <c r="K94" s="47">
        <v>5522.2240000000002</v>
      </c>
      <c r="L94" s="47">
        <v>46.816400000000002</v>
      </c>
      <c r="M94" s="47">
        <v>6623.1689999999999</v>
      </c>
      <c r="N94" s="47">
        <v>1753.1654000000001</v>
      </c>
      <c r="O94" s="47">
        <v>3622.8739999999998</v>
      </c>
      <c r="P94" s="47">
        <v>1293.9460999999999</v>
      </c>
      <c r="Q94" s="47">
        <v>4173.7884000000004</v>
      </c>
      <c r="R94" s="47">
        <v>2496.1970000000001</v>
      </c>
      <c r="S94" s="47">
        <v>3226.6588000000002</v>
      </c>
      <c r="T94" s="47">
        <v>3443.3265999999999</v>
      </c>
      <c r="U94" s="47">
        <v>3696.3226</v>
      </c>
      <c r="V94" s="47">
        <v>2973.6628999999998</v>
      </c>
      <c r="W94" s="47">
        <v>2951.3305999999998</v>
      </c>
      <c r="X94" s="47">
        <v>3718.6547999999998</v>
      </c>
      <c r="Y94" s="47">
        <v>49.983199999999997</v>
      </c>
      <c r="Z94" s="47">
        <v>21.307099999999998</v>
      </c>
      <c r="AA94" s="47">
        <v>6598.6950999999999</v>
      </c>
      <c r="AB94" s="47">
        <v>71.290300000000002</v>
      </c>
      <c r="AC94" s="47">
        <v>6598.6950999999999</v>
      </c>
      <c r="AD94" s="47">
        <v>49.378399999999999</v>
      </c>
      <c r="AE94" s="47">
        <v>3646.9441999999999</v>
      </c>
      <c r="AF94" s="47">
        <v>590.52689999999996</v>
      </c>
      <c r="AG94" s="47">
        <v>3105.7957000000001</v>
      </c>
      <c r="AH94" s="47">
        <v>1731.4236000000001</v>
      </c>
      <c r="AI94" s="47">
        <v>1964.8988999999999</v>
      </c>
      <c r="AJ94" s="47">
        <v>21.911899999999999</v>
      </c>
      <c r="AK94" s="47">
        <v>2951.7509</v>
      </c>
      <c r="AL94" s="47">
        <v>557.23450000000003</v>
      </c>
      <c r="AM94" s="47">
        <v>2416.4283</v>
      </c>
      <c r="AN94" s="47">
        <v>1495.2351000000001</v>
      </c>
      <c r="AO94" s="47">
        <v>1478.4277</v>
      </c>
      <c r="AP94" s="47">
        <v>523.2029</v>
      </c>
      <c r="AQ94" s="47">
        <v>2428.1277</v>
      </c>
      <c r="AR94" s="47">
        <v>1529.3213000000001</v>
      </c>
      <c r="AS94" s="47">
        <v>1422.0092999999999</v>
      </c>
      <c r="AT94" s="47">
        <v>624.55849999999998</v>
      </c>
      <c r="AU94" s="47">
        <v>3094.0963000000002</v>
      </c>
      <c r="AV94" s="47">
        <v>1697.3375000000001</v>
      </c>
      <c r="AW94" s="47">
        <v>2021.3172999999999</v>
      </c>
      <c r="AX94" s="47">
        <v>15.3384</v>
      </c>
      <c r="AY94" s="47">
        <v>55.951900000000002</v>
      </c>
      <c r="AZ94" s="47">
        <v>35.183</v>
      </c>
      <c r="BA94" s="47">
        <v>36.107300000000002</v>
      </c>
      <c r="BB94" s="47">
        <v>1132.423</v>
      </c>
      <c r="BC94" s="47">
        <v>5466.2721000000001</v>
      </c>
      <c r="BD94" s="47">
        <v>3191.4758000000002</v>
      </c>
      <c r="BE94" s="47">
        <v>3407.2193000000002</v>
      </c>
      <c r="BF94" s="47">
        <v>29.822099999999999</v>
      </c>
      <c r="BG94" s="47">
        <v>4143.9663</v>
      </c>
      <c r="BH94" s="47">
        <v>1097.049</v>
      </c>
      <c r="BI94" s="47">
        <v>3076.7395000000001</v>
      </c>
      <c r="BJ94" s="47">
        <v>2220.0506</v>
      </c>
      <c r="BK94" s="47">
        <v>1953.7378000000001</v>
      </c>
      <c r="BL94" s="47">
        <v>41.468200000000003</v>
      </c>
      <c r="BM94" s="47">
        <v>2454.7287999999999</v>
      </c>
      <c r="BN94" s="47">
        <v>50.712400000000002</v>
      </c>
      <c r="BO94" s="47">
        <v>2445.4845</v>
      </c>
      <c r="BP94" s="47">
        <v>1006.6082</v>
      </c>
      <c r="BQ94" s="47">
        <v>1489.5888</v>
      </c>
      <c r="BR94" s="47">
        <v>732.4067</v>
      </c>
      <c r="BS94" s="47">
        <v>2494.2521000000002</v>
      </c>
      <c r="BT94" s="47">
        <v>415.35480000000001</v>
      </c>
      <c r="BU94" s="47">
        <v>3027.9719</v>
      </c>
    </row>
    <row r="95" spans="1:73">
      <c r="A95" t="s">
        <v>518</v>
      </c>
      <c r="B95" t="s">
        <v>510</v>
      </c>
      <c r="C95" t="s">
        <v>505</v>
      </c>
      <c r="D95">
        <v>24</v>
      </c>
      <c r="F95" s="47">
        <v>381.60430000000002</v>
      </c>
      <c r="G95" s="47">
        <v>58.4803</v>
      </c>
      <c r="H95" s="47">
        <v>53.385399999999997</v>
      </c>
      <c r="I95" s="47">
        <v>269.73860000000002</v>
      </c>
      <c r="J95" s="47">
        <v>58.4803</v>
      </c>
      <c r="K95" s="47">
        <v>323.12400000000002</v>
      </c>
      <c r="L95" s="47">
        <v>5.4401000000000002</v>
      </c>
      <c r="M95" s="47">
        <v>376.16419999999999</v>
      </c>
      <c r="N95" s="47">
        <v>63.227800000000002</v>
      </c>
      <c r="O95" s="47">
        <v>134.18530000000001</v>
      </c>
      <c r="P95" s="47">
        <v>184.19120000000001</v>
      </c>
      <c r="Q95" s="47">
        <v>152.8321</v>
      </c>
      <c r="R95" s="47">
        <v>228.7723</v>
      </c>
      <c r="S95" s="47">
        <v>149.52109999999999</v>
      </c>
      <c r="T95" s="47">
        <v>232.08320000000001</v>
      </c>
      <c r="U95" s="47">
        <v>256.07560000000001</v>
      </c>
      <c r="V95" s="47">
        <v>125.5288</v>
      </c>
      <c r="W95" s="47">
        <v>122.9953</v>
      </c>
      <c r="X95" s="47">
        <v>258.60899999999998</v>
      </c>
      <c r="Y95" s="47">
        <v>14.1104</v>
      </c>
      <c r="Z95" s="47">
        <v>0</v>
      </c>
      <c r="AA95" s="47">
        <v>367.49400000000003</v>
      </c>
      <c r="AB95" s="47">
        <v>14.1104</v>
      </c>
      <c r="AC95" s="47">
        <v>367.49400000000003</v>
      </c>
      <c r="AD95" s="47">
        <v>13.346399999999999</v>
      </c>
      <c r="AE95" s="47">
        <v>242.72909999999999</v>
      </c>
      <c r="AF95" s="47">
        <v>32.7515</v>
      </c>
      <c r="AG95" s="47">
        <v>223.32400000000001</v>
      </c>
      <c r="AH95" s="47">
        <v>85.242099999999994</v>
      </c>
      <c r="AI95" s="47">
        <v>170.83349999999999</v>
      </c>
      <c r="AJ95" s="47">
        <v>0.76400000000000001</v>
      </c>
      <c r="AK95" s="47">
        <v>124.76479999999999</v>
      </c>
      <c r="AL95" s="47">
        <v>25.7288</v>
      </c>
      <c r="AM95" s="47">
        <v>99.8</v>
      </c>
      <c r="AN95" s="47">
        <v>64.278999999999996</v>
      </c>
      <c r="AO95" s="47">
        <v>61.2498</v>
      </c>
      <c r="AP95" s="47">
        <v>30.595600000000001</v>
      </c>
      <c r="AQ95" s="47">
        <v>92.399699999999996</v>
      </c>
      <c r="AR95" s="47">
        <v>64.839100000000002</v>
      </c>
      <c r="AS95" s="47">
        <v>58.156300000000002</v>
      </c>
      <c r="AT95" s="47">
        <v>27.884699999999999</v>
      </c>
      <c r="AU95" s="47">
        <v>230.7243</v>
      </c>
      <c r="AV95" s="47">
        <v>84.682000000000002</v>
      </c>
      <c r="AW95" s="47">
        <v>173.92699999999999</v>
      </c>
      <c r="AX95" s="47">
        <v>0</v>
      </c>
      <c r="AY95" s="47">
        <v>14.1104</v>
      </c>
      <c r="AZ95" s="47">
        <v>0.9728</v>
      </c>
      <c r="BA95" s="47">
        <v>13.137600000000001</v>
      </c>
      <c r="BB95" s="47">
        <v>58.4803</v>
      </c>
      <c r="BC95" s="47">
        <v>309.0136</v>
      </c>
      <c r="BD95" s="47">
        <v>148.54830000000001</v>
      </c>
      <c r="BE95" s="47">
        <v>218.94569999999999</v>
      </c>
      <c r="BF95" s="47">
        <v>0</v>
      </c>
      <c r="BG95" s="47">
        <v>152.8321</v>
      </c>
      <c r="BH95" s="47">
        <v>57.573999999999998</v>
      </c>
      <c r="BI95" s="47">
        <v>95.258099999999999</v>
      </c>
      <c r="BJ95" s="47">
        <v>101.8892</v>
      </c>
      <c r="BK95" s="47">
        <v>50.942900000000002</v>
      </c>
      <c r="BL95" s="47">
        <v>14.1104</v>
      </c>
      <c r="BM95" s="47">
        <v>214.6619</v>
      </c>
      <c r="BN95" s="47">
        <v>0.90629999999999999</v>
      </c>
      <c r="BO95" s="47">
        <v>227.86590000000001</v>
      </c>
      <c r="BP95" s="47">
        <v>47.631900000000002</v>
      </c>
      <c r="BQ95" s="47">
        <v>181.1404</v>
      </c>
      <c r="BR95" s="47">
        <v>44.447699999999998</v>
      </c>
      <c r="BS95" s="47">
        <v>105.07340000000001</v>
      </c>
      <c r="BT95" s="47">
        <v>14.0326</v>
      </c>
      <c r="BU95" s="47">
        <v>218.0506</v>
      </c>
    </row>
    <row r="96" spans="1:73">
      <c r="A96" t="s">
        <v>518</v>
      </c>
      <c r="B96" t="s">
        <v>510</v>
      </c>
      <c r="C96" t="s">
        <v>74</v>
      </c>
      <c r="D96">
        <v>25</v>
      </c>
      <c r="F96" s="47">
        <v>5.2835000000000001</v>
      </c>
      <c r="G96" s="47">
        <v>1.6027</v>
      </c>
      <c r="H96" s="47">
        <v>2.4691000000000001</v>
      </c>
      <c r="I96" s="47">
        <v>1.2117</v>
      </c>
      <c r="J96" s="47">
        <v>1.6027</v>
      </c>
      <c r="K96" s="47">
        <v>3.6808000000000001</v>
      </c>
      <c r="L96" s="47">
        <v>0</v>
      </c>
      <c r="M96" s="47">
        <v>5.2835000000000001</v>
      </c>
      <c r="N96" s="47">
        <v>0</v>
      </c>
      <c r="O96" s="47">
        <v>4.0719000000000003</v>
      </c>
      <c r="P96" s="47">
        <v>1.2117</v>
      </c>
      <c r="Q96" s="47">
        <v>1.7257</v>
      </c>
      <c r="R96" s="47">
        <v>3.5577999999999999</v>
      </c>
      <c r="S96" s="47">
        <v>2.9914000000000001</v>
      </c>
      <c r="T96" s="47">
        <v>2.2921</v>
      </c>
      <c r="U96" s="47">
        <v>1.6027</v>
      </c>
      <c r="V96" s="47">
        <v>3.6808000000000001</v>
      </c>
      <c r="W96" s="47">
        <v>3.6808000000000001</v>
      </c>
      <c r="X96" s="47">
        <v>1.6027</v>
      </c>
      <c r="Y96" s="47">
        <v>1.6027</v>
      </c>
      <c r="Z96" s="47">
        <v>0</v>
      </c>
      <c r="AA96" s="47">
        <v>3.6808000000000001</v>
      </c>
      <c r="AB96" s="47">
        <v>1.6027</v>
      </c>
      <c r="AC96" s="47">
        <v>3.6808000000000001</v>
      </c>
      <c r="AD96" s="47">
        <v>1.6027</v>
      </c>
      <c r="AE96" s="47">
        <v>0</v>
      </c>
      <c r="AF96" s="47">
        <v>1.6027</v>
      </c>
      <c r="AG96" s="47">
        <v>0</v>
      </c>
      <c r="AH96" s="47">
        <v>1.6027</v>
      </c>
      <c r="AI96" s="47">
        <v>0</v>
      </c>
      <c r="AJ96" s="47">
        <v>0</v>
      </c>
      <c r="AK96" s="47">
        <v>3.6808000000000001</v>
      </c>
      <c r="AL96" s="47">
        <v>0</v>
      </c>
      <c r="AM96" s="47">
        <v>3.6808000000000001</v>
      </c>
      <c r="AN96" s="47">
        <v>1.3887</v>
      </c>
      <c r="AO96" s="47">
        <v>2.2921</v>
      </c>
      <c r="AP96" s="47">
        <v>0</v>
      </c>
      <c r="AQ96" s="47">
        <v>3.6808000000000001</v>
      </c>
      <c r="AR96" s="47">
        <v>1.3887</v>
      </c>
      <c r="AS96" s="47">
        <v>2.2921</v>
      </c>
      <c r="AT96" s="47">
        <v>1.6027</v>
      </c>
      <c r="AU96" s="47">
        <v>0</v>
      </c>
      <c r="AV96" s="47">
        <v>1.6027</v>
      </c>
      <c r="AW96" s="47">
        <v>0</v>
      </c>
      <c r="AX96" s="47">
        <v>1.6027</v>
      </c>
      <c r="AY96" s="47">
        <v>0</v>
      </c>
      <c r="AZ96" s="47">
        <v>1.6027</v>
      </c>
      <c r="BA96" s="47">
        <v>0</v>
      </c>
      <c r="BB96" s="47">
        <v>0</v>
      </c>
      <c r="BC96" s="47">
        <v>3.6808000000000001</v>
      </c>
      <c r="BD96" s="47">
        <v>1.3887</v>
      </c>
      <c r="BE96" s="47">
        <v>2.2921</v>
      </c>
      <c r="BF96" s="47">
        <v>0</v>
      </c>
      <c r="BG96" s="47">
        <v>1.7257</v>
      </c>
      <c r="BH96" s="47">
        <v>0</v>
      </c>
      <c r="BI96" s="47">
        <v>1.7257</v>
      </c>
      <c r="BJ96" s="47">
        <v>0</v>
      </c>
      <c r="BK96" s="47">
        <v>1.7257</v>
      </c>
      <c r="BL96" s="47">
        <v>1.6027</v>
      </c>
      <c r="BM96" s="47">
        <v>1.9551000000000001</v>
      </c>
      <c r="BN96" s="47">
        <v>1.6027</v>
      </c>
      <c r="BO96" s="47">
        <v>1.9551000000000001</v>
      </c>
      <c r="BP96" s="47">
        <v>2.9914000000000001</v>
      </c>
      <c r="BQ96" s="47">
        <v>0.56640000000000001</v>
      </c>
      <c r="BR96" s="47">
        <v>1.6027</v>
      </c>
      <c r="BS96" s="47">
        <v>1.3887</v>
      </c>
      <c r="BT96" s="47">
        <v>0</v>
      </c>
      <c r="BU96" s="47">
        <v>2.2921</v>
      </c>
    </row>
    <row r="97" spans="1:73">
      <c r="A97" t="s">
        <v>518</v>
      </c>
      <c r="B97" t="s">
        <v>510</v>
      </c>
      <c r="C97" t="s">
        <v>65</v>
      </c>
      <c r="D97">
        <v>26</v>
      </c>
      <c r="F97" s="47">
        <v>5778.8208999999997</v>
      </c>
      <c r="G97" s="47">
        <v>2400.0491000000002</v>
      </c>
      <c r="H97" s="47">
        <v>1373.453</v>
      </c>
      <c r="I97" s="47">
        <v>2005.3187</v>
      </c>
      <c r="J97" s="47">
        <v>2400.0491000000002</v>
      </c>
      <c r="K97" s="47">
        <v>3378.7718</v>
      </c>
      <c r="L97" s="47">
        <v>1329.1895999999999</v>
      </c>
      <c r="M97" s="47">
        <v>4449.6313</v>
      </c>
      <c r="N97" s="47">
        <v>3857.4711000000002</v>
      </c>
      <c r="O97" s="47">
        <v>1599.8902</v>
      </c>
      <c r="P97" s="47">
        <v>321.45960000000002</v>
      </c>
      <c r="Q97" s="47">
        <v>5045.9488000000001</v>
      </c>
      <c r="R97" s="47">
        <v>732.87210000000005</v>
      </c>
      <c r="S97" s="47">
        <v>3430.0713999999998</v>
      </c>
      <c r="T97" s="47">
        <v>2348.7494999999999</v>
      </c>
      <c r="U97" s="47">
        <v>2242.7595999999999</v>
      </c>
      <c r="V97" s="47">
        <v>3536.0612999999998</v>
      </c>
      <c r="W97" s="47">
        <v>3905.1970999999999</v>
      </c>
      <c r="X97" s="47">
        <v>1873.6238000000001</v>
      </c>
      <c r="Y97" s="47">
        <v>11.1214</v>
      </c>
      <c r="Z97" s="47">
        <v>2.9460999999999999</v>
      </c>
      <c r="AA97" s="47">
        <v>5764.7533999999996</v>
      </c>
      <c r="AB97" s="47">
        <v>14.067500000000001</v>
      </c>
      <c r="AC97" s="47">
        <v>5764.7533999999996</v>
      </c>
      <c r="AD97" s="47">
        <v>7.5839999999999996</v>
      </c>
      <c r="AE97" s="47">
        <v>2235.1756</v>
      </c>
      <c r="AF97" s="47">
        <v>878.84439999999995</v>
      </c>
      <c r="AG97" s="47">
        <v>1363.9152999999999</v>
      </c>
      <c r="AH97" s="47">
        <v>1300.7274</v>
      </c>
      <c r="AI97" s="47">
        <v>942.03219999999999</v>
      </c>
      <c r="AJ97" s="47">
        <v>6.4835000000000003</v>
      </c>
      <c r="AK97" s="47">
        <v>3529.5778</v>
      </c>
      <c r="AL97" s="47">
        <v>1521.2047</v>
      </c>
      <c r="AM97" s="47">
        <v>2014.8565000000001</v>
      </c>
      <c r="AN97" s="47">
        <v>2129.3440000000001</v>
      </c>
      <c r="AO97" s="47">
        <v>1406.7173</v>
      </c>
      <c r="AP97" s="47">
        <v>1720.8099</v>
      </c>
      <c r="AQ97" s="47">
        <v>2184.3872000000001</v>
      </c>
      <c r="AR97" s="47">
        <v>2450.7399</v>
      </c>
      <c r="AS97" s="47">
        <v>1454.4572000000001</v>
      </c>
      <c r="AT97" s="47">
        <v>679.23919999999998</v>
      </c>
      <c r="AU97" s="47">
        <v>1194.3846000000001</v>
      </c>
      <c r="AV97" s="47">
        <v>979.33150000000001</v>
      </c>
      <c r="AW97" s="47">
        <v>894.29229999999995</v>
      </c>
      <c r="AX97" s="47">
        <v>4.7708000000000004</v>
      </c>
      <c r="AY97" s="47">
        <v>9.2966999999999995</v>
      </c>
      <c r="AZ97" s="47">
        <v>5.9817</v>
      </c>
      <c r="BA97" s="47">
        <v>8.0858000000000008</v>
      </c>
      <c r="BB97" s="47">
        <v>2395.2782999999999</v>
      </c>
      <c r="BC97" s="47">
        <v>3369.4751000000001</v>
      </c>
      <c r="BD97" s="47">
        <v>3424.0897</v>
      </c>
      <c r="BE97" s="47">
        <v>2340.6637000000001</v>
      </c>
      <c r="BF97" s="47">
        <v>8.5069999999999997</v>
      </c>
      <c r="BG97" s="47">
        <v>5037.4417999999996</v>
      </c>
      <c r="BH97" s="47">
        <v>2382.2165</v>
      </c>
      <c r="BI97" s="47">
        <v>2663.7323000000001</v>
      </c>
      <c r="BJ97" s="47">
        <v>3155.6147999999998</v>
      </c>
      <c r="BK97" s="47">
        <v>1890.3340000000001</v>
      </c>
      <c r="BL97" s="47">
        <v>5.5605000000000002</v>
      </c>
      <c r="BM97" s="47">
        <v>727.3116</v>
      </c>
      <c r="BN97" s="47">
        <v>17.832599999999999</v>
      </c>
      <c r="BO97" s="47">
        <v>715.03949999999998</v>
      </c>
      <c r="BP97" s="47">
        <v>274.45659999999998</v>
      </c>
      <c r="BQ97" s="47">
        <v>458.41550000000001</v>
      </c>
      <c r="BR97" s="47">
        <v>1681.3665000000001</v>
      </c>
      <c r="BS97" s="47">
        <v>1748.7049</v>
      </c>
      <c r="BT97" s="47">
        <v>718.68259999999998</v>
      </c>
      <c r="BU97" s="47">
        <v>1630.0669</v>
      </c>
    </row>
    <row r="98" spans="1:73">
      <c r="A98" t="s">
        <v>518</v>
      </c>
      <c r="B98" t="s">
        <v>510</v>
      </c>
      <c r="C98" t="s">
        <v>506</v>
      </c>
      <c r="D98">
        <v>27</v>
      </c>
      <c r="F98" s="47">
        <v>1499.0019</v>
      </c>
      <c r="G98" s="47">
        <v>391.25510000000003</v>
      </c>
      <c r="H98" s="47">
        <v>327.99349999999998</v>
      </c>
      <c r="I98" s="47">
        <v>779.75329999999997</v>
      </c>
      <c r="J98" s="47">
        <v>391.25510000000003</v>
      </c>
      <c r="K98" s="47">
        <v>1107.7467999999999</v>
      </c>
      <c r="L98" s="47">
        <v>173.3408</v>
      </c>
      <c r="M98" s="47">
        <v>1325.6611</v>
      </c>
      <c r="N98" s="47">
        <v>772.52620000000002</v>
      </c>
      <c r="O98" s="47">
        <v>653.41830000000004</v>
      </c>
      <c r="P98" s="47">
        <v>73.057500000000005</v>
      </c>
      <c r="Q98" s="47">
        <v>1302.3400999999999</v>
      </c>
      <c r="R98" s="47">
        <v>196.6618</v>
      </c>
      <c r="S98" s="47">
        <v>779.42560000000003</v>
      </c>
      <c r="T98" s="47">
        <v>719.57629999999995</v>
      </c>
      <c r="U98" s="47">
        <v>611.4923</v>
      </c>
      <c r="V98" s="47">
        <v>887.50959999999998</v>
      </c>
      <c r="W98" s="47">
        <v>1024.1610000000001</v>
      </c>
      <c r="X98" s="47">
        <v>474.84089999999998</v>
      </c>
      <c r="Y98" s="47">
        <v>4.5194000000000001</v>
      </c>
      <c r="Z98" s="47">
        <v>3.8317999999999999</v>
      </c>
      <c r="AA98" s="47">
        <v>1490.6506999999999</v>
      </c>
      <c r="AB98" s="47">
        <v>8.3512000000000004</v>
      </c>
      <c r="AC98" s="47">
        <v>1490.6506999999999</v>
      </c>
      <c r="AD98" s="47">
        <v>4.9953000000000003</v>
      </c>
      <c r="AE98" s="47">
        <v>606.49699999999996</v>
      </c>
      <c r="AF98" s="47">
        <v>166.01140000000001</v>
      </c>
      <c r="AG98" s="47">
        <v>445.48090000000002</v>
      </c>
      <c r="AH98" s="47">
        <v>291.90809999999999</v>
      </c>
      <c r="AI98" s="47">
        <v>319.58420000000001</v>
      </c>
      <c r="AJ98" s="47">
        <v>3.3559000000000001</v>
      </c>
      <c r="AK98" s="47">
        <v>884.15369999999996</v>
      </c>
      <c r="AL98" s="47">
        <v>225.24369999999999</v>
      </c>
      <c r="AM98" s="47">
        <v>662.26589999999999</v>
      </c>
      <c r="AN98" s="47">
        <v>487.51749999999998</v>
      </c>
      <c r="AO98" s="47">
        <v>399.99209999999999</v>
      </c>
      <c r="AP98" s="47">
        <v>265.58359999999999</v>
      </c>
      <c r="AQ98" s="47">
        <v>758.57740000000001</v>
      </c>
      <c r="AR98" s="47">
        <v>578.02089999999998</v>
      </c>
      <c r="AS98" s="47">
        <v>446.14010000000002</v>
      </c>
      <c r="AT98" s="47">
        <v>125.67149999999999</v>
      </c>
      <c r="AU98" s="47">
        <v>349.1694</v>
      </c>
      <c r="AV98" s="47">
        <v>201.40469999999999</v>
      </c>
      <c r="AW98" s="47">
        <v>273.43619999999999</v>
      </c>
      <c r="AX98" s="47">
        <v>0</v>
      </c>
      <c r="AY98" s="47">
        <v>8.3512000000000004</v>
      </c>
      <c r="AZ98" s="47">
        <v>3.3559000000000001</v>
      </c>
      <c r="BA98" s="47">
        <v>4.9953000000000003</v>
      </c>
      <c r="BB98" s="47">
        <v>391.25510000000003</v>
      </c>
      <c r="BC98" s="47">
        <v>1099.3956000000001</v>
      </c>
      <c r="BD98" s="47">
        <v>776.06960000000004</v>
      </c>
      <c r="BE98" s="47">
        <v>714.58100000000002</v>
      </c>
      <c r="BF98" s="47">
        <v>8.3512000000000004</v>
      </c>
      <c r="BG98" s="47">
        <v>1293.9889000000001</v>
      </c>
      <c r="BH98" s="47">
        <v>385.07150000000001</v>
      </c>
      <c r="BI98" s="47">
        <v>917.26859999999999</v>
      </c>
      <c r="BJ98" s="47">
        <v>733.36440000000005</v>
      </c>
      <c r="BK98" s="47">
        <v>568.97580000000005</v>
      </c>
      <c r="BL98" s="47">
        <v>0</v>
      </c>
      <c r="BM98" s="47">
        <v>196.6618</v>
      </c>
      <c r="BN98" s="47">
        <v>6.1836000000000002</v>
      </c>
      <c r="BO98" s="47">
        <v>190.47819999999999</v>
      </c>
      <c r="BP98" s="47">
        <v>46.061199999999999</v>
      </c>
      <c r="BQ98" s="47">
        <v>150.60059999999999</v>
      </c>
      <c r="BR98" s="47">
        <v>283.38780000000003</v>
      </c>
      <c r="BS98" s="47">
        <v>496.03769999999997</v>
      </c>
      <c r="BT98" s="47">
        <v>107.8673</v>
      </c>
      <c r="BU98" s="47">
        <v>611.70910000000003</v>
      </c>
    </row>
    <row r="99" spans="1:73">
      <c r="A99" t="s">
        <v>518</v>
      </c>
      <c r="B99" t="s">
        <v>510</v>
      </c>
      <c r="C99" t="s">
        <v>507</v>
      </c>
      <c r="D99">
        <v>28</v>
      </c>
      <c r="F99" s="47">
        <v>3805.3895000000002</v>
      </c>
      <c r="G99" s="47">
        <v>1461.5944999999999</v>
      </c>
      <c r="H99" s="47">
        <v>904.93389999999999</v>
      </c>
      <c r="I99" s="47">
        <v>1438.8611000000001</v>
      </c>
      <c r="J99" s="47">
        <v>1461.5944999999999</v>
      </c>
      <c r="K99" s="47">
        <v>2343.7950000000001</v>
      </c>
      <c r="L99" s="47">
        <v>440.17700000000002</v>
      </c>
      <c r="M99" s="47">
        <v>3365.2125000000001</v>
      </c>
      <c r="N99" s="47">
        <v>2072.2503000000002</v>
      </c>
      <c r="O99" s="47">
        <v>1485.9742000000001</v>
      </c>
      <c r="P99" s="47">
        <v>247.16489999999999</v>
      </c>
      <c r="Q99" s="47">
        <v>3213.7312000000002</v>
      </c>
      <c r="R99" s="47">
        <v>591.65819999999997</v>
      </c>
      <c r="S99" s="47">
        <v>1386.3</v>
      </c>
      <c r="T99" s="47">
        <v>2419.0893999999998</v>
      </c>
      <c r="U99" s="47">
        <v>2190.4131000000002</v>
      </c>
      <c r="V99" s="47">
        <v>1614.9764</v>
      </c>
      <c r="W99" s="47">
        <v>1813.3315</v>
      </c>
      <c r="X99" s="47">
        <v>1992.058</v>
      </c>
      <c r="Y99" s="47">
        <v>25.562899999999999</v>
      </c>
      <c r="Z99" s="47">
        <v>0.1898</v>
      </c>
      <c r="AA99" s="47">
        <v>3779.6368000000002</v>
      </c>
      <c r="AB99" s="47">
        <v>25.752700000000001</v>
      </c>
      <c r="AC99" s="47">
        <v>3779.6368000000002</v>
      </c>
      <c r="AD99" s="47">
        <v>22.308299999999999</v>
      </c>
      <c r="AE99" s="47">
        <v>2168.1046999999999</v>
      </c>
      <c r="AF99" s="47">
        <v>809.58320000000003</v>
      </c>
      <c r="AG99" s="47">
        <v>1380.8299</v>
      </c>
      <c r="AH99" s="47">
        <v>694.36519999999996</v>
      </c>
      <c r="AI99" s="47">
        <v>1496.0479</v>
      </c>
      <c r="AJ99" s="47">
        <v>3.4443000000000001</v>
      </c>
      <c r="AK99" s="47">
        <v>1611.5319999999999</v>
      </c>
      <c r="AL99" s="47">
        <v>652.01130000000001</v>
      </c>
      <c r="AM99" s="47">
        <v>962.96510000000001</v>
      </c>
      <c r="AN99" s="47">
        <v>691.9348</v>
      </c>
      <c r="AO99" s="47">
        <v>923.04160000000002</v>
      </c>
      <c r="AP99" s="47">
        <v>740.78610000000003</v>
      </c>
      <c r="AQ99" s="47">
        <v>1072.5454</v>
      </c>
      <c r="AR99" s="47">
        <v>853.91250000000002</v>
      </c>
      <c r="AS99" s="47">
        <v>959.41890000000001</v>
      </c>
      <c r="AT99" s="47">
        <v>720.80840000000001</v>
      </c>
      <c r="AU99" s="47">
        <v>1271.2496000000001</v>
      </c>
      <c r="AV99" s="47">
        <v>532.38750000000005</v>
      </c>
      <c r="AW99" s="47">
        <v>1459.6704999999999</v>
      </c>
      <c r="AX99" s="47">
        <v>8.6468000000000007</v>
      </c>
      <c r="AY99" s="47">
        <v>17.105899999999998</v>
      </c>
      <c r="AZ99" s="47">
        <v>1.6859</v>
      </c>
      <c r="BA99" s="47">
        <v>24.066800000000001</v>
      </c>
      <c r="BB99" s="47">
        <v>1452.9476999999999</v>
      </c>
      <c r="BC99" s="47">
        <v>2326.6889999999999</v>
      </c>
      <c r="BD99" s="47">
        <v>1384.6141</v>
      </c>
      <c r="BE99" s="47">
        <v>2395.0227</v>
      </c>
      <c r="BF99" s="47">
        <v>20.614100000000001</v>
      </c>
      <c r="BG99" s="47">
        <v>3193.1170999999999</v>
      </c>
      <c r="BH99" s="47">
        <v>1426.5071</v>
      </c>
      <c r="BI99" s="47">
        <v>1787.2240999999999</v>
      </c>
      <c r="BJ99" s="47">
        <v>1267.9594</v>
      </c>
      <c r="BK99" s="47">
        <v>1945.7718</v>
      </c>
      <c r="BL99" s="47">
        <v>5.1386000000000003</v>
      </c>
      <c r="BM99" s="47">
        <v>586.51969999999994</v>
      </c>
      <c r="BN99" s="47">
        <v>35.087400000000002</v>
      </c>
      <c r="BO99" s="47">
        <v>556.57090000000005</v>
      </c>
      <c r="BP99" s="47">
        <v>118.34059999999999</v>
      </c>
      <c r="BQ99" s="47">
        <v>473.3177</v>
      </c>
      <c r="BR99" s="47">
        <v>607.27980000000002</v>
      </c>
      <c r="BS99" s="47">
        <v>779.02020000000005</v>
      </c>
      <c r="BT99" s="47">
        <v>854.31470000000002</v>
      </c>
      <c r="BU99" s="47">
        <v>1564.7747999999999</v>
      </c>
    </row>
    <row r="100" spans="1:73">
      <c r="A100" t="s">
        <v>518</v>
      </c>
      <c r="B100" t="s">
        <v>512</v>
      </c>
      <c r="C100" t="s">
        <v>0</v>
      </c>
      <c r="D100">
        <v>29</v>
      </c>
      <c r="F100" s="47">
        <v>6258.9007000000001</v>
      </c>
      <c r="G100" s="47">
        <v>2962.3789000000002</v>
      </c>
      <c r="H100" s="47">
        <v>1534.8833999999999</v>
      </c>
      <c r="I100" s="47">
        <v>1761.6383000000001</v>
      </c>
      <c r="J100" s="47">
        <v>2962.3789000000002</v>
      </c>
      <c r="K100" s="47">
        <v>3296.5216999999998</v>
      </c>
      <c r="L100" s="47">
        <v>75.271799999999999</v>
      </c>
      <c r="M100" s="47">
        <v>6183.6288000000004</v>
      </c>
      <c r="N100" s="47">
        <v>2452.3886000000002</v>
      </c>
      <c r="O100" s="47">
        <v>2644.1430999999998</v>
      </c>
      <c r="P100" s="47">
        <v>1162.3689999999999</v>
      </c>
      <c r="Q100" s="47">
        <v>4114.3127000000004</v>
      </c>
      <c r="R100" s="47">
        <v>2144.5880000000002</v>
      </c>
      <c r="S100" s="47">
        <v>2786.2721000000001</v>
      </c>
      <c r="T100" s="47">
        <v>3472.6286</v>
      </c>
      <c r="U100" s="47">
        <v>3570.8258000000001</v>
      </c>
      <c r="V100" s="47">
        <v>2688.0747999999999</v>
      </c>
      <c r="W100" s="47">
        <v>1512.8122000000001</v>
      </c>
      <c r="X100" s="47">
        <v>4746.0884999999998</v>
      </c>
      <c r="Y100" s="47">
        <v>2223.5129000000002</v>
      </c>
      <c r="Z100" s="47">
        <v>787.25390000000004</v>
      </c>
      <c r="AA100" s="47">
        <v>3248.1338000000001</v>
      </c>
      <c r="AB100" s="47">
        <v>3010.7667999999999</v>
      </c>
      <c r="AC100" s="47">
        <v>3248.1338000000001</v>
      </c>
      <c r="AD100" s="47">
        <v>2256.0639000000001</v>
      </c>
      <c r="AE100" s="47">
        <v>1314.7619</v>
      </c>
      <c r="AF100" s="47">
        <v>1741.5564999999999</v>
      </c>
      <c r="AG100" s="47">
        <v>1829.2692999999999</v>
      </c>
      <c r="AH100" s="47">
        <v>1516.9928</v>
      </c>
      <c r="AI100" s="47">
        <v>2053.8330999999998</v>
      </c>
      <c r="AJ100" s="47">
        <v>754.7029</v>
      </c>
      <c r="AK100" s="47">
        <v>1933.3719000000001</v>
      </c>
      <c r="AL100" s="47">
        <v>1220.8224</v>
      </c>
      <c r="AM100" s="47">
        <v>1467.2524000000001</v>
      </c>
      <c r="AN100" s="47">
        <v>1269.2792999999999</v>
      </c>
      <c r="AO100" s="47">
        <v>1418.7954999999999</v>
      </c>
      <c r="AP100" s="47">
        <v>727.36429999999996</v>
      </c>
      <c r="AQ100" s="47">
        <v>785.4479</v>
      </c>
      <c r="AR100" s="47">
        <v>728.27670000000001</v>
      </c>
      <c r="AS100" s="47">
        <v>784.53539999999998</v>
      </c>
      <c r="AT100" s="47">
        <v>2235.0147000000002</v>
      </c>
      <c r="AU100" s="47">
        <v>2511.0738000000001</v>
      </c>
      <c r="AV100" s="47">
        <v>2057.9953</v>
      </c>
      <c r="AW100" s="47">
        <v>2688.0931999999998</v>
      </c>
      <c r="AX100" s="47">
        <v>1065.3425</v>
      </c>
      <c r="AY100" s="47">
        <v>1945.4244000000001</v>
      </c>
      <c r="AZ100" s="47">
        <v>950.66980000000001</v>
      </c>
      <c r="BA100" s="47">
        <v>2060.0970000000002</v>
      </c>
      <c r="BB100" s="47">
        <v>1897.0364999999999</v>
      </c>
      <c r="BC100" s="47">
        <v>1351.0972999999999</v>
      </c>
      <c r="BD100" s="47">
        <v>1835.6022</v>
      </c>
      <c r="BE100" s="47">
        <v>1412.5316</v>
      </c>
      <c r="BF100" s="47">
        <v>1395.1837</v>
      </c>
      <c r="BG100" s="47">
        <v>2719.1289999999999</v>
      </c>
      <c r="BH100" s="47">
        <v>2732.5790999999999</v>
      </c>
      <c r="BI100" s="47">
        <v>1381.7335</v>
      </c>
      <c r="BJ100" s="47">
        <v>2556.3523</v>
      </c>
      <c r="BK100" s="47">
        <v>1557.9603999999999</v>
      </c>
      <c r="BL100" s="47">
        <v>1615.5831000000001</v>
      </c>
      <c r="BM100" s="47">
        <v>529.00490000000002</v>
      </c>
      <c r="BN100" s="47">
        <v>229.7998</v>
      </c>
      <c r="BO100" s="47">
        <v>1914.7882</v>
      </c>
      <c r="BP100" s="47">
        <v>229.91980000000001</v>
      </c>
      <c r="BQ100" s="47">
        <v>1914.6682000000001</v>
      </c>
      <c r="BR100" s="47">
        <v>2102.4023000000002</v>
      </c>
      <c r="BS100" s="47">
        <v>683.86980000000005</v>
      </c>
      <c r="BT100" s="47">
        <v>859.97670000000005</v>
      </c>
      <c r="BU100" s="47">
        <v>2612.6518999999998</v>
      </c>
    </row>
    <row r="101" spans="1:73">
      <c r="A101" t="s">
        <v>518</v>
      </c>
      <c r="B101" t="s">
        <v>512</v>
      </c>
      <c r="C101" t="s">
        <v>1</v>
      </c>
      <c r="D101">
        <v>30</v>
      </c>
      <c r="F101" s="47">
        <v>798.7953</v>
      </c>
      <c r="G101" s="47">
        <v>179.48150000000001</v>
      </c>
      <c r="H101" s="47">
        <v>223.69370000000001</v>
      </c>
      <c r="I101" s="47">
        <v>395.62009999999998</v>
      </c>
      <c r="J101" s="47">
        <v>179.48150000000001</v>
      </c>
      <c r="K101" s="47">
        <v>619.31380000000001</v>
      </c>
      <c r="L101" s="47">
        <v>0</v>
      </c>
      <c r="M101" s="47">
        <v>798.7953</v>
      </c>
      <c r="N101" s="47">
        <v>138.71520000000001</v>
      </c>
      <c r="O101" s="47">
        <v>342.93189999999998</v>
      </c>
      <c r="P101" s="47">
        <v>317.14819999999997</v>
      </c>
      <c r="Q101" s="47">
        <v>339.90280000000001</v>
      </c>
      <c r="R101" s="47">
        <v>458.89249999999998</v>
      </c>
      <c r="S101" s="47">
        <v>240.54949999999999</v>
      </c>
      <c r="T101" s="47">
        <v>558.24590000000001</v>
      </c>
      <c r="U101" s="47">
        <v>371.95479999999998</v>
      </c>
      <c r="V101" s="47">
        <v>426.84050000000002</v>
      </c>
      <c r="W101" s="47">
        <v>323.96769999999998</v>
      </c>
      <c r="X101" s="47">
        <v>474.82760000000002</v>
      </c>
      <c r="Y101" s="47">
        <v>343.12349999999998</v>
      </c>
      <c r="Z101" s="47">
        <v>77.3155</v>
      </c>
      <c r="AA101" s="47">
        <v>378.35640000000001</v>
      </c>
      <c r="AB101" s="47">
        <v>420.43889999999999</v>
      </c>
      <c r="AC101" s="47">
        <v>378.35640000000001</v>
      </c>
      <c r="AD101" s="47">
        <v>299.39640000000003</v>
      </c>
      <c r="AE101" s="47">
        <v>72.558400000000006</v>
      </c>
      <c r="AF101" s="47">
        <v>76.918000000000006</v>
      </c>
      <c r="AG101" s="47">
        <v>295.03680000000003</v>
      </c>
      <c r="AH101" s="47">
        <v>93.498500000000007</v>
      </c>
      <c r="AI101" s="47">
        <v>278.4563</v>
      </c>
      <c r="AJ101" s="47">
        <v>121.0425</v>
      </c>
      <c r="AK101" s="47">
        <v>305.798</v>
      </c>
      <c r="AL101" s="47">
        <v>102.5634</v>
      </c>
      <c r="AM101" s="47">
        <v>324.27710000000002</v>
      </c>
      <c r="AN101" s="47">
        <v>147.05090000000001</v>
      </c>
      <c r="AO101" s="47">
        <v>279.78960000000001</v>
      </c>
      <c r="AP101" s="47">
        <v>72.024600000000007</v>
      </c>
      <c r="AQ101" s="47">
        <v>251.94319999999999</v>
      </c>
      <c r="AR101" s="47">
        <v>112.2689</v>
      </c>
      <c r="AS101" s="47">
        <v>211.69880000000001</v>
      </c>
      <c r="AT101" s="47">
        <v>107.4569</v>
      </c>
      <c r="AU101" s="47">
        <v>367.3707</v>
      </c>
      <c r="AV101" s="47">
        <v>128.28049999999999</v>
      </c>
      <c r="AW101" s="47">
        <v>346.5471</v>
      </c>
      <c r="AX101" s="47">
        <v>68.883499999999998</v>
      </c>
      <c r="AY101" s="47">
        <v>351.55540000000002</v>
      </c>
      <c r="AZ101" s="47">
        <v>101.13720000000001</v>
      </c>
      <c r="BA101" s="47">
        <v>319.30180000000001</v>
      </c>
      <c r="BB101" s="47">
        <v>110.598</v>
      </c>
      <c r="BC101" s="47">
        <v>267.75839999999999</v>
      </c>
      <c r="BD101" s="47">
        <v>139.41229999999999</v>
      </c>
      <c r="BE101" s="47">
        <v>238.94409999999999</v>
      </c>
      <c r="BF101" s="47">
        <v>101.4903</v>
      </c>
      <c r="BG101" s="47">
        <v>238.41249999999999</v>
      </c>
      <c r="BH101" s="47">
        <v>143.1336</v>
      </c>
      <c r="BI101" s="47">
        <v>196.76920000000001</v>
      </c>
      <c r="BJ101" s="47">
        <v>158.3785</v>
      </c>
      <c r="BK101" s="47">
        <v>181.52430000000001</v>
      </c>
      <c r="BL101" s="47">
        <v>318.9486</v>
      </c>
      <c r="BM101" s="47">
        <v>139.94390000000001</v>
      </c>
      <c r="BN101" s="47">
        <v>36.347799999999999</v>
      </c>
      <c r="BO101" s="47">
        <v>422.54469999999998</v>
      </c>
      <c r="BP101" s="47">
        <v>82.171000000000006</v>
      </c>
      <c r="BQ101" s="47">
        <v>376.72149999999999</v>
      </c>
      <c r="BR101" s="47">
        <v>97.614199999999997</v>
      </c>
      <c r="BS101" s="47">
        <v>142.93520000000001</v>
      </c>
      <c r="BT101" s="47">
        <v>81.867199999999997</v>
      </c>
      <c r="BU101" s="47">
        <v>476.37860000000001</v>
      </c>
    </row>
    <row r="102" spans="1:73">
      <c r="A102" t="s">
        <v>518</v>
      </c>
      <c r="B102" t="s">
        <v>512</v>
      </c>
      <c r="C102" t="s">
        <v>505</v>
      </c>
      <c r="D102">
        <v>31</v>
      </c>
      <c r="F102" s="47">
        <v>3714.8508000000002</v>
      </c>
      <c r="G102" s="47">
        <v>1336.7665999999999</v>
      </c>
      <c r="H102" s="47">
        <v>1041.8716999999999</v>
      </c>
      <c r="I102" s="47">
        <v>1336.2125000000001</v>
      </c>
      <c r="J102" s="47">
        <v>1336.7665999999999</v>
      </c>
      <c r="K102" s="47">
        <v>2378.0841999999998</v>
      </c>
      <c r="L102" s="47">
        <v>3.8965000000000001</v>
      </c>
      <c r="M102" s="47">
        <v>3710.9542999999999</v>
      </c>
      <c r="N102" s="47">
        <v>882.33240000000001</v>
      </c>
      <c r="O102" s="47">
        <v>1741.2628</v>
      </c>
      <c r="P102" s="47">
        <v>1091.2556</v>
      </c>
      <c r="Q102" s="47">
        <v>1945.1994999999999</v>
      </c>
      <c r="R102" s="47">
        <v>1769.6513</v>
      </c>
      <c r="S102" s="47">
        <v>1179.0092</v>
      </c>
      <c r="T102" s="47">
        <v>2535.8416000000002</v>
      </c>
      <c r="U102" s="47">
        <v>2399.4432000000002</v>
      </c>
      <c r="V102" s="47">
        <v>1315.4076</v>
      </c>
      <c r="W102" s="47">
        <v>773.66369999999995</v>
      </c>
      <c r="X102" s="47">
        <v>2941.1871000000001</v>
      </c>
      <c r="Y102" s="47">
        <v>1992.0664999999999</v>
      </c>
      <c r="Z102" s="47">
        <v>413.77940000000001</v>
      </c>
      <c r="AA102" s="47">
        <v>1309.0048999999999</v>
      </c>
      <c r="AB102" s="47">
        <v>2405.8458999999998</v>
      </c>
      <c r="AC102" s="47">
        <v>1309.0048999999999</v>
      </c>
      <c r="AD102" s="47">
        <v>1872.0429999999999</v>
      </c>
      <c r="AE102" s="47">
        <v>527.40009999999995</v>
      </c>
      <c r="AF102" s="47">
        <v>835.25310000000002</v>
      </c>
      <c r="AG102" s="47">
        <v>1564.19</v>
      </c>
      <c r="AH102" s="47">
        <v>737.91340000000002</v>
      </c>
      <c r="AI102" s="47">
        <v>1661.5297</v>
      </c>
      <c r="AJ102" s="47">
        <v>533.80290000000002</v>
      </c>
      <c r="AK102" s="47">
        <v>781.60479999999995</v>
      </c>
      <c r="AL102" s="47">
        <v>501.51339999999999</v>
      </c>
      <c r="AM102" s="47">
        <v>813.89419999999996</v>
      </c>
      <c r="AN102" s="47">
        <v>441.0958</v>
      </c>
      <c r="AO102" s="47">
        <v>874.31190000000004</v>
      </c>
      <c r="AP102" s="47">
        <v>294.55529999999999</v>
      </c>
      <c r="AQ102" s="47">
        <v>479.10840000000002</v>
      </c>
      <c r="AR102" s="47">
        <v>288.53919999999999</v>
      </c>
      <c r="AS102" s="47">
        <v>485.12450000000001</v>
      </c>
      <c r="AT102" s="47">
        <v>1042.2112</v>
      </c>
      <c r="AU102" s="47">
        <v>1898.9758999999999</v>
      </c>
      <c r="AV102" s="47">
        <v>890.47</v>
      </c>
      <c r="AW102" s="47">
        <v>2050.7170999999998</v>
      </c>
      <c r="AX102" s="47">
        <v>722.19749999999999</v>
      </c>
      <c r="AY102" s="47">
        <v>1683.6484</v>
      </c>
      <c r="AZ102" s="47">
        <v>621.4769</v>
      </c>
      <c r="BA102" s="47">
        <v>1784.3690999999999</v>
      </c>
      <c r="BB102" s="47">
        <v>614.56899999999996</v>
      </c>
      <c r="BC102" s="47">
        <v>694.43589999999995</v>
      </c>
      <c r="BD102" s="47">
        <v>557.53229999999996</v>
      </c>
      <c r="BE102" s="47">
        <v>751.47249999999997</v>
      </c>
      <c r="BF102" s="47">
        <v>955.38509999999997</v>
      </c>
      <c r="BG102" s="47">
        <v>989.81439999999998</v>
      </c>
      <c r="BH102" s="47">
        <v>1183.6749</v>
      </c>
      <c r="BI102" s="47">
        <v>761.52459999999996</v>
      </c>
      <c r="BJ102" s="47">
        <v>970.84040000000005</v>
      </c>
      <c r="BK102" s="47">
        <v>974.35910000000001</v>
      </c>
      <c r="BL102" s="47">
        <v>1450.4608000000001</v>
      </c>
      <c r="BM102" s="47">
        <v>319.19049999999999</v>
      </c>
      <c r="BN102" s="47">
        <v>153.0916</v>
      </c>
      <c r="BO102" s="47">
        <v>1616.5597</v>
      </c>
      <c r="BP102" s="47">
        <v>208.1688</v>
      </c>
      <c r="BQ102" s="47">
        <v>1561.4825000000001</v>
      </c>
      <c r="BR102" s="47">
        <v>771.87789999999995</v>
      </c>
      <c r="BS102" s="47">
        <v>407.13130000000001</v>
      </c>
      <c r="BT102" s="47">
        <v>564.8886</v>
      </c>
      <c r="BU102" s="47">
        <v>1970.953</v>
      </c>
    </row>
    <row r="103" spans="1:73">
      <c r="A103" t="s">
        <v>518</v>
      </c>
      <c r="B103" t="s">
        <v>512</v>
      </c>
      <c r="C103" t="s">
        <v>74</v>
      </c>
      <c r="D103">
        <v>32</v>
      </c>
      <c r="F103" s="47">
        <v>255.79640000000001</v>
      </c>
      <c r="G103" s="47">
        <v>81.132499999999993</v>
      </c>
      <c r="H103" s="47">
        <v>60.878300000000003</v>
      </c>
      <c r="I103" s="47">
        <v>113.7855</v>
      </c>
      <c r="J103" s="47">
        <v>81.132499999999993</v>
      </c>
      <c r="K103" s="47">
        <v>174.66380000000001</v>
      </c>
      <c r="L103" s="47">
        <v>4.7393999999999998</v>
      </c>
      <c r="M103" s="47">
        <v>251.05690000000001</v>
      </c>
      <c r="N103" s="47">
        <v>38.811399999999999</v>
      </c>
      <c r="O103" s="47">
        <v>150.89359999999999</v>
      </c>
      <c r="P103" s="47">
        <v>66.091399999999993</v>
      </c>
      <c r="Q103" s="47">
        <v>129.06729999999999</v>
      </c>
      <c r="R103" s="47">
        <v>126.7291</v>
      </c>
      <c r="S103" s="47">
        <v>58.156100000000002</v>
      </c>
      <c r="T103" s="47">
        <v>197.6403</v>
      </c>
      <c r="U103" s="47">
        <v>145.02070000000001</v>
      </c>
      <c r="V103" s="47">
        <v>110.7757</v>
      </c>
      <c r="W103" s="47">
        <v>89.7423</v>
      </c>
      <c r="X103" s="47">
        <v>166.05410000000001</v>
      </c>
      <c r="Y103" s="47">
        <v>120.2363</v>
      </c>
      <c r="Z103" s="47">
        <v>38.988</v>
      </c>
      <c r="AA103" s="47">
        <v>96.572100000000006</v>
      </c>
      <c r="AB103" s="47">
        <v>159.2243</v>
      </c>
      <c r="AC103" s="47">
        <v>96.572100000000006</v>
      </c>
      <c r="AD103" s="47">
        <v>111.70359999999999</v>
      </c>
      <c r="AE103" s="47">
        <v>33.3172</v>
      </c>
      <c r="AF103" s="47">
        <v>40.406100000000002</v>
      </c>
      <c r="AG103" s="47">
        <v>104.6146</v>
      </c>
      <c r="AH103" s="47">
        <v>27.873100000000001</v>
      </c>
      <c r="AI103" s="47">
        <v>117.1476</v>
      </c>
      <c r="AJ103" s="47">
        <v>47.520699999999998</v>
      </c>
      <c r="AK103" s="47">
        <v>63.254899999999999</v>
      </c>
      <c r="AL103" s="47">
        <v>40.726399999999998</v>
      </c>
      <c r="AM103" s="47">
        <v>70.049300000000002</v>
      </c>
      <c r="AN103" s="47">
        <v>30.283000000000001</v>
      </c>
      <c r="AO103" s="47">
        <v>80.492699999999999</v>
      </c>
      <c r="AP103" s="47">
        <v>31.869599999999998</v>
      </c>
      <c r="AQ103" s="47">
        <v>57.872700000000002</v>
      </c>
      <c r="AR103" s="47">
        <v>23.744</v>
      </c>
      <c r="AS103" s="47">
        <v>65.9983</v>
      </c>
      <c r="AT103" s="47">
        <v>49.262999999999998</v>
      </c>
      <c r="AU103" s="47">
        <v>116.7911</v>
      </c>
      <c r="AV103" s="47">
        <v>34.412100000000002</v>
      </c>
      <c r="AW103" s="47">
        <v>131.642</v>
      </c>
      <c r="AX103" s="47">
        <v>33.846400000000003</v>
      </c>
      <c r="AY103" s="47">
        <v>125.3779</v>
      </c>
      <c r="AZ103" s="47">
        <v>23.6035</v>
      </c>
      <c r="BA103" s="47">
        <v>135.6207</v>
      </c>
      <c r="BB103" s="47">
        <v>47.286099999999998</v>
      </c>
      <c r="BC103" s="47">
        <v>49.286000000000001</v>
      </c>
      <c r="BD103" s="47">
        <v>34.552599999999998</v>
      </c>
      <c r="BE103" s="47">
        <v>62.019500000000001</v>
      </c>
      <c r="BF103" s="47">
        <v>53.155200000000001</v>
      </c>
      <c r="BG103" s="47">
        <v>75.912099999999995</v>
      </c>
      <c r="BH103" s="47">
        <v>70.509</v>
      </c>
      <c r="BI103" s="47">
        <v>58.558300000000003</v>
      </c>
      <c r="BJ103" s="47">
        <v>43.188000000000002</v>
      </c>
      <c r="BK103" s="47">
        <v>85.879300000000001</v>
      </c>
      <c r="BL103" s="47">
        <v>106.06910000000001</v>
      </c>
      <c r="BM103" s="47">
        <v>20.66</v>
      </c>
      <c r="BN103" s="47">
        <v>10.6235</v>
      </c>
      <c r="BO103" s="47">
        <v>116.1056</v>
      </c>
      <c r="BP103" s="47">
        <v>14.9682</v>
      </c>
      <c r="BQ103" s="47">
        <v>111.76090000000001</v>
      </c>
      <c r="BR103" s="47">
        <v>31.107600000000001</v>
      </c>
      <c r="BS103" s="47">
        <v>27.048500000000001</v>
      </c>
      <c r="BT103" s="47">
        <v>50.024999999999999</v>
      </c>
      <c r="BU103" s="47">
        <v>147.61529999999999</v>
      </c>
    </row>
    <row r="104" spans="1:73">
      <c r="A104" t="s">
        <v>518</v>
      </c>
      <c r="B104" t="s">
        <v>512</v>
      </c>
      <c r="C104" t="s">
        <v>65</v>
      </c>
      <c r="D104">
        <v>33</v>
      </c>
      <c r="F104" s="47">
        <v>4968.2053999999998</v>
      </c>
      <c r="G104" s="47">
        <v>2090.3690999999999</v>
      </c>
      <c r="H104" s="47">
        <v>1386.9181000000001</v>
      </c>
      <c r="I104" s="47">
        <v>1490.9182000000001</v>
      </c>
      <c r="J104" s="47">
        <v>2090.3690999999999</v>
      </c>
      <c r="K104" s="47">
        <v>2877.8362999999999</v>
      </c>
      <c r="L104" s="47">
        <v>150.54050000000001</v>
      </c>
      <c r="M104" s="47">
        <v>4817.6648999999998</v>
      </c>
      <c r="N104" s="47">
        <v>2363.7165</v>
      </c>
      <c r="O104" s="47">
        <v>1765.1763000000001</v>
      </c>
      <c r="P104" s="47">
        <v>839.31259999999997</v>
      </c>
      <c r="Q104" s="47">
        <v>3530.2179000000001</v>
      </c>
      <c r="R104" s="47">
        <v>1437.9875</v>
      </c>
      <c r="S104" s="47">
        <v>2946.7647000000002</v>
      </c>
      <c r="T104" s="47">
        <v>2021.4405999999999</v>
      </c>
      <c r="U104" s="47">
        <v>2033.3336999999999</v>
      </c>
      <c r="V104" s="47">
        <v>2934.8715999999999</v>
      </c>
      <c r="W104" s="47">
        <v>1987.6959999999999</v>
      </c>
      <c r="X104" s="47">
        <v>2980.5093999999999</v>
      </c>
      <c r="Y104" s="47">
        <v>1215.3128999999999</v>
      </c>
      <c r="Z104" s="47">
        <v>573.00019999999995</v>
      </c>
      <c r="AA104" s="47">
        <v>3179.8923</v>
      </c>
      <c r="AB104" s="47">
        <v>1788.3131000000001</v>
      </c>
      <c r="AC104" s="47">
        <v>3179.8923</v>
      </c>
      <c r="AD104" s="47">
        <v>1171.2257999999999</v>
      </c>
      <c r="AE104" s="47">
        <v>862.10789999999997</v>
      </c>
      <c r="AF104" s="47">
        <v>942.34500000000003</v>
      </c>
      <c r="AG104" s="47">
        <v>1090.9887000000001</v>
      </c>
      <c r="AH104" s="47">
        <v>1215.7718</v>
      </c>
      <c r="AI104" s="47">
        <v>817.56190000000004</v>
      </c>
      <c r="AJ104" s="47">
        <v>617.08730000000003</v>
      </c>
      <c r="AK104" s="47">
        <v>2317.7842999999998</v>
      </c>
      <c r="AL104" s="47">
        <v>1148.0239999999999</v>
      </c>
      <c r="AM104" s="47">
        <v>1786.8476000000001</v>
      </c>
      <c r="AN104" s="47">
        <v>1730.9929999999999</v>
      </c>
      <c r="AO104" s="47">
        <v>1203.8787</v>
      </c>
      <c r="AP104" s="47">
        <v>698.04939999999999</v>
      </c>
      <c r="AQ104" s="47">
        <v>1289.6465000000001</v>
      </c>
      <c r="AR104" s="47">
        <v>1156.1239</v>
      </c>
      <c r="AS104" s="47">
        <v>831.57209999999998</v>
      </c>
      <c r="AT104" s="47">
        <v>1392.3196</v>
      </c>
      <c r="AU104" s="47">
        <v>1588.1898000000001</v>
      </c>
      <c r="AV104" s="47">
        <v>1790.6407999999999</v>
      </c>
      <c r="AW104" s="47">
        <v>1189.8686</v>
      </c>
      <c r="AX104" s="47">
        <v>545.52940000000001</v>
      </c>
      <c r="AY104" s="47">
        <v>1242.7837</v>
      </c>
      <c r="AZ104" s="47">
        <v>808.96320000000003</v>
      </c>
      <c r="BA104" s="47">
        <v>979.34990000000005</v>
      </c>
      <c r="BB104" s="47">
        <v>1544.8396</v>
      </c>
      <c r="BC104" s="47">
        <v>1635.0526</v>
      </c>
      <c r="BD104" s="47">
        <v>2137.8015</v>
      </c>
      <c r="BE104" s="47">
        <v>1042.0907</v>
      </c>
      <c r="BF104" s="47">
        <v>825.19979999999998</v>
      </c>
      <c r="BG104" s="47">
        <v>2705.0180999999998</v>
      </c>
      <c r="BH104" s="47">
        <v>1972.8938000000001</v>
      </c>
      <c r="BI104" s="47">
        <v>1557.3241</v>
      </c>
      <c r="BJ104" s="47">
        <v>2655.8580000000002</v>
      </c>
      <c r="BK104" s="47">
        <v>874.35990000000004</v>
      </c>
      <c r="BL104" s="47">
        <v>963.11329999999998</v>
      </c>
      <c r="BM104" s="47">
        <v>474.87419999999997</v>
      </c>
      <c r="BN104" s="47">
        <v>117.4752</v>
      </c>
      <c r="BO104" s="47">
        <v>1320.5121999999999</v>
      </c>
      <c r="BP104" s="47">
        <v>290.90679999999998</v>
      </c>
      <c r="BQ104" s="47">
        <v>1147.0807</v>
      </c>
      <c r="BR104" s="47">
        <v>1724.7547999999999</v>
      </c>
      <c r="BS104" s="47">
        <v>1222.0099</v>
      </c>
      <c r="BT104" s="47">
        <v>365.61430000000001</v>
      </c>
      <c r="BU104" s="47">
        <v>1655.8263999999999</v>
      </c>
    </row>
    <row r="105" spans="1:73">
      <c r="A105" t="s">
        <v>518</v>
      </c>
      <c r="B105" t="s">
        <v>512</v>
      </c>
      <c r="C105" t="s">
        <v>506</v>
      </c>
      <c r="D105">
        <v>34</v>
      </c>
      <c r="F105" s="47">
        <v>1611.2986000000001</v>
      </c>
      <c r="G105" s="47">
        <v>602.86260000000004</v>
      </c>
      <c r="H105" s="47">
        <v>381.12979999999999</v>
      </c>
      <c r="I105" s="47">
        <v>627.30619999999999</v>
      </c>
      <c r="J105" s="47">
        <v>602.86260000000004</v>
      </c>
      <c r="K105" s="47">
        <v>1008.436</v>
      </c>
      <c r="L105" s="47">
        <v>13.117699999999999</v>
      </c>
      <c r="M105" s="47">
        <v>1598.1809000000001</v>
      </c>
      <c r="N105" s="47">
        <v>629.26490000000001</v>
      </c>
      <c r="O105" s="47">
        <v>578.95910000000003</v>
      </c>
      <c r="P105" s="47">
        <v>403.0745</v>
      </c>
      <c r="Q105" s="47">
        <v>962.24530000000004</v>
      </c>
      <c r="R105" s="47">
        <v>649.05330000000004</v>
      </c>
      <c r="S105" s="47">
        <v>750.03520000000003</v>
      </c>
      <c r="T105" s="47">
        <v>861.26340000000005</v>
      </c>
      <c r="U105" s="47">
        <v>986.29560000000004</v>
      </c>
      <c r="V105" s="47">
        <v>625.00300000000004</v>
      </c>
      <c r="W105" s="47">
        <v>455.29590000000002</v>
      </c>
      <c r="X105" s="47">
        <v>1156.0028</v>
      </c>
      <c r="Y105" s="47">
        <v>722.68340000000001</v>
      </c>
      <c r="Z105" s="47">
        <v>183.12819999999999</v>
      </c>
      <c r="AA105" s="47">
        <v>705.48699999999997</v>
      </c>
      <c r="AB105" s="47">
        <v>905.8116</v>
      </c>
      <c r="AC105" s="47">
        <v>705.48699999999997</v>
      </c>
      <c r="AD105" s="47">
        <v>726.95680000000004</v>
      </c>
      <c r="AE105" s="47">
        <v>259.33879999999999</v>
      </c>
      <c r="AF105" s="47">
        <v>398.29390000000001</v>
      </c>
      <c r="AG105" s="47">
        <v>588.00160000000005</v>
      </c>
      <c r="AH105" s="47">
        <v>430.4239</v>
      </c>
      <c r="AI105" s="47">
        <v>555.87170000000003</v>
      </c>
      <c r="AJ105" s="47">
        <v>178.85480000000001</v>
      </c>
      <c r="AK105" s="47">
        <v>446.14830000000001</v>
      </c>
      <c r="AL105" s="47">
        <v>204.56870000000001</v>
      </c>
      <c r="AM105" s="47">
        <v>420.43430000000001</v>
      </c>
      <c r="AN105" s="47">
        <v>319.61130000000003</v>
      </c>
      <c r="AO105" s="47">
        <v>305.39179999999999</v>
      </c>
      <c r="AP105" s="47">
        <v>144.0179</v>
      </c>
      <c r="AQ105" s="47">
        <v>311.27800000000002</v>
      </c>
      <c r="AR105" s="47">
        <v>224.50040000000001</v>
      </c>
      <c r="AS105" s="47">
        <v>230.7954</v>
      </c>
      <c r="AT105" s="47">
        <v>458.84469999999999</v>
      </c>
      <c r="AU105" s="47">
        <v>697.15800000000002</v>
      </c>
      <c r="AV105" s="47">
        <v>525.53470000000004</v>
      </c>
      <c r="AW105" s="47">
        <v>630.46799999999996</v>
      </c>
      <c r="AX105" s="47">
        <v>285.21800000000002</v>
      </c>
      <c r="AY105" s="47">
        <v>620.59360000000004</v>
      </c>
      <c r="AZ105" s="47">
        <v>314.81479999999999</v>
      </c>
      <c r="BA105" s="47">
        <v>590.99680000000001</v>
      </c>
      <c r="BB105" s="47">
        <v>317.6447</v>
      </c>
      <c r="BC105" s="47">
        <v>387.8424</v>
      </c>
      <c r="BD105" s="47">
        <v>435.22030000000001</v>
      </c>
      <c r="BE105" s="47">
        <v>270.26670000000001</v>
      </c>
      <c r="BF105" s="47">
        <v>384.47039999999998</v>
      </c>
      <c r="BG105" s="47">
        <v>577.7749</v>
      </c>
      <c r="BH105" s="47">
        <v>546.34199999999998</v>
      </c>
      <c r="BI105" s="47">
        <v>415.9033</v>
      </c>
      <c r="BJ105" s="47">
        <v>675.94330000000002</v>
      </c>
      <c r="BK105" s="47">
        <v>286.30200000000002</v>
      </c>
      <c r="BL105" s="47">
        <v>521.34119999999996</v>
      </c>
      <c r="BM105" s="47">
        <v>127.71210000000001</v>
      </c>
      <c r="BN105" s="47">
        <v>56.520600000000002</v>
      </c>
      <c r="BO105" s="47">
        <v>592.53269999999998</v>
      </c>
      <c r="BP105" s="47">
        <v>74.091899999999995</v>
      </c>
      <c r="BQ105" s="47">
        <v>574.96140000000003</v>
      </c>
      <c r="BR105" s="47">
        <v>460.3682</v>
      </c>
      <c r="BS105" s="47">
        <v>289.66699999999997</v>
      </c>
      <c r="BT105" s="47">
        <v>142.49440000000001</v>
      </c>
      <c r="BU105" s="47">
        <v>718.76900000000001</v>
      </c>
    </row>
    <row r="106" spans="1:73">
      <c r="A106" t="s">
        <v>518</v>
      </c>
      <c r="B106" t="s">
        <v>512</v>
      </c>
      <c r="C106" t="s">
        <v>507</v>
      </c>
      <c r="D106">
        <v>35</v>
      </c>
      <c r="F106" s="47">
        <v>2734.2637</v>
      </c>
      <c r="G106" s="47">
        <v>867.18690000000004</v>
      </c>
      <c r="H106" s="47">
        <v>809.65099999999995</v>
      </c>
      <c r="I106" s="47">
        <v>1057.4258</v>
      </c>
      <c r="J106" s="47">
        <v>867.18690000000004</v>
      </c>
      <c r="K106" s="47">
        <v>1867.0768</v>
      </c>
      <c r="L106" s="47">
        <v>31.234400000000001</v>
      </c>
      <c r="M106" s="47">
        <v>2703.0293999999999</v>
      </c>
      <c r="N106" s="47">
        <v>967.4932</v>
      </c>
      <c r="O106" s="47">
        <v>1074.9846</v>
      </c>
      <c r="P106" s="47">
        <v>691.78599999999994</v>
      </c>
      <c r="Q106" s="47">
        <v>1669.5465999999999</v>
      </c>
      <c r="R106" s="47">
        <v>1064.7172</v>
      </c>
      <c r="S106" s="47">
        <v>1372.3261</v>
      </c>
      <c r="T106" s="47">
        <v>1361.9376999999999</v>
      </c>
      <c r="U106" s="47">
        <v>1353.3315</v>
      </c>
      <c r="V106" s="47">
        <v>1380.9322999999999</v>
      </c>
      <c r="W106" s="47">
        <v>878.4171</v>
      </c>
      <c r="X106" s="47">
        <v>1855.8467000000001</v>
      </c>
      <c r="Y106" s="47">
        <v>1028.5889999999999</v>
      </c>
      <c r="Z106" s="47">
        <v>331.58760000000001</v>
      </c>
      <c r="AA106" s="47">
        <v>1374.0871999999999</v>
      </c>
      <c r="AB106" s="47">
        <v>1360.1765</v>
      </c>
      <c r="AC106" s="47">
        <v>1374.0871999999999</v>
      </c>
      <c r="AD106" s="47">
        <v>978.99019999999996</v>
      </c>
      <c r="AE106" s="47">
        <v>374.34129999999999</v>
      </c>
      <c r="AF106" s="47">
        <v>452.58589999999998</v>
      </c>
      <c r="AG106" s="47">
        <v>900.74559999999997</v>
      </c>
      <c r="AH106" s="47">
        <v>657.37810000000002</v>
      </c>
      <c r="AI106" s="47">
        <v>695.95339999999999</v>
      </c>
      <c r="AJ106" s="47">
        <v>381.18639999999999</v>
      </c>
      <c r="AK106" s="47">
        <v>999.74590000000001</v>
      </c>
      <c r="AL106" s="47">
        <v>414.601</v>
      </c>
      <c r="AM106" s="47">
        <v>966.33119999999997</v>
      </c>
      <c r="AN106" s="47">
        <v>714.94799999999998</v>
      </c>
      <c r="AO106" s="47">
        <v>665.98419999999999</v>
      </c>
      <c r="AP106" s="47">
        <v>246.91239999999999</v>
      </c>
      <c r="AQ106" s="47">
        <v>631.50469999999996</v>
      </c>
      <c r="AR106" s="47">
        <v>480.6952</v>
      </c>
      <c r="AS106" s="47">
        <v>397.72190000000001</v>
      </c>
      <c r="AT106" s="47">
        <v>620.27449999999999</v>
      </c>
      <c r="AU106" s="47">
        <v>1235.5721000000001</v>
      </c>
      <c r="AV106" s="47">
        <v>891.63080000000002</v>
      </c>
      <c r="AW106" s="47">
        <v>964.21579999999994</v>
      </c>
      <c r="AX106" s="47">
        <v>356.96679999999998</v>
      </c>
      <c r="AY106" s="47">
        <v>1003.2097</v>
      </c>
      <c r="AZ106" s="47">
        <v>539.13199999999995</v>
      </c>
      <c r="BA106" s="47">
        <v>821.04449999999997</v>
      </c>
      <c r="BB106" s="47">
        <v>510.2201</v>
      </c>
      <c r="BC106" s="47">
        <v>863.86710000000005</v>
      </c>
      <c r="BD106" s="47">
        <v>833.19399999999996</v>
      </c>
      <c r="BE106" s="47">
        <v>540.89319999999998</v>
      </c>
      <c r="BF106" s="47">
        <v>559.62070000000006</v>
      </c>
      <c r="BG106" s="47">
        <v>1109.9259</v>
      </c>
      <c r="BH106" s="47">
        <v>796.7038</v>
      </c>
      <c r="BI106" s="47">
        <v>872.84280000000001</v>
      </c>
      <c r="BJ106" s="47">
        <v>1168.0551</v>
      </c>
      <c r="BK106" s="47">
        <v>501.49149999999997</v>
      </c>
      <c r="BL106" s="47">
        <v>800.55579999999998</v>
      </c>
      <c r="BM106" s="47">
        <v>264.16129999999998</v>
      </c>
      <c r="BN106" s="47">
        <v>70.483199999999997</v>
      </c>
      <c r="BO106" s="47">
        <v>994.23400000000004</v>
      </c>
      <c r="BP106" s="47">
        <v>204.27099999999999</v>
      </c>
      <c r="BQ106" s="47">
        <v>860.4461</v>
      </c>
      <c r="BR106" s="47">
        <v>698.25189999999998</v>
      </c>
      <c r="BS106" s="47">
        <v>674.07420000000002</v>
      </c>
      <c r="BT106" s="47">
        <v>168.93510000000001</v>
      </c>
      <c r="BU106" s="47">
        <v>1193.0026</v>
      </c>
    </row>
    <row r="107" spans="1:73">
      <c r="A107" t="s">
        <v>518</v>
      </c>
      <c r="B107" t="s">
        <v>513</v>
      </c>
      <c r="C107" t="s">
        <v>0</v>
      </c>
      <c r="D107">
        <v>36</v>
      </c>
      <c r="F107" s="47">
        <v>4858.82</v>
      </c>
      <c r="G107" s="47">
        <v>1245.6587999999999</v>
      </c>
      <c r="H107" s="47">
        <v>1478.8748000000001</v>
      </c>
      <c r="I107" s="47">
        <v>2134.2864</v>
      </c>
      <c r="J107" s="47">
        <v>1245.6587999999999</v>
      </c>
      <c r="K107" s="47">
        <v>3613.1612</v>
      </c>
      <c r="L107" s="47">
        <v>39.678199999999997</v>
      </c>
      <c r="M107" s="47">
        <v>4819.1418000000003</v>
      </c>
      <c r="N107" s="47">
        <v>1635.7025000000001</v>
      </c>
      <c r="O107" s="47">
        <v>2317.4796999999999</v>
      </c>
      <c r="P107" s="47">
        <v>905.63789999999995</v>
      </c>
      <c r="Q107" s="47">
        <v>3159.8933000000002</v>
      </c>
      <c r="R107" s="47">
        <v>1698.9267</v>
      </c>
      <c r="S107" s="47">
        <v>2644.2424000000001</v>
      </c>
      <c r="T107" s="47">
        <v>2214.5776999999998</v>
      </c>
      <c r="U107" s="47">
        <v>3043.0133999999998</v>
      </c>
      <c r="V107" s="47">
        <v>1815.8067000000001</v>
      </c>
      <c r="W107" s="47">
        <v>1796.6039000000001</v>
      </c>
      <c r="X107" s="47">
        <v>3062.2161000000001</v>
      </c>
      <c r="Y107" s="47">
        <v>1369.3054</v>
      </c>
      <c r="Z107" s="47">
        <v>723.83500000000004</v>
      </c>
      <c r="AA107" s="47">
        <v>2765.6795999999999</v>
      </c>
      <c r="AB107" s="47">
        <v>2093.1404000000002</v>
      </c>
      <c r="AC107" s="47">
        <v>2765.6795999999999</v>
      </c>
      <c r="AD107" s="47">
        <v>1657.5974000000001</v>
      </c>
      <c r="AE107" s="47">
        <v>1385.4159999999999</v>
      </c>
      <c r="AF107" s="47">
        <v>866.55190000000005</v>
      </c>
      <c r="AG107" s="47">
        <v>2176.4614999999999</v>
      </c>
      <c r="AH107" s="47">
        <v>1620.9523999999999</v>
      </c>
      <c r="AI107" s="47">
        <v>1422.0609999999999</v>
      </c>
      <c r="AJ107" s="47">
        <v>435.54300000000001</v>
      </c>
      <c r="AK107" s="47">
        <v>1380.2636</v>
      </c>
      <c r="AL107" s="47">
        <v>379.1069</v>
      </c>
      <c r="AM107" s="47">
        <v>1436.6996999999999</v>
      </c>
      <c r="AN107" s="47">
        <v>1023.29</v>
      </c>
      <c r="AO107" s="47">
        <v>792.51670000000001</v>
      </c>
      <c r="AP107" s="47">
        <v>426.33159999999998</v>
      </c>
      <c r="AQ107" s="47">
        <v>1370.2723000000001</v>
      </c>
      <c r="AR107" s="47">
        <v>1013.0605</v>
      </c>
      <c r="AS107" s="47">
        <v>783.54340000000002</v>
      </c>
      <c r="AT107" s="47">
        <v>819.32719999999995</v>
      </c>
      <c r="AU107" s="47">
        <v>2242.8888999999999</v>
      </c>
      <c r="AV107" s="47">
        <v>1631.1818000000001</v>
      </c>
      <c r="AW107" s="47">
        <v>1431.0343</v>
      </c>
      <c r="AX107" s="47">
        <v>494.18439999999998</v>
      </c>
      <c r="AY107" s="47">
        <v>1598.9559999999999</v>
      </c>
      <c r="AZ107" s="47">
        <v>1062.857</v>
      </c>
      <c r="BA107" s="47">
        <v>1030.2834</v>
      </c>
      <c r="BB107" s="47">
        <v>751.47439999999995</v>
      </c>
      <c r="BC107" s="47">
        <v>2014.2052000000001</v>
      </c>
      <c r="BD107" s="47">
        <v>1581.3852999999999</v>
      </c>
      <c r="BE107" s="47">
        <v>1184.2943</v>
      </c>
      <c r="BF107" s="47">
        <v>1152.7088000000001</v>
      </c>
      <c r="BG107" s="47">
        <v>2007.1845000000001</v>
      </c>
      <c r="BH107" s="47">
        <v>1183.8771999999999</v>
      </c>
      <c r="BI107" s="47">
        <v>1976.0162</v>
      </c>
      <c r="BJ107" s="47">
        <v>2255.2256000000002</v>
      </c>
      <c r="BK107" s="47">
        <v>904.66769999999997</v>
      </c>
      <c r="BL107" s="47">
        <v>940.4316</v>
      </c>
      <c r="BM107" s="47">
        <v>758.49509999999998</v>
      </c>
      <c r="BN107" s="47">
        <v>61.781700000000001</v>
      </c>
      <c r="BO107" s="47">
        <v>1637.1451</v>
      </c>
      <c r="BP107" s="47">
        <v>389.01679999999999</v>
      </c>
      <c r="BQ107" s="47">
        <v>1309.9100000000001</v>
      </c>
      <c r="BR107" s="47">
        <v>1055.9268</v>
      </c>
      <c r="BS107" s="47">
        <v>1588.3155999999999</v>
      </c>
      <c r="BT107" s="47">
        <v>189.7321</v>
      </c>
      <c r="BU107" s="47">
        <v>2024.8456000000001</v>
      </c>
    </row>
    <row r="108" spans="1:73">
      <c r="A108" t="s">
        <v>518</v>
      </c>
      <c r="B108" t="s">
        <v>513</v>
      </c>
      <c r="C108" t="s">
        <v>1</v>
      </c>
      <c r="D108">
        <v>37</v>
      </c>
      <c r="F108" s="47">
        <v>2760.5785999999998</v>
      </c>
      <c r="G108" s="47">
        <v>659.40369999999996</v>
      </c>
      <c r="H108" s="47">
        <v>869.3913</v>
      </c>
      <c r="I108" s="47">
        <v>1231.7836</v>
      </c>
      <c r="J108" s="47">
        <v>659.40369999999996</v>
      </c>
      <c r="K108" s="47">
        <v>2101.1749</v>
      </c>
      <c r="L108" s="47">
        <v>2.0602999999999998</v>
      </c>
      <c r="M108" s="47">
        <v>2758.5183999999999</v>
      </c>
      <c r="N108" s="47">
        <v>817.34130000000005</v>
      </c>
      <c r="O108" s="47">
        <v>1574.617</v>
      </c>
      <c r="P108" s="47">
        <v>368.62040000000002</v>
      </c>
      <c r="Q108" s="47">
        <v>1923.2253000000001</v>
      </c>
      <c r="R108" s="47">
        <v>837.35329999999999</v>
      </c>
      <c r="S108" s="47">
        <v>1108.7718</v>
      </c>
      <c r="T108" s="47">
        <v>1651.8068000000001</v>
      </c>
      <c r="U108" s="47">
        <v>1792.2691</v>
      </c>
      <c r="V108" s="47">
        <v>968.30949999999996</v>
      </c>
      <c r="W108" s="47">
        <v>539.67999999999995</v>
      </c>
      <c r="X108" s="47">
        <v>2220.8986</v>
      </c>
      <c r="Y108" s="47">
        <v>626.80579999999998</v>
      </c>
      <c r="Z108" s="47">
        <v>308.8193</v>
      </c>
      <c r="AA108" s="47">
        <v>1824.9536000000001</v>
      </c>
      <c r="AB108" s="47">
        <v>935.62509999999997</v>
      </c>
      <c r="AC108" s="47">
        <v>1824.9536000000001</v>
      </c>
      <c r="AD108" s="47">
        <v>788.55169999999998</v>
      </c>
      <c r="AE108" s="47">
        <v>1003.7175</v>
      </c>
      <c r="AF108" s="47">
        <v>518.64380000000006</v>
      </c>
      <c r="AG108" s="47">
        <v>1273.6252999999999</v>
      </c>
      <c r="AH108" s="47">
        <v>733.44489999999996</v>
      </c>
      <c r="AI108" s="47">
        <v>1058.8242</v>
      </c>
      <c r="AJ108" s="47">
        <v>147.07339999999999</v>
      </c>
      <c r="AK108" s="47">
        <v>821.23609999999996</v>
      </c>
      <c r="AL108" s="47">
        <v>140.75989999999999</v>
      </c>
      <c r="AM108" s="47">
        <v>827.54960000000005</v>
      </c>
      <c r="AN108" s="47">
        <v>375.32690000000002</v>
      </c>
      <c r="AO108" s="47">
        <v>592.98270000000002</v>
      </c>
      <c r="AP108" s="47">
        <v>77.958299999999994</v>
      </c>
      <c r="AQ108" s="47">
        <v>461.7217</v>
      </c>
      <c r="AR108" s="47">
        <v>246.31829999999999</v>
      </c>
      <c r="AS108" s="47">
        <v>293.36169999999998</v>
      </c>
      <c r="AT108" s="47">
        <v>581.44539999999995</v>
      </c>
      <c r="AU108" s="47">
        <v>1639.4531999999999</v>
      </c>
      <c r="AV108" s="47">
        <v>862.45360000000005</v>
      </c>
      <c r="AW108" s="47">
        <v>1358.4450999999999</v>
      </c>
      <c r="AX108" s="47">
        <v>287.26949999999999</v>
      </c>
      <c r="AY108" s="47">
        <v>648.35559999999998</v>
      </c>
      <c r="AZ108" s="47">
        <v>357.27440000000001</v>
      </c>
      <c r="BA108" s="47">
        <v>578.35069999999996</v>
      </c>
      <c r="BB108" s="47">
        <v>372.1343</v>
      </c>
      <c r="BC108" s="47">
        <v>1452.8193000000001</v>
      </c>
      <c r="BD108" s="47">
        <v>751.49739999999997</v>
      </c>
      <c r="BE108" s="47">
        <v>1073.4562000000001</v>
      </c>
      <c r="BF108" s="47">
        <v>553.58860000000004</v>
      </c>
      <c r="BG108" s="47">
        <v>1369.6368</v>
      </c>
      <c r="BH108" s="47">
        <v>634.82849999999996</v>
      </c>
      <c r="BI108" s="47">
        <v>1288.3968</v>
      </c>
      <c r="BJ108" s="47">
        <v>1014.0232</v>
      </c>
      <c r="BK108" s="47">
        <v>909.20209999999997</v>
      </c>
      <c r="BL108" s="47">
        <v>382.03649999999999</v>
      </c>
      <c r="BM108" s="47">
        <v>455.3168</v>
      </c>
      <c r="BN108" s="47">
        <v>24.575199999999999</v>
      </c>
      <c r="BO108" s="47">
        <v>812.77809999999999</v>
      </c>
      <c r="BP108" s="47">
        <v>94.748599999999996</v>
      </c>
      <c r="BQ108" s="47">
        <v>742.60469999999998</v>
      </c>
      <c r="BR108" s="47">
        <v>490.05189999999999</v>
      </c>
      <c r="BS108" s="47">
        <v>618.71990000000005</v>
      </c>
      <c r="BT108" s="47">
        <v>169.3519</v>
      </c>
      <c r="BU108" s="47">
        <v>1482.4549999999999</v>
      </c>
    </row>
    <row r="109" spans="1:73">
      <c r="A109" t="s">
        <v>518</v>
      </c>
      <c r="B109" t="s">
        <v>513</v>
      </c>
      <c r="C109" t="s">
        <v>505</v>
      </c>
      <c r="D109">
        <v>38</v>
      </c>
      <c r="F109" s="47">
        <v>4066.8685</v>
      </c>
      <c r="G109" s="47">
        <v>1068.4509</v>
      </c>
      <c r="H109" s="47">
        <v>1171.6841999999999</v>
      </c>
      <c r="I109" s="47">
        <v>1826.7335</v>
      </c>
      <c r="J109" s="47">
        <v>1068.4509</v>
      </c>
      <c r="K109" s="47">
        <v>2998.4177</v>
      </c>
      <c r="L109" s="47">
        <v>10.063499999999999</v>
      </c>
      <c r="M109" s="47">
        <v>4056.8049999999998</v>
      </c>
      <c r="N109" s="47">
        <v>1511.6635000000001</v>
      </c>
      <c r="O109" s="47">
        <v>1869.3995</v>
      </c>
      <c r="P109" s="47">
        <v>685.80550000000005</v>
      </c>
      <c r="Q109" s="47">
        <v>2700.6304</v>
      </c>
      <c r="R109" s="47">
        <v>1366.2382</v>
      </c>
      <c r="S109" s="47">
        <v>2382.9722000000002</v>
      </c>
      <c r="T109" s="47">
        <v>1683.8963000000001</v>
      </c>
      <c r="U109" s="47">
        <v>2623.1970000000001</v>
      </c>
      <c r="V109" s="47">
        <v>1443.6714999999999</v>
      </c>
      <c r="W109" s="47">
        <v>1571.0393999999999</v>
      </c>
      <c r="X109" s="47">
        <v>2495.8290999999999</v>
      </c>
      <c r="Y109" s="47">
        <v>954.52210000000002</v>
      </c>
      <c r="Z109" s="47">
        <v>892.03629999999998</v>
      </c>
      <c r="AA109" s="47">
        <v>2220.3101999999999</v>
      </c>
      <c r="AB109" s="47">
        <v>1846.5583999999999</v>
      </c>
      <c r="AC109" s="47">
        <v>2220.3101999999999</v>
      </c>
      <c r="AD109" s="47">
        <v>1461.6579999999999</v>
      </c>
      <c r="AE109" s="47">
        <v>1161.539</v>
      </c>
      <c r="AF109" s="47">
        <v>769.55550000000005</v>
      </c>
      <c r="AG109" s="47">
        <v>1853.6415</v>
      </c>
      <c r="AH109" s="47">
        <v>1533.3166000000001</v>
      </c>
      <c r="AI109" s="47">
        <v>1089.8804</v>
      </c>
      <c r="AJ109" s="47">
        <v>384.90039999999999</v>
      </c>
      <c r="AK109" s="47">
        <v>1058.7711999999999</v>
      </c>
      <c r="AL109" s="47">
        <v>298.8954</v>
      </c>
      <c r="AM109" s="47">
        <v>1144.7762</v>
      </c>
      <c r="AN109" s="47">
        <v>849.65570000000002</v>
      </c>
      <c r="AO109" s="47">
        <v>594.01589999999999</v>
      </c>
      <c r="AP109" s="47">
        <v>373.00220000000002</v>
      </c>
      <c r="AQ109" s="47">
        <v>1198.0373</v>
      </c>
      <c r="AR109" s="47">
        <v>905.57560000000001</v>
      </c>
      <c r="AS109" s="47">
        <v>665.46379999999999</v>
      </c>
      <c r="AT109" s="47">
        <v>695.44870000000003</v>
      </c>
      <c r="AU109" s="47">
        <v>1800.3804</v>
      </c>
      <c r="AV109" s="47">
        <v>1477.3966</v>
      </c>
      <c r="AW109" s="47">
        <v>1018.4325</v>
      </c>
      <c r="AX109" s="47">
        <v>417.30070000000001</v>
      </c>
      <c r="AY109" s="47">
        <v>1429.2575999999999</v>
      </c>
      <c r="AZ109" s="47">
        <v>988.11199999999997</v>
      </c>
      <c r="BA109" s="47">
        <v>858.44629999999995</v>
      </c>
      <c r="BB109" s="47">
        <v>651.15009999999995</v>
      </c>
      <c r="BC109" s="47">
        <v>1569.1601000000001</v>
      </c>
      <c r="BD109" s="47">
        <v>1394.8602000000001</v>
      </c>
      <c r="BE109" s="47">
        <v>825.45</v>
      </c>
      <c r="BF109" s="47">
        <v>984.52679999999998</v>
      </c>
      <c r="BG109" s="47">
        <v>1716.1035999999999</v>
      </c>
      <c r="BH109" s="47">
        <v>1033.9576999999999</v>
      </c>
      <c r="BI109" s="47">
        <v>1666.6727000000001</v>
      </c>
      <c r="BJ109" s="47">
        <v>2001.9656</v>
      </c>
      <c r="BK109" s="47">
        <v>698.66470000000004</v>
      </c>
      <c r="BL109" s="47">
        <v>862.03160000000003</v>
      </c>
      <c r="BM109" s="47">
        <v>504.20659999999998</v>
      </c>
      <c r="BN109" s="47">
        <v>34.493200000000002</v>
      </c>
      <c r="BO109" s="47">
        <v>1331.7449999999999</v>
      </c>
      <c r="BP109" s="47">
        <v>381.00659999999999</v>
      </c>
      <c r="BQ109" s="47">
        <v>985.23159999999996</v>
      </c>
      <c r="BR109" s="47">
        <v>953.32449999999994</v>
      </c>
      <c r="BS109" s="47">
        <v>1429.6477</v>
      </c>
      <c r="BT109" s="47">
        <v>115.1263</v>
      </c>
      <c r="BU109" s="47">
        <v>1568.77</v>
      </c>
    </row>
    <row r="110" spans="1:73">
      <c r="A110" t="s">
        <v>518</v>
      </c>
      <c r="B110" t="s">
        <v>513</v>
      </c>
      <c r="C110" t="s">
        <v>74</v>
      </c>
      <c r="D110">
        <v>39</v>
      </c>
      <c r="F110" s="47">
        <v>273.90460000000002</v>
      </c>
      <c r="G110" s="47">
        <v>34.722499999999997</v>
      </c>
      <c r="H110" s="47">
        <v>61.947800000000001</v>
      </c>
      <c r="I110" s="47">
        <v>177.23419999999999</v>
      </c>
      <c r="J110" s="47">
        <v>34.722499999999997</v>
      </c>
      <c r="K110" s="47">
        <v>239.18199999999999</v>
      </c>
      <c r="L110" s="47">
        <v>0</v>
      </c>
      <c r="M110" s="47">
        <v>273.90460000000002</v>
      </c>
      <c r="N110" s="47">
        <v>56.357900000000001</v>
      </c>
      <c r="O110" s="47">
        <v>160.4864</v>
      </c>
      <c r="P110" s="47">
        <v>57.060299999999998</v>
      </c>
      <c r="Q110" s="47">
        <v>162.02629999999999</v>
      </c>
      <c r="R110" s="47">
        <v>111.8783</v>
      </c>
      <c r="S110" s="47">
        <v>118.9204</v>
      </c>
      <c r="T110" s="47">
        <v>154.98410000000001</v>
      </c>
      <c r="U110" s="47">
        <v>187.23240000000001</v>
      </c>
      <c r="V110" s="47">
        <v>86.672200000000004</v>
      </c>
      <c r="W110" s="47">
        <v>99.3202</v>
      </c>
      <c r="X110" s="47">
        <v>174.58439999999999</v>
      </c>
      <c r="Y110" s="47">
        <v>45.984000000000002</v>
      </c>
      <c r="Z110" s="47">
        <v>81.771299999999997</v>
      </c>
      <c r="AA110" s="47">
        <v>146.14930000000001</v>
      </c>
      <c r="AB110" s="47">
        <v>127.75530000000001</v>
      </c>
      <c r="AC110" s="47">
        <v>146.14930000000001</v>
      </c>
      <c r="AD110" s="47">
        <v>109.3762</v>
      </c>
      <c r="AE110" s="47">
        <v>77.856200000000001</v>
      </c>
      <c r="AF110" s="47">
        <v>25.703600000000002</v>
      </c>
      <c r="AG110" s="47">
        <v>161.52889999999999</v>
      </c>
      <c r="AH110" s="47">
        <v>77.716700000000003</v>
      </c>
      <c r="AI110" s="47">
        <v>109.5158</v>
      </c>
      <c r="AJ110" s="47">
        <v>18.379000000000001</v>
      </c>
      <c r="AK110" s="47">
        <v>68.293099999999995</v>
      </c>
      <c r="AL110" s="47">
        <v>9.0190000000000001</v>
      </c>
      <c r="AM110" s="47">
        <v>77.653199999999998</v>
      </c>
      <c r="AN110" s="47">
        <v>41.203800000000001</v>
      </c>
      <c r="AO110" s="47">
        <v>45.468400000000003</v>
      </c>
      <c r="AP110" s="47">
        <v>9.1755999999999993</v>
      </c>
      <c r="AQ110" s="47">
        <v>90.144599999999997</v>
      </c>
      <c r="AR110" s="47">
        <v>38.650599999999997</v>
      </c>
      <c r="AS110" s="47">
        <v>60.669600000000003</v>
      </c>
      <c r="AT110" s="47">
        <v>25.546900000000001</v>
      </c>
      <c r="AU110" s="47">
        <v>149.03749999999999</v>
      </c>
      <c r="AV110" s="47">
        <v>80.269900000000007</v>
      </c>
      <c r="AW110" s="47">
        <v>94.314499999999995</v>
      </c>
      <c r="AX110" s="47">
        <v>11.057700000000001</v>
      </c>
      <c r="AY110" s="47">
        <v>116.69759999999999</v>
      </c>
      <c r="AZ110" s="47">
        <v>48.584499999999998</v>
      </c>
      <c r="BA110" s="47">
        <v>79.1708</v>
      </c>
      <c r="BB110" s="47">
        <v>23.664899999999999</v>
      </c>
      <c r="BC110" s="47">
        <v>122.48439999999999</v>
      </c>
      <c r="BD110" s="47">
        <v>70.335999999999999</v>
      </c>
      <c r="BE110" s="47">
        <v>75.813299999999998</v>
      </c>
      <c r="BF110" s="47">
        <v>64.148399999999995</v>
      </c>
      <c r="BG110" s="47">
        <v>97.878</v>
      </c>
      <c r="BH110" s="47">
        <v>33.988500000000002</v>
      </c>
      <c r="BI110" s="47">
        <v>128.0378</v>
      </c>
      <c r="BJ110" s="47">
        <v>92.24</v>
      </c>
      <c r="BK110" s="47">
        <v>69.786299999999997</v>
      </c>
      <c r="BL110" s="47">
        <v>63.606900000000003</v>
      </c>
      <c r="BM110" s="47">
        <v>48.271299999999997</v>
      </c>
      <c r="BN110" s="47">
        <v>0.73399999999999999</v>
      </c>
      <c r="BO110" s="47">
        <v>111.1442</v>
      </c>
      <c r="BP110" s="47">
        <v>26.680399999999999</v>
      </c>
      <c r="BQ110" s="47">
        <v>85.197900000000004</v>
      </c>
      <c r="BR110" s="47">
        <v>27.759799999999998</v>
      </c>
      <c r="BS110" s="47">
        <v>91.160700000000006</v>
      </c>
      <c r="BT110" s="47">
        <v>6.9627999999999997</v>
      </c>
      <c r="BU110" s="47">
        <v>148.0214</v>
      </c>
    </row>
    <row r="111" spans="1:73">
      <c r="A111" t="s">
        <v>518</v>
      </c>
      <c r="B111" t="s">
        <v>513</v>
      </c>
      <c r="C111" t="s">
        <v>65</v>
      </c>
      <c r="D111">
        <v>40</v>
      </c>
      <c r="F111" s="47">
        <v>1321.9582</v>
      </c>
      <c r="G111" s="47">
        <v>272.3485</v>
      </c>
      <c r="H111" s="47">
        <v>365.13839999999999</v>
      </c>
      <c r="I111" s="47">
        <v>684.47130000000004</v>
      </c>
      <c r="J111" s="47">
        <v>272.3485</v>
      </c>
      <c r="K111" s="47">
        <v>1049.6097</v>
      </c>
      <c r="L111" s="47">
        <v>18.865500000000001</v>
      </c>
      <c r="M111" s="47">
        <v>1303.0926999999999</v>
      </c>
      <c r="N111" s="47">
        <v>452.04379999999998</v>
      </c>
      <c r="O111" s="47">
        <v>682.93700000000001</v>
      </c>
      <c r="P111" s="47">
        <v>186.97739999999999</v>
      </c>
      <c r="Q111" s="47">
        <v>921.17250000000001</v>
      </c>
      <c r="R111" s="47">
        <v>400.78570000000002</v>
      </c>
      <c r="S111" s="47">
        <v>660.98969999999997</v>
      </c>
      <c r="T111" s="47">
        <v>660.96849999999995</v>
      </c>
      <c r="U111" s="47">
        <v>552.17309999999998</v>
      </c>
      <c r="V111" s="47">
        <v>769.78510000000006</v>
      </c>
      <c r="W111" s="47">
        <v>558.43690000000004</v>
      </c>
      <c r="X111" s="47">
        <v>763.5213</v>
      </c>
      <c r="Y111" s="47">
        <v>187.5103</v>
      </c>
      <c r="Z111" s="47">
        <v>104.3309</v>
      </c>
      <c r="AA111" s="47">
        <v>1030.1169</v>
      </c>
      <c r="AB111" s="47">
        <v>291.84120000000001</v>
      </c>
      <c r="AC111" s="47">
        <v>1030.1169</v>
      </c>
      <c r="AD111" s="47">
        <v>197.93889999999999</v>
      </c>
      <c r="AE111" s="47">
        <v>354.23419999999999</v>
      </c>
      <c r="AF111" s="47">
        <v>135.73759999999999</v>
      </c>
      <c r="AG111" s="47">
        <v>416.43560000000002</v>
      </c>
      <c r="AH111" s="47">
        <v>247.68199999999999</v>
      </c>
      <c r="AI111" s="47">
        <v>304.49110000000002</v>
      </c>
      <c r="AJ111" s="47">
        <v>93.9024</v>
      </c>
      <c r="AK111" s="47">
        <v>675.8827</v>
      </c>
      <c r="AL111" s="47">
        <v>136.61089999999999</v>
      </c>
      <c r="AM111" s="47">
        <v>633.17420000000004</v>
      </c>
      <c r="AN111" s="47">
        <v>413.30759999999998</v>
      </c>
      <c r="AO111" s="47">
        <v>356.47739999999999</v>
      </c>
      <c r="AP111" s="47">
        <v>90.107299999999995</v>
      </c>
      <c r="AQ111" s="47">
        <v>468.32960000000003</v>
      </c>
      <c r="AR111" s="47">
        <v>320.87610000000001</v>
      </c>
      <c r="AS111" s="47">
        <v>237.5608</v>
      </c>
      <c r="AT111" s="47">
        <v>182.24109999999999</v>
      </c>
      <c r="AU111" s="47">
        <v>581.28009999999995</v>
      </c>
      <c r="AV111" s="47">
        <v>340.11360000000002</v>
      </c>
      <c r="AW111" s="47">
        <v>423.40769999999998</v>
      </c>
      <c r="AX111" s="47">
        <v>53.124200000000002</v>
      </c>
      <c r="AY111" s="47">
        <v>238.71709999999999</v>
      </c>
      <c r="AZ111" s="47">
        <v>125.3584</v>
      </c>
      <c r="BA111" s="47">
        <v>166.4828</v>
      </c>
      <c r="BB111" s="47">
        <v>219.2243</v>
      </c>
      <c r="BC111" s="47">
        <v>810.89269999999999</v>
      </c>
      <c r="BD111" s="47">
        <v>535.63120000000004</v>
      </c>
      <c r="BE111" s="47">
        <v>494.48570000000001</v>
      </c>
      <c r="BF111" s="47">
        <v>141.60130000000001</v>
      </c>
      <c r="BG111" s="47">
        <v>779.5711</v>
      </c>
      <c r="BH111" s="47">
        <v>264.14850000000001</v>
      </c>
      <c r="BI111" s="47">
        <v>657.024</v>
      </c>
      <c r="BJ111" s="47">
        <v>589.00360000000001</v>
      </c>
      <c r="BK111" s="47">
        <v>332.16890000000001</v>
      </c>
      <c r="BL111" s="47">
        <v>150.23990000000001</v>
      </c>
      <c r="BM111" s="47">
        <v>250.54580000000001</v>
      </c>
      <c r="BN111" s="47">
        <v>8.1998999999999995</v>
      </c>
      <c r="BO111" s="47">
        <v>392.58580000000001</v>
      </c>
      <c r="BP111" s="47">
        <v>71.986099999999993</v>
      </c>
      <c r="BQ111" s="47">
        <v>328.7996</v>
      </c>
      <c r="BR111" s="47">
        <v>238.85929999999999</v>
      </c>
      <c r="BS111" s="47">
        <v>422.13040000000001</v>
      </c>
      <c r="BT111" s="47">
        <v>33.489199999999997</v>
      </c>
      <c r="BU111" s="47">
        <v>627.47929999999997</v>
      </c>
    </row>
    <row r="112" spans="1:73">
      <c r="A112" t="s">
        <v>518</v>
      </c>
      <c r="B112" t="s">
        <v>513</v>
      </c>
      <c r="C112" t="s">
        <v>506</v>
      </c>
      <c r="D112">
        <v>41</v>
      </c>
      <c r="F112" s="47">
        <v>1649.7655999999999</v>
      </c>
      <c r="G112" s="47">
        <v>278.14100000000002</v>
      </c>
      <c r="H112" s="47">
        <v>393.91390000000001</v>
      </c>
      <c r="I112" s="47">
        <v>977.71069999999997</v>
      </c>
      <c r="J112" s="47">
        <v>278.14100000000002</v>
      </c>
      <c r="K112" s="47">
        <v>1371.6246000000001</v>
      </c>
      <c r="L112" s="47">
        <v>15.405900000000001</v>
      </c>
      <c r="M112" s="47">
        <v>1634.3597</v>
      </c>
      <c r="N112" s="47">
        <v>519.60440000000006</v>
      </c>
      <c r="O112" s="47">
        <v>742.77670000000001</v>
      </c>
      <c r="P112" s="47">
        <v>387.38440000000003</v>
      </c>
      <c r="Q112" s="47">
        <v>1004.8723</v>
      </c>
      <c r="R112" s="47">
        <v>644.89319999999998</v>
      </c>
      <c r="S112" s="47">
        <v>764.04809999999998</v>
      </c>
      <c r="T112" s="47">
        <v>885.71749999999997</v>
      </c>
      <c r="U112" s="47">
        <v>832.77679999999998</v>
      </c>
      <c r="V112" s="47">
        <v>816.98879999999997</v>
      </c>
      <c r="W112" s="47">
        <v>605.27239999999995</v>
      </c>
      <c r="X112" s="47">
        <v>1044.4931999999999</v>
      </c>
      <c r="Y112" s="47">
        <v>213.1679</v>
      </c>
      <c r="Z112" s="47">
        <v>155.09630000000001</v>
      </c>
      <c r="AA112" s="47">
        <v>1281.5012999999999</v>
      </c>
      <c r="AB112" s="47">
        <v>368.26420000000002</v>
      </c>
      <c r="AC112" s="47">
        <v>1281.5012999999999</v>
      </c>
      <c r="AD112" s="47">
        <v>304.32260000000002</v>
      </c>
      <c r="AE112" s="47">
        <v>528.45410000000004</v>
      </c>
      <c r="AF112" s="47">
        <v>171.76669999999999</v>
      </c>
      <c r="AG112" s="47">
        <v>661.01</v>
      </c>
      <c r="AH112" s="47">
        <v>332.07470000000001</v>
      </c>
      <c r="AI112" s="47">
        <v>500.702</v>
      </c>
      <c r="AJ112" s="47">
        <v>63.941600000000001</v>
      </c>
      <c r="AK112" s="47">
        <v>753.04719999999998</v>
      </c>
      <c r="AL112" s="47">
        <v>106.3742</v>
      </c>
      <c r="AM112" s="47">
        <v>710.6146</v>
      </c>
      <c r="AN112" s="47">
        <v>431.97329999999999</v>
      </c>
      <c r="AO112" s="47">
        <v>385.01549999999997</v>
      </c>
      <c r="AP112" s="47">
        <v>96.816299999999998</v>
      </c>
      <c r="AQ112" s="47">
        <v>508.45609999999999</v>
      </c>
      <c r="AR112" s="47">
        <v>330.89</v>
      </c>
      <c r="AS112" s="47">
        <v>274.38240000000002</v>
      </c>
      <c r="AT112" s="47">
        <v>181.32470000000001</v>
      </c>
      <c r="AU112" s="47">
        <v>863.16849999999999</v>
      </c>
      <c r="AV112" s="47">
        <v>433.15809999999999</v>
      </c>
      <c r="AW112" s="47">
        <v>611.33510000000001</v>
      </c>
      <c r="AX112" s="47">
        <v>60.9328</v>
      </c>
      <c r="AY112" s="47">
        <v>307.33139999999997</v>
      </c>
      <c r="AZ112" s="47">
        <v>126.5857</v>
      </c>
      <c r="BA112" s="47">
        <v>241.67859999999999</v>
      </c>
      <c r="BB112" s="47">
        <v>217.20820000000001</v>
      </c>
      <c r="BC112" s="47">
        <v>1064.2932000000001</v>
      </c>
      <c r="BD112" s="47">
        <v>637.4624</v>
      </c>
      <c r="BE112" s="47">
        <v>644.03890000000001</v>
      </c>
      <c r="BF112" s="47">
        <v>126.6442</v>
      </c>
      <c r="BG112" s="47">
        <v>878.22820000000002</v>
      </c>
      <c r="BH112" s="47">
        <v>264.36149999999998</v>
      </c>
      <c r="BI112" s="47">
        <v>740.51089999999999</v>
      </c>
      <c r="BJ112" s="47">
        <v>653.66039999999998</v>
      </c>
      <c r="BK112" s="47">
        <v>351.21190000000001</v>
      </c>
      <c r="BL112" s="47">
        <v>241.62010000000001</v>
      </c>
      <c r="BM112" s="47">
        <v>403.27319999999997</v>
      </c>
      <c r="BN112" s="47">
        <v>13.779500000000001</v>
      </c>
      <c r="BO112" s="47">
        <v>631.11379999999997</v>
      </c>
      <c r="BP112" s="47">
        <v>110.38760000000001</v>
      </c>
      <c r="BQ112" s="47">
        <v>534.50559999999996</v>
      </c>
      <c r="BR112" s="47">
        <v>247.56710000000001</v>
      </c>
      <c r="BS112" s="47">
        <v>516.48090000000002</v>
      </c>
      <c r="BT112" s="47">
        <v>30.573799999999999</v>
      </c>
      <c r="BU112" s="47">
        <v>855.14369999999997</v>
      </c>
    </row>
    <row r="113" spans="1:73">
      <c r="A113" t="s">
        <v>518</v>
      </c>
      <c r="B113" t="s">
        <v>513</v>
      </c>
      <c r="C113" t="s">
        <v>507</v>
      </c>
      <c r="D113">
        <v>42</v>
      </c>
      <c r="F113" s="47">
        <v>3444.0245</v>
      </c>
      <c r="G113" s="47">
        <v>827.92650000000003</v>
      </c>
      <c r="H113" s="47">
        <v>981.53719999999998</v>
      </c>
      <c r="I113" s="47">
        <v>1634.5607</v>
      </c>
      <c r="J113" s="47">
        <v>827.92650000000003</v>
      </c>
      <c r="K113" s="47">
        <v>2616.098</v>
      </c>
      <c r="L113" s="47">
        <v>39.671799999999998</v>
      </c>
      <c r="M113" s="47">
        <v>3404.3526000000002</v>
      </c>
      <c r="N113" s="47">
        <v>1175.8997999999999</v>
      </c>
      <c r="O113" s="47">
        <v>1563.3538000000001</v>
      </c>
      <c r="P113" s="47">
        <v>704.77080000000001</v>
      </c>
      <c r="Q113" s="47">
        <v>2169.8015</v>
      </c>
      <c r="R113" s="47">
        <v>1274.2229</v>
      </c>
      <c r="S113" s="47">
        <v>1728.4903999999999</v>
      </c>
      <c r="T113" s="47">
        <v>1715.5341000000001</v>
      </c>
      <c r="U113" s="47">
        <v>2096.9162999999999</v>
      </c>
      <c r="V113" s="47">
        <v>1347.1081999999999</v>
      </c>
      <c r="W113" s="47">
        <v>1072.7931000000001</v>
      </c>
      <c r="X113" s="47">
        <v>2371.2314000000001</v>
      </c>
      <c r="Y113" s="47">
        <v>803.61300000000006</v>
      </c>
      <c r="Z113" s="47">
        <v>394.98919999999998</v>
      </c>
      <c r="AA113" s="47">
        <v>2245.4223000000002</v>
      </c>
      <c r="AB113" s="47">
        <v>1198.6022</v>
      </c>
      <c r="AC113" s="47">
        <v>2245.4223000000002</v>
      </c>
      <c r="AD113" s="47">
        <v>917.34870000000001</v>
      </c>
      <c r="AE113" s="47">
        <v>1179.5676000000001</v>
      </c>
      <c r="AF113" s="47">
        <v>543.49189999999999</v>
      </c>
      <c r="AG113" s="47">
        <v>1553.4244000000001</v>
      </c>
      <c r="AH113" s="47">
        <v>969.58079999999995</v>
      </c>
      <c r="AI113" s="47">
        <v>1127.3354999999999</v>
      </c>
      <c r="AJ113" s="47">
        <v>281.25349999999997</v>
      </c>
      <c r="AK113" s="47">
        <v>1065.8547000000001</v>
      </c>
      <c r="AL113" s="47">
        <v>284.43459999999999</v>
      </c>
      <c r="AM113" s="47">
        <v>1062.6736000000001</v>
      </c>
      <c r="AN113" s="47">
        <v>758.90959999999995</v>
      </c>
      <c r="AO113" s="47">
        <v>588.19849999999997</v>
      </c>
      <c r="AP113" s="47">
        <v>281.1617</v>
      </c>
      <c r="AQ113" s="47">
        <v>791.63139999999999</v>
      </c>
      <c r="AR113" s="47">
        <v>650.10530000000006</v>
      </c>
      <c r="AS113" s="47">
        <v>422.68779999999998</v>
      </c>
      <c r="AT113" s="47">
        <v>546.76480000000004</v>
      </c>
      <c r="AU113" s="47">
        <v>1824.4665</v>
      </c>
      <c r="AV113" s="47">
        <v>1078.3851</v>
      </c>
      <c r="AW113" s="47">
        <v>1292.8462999999999</v>
      </c>
      <c r="AX113" s="47">
        <v>270.56909999999999</v>
      </c>
      <c r="AY113" s="47">
        <v>928.03309999999999</v>
      </c>
      <c r="AZ113" s="47">
        <v>561.87059999999997</v>
      </c>
      <c r="BA113" s="47">
        <v>636.73159999999996</v>
      </c>
      <c r="BB113" s="47">
        <v>557.35739999999998</v>
      </c>
      <c r="BC113" s="47">
        <v>1688.0649000000001</v>
      </c>
      <c r="BD113" s="47">
        <v>1166.6197999999999</v>
      </c>
      <c r="BE113" s="47">
        <v>1078.8025</v>
      </c>
      <c r="BF113" s="47">
        <v>603.64250000000004</v>
      </c>
      <c r="BG113" s="47">
        <v>1566.1590000000001</v>
      </c>
      <c r="BH113" s="47">
        <v>798.15729999999996</v>
      </c>
      <c r="BI113" s="47">
        <v>1371.6442</v>
      </c>
      <c r="BJ113" s="47">
        <v>1505.9255000000001</v>
      </c>
      <c r="BK113" s="47">
        <v>663.87609999999995</v>
      </c>
      <c r="BL113" s="47">
        <v>594.9597</v>
      </c>
      <c r="BM113" s="47">
        <v>679.26319999999998</v>
      </c>
      <c r="BN113" s="47">
        <v>29.769200000000001</v>
      </c>
      <c r="BO113" s="47">
        <v>1244.4537</v>
      </c>
      <c r="BP113" s="47">
        <v>222.565</v>
      </c>
      <c r="BQ113" s="47">
        <v>1051.6579999999999</v>
      </c>
      <c r="BR113" s="47">
        <v>691.4683</v>
      </c>
      <c r="BS113" s="47">
        <v>1037.0220999999999</v>
      </c>
      <c r="BT113" s="47">
        <v>136.45820000000001</v>
      </c>
      <c r="BU113" s="47">
        <v>1579.0759</v>
      </c>
    </row>
    <row r="114" spans="1:73">
      <c r="A114" t="s">
        <v>518</v>
      </c>
      <c r="B114" t="s">
        <v>514</v>
      </c>
      <c r="C114" t="s">
        <v>0</v>
      </c>
      <c r="D114">
        <v>43</v>
      </c>
      <c r="F114" s="47">
        <v>14889.9794</v>
      </c>
      <c r="G114" s="47">
        <v>6813.1421</v>
      </c>
      <c r="H114" s="47">
        <v>3735.1059</v>
      </c>
      <c r="I114" s="47">
        <v>4341.7313999999997</v>
      </c>
      <c r="J114" s="47">
        <v>6813.1421</v>
      </c>
      <c r="K114" s="47">
        <v>8076.8373000000001</v>
      </c>
      <c r="L114" s="47">
        <v>1990.2779</v>
      </c>
      <c r="M114" s="47">
        <v>12899.7014</v>
      </c>
      <c r="N114" s="47">
        <v>7788.6171000000004</v>
      </c>
      <c r="O114" s="47">
        <v>5069.259</v>
      </c>
      <c r="P114" s="47">
        <v>2032.1032</v>
      </c>
      <c r="Q114" s="47">
        <v>11141.679</v>
      </c>
      <c r="R114" s="47">
        <v>3748.3004000000001</v>
      </c>
      <c r="S114" s="47">
        <v>10183.9661</v>
      </c>
      <c r="T114" s="47">
        <v>4706.0132999999996</v>
      </c>
      <c r="U114" s="47">
        <v>7847.3498</v>
      </c>
      <c r="V114" s="47">
        <v>7042.6296000000002</v>
      </c>
      <c r="W114" s="47">
        <v>10657.539199999999</v>
      </c>
      <c r="X114" s="47">
        <v>4232.4402</v>
      </c>
      <c r="Y114" s="47">
        <v>3645.6478000000002</v>
      </c>
      <c r="Z114" s="47">
        <v>2898.9809</v>
      </c>
      <c r="AA114" s="47">
        <v>8345.3505999999998</v>
      </c>
      <c r="AB114" s="47">
        <v>6544.6288000000004</v>
      </c>
      <c r="AC114" s="47">
        <v>8345.3505999999998</v>
      </c>
      <c r="AD114" s="47">
        <v>4492.3894</v>
      </c>
      <c r="AE114" s="47">
        <v>3354.9603999999999</v>
      </c>
      <c r="AF114" s="47">
        <v>3945.4205999999999</v>
      </c>
      <c r="AG114" s="47">
        <v>3901.9292</v>
      </c>
      <c r="AH114" s="47">
        <v>5104.1025</v>
      </c>
      <c r="AI114" s="47">
        <v>2743.2473</v>
      </c>
      <c r="AJ114" s="47">
        <v>2052.2393999999999</v>
      </c>
      <c r="AK114" s="47">
        <v>4990.3901999999998</v>
      </c>
      <c r="AL114" s="47">
        <v>2867.7215000000001</v>
      </c>
      <c r="AM114" s="47">
        <v>4174.9080999999996</v>
      </c>
      <c r="AN114" s="47">
        <v>5079.8635999999997</v>
      </c>
      <c r="AO114" s="47">
        <v>1962.7660000000001</v>
      </c>
      <c r="AP114" s="47">
        <v>4748.8109000000004</v>
      </c>
      <c r="AQ114" s="47">
        <v>5908.7282999999998</v>
      </c>
      <c r="AR114" s="47">
        <v>7308.7359999999999</v>
      </c>
      <c r="AS114" s="47">
        <v>3348.8031999999998</v>
      </c>
      <c r="AT114" s="47">
        <v>2064.3312000000001</v>
      </c>
      <c r="AU114" s="47">
        <v>2168.1089999999999</v>
      </c>
      <c r="AV114" s="47">
        <v>2875.2301000000002</v>
      </c>
      <c r="AW114" s="47">
        <v>1357.2101</v>
      </c>
      <c r="AX114" s="47">
        <v>2648.5998</v>
      </c>
      <c r="AY114" s="47">
        <v>3896.029</v>
      </c>
      <c r="AZ114" s="47">
        <v>4045.2921000000001</v>
      </c>
      <c r="BA114" s="47">
        <v>2499.3366999999998</v>
      </c>
      <c r="BB114" s="47">
        <v>4164.5423000000001</v>
      </c>
      <c r="BC114" s="47">
        <v>4180.8082999999997</v>
      </c>
      <c r="BD114" s="47">
        <v>6138.674</v>
      </c>
      <c r="BE114" s="47">
        <v>2206.6765999999998</v>
      </c>
      <c r="BF114" s="47">
        <v>3855.4220999999998</v>
      </c>
      <c r="BG114" s="47">
        <v>7286.2569000000003</v>
      </c>
      <c r="BH114" s="47">
        <v>6423.0443999999998</v>
      </c>
      <c r="BI114" s="47">
        <v>4718.6346000000003</v>
      </c>
      <c r="BJ114" s="47">
        <v>8975.9166999999998</v>
      </c>
      <c r="BK114" s="47">
        <v>2165.7622999999999</v>
      </c>
      <c r="BL114" s="47">
        <v>2689.2067000000002</v>
      </c>
      <c r="BM114" s="47">
        <v>1059.0936999999999</v>
      </c>
      <c r="BN114" s="47">
        <v>390.09769999999997</v>
      </c>
      <c r="BO114" s="47">
        <v>3358.2026999999998</v>
      </c>
      <c r="BP114" s="47">
        <v>1208.0494000000001</v>
      </c>
      <c r="BQ114" s="47">
        <v>2540.2510000000002</v>
      </c>
      <c r="BR114" s="47">
        <v>5692.9260000000004</v>
      </c>
      <c r="BS114" s="47">
        <v>4491.0401000000002</v>
      </c>
      <c r="BT114" s="47">
        <v>1120.2161000000001</v>
      </c>
      <c r="BU114" s="47">
        <v>3585.7972</v>
      </c>
    </row>
    <row r="115" spans="1:73">
      <c r="A115" t="s">
        <v>518</v>
      </c>
      <c r="B115" t="s">
        <v>514</v>
      </c>
      <c r="C115" t="s">
        <v>1</v>
      </c>
      <c r="D115">
        <v>44</v>
      </c>
      <c r="F115" s="47">
        <v>2692.0340000000001</v>
      </c>
      <c r="G115" s="47">
        <v>845.91330000000005</v>
      </c>
      <c r="H115" s="47">
        <v>819.57569999999998</v>
      </c>
      <c r="I115" s="47">
        <v>1026.5450000000001</v>
      </c>
      <c r="J115" s="47">
        <v>845.91330000000005</v>
      </c>
      <c r="K115" s="47">
        <v>1846.1206999999999</v>
      </c>
      <c r="L115" s="47">
        <v>133.5258</v>
      </c>
      <c r="M115" s="47">
        <v>2558.5082000000002</v>
      </c>
      <c r="N115" s="47">
        <v>992.8433</v>
      </c>
      <c r="O115" s="47">
        <v>1318.2501</v>
      </c>
      <c r="P115" s="47">
        <v>380.94060000000002</v>
      </c>
      <c r="Q115" s="47">
        <v>1850.2157999999999</v>
      </c>
      <c r="R115" s="47">
        <v>841.81820000000005</v>
      </c>
      <c r="S115" s="47">
        <v>1553.2239999999999</v>
      </c>
      <c r="T115" s="47">
        <v>1138.81</v>
      </c>
      <c r="U115" s="47">
        <v>991.65949999999998</v>
      </c>
      <c r="V115" s="47">
        <v>1700.3744999999999</v>
      </c>
      <c r="W115" s="47">
        <v>2103.5477999999998</v>
      </c>
      <c r="X115" s="47">
        <v>588.48620000000005</v>
      </c>
      <c r="Y115" s="47">
        <v>419.1721</v>
      </c>
      <c r="Z115" s="47">
        <v>380.9221</v>
      </c>
      <c r="AA115" s="47">
        <v>1891.9399000000001</v>
      </c>
      <c r="AB115" s="47">
        <v>800.09410000000003</v>
      </c>
      <c r="AC115" s="47">
        <v>1891.9399000000001</v>
      </c>
      <c r="AD115" s="47">
        <v>521.32600000000002</v>
      </c>
      <c r="AE115" s="47">
        <v>470.33350000000002</v>
      </c>
      <c r="AF115" s="47">
        <v>386.9425</v>
      </c>
      <c r="AG115" s="47">
        <v>604.71699999999998</v>
      </c>
      <c r="AH115" s="47">
        <v>549.1626</v>
      </c>
      <c r="AI115" s="47">
        <v>442.49700000000001</v>
      </c>
      <c r="AJ115" s="47">
        <v>278.7681</v>
      </c>
      <c r="AK115" s="47">
        <v>1421.6062999999999</v>
      </c>
      <c r="AL115" s="47">
        <v>458.9708</v>
      </c>
      <c r="AM115" s="47">
        <v>1241.4037000000001</v>
      </c>
      <c r="AN115" s="47">
        <v>1004.0614</v>
      </c>
      <c r="AO115" s="47">
        <v>696.31299999999999</v>
      </c>
      <c r="AP115" s="47">
        <v>642.42949999999996</v>
      </c>
      <c r="AQ115" s="47">
        <v>1461.1183000000001</v>
      </c>
      <c r="AR115" s="47">
        <v>1231.6513</v>
      </c>
      <c r="AS115" s="47">
        <v>871.89649999999995</v>
      </c>
      <c r="AT115" s="47">
        <v>203.4838</v>
      </c>
      <c r="AU115" s="47">
        <v>385.00240000000002</v>
      </c>
      <c r="AV115" s="47">
        <v>321.57279999999997</v>
      </c>
      <c r="AW115" s="47">
        <v>266.91340000000002</v>
      </c>
      <c r="AX115" s="47">
        <v>245.51159999999999</v>
      </c>
      <c r="AY115" s="47">
        <v>554.58259999999996</v>
      </c>
      <c r="AZ115" s="47">
        <v>398.23700000000002</v>
      </c>
      <c r="BA115" s="47">
        <v>401.85719999999998</v>
      </c>
      <c r="BB115" s="47">
        <v>600.40179999999998</v>
      </c>
      <c r="BC115" s="47">
        <v>1291.5381</v>
      </c>
      <c r="BD115" s="47">
        <v>1154.9871000000001</v>
      </c>
      <c r="BE115" s="47">
        <v>736.95280000000002</v>
      </c>
      <c r="BF115" s="47">
        <v>396.82330000000002</v>
      </c>
      <c r="BG115" s="47">
        <v>1453.3924</v>
      </c>
      <c r="BH115" s="47">
        <v>782.07690000000002</v>
      </c>
      <c r="BI115" s="47">
        <v>1068.1388999999999</v>
      </c>
      <c r="BJ115" s="47">
        <v>1328.1867999999999</v>
      </c>
      <c r="BK115" s="47">
        <v>522.02890000000002</v>
      </c>
      <c r="BL115" s="47">
        <v>403.27080000000001</v>
      </c>
      <c r="BM115" s="47">
        <v>438.54739999999998</v>
      </c>
      <c r="BN115" s="47">
        <v>63.836399999999998</v>
      </c>
      <c r="BO115" s="47">
        <v>777.98180000000002</v>
      </c>
      <c r="BP115" s="47">
        <v>225.03720000000001</v>
      </c>
      <c r="BQ115" s="47">
        <v>616.78110000000004</v>
      </c>
      <c r="BR115" s="47">
        <v>637.63710000000003</v>
      </c>
      <c r="BS115" s="47">
        <v>915.58699999999999</v>
      </c>
      <c r="BT115" s="47">
        <v>208.27629999999999</v>
      </c>
      <c r="BU115" s="47">
        <v>930.53369999999995</v>
      </c>
    </row>
    <row r="116" spans="1:73">
      <c r="A116" t="s">
        <v>518</v>
      </c>
      <c r="B116" t="s">
        <v>514</v>
      </c>
      <c r="C116" t="s">
        <v>505</v>
      </c>
      <c r="D116">
        <v>45</v>
      </c>
      <c r="F116" s="47">
        <v>10237.815199999999</v>
      </c>
      <c r="G116" s="47">
        <v>4872.3082000000004</v>
      </c>
      <c r="H116" s="47">
        <v>2549.0236</v>
      </c>
      <c r="I116" s="47">
        <v>2816.4832999999999</v>
      </c>
      <c r="J116" s="47">
        <v>4872.3082000000004</v>
      </c>
      <c r="K116" s="47">
        <v>5365.5069000000003</v>
      </c>
      <c r="L116" s="47">
        <v>1389.1416999999999</v>
      </c>
      <c r="M116" s="47">
        <v>8848.6733999999997</v>
      </c>
      <c r="N116" s="47">
        <v>5213.7205000000004</v>
      </c>
      <c r="O116" s="47">
        <v>3537.0319</v>
      </c>
      <c r="P116" s="47">
        <v>1487.0627999999999</v>
      </c>
      <c r="Q116" s="47">
        <v>7533.8867</v>
      </c>
      <c r="R116" s="47">
        <v>2703.9283999999998</v>
      </c>
      <c r="S116" s="47">
        <v>6755.7304999999997</v>
      </c>
      <c r="T116" s="47">
        <v>3482.0846000000001</v>
      </c>
      <c r="U116" s="47">
        <v>5742.7686000000003</v>
      </c>
      <c r="V116" s="47">
        <v>4495.0465999999997</v>
      </c>
      <c r="W116" s="47">
        <v>6799.7362000000003</v>
      </c>
      <c r="X116" s="47">
        <v>3438.0790000000002</v>
      </c>
      <c r="Y116" s="47">
        <v>2308.2431000000001</v>
      </c>
      <c r="Z116" s="47">
        <v>1955.8439000000001</v>
      </c>
      <c r="AA116" s="47">
        <v>5973.7281000000003</v>
      </c>
      <c r="AB116" s="47">
        <v>4264.0870000000004</v>
      </c>
      <c r="AC116" s="47">
        <v>5973.7281000000003</v>
      </c>
      <c r="AD116" s="47">
        <v>3048.2505999999998</v>
      </c>
      <c r="AE116" s="47">
        <v>2694.518</v>
      </c>
      <c r="AF116" s="47">
        <v>2759.1587</v>
      </c>
      <c r="AG116" s="47">
        <v>2983.6098000000002</v>
      </c>
      <c r="AH116" s="47">
        <v>3470.0364</v>
      </c>
      <c r="AI116" s="47">
        <v>2272.7321999999999</v>
      </c>
      <c r="AJ116" s="47">
        <v>1215.8364999999999</v>
      </c>
      <c r="AK116" s="47">
        <v>3279.2100999999998</v>
      </c>
      <c r="AL116" s="47">
        <v>2113.1495</v>
      </c>
      <c r="AM116" s="47">
        <v>2381.8971000000001</v>
      </c>
      <c r="AN116" s="47">
        <v>3285.6941000000002</v>
      </c>
      <c r="AO116" s="47">
        <v>1209.3525</v>
      </c>
      <c r="AP116" s="47">
        <v>3335.5990000000002</v>
      </c>
      <c r="AQ116" s="47">
        <v>3464.1372000000001</v>
      </c>
      <c r="AR116" s="47">
        <v>4624.2209999999995</v>
      </c>
      <c r="AS116" s="47">
        <v>2175.5151999999998</v>
      </c>
      <c r="AT116" s="47">
        <v>1536.7092</v>
      </c>
      <c r="AU116" s="47">
        <v>1901.3697</v>
      </c>
      <c r="AV116" s="47">
        <v>2131.5095000000001</v>
      </c>
      <c r="AW116" s="47">
        <v>1306.5694000000001</v>
      </c>
      <c r="AX116" s="47">
        <v>1693.2911999999999</v>
      </c>
      <c r="AY116" s="47">
        <v>2570.7959000000001</v>
      </c>
      <c r="AZ116" s="47">
        <v>2472.5677999999998</v>
      </c>
      <c r="BA116" s="47">
        <v>1791.5192999999999</v>
      </c>
      <c r="BB116" s="47">
        <v>3179.0171</v>
      </c>
      <c r="BC116" s="47">
        <v>2794.7109999999998</v>
      </c>
      <c r="BD116" s="47">
        <v>4283.1628000000001</v>
      </c>
      <c r="BE116" s="47">
        <v>1690.5654</v>
      </c>
      <c r="BF116" s="47">
        <v>2384.6386000000002</v>
      </c>
      <c r="BG116" s="47">
        <v>5149.2480999999998</v>
      </c>
      <c r="BH116" s="47">
        <v>4581.7882</v>
      </c>
      <c r="BI116" s="47">
        <v>2952.0985000000001</v>
      </c>
      <c r="BJ116" s="47">
        <v>5945.0291999999999</v>
      </c>
      <c r="BK116" s="47">
        <v>1588.8576</v>
      </c>
      <c r="BL116" s="47">
        <v>1879.4484</v>
      </c>
      <c r="BM116" s="47">
        <v>824.48</v>
      </c>
      <c r="BN116" s="47">
        <v>290.52</v>
      </c>
      <c r="BO116" s="47">
        <v>2413.4083999999998</v>
      </c>
      <c r="BP116" s="47">
        <v>810.70140000000004</v>
      </c>
      <c r="BQ116" s="47">
        <v>1893.2271000000001</v>
      </c>
      <c r="BR116" s="47">
        <v>3936.5288</v>
      </c>
      <c r="BS116" s="47">
        <v>2819.2017000000001</v>
      </c>
      <c r="BT116" s="47">
        <v>935.77940000000001</v>
      </c>
      <c r="BU116" s="47">
        <v>2546.3051999999998</v>
      </c>
    </row>
    <row r="117" spans="1:73">
      <c r="A117" t="s">
        <v>518</v>
      </c>
      <c r="B117" t="s">
        <v>514</v>
      </c>
      <c r="C117" t="s">
        <v>74</v>
      </c>
      <c r="D117">
        <v>46</v>
      </c>
      <c r="F117" s="47">
        <v>355.22140000000002</v>
      </c>
      <c r="G117" s="47">
        <v>194.8099</v>
      </c>
      <c r="H117" s="47">
        <v>92.804400000000001</v>
      </c>
      <c r="I117" s="47">
        <v>67.607200000000006</v>
      </c>
      <c r="J117" s="47">
        <v>194.8099</v>
      </c>
      <c r="K117" s="47">
        <v>160.41149999999999</v>
      </c>
      <c r="L117" s="47">
        <v>87.39</v>
      </c>
      <c r="M117" s="47">
        <v>267.83139999999997</v>
      </c>
      <c r="N117" s="47">
        <v>239.17449999999999</v>
      </c>
      <c r="O117" s="47">
        <v>100.3073</v>
      </c>
      <c r="P117" s="47">
        <v>15.739599999999999</v>
      </c>
      <c r="Q117" s="47">
        <v>314.60840000000002</v>
      </c>
      <c r="R117" s="47">
        <v>40.613</v>
      </c>
      <c r="S117" s="47">
        <v>221.57499999999999</v>
      </c>
      <c r="T117" s="47">
        <v>133.6464</v>
      </c>
      <c r="U117" s="47">
        <v>180.08709999999999</v>
      </c>
      <c r="V117" s="47">
        <v>175.1343</v>
      </c>
      <c r="W117" s="47">
        <v>302.7783</v>
      </c>
      <c r="X117" s="47">
        <v>52.443100000000001</v>
      </c>
      <c r="Y117" s="47">
        <v>30.013300000000001</v>
      </c>
      <c r="Z117" s="47">
        <v>19.793700000000001</v>
      </c>
      <c r="AA117" s="47">
        <v>305.4144</v>
      </c>
      <c r="AB117" s="47">
        <v>49.807000000000002</v>
      </c>
      <c r="AC117" s="47">
        <v>305.4144</v>
      </c>
      <c r="AD117" s="47">
        <v>42.1175</v>
      </c>
      <c r="AE117" s="47">
        <v>137.96960000000001</v>
      </c>
      <c r="AF117" s="47">
        <v>104.7852</v>
      </c>
      <c r="AG117" s="47">
        <v>75.301900000000003</v>
      </c>
      <c r="AH117" s="47">
        <v>105.6195</v>
      </c>
      <c r="AI117" s="47">
        <v>74.467699999999994</v>
      </c>
      <c r="AJ117" s="47">
        <v>7.6894</v>
      </c>
      <c r="AK117" s="47">
        <v>167.44479999999999</v>
      </c>
      <c r="AL117" s="47">
        <v>90.024699999999996</v>
      </c>
      <c r="AM117" s="47">
        <v>85.1096</v>
      </c>
      <c r="AN117" s="47">
        <v>115.9555</v>
      </c>
      <c r="AO117" s="47">
        <v>59.178800000000003</v>
      </c>
      <c r="AP117" s="47">
        <v>165.66919999999999</v>
      </c>
      <c r="AQ117" s="47">
        <v>137.10910000000001</v>
      </c>
      <c r="AR117" s="47">
        <v>189.7405</v>
      </c>
      <c r="AS117" s="47">
        <v>113.0378</v>
      </c>
      <c r="AT117" s="47">
        <v>29.140699999999999</v>
      </c>
      <c r="AU117" s="47">
        <v>23.302399999999999</v>
      </c>
      <c r="AV117" s="47">
        <v>31.834499999999998</v>
      </c>
      <c r="AW117" s="47">
        <v>20.608599999999999</v>
      </c>
      <c r="AX117" s="47">
        <v>24.7197</v>
      </c>
      <c r="AY117" s="47">
        <v>25.087299999999999</v>
      </c>
      <c r="AZ117" s="47">
        <v>24.554400000000001</v>
      </c>
      <c r="BA117" s="47">
        <v>25.252600000000001</v>
      </c>
      <c r="BB117" s="47">
        <v>170.09020000000001</v>
      </c>
      <c r="BC117" s="47">
        <v>135.32419999999999</v>
      </c>
      <c r="BD117" s="47">
        <v>197.0206</v>
      </c>
      <c r="BE117" s="47">
        <v>108.3939</v>
      </c>
      <c r="BF117" s="47">
        <v>33.636200000000002</v>
      </c>
      <c r="BG117" s="47">
        <v>280.97219999999999</v>
      </c>
      <c r="BH117" s="47">
        <v>192.59559999999999</v>
      </c>
      <c r="BI117" s="47">
        <v>122.0128</v>
      </c>
      <c r="BJ117" s="47">
        <v>215.61670000000001</v>
      </c>
      <c r="BK117" s="47">
        <v>98.991699999999994</v>
      </c>
      <c r="BL117" s="47">
        <v>16.1708</v>
      </c>
      <c r="BM117" s="47">
        <v>24.442299999999999</v>
      </c>
      <c r="BN117" s="47">
        <v>2.2143000000000002</v>
      </c>
      <c r="BO117" s="47">
        <v>38.398699999999998</v>
      </c>
      <c r="BP117" s="47">
        <v>5.9581999999999997</v>
      </c>
      <c r="BQ117" s="47">
        <v>34.654800000000002</v>
      </c>
      <c r="BR117" s="47">
        <v>144.96700000000001</v>
      </c>
      <c r="BS117" s="47">
        <v>76.608000000000004</v>
      </c>
      <c r="BT117" s="47">
        <v>49.8429</v>
      </c>
      <c r="BU117" s="47">
        <v>83.8035</v>
      </c>
    </row>
    <row r="118" spans="1:73">
      <c r="A118" t="s">
        <v>518</v>
      </c>
      <c r="B118" t="s">
        <v>514</v>
      </c>
      <c r="C118" t="s">
        <v>65</v>
      </c>
      <c r="D118">
        <v>47</v>
      </c>
      <c r="F118" s="47">
        <v>8357.1090999999997</v>
      </c>
      <c r="G118" s="47">
        <v>4517.4403000000002</v>
      </c>
      <c r="H118" s="47">
        <v>1642.5630000000001</v>
      </c>
      <c r="I118" s="47">
        <v>2197.1057999999998</v>
      </c>
      <c r="J118" s="47">
        <v>4517.4403000000002</v>
      </c>
      <c r="K118" s="47">
        <v>3839.6687999999999</v>
      </c>
      <c r="L118" s="47">
        <v>3443.6039000000001</v>
      </c>
      <c r="M118" s="47">
        <v>4913.5051999999996</v>
      </c>
      <c r="N118" s="47">
        <v>5864.4148999999998</v>
      </c>
      <c r="O118" s="47">
        <v>1948.1193000000001</v>
      </c>
      <c r="P118" s="47">
        <v>544.57500000000005</v>
      </c>
      <c r="Q118" s="47">
        <v>7147.2266</v>
      </c>
      <c r="R118" s="47">
        <v>1209.8825999999999</v>
      </c>
      <c r="S118" s="47">
        <v>6315.7442000000001</v>
      </c>
      <c r="T118" s="47">
        <v>2041.3649</v>
      </c>
      <c r="U118" s="47">
        <v>3487.2453</v>
      </c>
      <c r="V118" s="47">
        <v>4869.8639000000003</v>
      </c>
      <c r="W118" s="47">
        <v>6774.4988999999996</v>
      </c>
      <c r="X118" s="47">
        <v>1582.6102000000001</v>
      </c>
      <c r="Y118" s="47">
        <v>782.94140000000004</v>
      </c>
      <c r="Z118" s="47">
        <v>946.79830000000004</v>
      </c>
      <c r="AA118" s="47">
        <v>6627.3693999999996</v>
      </c>
      <c r="AB118" s="47">
        <v>1729.7398000000001</v>
      </c>
      <c r="AC118" s="47">
        <v>6627.3693999999996</v>
      </c>
      <c r="AD118" s="47">
        <v>1101.5659000000001</v>
      </c>
      <c r="AE118" s="47">
        <v>2385.6794</v>
      </c>
      <c r="AF118" s="47">
        <v>2065.3712999999998</v>
      </c>
      <c r="AG118" s="47">
        <v>1421.874</v>
      </c>
      <c r="AH118" s="47">
        <v>2495.9304000000002</v>
      </c>
      <c r="AI118" s="47">
        <v>991.31489999999997</v>
      </c>
      <c r="AJ118" s="47">
        <v>628.1739</v>
      </c>
      <c r="AK118" s="47">
        <v>4241.6899999999996</v>
      </c>
      <c r="AL118" s="47">
        <v>2452.069</v>
      </c>
      <c r="AM118" s="47">
        <v>2417.7948000000001</v>
      </c>
      <c r="AN118" s="47">
        <v>3819.8139000000001</v>
      </c>
      <c r="AO118" s="47">
        <v>1050.05</v>
      </c>
      <c r="AP118" s="47">
        <v>3606.2141000000001</v>
      </c>
      <c r="AQ118" s="47">
        <v>3168.2847999999999</v>
      </c>
      <c r="AR118" s="47">
        <v>5176.4818999999998</v>
      </c>
      <c r="AS118" s="47">
        <v>1598.0170000000001</v>
      </c>
      <c r="AT118" s="47">
        <v>911.22619999999995</v>
      </c>
      <c r="AU118" s="47">
        <v>671.38400000000001</v>
      </c>
      <c r="AV118" s="47">
        <v>1139.2623000000001</v>
      </c>
      <c r="AW118" s="47">
        <v>443.34789999999998</v>
      </c>
      <c r="AX118" s="47">
        <v>748.03480000000002</v>
      </c>
      <c r="AY118" s="47">
        <v>981.70500000000004</v>
      </c>
      <c r="AZ118" s="47">
        <v>1041.2099000000001</v>
      </c>
      <c r="BA118" s="47">
        <v>688.52980000000002</v>
      </c>
      <c r="BB118" s="47">
        <v>3769.4056</v>
      </c>
      <c r="BC118" s="47">
        <v>2857.9638</v>
      </c>
      <c r="BD118" s="47">
        <v>5274.5343000000003</v>
      </c>
      <c r="BE118" s="47">
        <v>1352.835</v>
      </c>
      <c r="BF118" s="47">
        <v>1123.4273000000001</v>
      </c>
      <c r="BG118" s="47">
        <v>6023.7992999999997</v>
      </c>
      <c r="BH118" s="47">
        <v>4414.8717999999999</v>
      </c>
      <c r="BI118" s="47">
        <v>2732.3548000000001</v>
      </c>
      <c r="BJ118" s="47">
        <v>6026.8726999999999</v>
      </c>
      <c r="BK118" s="47">
        <v>1120.3539000000001</v>
      </c>
      <c r="BL118" s="47">
        <v>606.3125</v>
      </c>
      <c r="BM118" s="47">
        <v>603.57010000000002</v>
      </c>
      <c r="BN118" s="47">
        <v>102.5685</v>
      </c>
      <c r="BO118" s="47">
        <v>1107.3140000000001</v>
      </c>
      <c r="BP118" s="47">
        <v>288.8716</v>
      </c>
      <c r="BQ118" s="47">
        <v>921.01099999999997</v>
      </c>
      <c r="BR118" s="47">
        <v>4046.9739</v>
      </c>
      <c r="BS118" s="47">
        <v>2268.7703999999999</v>
      </c>
      <c r="BT118" s="47">
        <v>470.4665</v>
      </c>
      <c r="BU118" s="47">
        <v>1570.8984</v>
      </c>
    </row>
    <row r="119" spans="1:73">
      <c r="A119" t="s">
        <v>518</v>
      </c>
      <c r="B119" t="s">
        <v>514</v>
      </c>
      <c r="C119" t="s">
        <v>506</v>
      </c>
      <c r="D119">
        <v>48</v>
      </c>
      <c r="F119" s="47">
        <v>7128.0717999999997</v>
      </c>
      <c r="G119" s="47">
        <v>2410.7303000000002</v>
      </c>
      <c r="H119" s="47">
        <v>1772.7836</v>
      </c>
      <c r="I119" s="47">
        <v>2944.5578999999998</v>
      </c>
      <c r="J119" s="47">
        <v>2410.7303000000002</v>
      </c>
      <c r="K119" s="47">
        <v>4717.3415000000005</v>
      </c>
      <c r="L119" s="47">
        <v>1022.6271</v>
      </c>
      <c r="M119" s="47">
        <v>6105.4447</v>
      </c>
      <c r="N119" s="47">
        <v>3216.8735999999999</v>
      </c>
      <c r="O119" s="47">
        <v>2346.6547999999998</v>
      </c>
      <c r="P119" s="47">
        <v>1564.5435</v>
      </c>
      <c r="Q119" s="47">
        <v>4671.0573999999997</v>
      </c>
      <c r="R119" s="47">
        <v>2457.0144</v>
      </c>
      <c r="S119" s="47">
        <v>4274.2114000000001</v>
      </c>
      <c r="T119" s="47">
        <v>2853.8604999999998</v>
      </c>
      <c r="U119" s="47">
        <v>3421.3519000000001</v>
      </c>
      <c r="V119" s="47">
        <v>3706.7199000000001</v>
      </c>
      <c r="W119" s="47">
        <v>4968.0895</v>
      </c>
      <c r="X119" s="47">
        <v>2159.9823000000001</v>
      </c>
      <c r="Y119" s="47">
        <v>1591.0817999999999</v>
      </c>
      <c r="Z119" s="47">
        <v>1040.9684999999999</v>
      </c>
      <c r="AA119" s="47">
        <v>4496.0214999999998</v>
      </c>
      <c r="AB119" s="47">
        <v>2632.0504000000001</v>
      </c>
      <c r="AC119" s="47">
        <v>4496.0214999999998</v>
      </c>
      <c r="AD119" s="47">
        <v>1946.2754</v>
      </c>
      <c r="AE119" s="47">
        <v>1475.0764999999999</v>
      </c>
      <c r="AF119" s="47">
        <v>1240.5442</v>
      </c>
      <c r="AG119" s="47">
        <v>2180.8076999999998</v>
      </c>
      <c r="AH119" s="47">
        <v>1801.7530999999999</v>
      </c>
      <c r="AI119" s="47">
        <v>1619.5988</v>
      </c>
      <c r="AJ119" s="47">
        <v>685.7749</v>
      </c>
      <c r="AK119" s="47">
        <v>3020.9450000000002</v>
      </c>
      <c r="AL119" s="47">
        <v>1170.1860999999999</v>
      </c>
      <c r="AM119" s="47">
        <v>2536.5338000000002</v>
      </c>
      <c r="AN119" s="47">
        <v>2472.4582</v>
      </c>
      <c r="AO119" s="47">
        <v>1234.2617</v>
      </c>
      <c r="AP119" s="47">
        <v>1643.1433999999999</v>
      </c>
      <c r="AQ119" s="47">
        <v>3324.9461000000001</v>
      </c>
      <c r="AR119" s="47">
        <v>3168.7862</v>
      </c>
      <c r="AS119" s="47">
        <v>1799.3034</v>
      </c>
      <c r="AT119" s="47">
        <v>767.58690000000001</v>
      </c>
      <c r="AU119" s="47">
        <v>1392.3954000000001</v>
      </c>
      <c r="AV119" s="47">
        <v>1105.4251999999999</v>
      </c>
      <c r="AW119" s="47">
        <v>1054.5571</v>
      </c>
      <c r="AX119" s="47">
        <v>661.14700000000005</v>
      </c>
      <c r="AY119" s="47">
        <v>1970.9033999999999</v>
      </c>
      <c r="AZ119" s="47">
        <v>1135.0581</v>
      </c>
      <c r="BA119" s="47">
        <v>1496.9922999999999</v>
      </c>
      <c r="BB119" s="47">
        <v>1749.5834</v>
      </c>
      <c r="BC119" s="47">
        <v>2746.4380999999998</v>
      </c>
      <c r="BD119" s="47">
        <v>3139.1532999999999</v>
      </c>
      <c r="BE119" s="47">
        <v>1356.8681999999999</v>
      </c>
      <c r="BF119" s="47">
        <v>1020.6</v>
      </c>
      <c r="BG119" s="47">
        <v>3650.4573999999998</v>
      </c>
      <c r="BH119" s="47">
        <v>2223.6750000000002</v>
      </c>
      <c r="BI119" s="47">
        <v>2447.3824</v>
      </c>
      <c r="BJ119" s="47">
        <v>3726.3732</v>
      </c>
      <c r="BK119" s="47">
        <v>944.68420000000003</v>
      </c>
      <c r="BL119" s="47">
        <v>1611.4503999999999</v>
      </c>
      <c r="BM119" s="47">
        <v>845.56399999999996</v>
      </c>
      <c r="BN119" s="47">
        <v>187.05529999999999</v>
      </c>
      <c r="BO119" s="47">
        <v>2269.9591</v>
      </c>
      <c r="BP119" s="47">
        <v>547.83820000000003</v>
      </c>
      <c r="BQ119" s="47">
        <v>1909.1763000000001</v>
      </c>
      <c r="BR119" s="47">
        <v>1965.6719000000001</v>
      </c>
      <c r="BS119" s="47">
        <v>2308.5394999999999</v>
      </c>
      <c r="BT119" s="47">
        <v>445.05849999999998</v>
      </c>
      <c r="BU119" s="47">
        <v>2408.8020000000001</v>
      </c>
    </row>
    <row r="120" spans="1:73">
      <c r="A120" t="s">
        <v>518</v>
      </c>
      <c r="B120" t="s">
        <v>514</v>
      </c>
      <c r="C120" t="s">
        <v>507</v>
      </c>
      <c r="D120">
        <v>49</v>
      </c>
      <c r="F120" s="47">
        <v>4536.6540000000005</v>
      </c>
      <c r="G120" s="47">
        <v>2210.8337999999999</v>
      </c>
      <c r="H120" s="47">
        <v>976.58609999999999</v>
      </c>
      <c r="I120" s="47">
        <v>1349.2339999999999</v>
      </c>
      <c r="J120" s="47">
        <v>2210.8337999999999</v>
      </c>
      <c r="K120" s="47">
        <v>2325.8200999999999</v>
      </c>
      <c r="L120" s="47">
        <v>1050.4585999999999</v>
      </c>
      <c r="M120" s="47">
        <v>3486.1954000000001</v>
      </c>
      <c r="N120" s="47">
        <v>2561.761</v>
      </c>
      <c r="O120" s="47">
        <v>1273.4772</v>
      </c>
      <c r="P120" s="47">
        <v>701.41579999999999</v>
      </c>
      <c r="Q120" s="47">
        <v>3368.9005000000002</v>
      </c>
      <c r="R120" s="47">
        <v>1167.7535</v>
      </c>
      <c r="S120" s="47">
        <v>3142.8697000000002</v>
      </c>
      <c r="T120" s="47">
        <v>1393.7843</v>
      </c>
      <c r="U120" s="47">
        <v>2558.5812000000001</v>
      </c>
      <c r="V120" s="47">
        <v>1978.0727999999999</v>
      </c>
      <c r="W120" s="47">
        <v>3002.4702000000002</v>
      </c>
      <c r="X120" s="47">
        <v>1534.1838</v>
      </c>
      <c r="Y120" s="47">
        <v>1040.982</v>
      </c>
      <c r="Z120" s="47">
        <v>778.03629999999998</v>
      </c>
      <c r="AA120" s="47">
        <v>2717.6356999999998</v>
      </c>
      <c r="AB120" s="47">
        <v>1819.0183</v>
      </c>
      <c r="AC120" s="47">
        <v>2717.6356999999998</v>
      </c>
      <c r="AD120" s="47">
        <v>1412.0597</v>
      </c>
      <c r="AE120" s="47">
        <v>1146.5215000000001</v>
      </c>
      <c r="AF120" s="47">
        <v>1210.0689</v>
      </c>
      <c r="AG120" s="47">
        <v>1348.5121999999999</v>
      </c>
      <c r="AH120" s="47">
        <v>1613.1763000000001</v>
      </c>
      <c r="AI120" s="47">
        <v>945.4049</v>
      </c>
      <c r="AJ120" s="47">
        <v>406.95850000000002</v>
      </c>
      <c r="AK120" s="47">
        <v>1571.1143</v>
      </c>
      <c r="AL120" s="47">
        <v>1000.7649</v>
      </c>
      <c r="AM120" s="47">
        <v>977.30790000000002</v>
      </c>
      <c r="AN120" s="47">
        <v>1529.6932999999999</v>
      </c>
      <c r="AO120" s="47">
        <v>448.37939999999998</v>
      </c>
      <c r="AP120" s="47">
        <v>1531.5072</v>
      </c>
      <c r="AQ120" s="47">
        <v>1470.963</v>
      </c>
      <c r="AR120" s="47">
        <v>2185.3316</v>
      </c>
      <c r="AS120" s="47">
        <v>817.13850000000002</v>
      </c>
      <c r="AT120" s="47">
        <v>679.32669999999996</v>
      </c>
      <c r="AU120" s="47">
        <v>854.85709999999995</v>
      </c>
      <c r="AV120" s="47">
        <v>957.53809999999999</v>
      </c>
      <c r="AW120" s="47">
        <v>576.64580000000001</v>
      </c>
      <c r="AX120" s="47">
        <v>673.39099999999996</v>
      </c>
      <c r="AY120" s="47">
        <v>1145.6271999999999</v>
      </c>
      <c r="AZ120" s="47">
        <v>1015.6844</v>
      </c>
      <c r="BA120" s="47">
        <v>803.3338</v>
      </c>
      <c r="BB120" s="47">
        <v>1537.4428</v>
      </c>
      <c r="BC120" s="47">
        <v>1180.1929</v>
      </c>
      <c r="BD120" s="47">
        <v>2127.1851999999999</v>
      </c>
      <c r="BE120" s="47">
        <v>590.45050000000003</v>
      </c>
      <c r="BF120" s="47">
        <v>964.03989999999999</v>
      </c>
      <c r="BG120" s="47">
        <v>2404.8604999999998</v>
      </c>
      <c r="BH120" s="47">
        <v>2111.7845000000002</v>
      </c>
      <c r="BI120" s="47">
        <v>1257.116</v>
      </c>
      <c r="BJ120" s="47">
        <v>2824.4450999999999</v>
      </c>
      <c r="BK120" s="47">
        <v>544.45540000000005</v>
      </c>
      <c r="BL120" s="47">
        <v>854.97829999999999</v>
      </c>
      <c r="BM120" s="47">
        <v>312.77519999999998</v>
      </c>
      <c r="BN120" s="47">
        <v>99.049400000000006</v>
      </c>
      <c r="BO120" s="47">
        <v>1068.7040999999999</v>
      </c>
      <c r="BP120" s="47">
        <v>318.4246</v>
      </c>
      <c r="BQ120" s="47">
        <v>849.32889999999998</v>
      </c>
      <c r="BR120" s="47">
        <v>1964.912</v>
      </c>
      <c r="BS120" s="47">
        <v>1177.9576999999999</v>
      </c>
      <c r="BT120" s="47">
        <v>245.92179999999999</v>
      </c>
      <c r="BU120" s="47">
        <v>1147.8625</v>
      </c>
    </row>
    <row r="121" spans="1:73">
      <c r="A121" t="s">
        <v>518</v>
      </c>
      <c r="B121" t="s">
        <v>515</v>
      </c>
      <c r="C121" t="s">
        <v>0</v>
      </c>
      <c r="D121">
        <v>50</v>
      </c>
      <c r="F121" s="47">
        <v>27890.975900000001</v>
      </c>
      <c r="G121" s="47">
        <v>10613.258</v>
      </c>
      <c r="H121" s="47">
        <v>7629.1695</v>
      </c>
      <c r="I121" s="47">
        <v>9648.5483999999997</v>
      </c>
      <c r="J121" s="47">
        <v>10613.258</v>
      </c>
      <c r="K121" s="47">
        <v>17277.7179</v>
      </c>
      <c r="L121" s="47">
        <v>1035.2373</v>
      </c>
      <c r="M121" s="47">
        <v>26855.738600000001</v>
      </c>
      <c r="N121" s="47">
        <v>9415.3135000000002</v>
      </c>
      <c r="O121" s="47">
        <v>11650.237800000001</v>
      </c>
      <c r="P121" s="47">
        <v>6825.4246000000003</v>
      </c>
      <c r="Q121" s="47">
        <v>16545.485700000001</v>
      </c>
      <c r="R121" s="47">
        <v>11345.4902</v>
      </c>
      <c r="S121" s="47">
        <v>17210.535500000002</v>
      </c>
      <c r="T121" s="47">
        <v>10680.4403</v>
      </c>
      <c r="U121" s="47">
        <v>14230.141900000001</v>
      </c>
      <c r="V121" s="47">
        <v>13660.834000000001</v>
      </c>
      <c r="W121" s="47">
        <v>10483.653700000001</v>
      </c>
      <c r="X121" s="47">
        <v>17407.322199999999</v>
      </c>
      <c r="Y121" s="47">
        <v>9951.8719999999994</v>
      </c>
      <c r="Z121" s="47">
        <v>4547.4215000000004</v>
      </c>
      <c r="AA121" s="47">
        <v>13391.6824</v>
      </c>
      <c r="AB121" s="47">
        <v>14499.2935</v>
      </c>
      <c r="AC121" s="47">
        <v>13391.6824</v>
      </c>
      <c r="AD121" s="47">
        <v>9029.268</v>
      </c>
      <c r="AE121" s="47">
        <v>5200.8738999999996</v>
      </c>
      <c r="AF121" s="47">
        <v>5690.0649999999996</v>
      </c>
      <c r="AG121" s="47">
        <v>8540.0769</v>
      </c>
      <c r="AH121" s="47">
        <v>8306.9717000000001</v>
      </c>
      <c r="AI121" s="47">
        <v>5923.1701999999996</v>
      </c>
      <c r="AJ121" s="47">
        <v>5470.0254999999997</v>
      </c>
      <c r="AK121" s="47">
        <v>8190.8085000000001</v>
      </c>
      <c r="AL121" s="47">
        <v>4923.1930000000002</v>
      </c>
      <c r="AM121" s="47">
        <v>8737.6409999999996</v>
      </c>
      <c r="AN121" s="47">
        <v>8903.5638999999992</v>
      </c>
      <c r="AO121" s="47">
        <v>4757.2700999999997</v>
      </c>
      <c r="AP121" s="47">
        <v>3913.529</v>
      </c>
      <c r="AQ121" s="47">
        <v>6570.1247000000003</v>
      </c>
      <c r="AR121" s="47">
        <v>6931.1611999999996</v>
      </c>
      <c r="AS121" s="47">
        <v>3552.4924999999998</v>
      </c>
      <c r="AT121" s="47">
        <v>6699.7290000000003</v>
      </c>
      <c r="AU121" s="47">
        <v>10707.593199999999</v>
      </c>
      <c r="AV121" s="47">
        <v>10279.374299999999</v>
      </c>
      <c r="AW121" s="47">
        <v>7127.9477999999999</v>
      </c>
      <c r="AX121" s="47">
        <v>5059.7286999999997</v>
      </c>
      <c r="AY121" s="47">
        <v>9439.5648000000001</v>
      </c>
      <c r="AZ121" s="47">
        <v>8477.8011999999999</v>
      </c>
      <c r="BA121" s="47">
        <v>6021.4924000000001</v>
      </c>
      <c r="BB121" s="47">
        <v>5553.5293000000001</v>
      </c>
      <c r="BC121" s="47">
        <v>7838.1531000000004</v>
      </c>
      <c r="BD121" s="47">
        <v>8732.7343999999994</v>
      </c>
      <c r="BE121" s="47">
        <v>4658.9480000000003</v>
      </c>
      <c r="BF121" s="47">
        <v>6793.9704000000002</v>
      </c>
      <c r="BG121" s="47">
        <v>9751.5152999999991</v>
      </c>
      <c r="BH121" s="47">
        <v>9646.1124</v>
      </c>
      <c r="BI121" s="47">
        <v>6899.3733000000002</v>
      </c>
      <c r="BJ121" s="47">
        <v>12985.634700000001</v>
      </c>
      <c r="BK121" s="47">
        <v>3559.8510000000001</v>
      </c>
      <c r="BL121" s="47">
        <v>7705.3230999999996</v>
      </c>
      <c r="BM121" s="47">
        <v>3640.1669999999999</v>
      </c>
      <c r="BN121" s="47">
        <v>967.14549999999997</v>
      </c>
      <c r="BO121" s="47">
        <v>10378.3446</v>
      </c>
      <c r="BP121" s="47">
        <v>4224.9008000000003</v>
      </c>
      <c r="BQ121" s="47">
        <v>7120.5892999999996</v>
      </c>
      <c r="BR121" s="47">
        <v>8908.0503000000008</v>
      </c>
      <c r="BS121" s="47">
        <v>8302.4851999999992</v>
      </c>
      <c r="BT121" s="47">
        <v>1705.2076</v>
      </c>
      <c r="BU121" s="47">
        <v>8975.2327000000005</v>
      </c>
    </row>
    <row r="122" spans="1:73">
      <c r="A122" t="s">
        <v>518</v>
      </c>
      <c r="B122" t="s">
        <v>515</v>
      </c>
      <c r="C122" t="s">
        <v>1</v>
      </c>
      <c r="D122">
        <v>51</v>
      </c>
      <c r="F122" s="47">
        <v>10458.413200000001</v>
      </c>
      <c r="G122" s="47">
        <v>2543.5619000000002</v>
      </c>
      <c r="H122" s="47">
        <v>3171.8119999999999</v>
      </c>
      <c r="I122" s="47">
        <v>4743.0393999999997</v>
      </c>
      <c r="J122" s="47">
        <v>2543.5619000000002</v>
      </c>
      <c r="K122" s="47">
        <v>7914.8513999999996</v>
      </c>
      <c r="L122" s="47">
        <v>43.855699999999999</v>
      </c>
      <c r="M122" s="47">
        <v>10414.557500000001</v>
      </c>
      <c r="N122" s="47">
        <v>2505.4839000000002</v>
      </c>
      <c r="O122" s="47">
        <v>5425.2978000000003</v>
      </c>
      <c r="P122" s="47">
        <v>2527.6315</v>
      </c>
      <c r="Q122" s="47">
        <v>5773.1570000000002</v>
      </c>
      <c r="R122" s="47">
        <v>4685.2561999999998</v>
      </c>
      <c r="S122" s="47">
        <v>5159.9439000000002</v>
      </c>
      <c r="T122" s="47">
        <v>5298.4694</v>
      </c>
      <c r="U122" s="47">
        <v>5571.3730999999998</v>
      </c>
      <c r="V122" s="47">
        <v>4887.0402000000004</v>
      </c>
      <c r="W122" s="47">
        <v>3899.0569999999998</v>
      </c>
      <c r="X122" s="47">
        <v>6559.3562000000002</v>
      </c>
      <c r="Y122" s="47">
        <v>2264.3573999999999</v>
      </c>
      <c r="Z122" s="47">
        <v>744.98230000000001</v>
      </c>
      <c r="AA122" s="47">
        <v>7449.0735000000004</v>
      </c>
      <c r="AB122" s="47">
        <v>3009.3398000000002</v>
      </c>
      <c r="AC122" s="47">
        <v>7449.0735000000004</v>
      </c>
      <c r="AD122" s="47">
        <v>2247.0500999999999</v>
      </c>
      <c r="AE122" s="47">
        <v>3324.3229999999999</v>
      </c>
      <c r="AF122" s="47">
        <v>1523.3534</v>
      </c>
      <c r="AG122" s="47">
        <v>4048.0196999999998</v>
      </c>
      <c r="AH122" s="47">
        <v>2697.8539999999998</v>
      </c>
      <c r="AI122" s="47">
        <v>2873.5191</v>
      </c>
      <c r="AJ122" s="47">
        <v>762.28970000000004</v>
      </c>
      <c r="AK122" s="47">
        <v>4124.7505000000001</v>
      </c>
      <c r="AL122" s="47">
        <v>1020.2085</v>
      </c>
      <c r="AM122" s="47">
        <v>3866.8317000000002</v>
      </c>
      <c r="AN122" s="47">
        <v>2462.0898999999999</v>
      </c>
      <c r="AO122" s="47">
        <v>2424.9503</v>
      </c>
      <c r="AP122" s="47">
        <v>851.68600000000004</v>
      </c>
      <c r="AQ122" s="47">
        <v>3047.3710000000001</v>
      </c>
      <c r="AR122" s="47">
        <v>2036.4848999999999</v>
      </c>
      <c r="AS122" s="47">
        <v>1862.5721000000001</v>
      </c>
      <c r="AT122" s="47">
        <v>1691.8759</v>
      </c>
      <c r="AU122" s="47">
        <v>4867.4803000000002</v>
      </c>
      <c r="AV122" s="47">
        <v>3123.4589000000001</v>
      </c>
      <c r="AW122" s="47">
        <v>3435.8973000000001</v>
      </c>
      <c r="AX122" s="47">
        <v>793.61220000000003</v>
      </c>
      <c r="AY122" s="47">
        <v>2215.7276000000002</v>
      </c>
      <c r="AZ122" s="47">
        <v>1250.7086999999999</v>
      </c>
      <c r="BA122" s="47">
        <v>1758.6310000000001</v>
      </c>
      <c r="BB122" s="47">
        <v>1749.9496999999999</v>
      </c>
      <c r="BC122" s="47">
        <v>5699.1238000000003</v>
      </c>
      <c r="BD122" s="47">
        <v>3909.2352000000001</v>
      </c>
      <c r="BE122" s="47">
        <v>3539.8382999999999</v>
      </c>
      <c r="BF122" s="47">
        <v>1323.8005000000001</v>
      </c>
      <c r="BG122" s="47">
        <v>4449.3564999999999</v>
      </c>
      <c r="BH122" s="47">
        <v>2358.8721</v>
      </c>
      <c r="BI122" s="47">
        <v>3414.2849000000001</v>
      </c>
      <c r="BJ122" s="47">
        <v>3872.3436000000002</v>
      </c>
      <c r="BK122" s="47">
        <v>1900.8134</v>
      </c>
      <c r="BL122" s="47">
        <v>1685.5391999999999</v>
      </c>
      <c r="BM122" s="47">
        <v>2999.7170000000001</v>
      </c>
      <c r="BN122" s="47">
        <v>184.68979999999999</v>
      </c>
      <c r="BO122" s="47">
        <v>4500.5664999999999</v>
      </c>
      <c r="BP122" s="47">
        <v>1287.6003000000001</v>
      </c>
      <c r="BQ122" s="47">
        <v>3397.6559999999999</v>
      </c>
      <c r="BR122" s="47">
        <v>2016.1405</v>
      </c>
      <c r="BS122" s="47">
        <v>3143.8033999999998</v>
      </c>
      <c r="BT122" s="47">
        <v>527.42139999999995</v>
      </c>
      <c r="BU122" s="47">
        <v>4771.0479999999998</v>
      </c>
    </row>
    <row r="123" spans="1:73">
      <c r="A123" t="s">
        <v>518</v>
      </c>
      <c r="B123" t="s">
        <v>515</v>
      </c>
      <c r="C123" t="s">
        <v>505</v>
      </c>
      <c r="D123">
        <v>52</v>
      </c>
      <c r="F123" s="47">
        <v>28093.9372</v>
      </c>
      <c r="G123" s="47">
        <v>9566.0656999999992</v>
      </c>
      <c r="H123" s="47">
        <v>7735.5196999999998</v>
      </c>
      <c r="I123" s="47">
        <v>10792.3518</v>
      </c>
      <c r="J123" s="47">
        <v>9566.0656999999992</v>
      </c>
      <c r="K123" s="47">
        <v>18527.871500000001</v>
      </c>
      <c r="L123" s="47">
        <v>901.58439999999996</v>
      </c>
      <c r="M123" s="47">
        <v>27192.352800000001</v>
      </c>
      <c r="N123" s="47">
        <v>7209.9978000000001</v>
      </c>
      <c r="O123" s="47">
        <v>11209.511699999999</v>
      </c>
      <c r="P123" s="47">
        <v>9674.4277000000002</v>
      </c>
      <c r="Q123" s="47">
        <v>13682.198899999999</v>
      </c>
      <c r="R123" s="47">
        <v>14411.738300000001</v>
      </c>
      <c r="S123" s="47">
        <v>16265.152400000001</v>
      </c>
      <c r="T123" s="47">
        <v>11828.784900000001</v>
      </c>
      <c r="U123" s="47">
        <v>15699.0466</v>
      </c>
      <c r="V123" s="47">
        <v>12394.890600000001</v>
      </c>
      <c r="W123" s="47">
        <v>8336.9909000000007</v>
      </c>
      <c r="X123" s="47">
        <v>19756.946400000001</v>
      </c>
      <c r="Y123" s="47">
        <v>14483.6258</v>
      </c>
      <c r="Z123" s="47">
        <v>5067.6421</v>
      </c>
      <c r="AA123" s="47">
        <v>8542.6694000000007</v>
      </c>
      <c r="AB123" s="47">
        <v>19551.267899999999</v>
      </c>
      <c r="AC123" s="47">
        <v>8542.6694000000007</v>
      </c>
      <c r="AD123" s="47">
        <v>12479.767400000001</v>
      </c>
      <c r="AE123" s="47">
        <v>3219.2791999999999</v>
      </c>
      <c r="AF123" s="47">
        <v>5314.4904999999999</v>
      </c>
      <c r="AG123" s="47">
        <v>10384.5561</v>
      </c>
      <c r="AH123" s="47">
        <v>8648.8683000000001</v>
      </c>
      <c r="AI123" s="47">
        <v>7050.1782999999996</v>
      </c>
      <c r="AJ123" s="47">
        <v>7071.5005000000001</v>
      </c>
      <c r="AK123" s="47">
        <v>5323.3901999999998</v>
      </c>
      <c r="AL123" s="47">
        <v>4251.5752000000002</v>
      </c>
      <c r="AM123" s="47">
        <v>8143.3154999999997</v>
      </c>
      <c r="AN123" s="47">
        <v>7616.2840999999999</v>
      </c>
      <c r="AO123" s="47">
        <v>4778.6064999999999</v>
      </c>
      <c r="AP123" s="47">
        <v>3077.3914</v>
      </c>
      <c r="AQ123" s="47">
        <v>5259.5995000000003</v>
      </c>
      <c r="AR123" s="47">
        <v>5204.4489000000003</v>
      </c>
      <c r="AS123" s="47">
        <v>3132.5419000000002</v>
      </c>
      <c r="AT123" s="47">
        <v>6488.6742999999997</v>
      </c>
      <c r="AU123" s="47">
        <v>13268.272000000001</v>
      </c>
      <c r="AV123" s="47">
        <v>11060.7034</v>
      </c>
      <c r="AW123" s="47">
        <v>8696.2428999999993</v>
      </c>
      <c r="AX123" s="47">
        <v>6202.9062999999996</v>
      </c>
      <c r="AY123" s="47">
        <v>13348.3616</v>
      </c>
      <c r="AZ123" s="47">
        <v>10887.707899999999</v>
      </c>
      <c r="BA123" s="47">
        <v>8663.56</v>
      </c>
      <c r="BB123" s="47">
        <v>3363.1594</v>
      </c>
      <c r="BC123" s="47">
        <v>5179.5099</v>
      </c>
      <c r="BD123" s="47">
        <v>5377.4444999999996</v>
      </c>
      <c r="BE123" s="47">
        <v>3165.2248</v>
      </c>
      <c r="BF123" s="47">
        <v>7783.0164000000004</v>
      </c>
      <c r="BG123" s="47">
        <v>5899.1824999999999</v>
      </c>
      <c r="BH123" s="47">
        <v>8243.3261999999995</v>
      </c>
      <c r="BI123" s="47">
        <v>5438.8726999999999</v>
      </c>
      <c r="BJ123" s="47">
        <v>10934.949699999999</v>
      </c>
      <c r="BK123" s="47">
        <v>2747.2492000000002</v>
      </c>
      <c r="BL123" s="47">
        <v>11768.251399999999</v>
      </c>
      <c r="BM123" s="47">
        <v>2643.4868999999999</v>
      </c>
      <c r="BN123" s="47">
        <v>1322.7394999999999</v>
      </c>
      <c r="BO123" s="47">
        <v>13088.998799999999</v>
      </c>
      <c r="BP123" s="47">
        <v>5330.2026999999998</v>
      </c>
      <c r="BQ123" s="47">
        <v>9081.5355999999992</v>
      </c>
      <c r="BR123" s="47">
        <v>7991.1405000000004</v>
      </c>
      <c r="BS123" s="47">
        <v>8274.0118999999995</v>
      </c>
      <c r="BT123" s="47">
        <v>1574.9251999999999</v>
      </c>
      <c r="BU123" s="47">
        <v>10253.8596</v>
      </c>
    </row>
    <row r="124" spans="1:73">
      <c r="A124" t="s">
        <v>518</v>
      </c>
      <c r="B124" t="s">
        <v>515</v>
      </c>
      <c r="C124" t="s">
        <v>74</v>
      </c>
      <c r="D124">
        <v>53</v>
      </c>
      <c r="F124" s="47">
        <v>2348.0898000000002</v>
      </c>
      <c r="G124" s="47">
        <v>452.23880000000003</v>
      </c>
      <c r="H124" s="47">
        <v>594.60410000000002</v>
      </c>
      <c r="I124" s="47">
        <v>1301.2467999999999</v>
      </c>
      <c r="J124" s="47">
        <v>452.23880000000003</v>
      </c>
      <c r="K124" s="47">
        <v>1895.8510000000001</v>
      </c>
      <c r="L124" s="47">
        <v>82.784999999999997</v>
      </c>
      <c r="M124" s="47">
        <v>2265.3047999999999</v>
      </c>
      <c r="N124" s="47">
        <v>375.01499999999999</v>
      </c>
      <c r="O124" s="47">
        <v>937.15689999999995</v>
      </c>
      <c r="P124" s="47">
        <v>1035.9177999999999</v>
      </c>
      <c r="Q124" s="47">
        <v>870.16510000000005</v>
      </c>
      <c r="R124" s="47">
        <v>1477.9247</v>
      </c>
      <c r="S124" s="47">
        <v>1182.1977999999999</v>
      </c>
      <c r="T124" s="47">
        <v>1165.8920000000001</v>
      </c>
      <c r="U124" s="47">
        <v>1032.8124</v>
      </c>
      <c r="V124" s="47">
        <v>1315.2773999999999</v>
      </c>
      <c r="W124" s="47">
        <v>883.57510000000002</v>
      </c>
      <c r="X124" s="47">
        <v>1464.5146999999999</v>
      </c>
      <c r="Y124" s="47">
        <v>1216.1261</v>
      </c>
      <c r="Z124" s="47">
        <v>324.4495</v>
      </c>
      <c r="AA124" s="47">
        <v>807.51419999999996</v>
      </c>
      <c r="AB124" s="47">
        <v>1540.5755999999999</v>
      </c>
      <c r="AC124" s="47">
        <v>807.51419999999996</v>
      </c>
      <c r="AD124" s="47">
        <v>818.43119999999999</v>
      </c>
      <c r="AE124" s="47">
        <v>214.38120000000001</v>
      </c>
      <c r="AF124" s="47">
        <v>198.65479999999999</v>
      </c>
      <c r="AG124" s="47">
        <v>834.1576</v>
      </c>
      <c r="AH124" s="47">
        <v>441.15289999999999</v>
      </c>
      <c r="AI124" s="47">
        <v>591.65940000000001</v>
      </c>
      <c r="AJ124" s="47">
        <v>722.14440000000002</v>
      </c>
      <c r="AK124" s="47">
        <v>593.13300000000004</v>
      </c>
      <c r="AL124" s="47">
        <v>253.584</v>
      </c>
      <c r="AM124" s="47">
        <v>1061.6934000000001</v>
      </c>
      <c r="AN124" s="47">
        <v>741.04480000000001</v>
      </c>
      <c r="AO124" s="47">
        <v>574.23260000000005</v>
      </c>
      <c r="AP124" s="47">
        <v>183.4033</v>
      </c>
      <c r="AQ124" s="47">
        <v>700.17190000000005</v>
      </c>
      <c r="AR124" s="47">
        <v>513.36149999999998</v>
      </c>
      <c r="AS124" s="47">
        <v>370.21359999999999</v>
      </c>
      <c r="AT124" s="47">
        <v>268.8356</v>
      </c>
      <c r="AU124" s="47">
        <v>1195.6791000000001</v>
      </c>
      <c r="AV124" s="47">
        <v>668.83630000000005</v>
      </c>
      <c r="AW124" s="47">
        <v>795.67840000000001</v>
      </c>
      <c r="AX124" s="47">
        <v>262.25150000000002</v>
      </c>
      <c r="AY124" s="47">
        <v>1278.3241</v>
      </c>
      <c r="AZ124" s="47">
        <v>708.70590000000004</v>
      </c>
      <c r="BA124" s="47">
        <v>831.86969999999997</v>
      </c>
      <c r="BB124" s="47">
        <v>189.9873</v>
      </c>
      <c r="BC124" s="47">
        <v>617.52689999999996</v>
      </c>
      <c r="BD124" s="47">
        <v>473.49189999999999</v>
      </c>
      <c r="BE124" s="47">
        <v>334.02229999999997</v>
      </c>
      <c r="BF124" s="47">
        <v>392.54660000000001</v>
      </c>
      <c r="BG124" s="47">
        <v>477.61849999999998</v>
      </c>
      <c r="BH124" s="47">
        <v>363.685</v>
      </c>
      <c r="BI124" s="47">
        <v>506.48009999999999</v>
      </c>
      <c r="BJ124" s="47">
        <v>646.31010000000003</v>
      </c>
      <c r="BK124" s="47">
        <v>223.85499999999999</v>
      </c>
      <c r="BL124" s="47">
        <v>1148.029</v>
      </c>
      <c r="BM124" s="47">
        <v>329.89569999999998</v>
      </c>
      <c r="BN124" s="47">
        <v>88.553799999999995</v>
      </c>
      <c r="BO124" s="47">
        <v>1389.3708999999999</v>
      </c>
      <c r="BP124" s="47">
        <v>535.8877</v>
      </c>
      <c r="BQ124" s="47">
        <v>942.03700000000003</v>
      </c>
      <c r="BR124" s="47">
        <v>365.06560000000002</v>
      </c>
      <c r="BS124" s="47">
        <v>817.13220000000001</v>
      </c>
      <c r="BT124" s="47">
        <v>87.173199999999994</v>
      </c>
      <c r="BU124" s="47">
        <v>1078.7188000000001</v>
      </c>
    </row>
    <row r="125" spans="1:73">
      <c r="A125" t="s">
        <v>518</v>
      </c>
      <c r="B125" t="s">
        <v>515</v>
      </c>
      <c r="C125" t="s">
        <v>65</v>
      </c>
      <c r="D125">
        <v>54</v>
      </c>
      <c r="F125" s="47">
        <v>12037.6132</v>
      </c>
      <c r="G125" s="47">
        <v>5523.9072999999999</v>
      </c>
      <c r="H125" s="47">
        <v>2780.8036999999999</v>
      </c>
      <c r="I125" s="47">
        <v>3732.9022</v>
      </c>
      <c r="J125" s="47">
        <v>5523.9072999999999</v>
      </c>
      <c r="K125" s="47">
        <v>6513.7058999999999</v>
      </c>
      <c r="L125" s="47">
        <v>2530.3249999999998</v>
      </c>
      <c r="M125" s="47">
        <v>9507.2882000000009</v>
      </c>
      <c r="N125" s="47">
        <v>6020.1756999999998</v>
      </c>
      <c r="O125" s="47">
        <v>4066.6493</v>
      </c>
      <c r="P125" s="47">
        <v>1950.7882999999999</v>
      </c>
      <c r="Q125" s="47">
        <v>8563.7697000000007</v>
      </c>
      <c r="R125" s="47">
        <v>3473.8436000000002</v>
      </c>
      <c r="S125" s="47">
        <v>8210.9524000000001</v>
      </c>
      <c r="T125" s="47">
        <v>3826.6608000000001</v>
      </c>
      <c r="U125" s="47">
        <v>4215.6175000000003</v>
      </c>
      <c r="V125" s="47">
        <v>7821.9957000000004</v>
      </c>
      <c r="W125" s="47">
        <v>6049.1144000000004</v>
      </c>
      <c r="X125" s="47">
        <v>5988.4988999999996</v>
      </c>
      <c r="Y125" s="47">
        <v>2752.3627000000001</v>
      </c>
      <c r="Z125" s="47">
        <v>1624.5038</v>
      </c>
      <c r="AA125" s="47">
        <v>7660.7467999999999</v>
      </c>
      <c r="AB125" s="47">
        <v>4376.8663999999999</v>
      </c>
      <c r="AC125" s="47">
        <v>7660.7467999999999</v>
      </c>
      <c r="AD125" s="47">
        <v>2375.3415</v>
      </c>
      <c r="AE125" s="47">
        <v>1840.2760000000001</v>
      </c>
      <c r="AF125" s="47">
        <v>1950.1904</v>
      </c>
      <c r="AG125" s="47">
        <v>2265.4270999999999</v>
      </c>
      <c r="AH125" s="47">
        <v>2673.9297000000001</v>
      </c>
      <c r="AI125" s="47">
        <v>1541.6877999999999</v>
      </c>
      <c r="AJ125" s="47">
        <v>2001.5248999999999</v>
      </c>
      <c r="AK125" s="47">
        <v>5820.4708000000001</v>
      </c>
      <c r="AL125" s="47">
        <v>3573.7168999999999</v>
      </c>
      <c r="AM125" s="47">
        <v>4248.2788</v>
      </c>
      <c r="AN125" s="47">
        <v>5537.0227000000004</v>
      </c>
      <c r="AO125" s="47">
        <v>2284.973</v>
      </c>
      <c r="AP125" s="47">
        <v>2809.3890000000001</v>
      </c>
      <c r="AQ125" s="47">
        <v>3239.7253000000001</v>
      </c>
      <c r="AR125" s="47">
        <v>4408.6307999999999</v>
      </c>
      <c r="AS125" s="47">
        <v>1640.4836</v>
      </c>
      <c r="AT125" s="47">
        <v>2714.5183000000002</v>
      </c>
      <c r="AU125" s="47">
        <v>3273.9805999999999</v>
      </c>
      <c r="AV125" s="47">
        <v>3802.3216000000002</v>
      </c>
      <c r="AW125" s="47">
        <v>2186.1772000000001</v>
      </c>
      <c r="AX125" s="47">
        <v>1988.1139000000001</v>
      </c>
      <c r="AY125" s="47">
        <v>2388.7525000000001</v>
      </c>
      <c r="AZ125" s="47">
        <v>2757.7613000000001</v>
      </c>
      <c r="BA125" s="47">
        <v>1619.1051</v>
      </c>
      <c r="BB125" s="47">
        <v>3535.7934</v>
      </c>
      <c r="BC125" s="47">
        <v>4124.9534000000003</v>
      </c>
      <c r="BD125" s="47">
        <v>5453.1911</v>
      </c>
      <c r="BE125" s="47">
        <v>2207.5556999999999</v>
      </c>
      <c r="BF125" s="47">
        <v>2535.1006000000002</v>
      </c>
      <c r="BG125" s="47">
        <v>6028.6691000000001</v>
      </c>
      <c r="BH125" s="47">
        <v>5263.1225000000004</v>
      </c>
      <c r="BI125" s="47">
        <v>3300.6471999999999</v>
      </c>
      <c r="BJ125" s="47">
        <v>7106.7439000000004</v>
      </c>
      <c r="BK125" s="47">
        <v>1457.0257999999999</v>
      </c>
      <c r="BL125" s="47">
        <v>1841.7657999999999</v>
      </c>
      <c r="BM125" s="47">
        <v>1632.0777</v>
      </c>
      <c r="BN125" s="47">
        <v>260.78480000000002</v>
      </c>
      <c r="BO125" s="47">
        <v>3213.0587</v>
      </c>
      <c r="BP125" s="47">
        <v>1104.2085</v>
      </c>
      <c r="BQ125" s="47">
        <v>2369.6350000000002</v>
      </c>
      <c r="BR125" s="47">
        <v>4956.0808999999999</v>
      </c>
      <c r="BS125" s="47">
        <v>3254.8715999999999</v>
      </c>
      <c r="BT125" s="47">
        <v>567.82650000000001</v>
      </c>
      <c r="BU125" s="47">
        <v>3258.8343</v>
      </c>
    </row>
    <row r="126" spans="1:73">
      <c r="A126" t="s">
        <v>518</v>
      </c>
      <c r="B126" t="s">
        <v>515</v>
      </c>
      <c r="C126" t="s">
        <v>506</v>
      </c>
      <c r="D126">
        <v>55</v>
      </c>
      <c r="F126" s="47">
        <v>8380.5054</v>
      </c>
      <c r="G126" s="47">
        <v>2724.8991999999998</v>
      </c>
      <c r="H126" s="47">
        <v>1983.4866999999999</v>
      </c>
      <c r="I126" s="47">
        <v>3672.1194</v>
      </c>
      <c r="J126" s="47">
        <v>2724.8991999999998</v>
      </c>
      <c r="K126" s="47">
        <v>5655.6061</v>
      </c>
      <c r="L126" s="47">
        <v>729.56</v>
      </c>
      <c r="M126" s="47">
        <v>7650.9453000000003</v>
      </c>
      <c r="N126" s="47">
        <v>2922.2323999999999</v>
      </c>
      <c r="O126" s="47">
        <v>2971.0050000000001</v>
      </c>
      <c r="P126" s="47">
        <v>2487.268</v>
      </c>
      <c r="Q126" s="47">
        <v>4679.3271000000004</v>
      </c>
      <c r="R126" s="47">
        <v>3701.1783</v>
      </c>
      <c r="S126" s="47">
        <v>4448.9686000000002</v>
      </c>
      <c r="T126" s="47">
        <v>3931.5367000000001</v>
      </c>
      <c r="U126" s="47">
        <v>4255.0328</v>
      </c>
      <c r="V126" s="47">
        <v>4125.4724999999999</v>
      </c>
      <c r="W126" s="47">
        <v>3773.9868999999999</v>
      </c>
      <c r="X126" s="47">
        <v>4606.5183999999999</v>
      </c>
      <c r="Y126" s="47">
        <v>2870.7134000000001</v>
      </c>
      <c r="Z126" s="47">
        <v>1283.3676</v>
      </c>
      <c r="AA126" s="47">
        <v>4226.4242999999997</v>
      </c>
      <c r="AB126" s="47">
        <v>4154.0811000000003</v>
      </c>
      <c r="AC126" s="47">
        <v>4226.4242999999997</v>
      </c>
      <c r="AD126" s="47">
        <v>2920.0391</v>
      </c>
      <c r="AE126" s="47">
        <v>1334.9937</v>
      </c>
      <c r="AF126" s="47">
        <v>1415.7320999999999</v>
      </c>
      <c r="AG126" s="47">
        <v>2839.3008</v>
      </c>
      <c r="AH126" s="47">
        <v>1944.9454000000001</v>
      </c>
      <c r="AI126" s="47">
        <v>2310.0873999999999</v>
      </c>
      <c r="AJ126" s="47">
        <v>1234.0418999999999</v>
      </c>
      <c r="AK126" s="47">
        <v>2891.4306000000001</v>
      </c>
      <c r="AL126" s="47">
        <v>1309.1672000000001</v>
      </c>
      <c r="AM126" s="47">
        <v>2816.3054000000002</v>
      </c>
      <c r="AN126" s="47">
        <v>2504.0232000000001</v>
      </c>
      <c r="AO126" s="47">
        <v>1621.4493</v>
      </c>
      <c r="AP126" s="47">
        <v>1243.4386</v>
      </c>
      <c r="AQ126" s="47">
        <v>2530.5482999999999</v>
      </c>
      <c r="AR126" s="47">
        <v>2187.8290999999999</v>
      </c>
      <c r="AS126" s="47">
        <v>1586.1578</v>
      </c>
      <c r="AT126" s="47">
        <v>1481.4606000000001</v>
      </c>
      <c r="AU126" s="47">
        <v>3125.0578</v>
      </c>
      <c r="AV126" s="47">
        <v>2261.1395000000002</v>
      </c>
      <c r="AW126" s="47">
        <v>2345.3789000000002</v>
      </c>
      <c r="AX126" s="47">
        <v>1243.9884999999999</v>
      </c>
      <c r="AY126" s="47">
        <v>2910.0925000000002</v>
      </c>
      <c r="AZ126" s="47">
        <v>1894.9663</v>
      </c>
      <c r="BA126" s="47">
        <v>2259.1147999999998</v>
      </c>
      <c r="BB126" s="47">
        <v>1480.9106999999999</v>
      </c>
      <c r="BC126" s="47">
        <v>2745.5136000000002</v>
      </c>
      <c r="BD126" s="47">
        <v>2554.0023999999999</v>
      </c>
      <c r="BE126" s="47">
        <v>1672.4219000000001</v>
      </c>
      <c r="BF126" s="47">
        <v>1642.4668999999999</v>
      </c>
      <c r="BG126" s="47">
        <v>3036.8602000000001</v>
      </c>
      <c r="BH126" s="47">
        <v>2470.2773999999999</v>
      </c>
      <c r="BI126" s="47">
        <v>2209.0497</v>
      </c>
      <c r="BJ126" s="47">
        <v>3587.4270999999999</v>
      </c>
      <c r="BK126" s="47">
        <v>1091.9000000000001</v>
      </c>
      <c r="BL126" s="47">
        <v>2511.6142</v>
      </c>
      <c r="BM126" s="47">
        <v>1189.5641000000001</v>
      </c>
      <c r="BN126" s="47">
        <v>254.62180000000001</v>
      </c>
      <c r="BO126" s="47">
        <v>3446.5563999999999</v>
      </c>
      <c r="BP126" s="47">
        <v>861.54150000000004</v>
      </c>
      <c r="BQ126" s="47">
        <v>2839.6367</v>
      </c>
      <c r="BR126" s="47">
        <v>2238.8942999999999</v>
      </c>
      <c r="BS126" s="47">
        <v>2210.0743000000002</v>
      </c>
      <c r="BT126" s="47">
        <v>486.00490000000002</v>
      </c>
      <c r="BU126" s="47">
        <v>3445.5318000000002</v>
      </c>
    </row>
    <row r="127" spans="1:73">
      <c r="A127" t="s">
        <v>518</v>
      </c>
      <c r="B127" t="s">
        <v>515</v>
      </c>
      <c r="C127" t="s">
        <v>507</v>
      </c>
      <c r="D127">
        <v>56</v>
      </c>
      <c r="F127" s="47">
        <v>9666.9246999999996</v>
      </c>
      <c r="G127" s="47">
        <v>3097.4884999999999</v>
      </c>
      <c r="H127" s="47">
        <v>2526.4378999999999</v>
      </c>
      <c r="I127" s="47">
        <v>4042.9983000000002</v>
      </c>
      <c r="J127" s="47">
        <v>3097.4884999999999</v>
      </c>
      <c r="K127" s="47">
        <v>6569.4362000000001</v>
      </c>
      <c r="L127" s="47">
        <v>451.99209999999999</v>
      </c>
      <c r="M127" s="47">
        <v>9214.9326000000001</v>
      </c>
      <c r="N127" s="47">
        <v>3228.0817999999999</v>
      </c>
      <c r="O127" s="47">
        <v>3824.5990000000002</v>
      </c>
      <c r="P127" s="47">
        <v>2614.2438999999999</v>
      </c>
      <c r="Q127" s="47">
        <v>5582.1202000000003</v>
      </c>
      <c r="R127" s="47">
        <v>4084.8045999999999</v>
      </c>
      <c r="S127" s="47">
        <v>5433.6223</v>
      </c>
      <c r="T127" s="47">
        <v>4233.3024999999998</v>
      </c>
      <c r="U127" s="47">
        <v>5258.9040999999997</v>
      </c>
      <c r="V127" s="47">
        <v>4408.0205999999998</v>
      </c>
      <c r="W127" s="47">
        <v>3216.7653</v>
      </c>
      <c r="X127" s="47">
        <v>6450.1593999999996</v>
      </c>
      <c r="Y127" s="47">
        <v>3308.0019000000002</v>
      </c>
      <c r="Z127" s="47">
        <v>1535.8649</v>
      </c>
      <c r="AA127" s="47">
        <v>4823.0577999999996</v>
      </c>
      <c r="AB127" s="47">
        <v>4843.8669</v>
      </c>
      <c r="AC127" s="47">
        <v>4823.0577999999996</v>
      </c>
      <c r="AD127" s="47">
        <v>3322.8973000000001</v>
      </c>
      <c r="AE127" s="47">
        <v>1936.0066999999999</v>
      </c>
      <c r="AF127" s="47">
        <v>1721.7349999999999</v>
      </c>
      <c r="AG127" s="47">
        <v>3537.1691000000001</v>
      </c>
      <c r="AH127" s="47">
        <v>2791.6358</v>
      </c>
      <c r="AI127" s="47">
        <v>2467.2683000000002</v>
      </c>
      <c r="AJ127" s="47">
        <v>1520.9694999999999</v>
      </c>
      <c r="AK127" s="47">
        <v>2887.0511000000001</v>
      </c>
      <c r="AL127" s="47">
        <v>1375.7536</v>
      </c>
      <c r="AM127" s="47">
        <v>3032.2671</v>
      </c>
      <c r="AN127" s="47">
        <v>2641.9865</v>
      </c>
      <c r="AO127" s="47">
        <v>1766.0342000000001</v>
      </c>
      <c r="AP127" s="47">
        <v>1112.6645000000001</v>
      </c>
      <c r="AQ127" s="47">
        <v>2104.1008000000002</v>
      </c>
      <c r="AR127" s="47">
        <v>2045.2475999999999</v>
      </c>
      <c r="AS127" s="47">
        <v>1171.5177000000001</v>
      </c>
      <c r="AT127" s="47">
        <v>1984.8241</v>
      </c>
      <c r="AU127" s="47">
        <v>4465.3352999999997</v>
      </c>
      <c r="AV127" s="47">
        <v>3388.3746000000001</v>
      </c>
      <c r="AW127" s="47">
        <v>3061.7847999999999</v>
      </c>
      <c r="AX127" s="47">
        <v>1493.2786000000001</v>
      </c>
      <c r="AY127" s="47">
        <v>3350.5882999999999</v>
      </c>
      <c r="AZ127" s="47">
        <v>2586.0990999999999</v>
      </c>
      <c r="BA127" s="47">
        <v>2257.7678000000001</v>
      </c>
      <c r="BB127" s="47">
        <v>1604.21</v>
      </c>
      <c r="BC127" s="47">
        <v>3218.8479000000002</v>
      </c>
      <c r="BD127" s="47">
        <v>2847.5232000000001</v>
      </c>
      <c r="BE127" s="47">
        <v>1975.5346999999999</v>
      </c>
      <c r="BF127" s="47">
        <v>2149.5708</v>
      </c>
      <c r="BG127" s="47">
        <v>3432.5493000000001</v>
      </c>
      <c r="BH127" s="47">
        <v>2838.9958999999999</v>
      </c>
      <c r="BI127" s="47">
        <v>2743.1242000000002</v>
      </c>
      <c r="BJ127" s="47">
        <v>4270.9502000000002</v>
      </c>
      <c r="BK127" s="47">
        <v>1311.1699000000001</v>
      </c>
      <c r="BL127" s="47">
        <v>2694.2959999999998</v>
      </c>
      <c r="BM127" s="47">
        <v>1390.5084999999999</v>
      </c>
      <c r="BN127" s="47">
        <v>258.49259999999998</v>
      </c>
      <c r="BO127" s="47">
        <v>3826.3119999999999</v>
      </c>
      <c r="BP127" s="47">
        <v>1162.672</v>
      </c>
      <c r="BQ127" s="47">
        <v>2922.1325999999999</v>
      </c>
      <c r="BR127" s="47">
        <v>2685.5318000000002</v>
      </c>
      <c r="BS127" s="47">
        <v>2748.0904</v>
      </c>
      <c r="BT127" s="47">
        <v>411.95670000000001</v>
      </c>
      <c r="BU127" s="47">
        <v>3821.3458000000001</v>
      </c>
    </row>
    <row r="128" spans="1:73">
      <c r="A128" t="s">
        <v>518</v>
      </c>
      <c r="B128" t="s">
        <v>516</v>
      </c>
      <c r="C128" t="s">
        <v>0</v>
      </c>
      <c r="D128">
        <v>57</v>
      </c>
      <c r="F128" s="47">
        <v>21787.4074</v>
      </c>
      <c r="G128" s="47">
        <v>8255.3940999999995</v>
      </c>
      <c r="H128" s="47">
        <v>5716.8346000000001</v>
      </c>
      <c r="I128" s="47">
        <v>7815.1787000000004</v>
      </c>
      <c r="J128" s="47">
        <v>8255.3940999999995</v>
      </c>
      <c r="K128" s="47">
        <v>13532.013300000001</v>
      </c>
      <c r="L128" s="47">
        <v>2083.8744999999999</v>
      </c>
      <c r="M128" s="47">
        <v>19703.532899999998</v>
      </c>
      <c r="N128" s="47">
        <v>9966.6401000000005</v>
      </c>
      <c r="O128" s="47">
        <v>7917.1558999999997</v>
      </c>
      <c r="P128" s="47">
        <v>3903.6113999999998</v>
      </c>
      <c r="Q128" s="47">
        <v>15102.361500000001</v>
      </c>
      <c r="R128" s="47">
        <v>6685.0460000000003</v>
      </c>
      <c r="S128" s="47">
        <v>13280.411099999999</v>
      </c>
      <c r="T128" s="47">
        <v>8506.9963000000007</v>
      </c>
      <c r="U128" s="47">
        <v>11807.929899999999</v>
      </c>
      <c r="V128" s="47">
        <v>9979.4775000000009</v>
      </c>
      <c r="W128" s="47">
        <v>15203.4923</v>
      </c>
      <c r="X128" s="47">
        <v>6583.9151000000002</v>
      </c>
      <c r="Y128" s="47">
        <v>6330.5073000000002</v>
      </c>
      <c r="Z128" s="47">
        <v>2861.1956</v>
      </c>
      <c r="AA128" s="47">
        <v>12595.7045</v>
      </c>
      <c r="AB128" s="47">
        <v>9191.7029000000002</v>
      </c>
      <c r="AC128" s="47">
        <v>12595.7045</v>
      </c>
      <c r="AD128" s="47">
        <v>6406.0797000000002</v>
      </c>
      <c r="AE128" s="47">
        <v>5401.8501999999999</v>
      </c>
      <c r="AF128" s="47">
        <v>4885.1950999999999</v>
      </c>
      <c r="AG128" s="47">
        <v>6922.7348000000002</v>
      </c>
      <c r="AH128" s="47">
        <v>6911.6072000000004</v>
      </c>
      <c r="AI128" s="47">
        <v>4896.3226999999997</v>
      </c>
      <c r="AJ128" s="47">
        <v>2785.6232</v>
      </c>
      <c r="AK128" s="47">
        <v>7193.8543</v>
      </c>
      <c r="AL128" s="47">
        <v>3370.1990999999998</v>
      </c>
      <c r="AM128" s="47">
        <v>6609.2785000000003</v>
      </c>
      <c r="AN128" s="47">
        <v>6368.8040000000001</v>
      </c>
      <c r="AO128" s="47">
        <v>3610.6736000000001</v>
      </c>
      <c r="AP128" s="47">
        <v>5636.0352000000003</v>
      </c>
      <c r="AQ128" s="47">
        <v>9567.4570999999996</v>
      </c>
      <c r="AR128" s="47">
        <v>9385.8503000000001</v>
      </c>
      <c r="AS128" s="47">
        <v>5817.6421</v>
      </c>
      <c r="AT128" s="47">
        <v>2619.3589000000002</v>
      </c>
      <c r="AU128" s="47">
        <v>3964.5562</v>
      </c>
      <c r="AV128" s="47">
        <v>3894.5608999999999</v>
      </c>
      <c r="AW128" s="47">
        <v>2689.3542000000002</v>
      </c>
      <c r="AX128" s="47">
        <v>3116.4250000000002</v>
      </c>
      <c r="AY128" s="47">
        <v>6075.2779</v>
      </c>
      <c r="AZ128" s="47">
        <v>5123.3424999999997</v>
      </c>
      <c r="BA128" s="47">
        <v>4068.3604</v>
      </c>
      <c r="BB128" s="47">
        <v>5138.9691000000003</v>
      </c>
      <c r="BC128" s="47">
        <v>7456.7353999999996</v>
      </c>
      <c r="BD128" s="47">
        <v>8157.0685999999996</v>
      </c>
      <c r="BE128" s="47">
        <v>4438.6359000000002</v>
      </c>
      <c r="BF128" s="47">
        <v>4957.9009999999998</v>
      </c>
      <c r="BG128" s="47">
        <v>10144.460499999999</v>
      </c>
      <c r="BH128" s="47">
        <v>7786.3441000000003</v>
      </c>
      <c r="BI128" s="47">
        <v>7316.0173999999997</v>
      </c>
      <c r="BJ128" s="47">
        <v>11349.9954</v>
      </c>
      <c r="BK128" s="47">
        <v>3752.366</v>
      </c>
      <c r="BL128" s="47">
        <v>4233.8019999999997</v>
      </c>
      <c r="BM128" s="47">
        <v>2451.2440000000001</v>
      </c>
      <c r="BN128" s="47">
        <v>469.05</v>
      </c>
      <c r="BO128" s="47">
        <v>6215.9958999999999</v>
      </c>
      <c r="BP128" s="47">
        <v>1930.4157</v>
      </c>
      <c r="BQ128" s="47">
        <v>4754.6302999999998</v>
      </c>
      <c r="BR128" s="47">
        <v>6663.3899000000001</v>
      </c>
      <c r="BS128" s="47">
        <v>6617.0212000000001</v>
      </c>
      <c r="BT128" s="47">
        <v>1592.0042000000001</v>
      </c>
      <c r="BU128" s="47">
        <v>6914.9921000000004</v>
      </c>
    </row>
    <row r="129" spans="1:73">
      <c r="A129" t="s">
        <v>518</v>
      </c>
      <c r="B129" t="s">
        <v>516</v>
      </c>
      <c r="C129" t="s">
        <v>1</v>
      </c>
      <c r="D129">
        <v>58</v>
      </c>
      <c r="F129" s="47">
        <v>10977.462</v>
      </c>
      <c r="G129" s="47">
        <v>2087.7514000000001</v>
      </c>
      <c r="H129" s="47">
        <v>3013.2525999999998</v>
      </c>
      <c r="I129" s="47">
        <v>5876.4579999999996</v>
      </c>
      <c r="J129" s="47">
        <v>2087.7514000000001</v>
      </c>
      <c r="K129" s="47">
        <v>8889.7106000000003</v>
      </c>
      <c r="L129" s="47">
        <v>157.2893</v>
      </c>
      <c r="M129" s="47">
        <v>10820.172699999999</v>
      </c>
      <c r="N129" s="47">
        <v>2988.3593000000001</v>
      </c>
      <c r="O129" s="47">
        <v>5685.0623999999998</v>
      </c>
      <c r="P129" s="47">
        <v>2304.0403000000001</v>
      </c>
      <c r="Q129" s="47">
        <v>6811.0675000000001</v>
      </c>
      <c r="R129" s="47">
        <v>4166.3945000000003</v>
      </c>
      <c r="S129" s="47">
        <v>4599.4013999999997</v>
      </c>
      <c r="T129" s="47">
        <v>6378.0605999999998</v>
      </c>
      <c r="U129" s="47">
        <v>5701.6925000000001</v>
      </c>
      <c r="V129" s="47">
        <v>5275.7695000000003</v>
      </c>
      <c r="W129" s="47">
        <v>7508.02</v>
      </c>
      <c r="X129" s="47">
        <v>3469.442</v>
      </c>
      <c r="Y129" s="47">
        <v>765.36450000000002</v>
      </c>
      <c r="Z129" s="47">
        <v>1118.0545999999999</v>
      </c>
      <c r="AA129" s="47">
        <v>9094.0429000000004</v>
      </c>
      <c r="AB129" s="47">
        <v>1883.4191000000001</v>
      </c>
      <c r="AC129" s="47">
        <v>9094.0429000000004</v>
      </c>
      <c r="AD129" s="47">
        <v>1254.9992999999999</v>
      </c>
      <c r="AE129" s="47">
        <v>4446.6931000000004</v>
      </c>
      <c r="AF129" s="47">
        <v>1144.3697999999999</v>
      </c>
      <c r="AG129" s="47">
        <v>4557.3226999999997</v>
      </c>
      <c r="AH129" s="47">
        <v>2247.1442000000002</v>
      </c>
      <c r="AI129" s="47">
        <v>3454.5482000000002</v>
      </c>
      <c r="AJ129" s="47">
        <v>628.41980000000001</v>
      </c>
      <c r="AK129" s="47">
        <v>4647.3498</v>
      </c>
      <c r="AL129" s="47">
        <v>943.38160000000005</v>
      </c>
      <c r="AM129" s="47">
        <v>4332.3878999999997</v>
      </c>
      <c r="AN129" s="47">
        <v>2352.2572</v>
      </c>
      <c r="AO129" s="47">
        <v>2923.5124000000001</v>
      </c>
      <c r="AP129" s="47">
        <v>1424.2996000000001</v>
      </c>
      <c r="AQ129" s="47">
        <v>6083.7204000000002</v>
      </c>
      <c r="AR129" s="47">
        <v>3320.9735000000001</v>
      </c>
      <c r="AS129" s="47">
        <v>4187.0465000000004</v>
      </c>
      <c r="AT129" s="47">
        <v>663.45180000000005</v>
      </c>
      <c r="AU129" s="47">
        <v>2805.9902000000002</v>
      </c>
      <c r="AV129" s="47">
        <v>1278.4278999999999</v>
      </c>
      <c r="AW129" s="47">
        <v>2191.0140999999999</v>
      </c>
      <c r="AX129" s="47">
        <v>442.02480000000003</v>
      </c>
      <c r="AY129" s="47">
        <v>1441.3942999999999</v>
      </c>
      <c r="AZ129" s="47">
        <v>584.59630000000004</v>
      </c>
      <c r="BA129" s="47">
        <v>1298.8226999999999</v>
      </c>
      <c r="BB129" s="47">
        <v>1645.7266</v>
      </c>
      <c r="BC129" s="47">
        <v>7448.3163000000004</v>
      </c>
      <c r="BD129" s="47">
        <v>4014.8051</v>
      </c>
      <c r="BE129" s="47">
        <v>5079.2379000000001</v>
      </c>
      <c r="BF129" s="47">
        <v>933.0444</v>
      </c>
      <c r="BG129" s="47">
        <v>5878.0231000000003</v>
      </c>
      <c r="BH129" s="47">
        <v>1914.8414</v>
      </c>
      <c r="BI129" s="47">
        <v>4896.2262000000001</v>
      </c>
      <c r="BJ129" s="47">
        <v>3463.4992000000002</v>
      </c>
      <c r="BK129" s="47">
        <v>3347.5682999999999</v>
      </c>
      <c r="BL129" s="47">
        <v>950.37469999999996</v>
      </c>
      <c r="BM129" s="47">
        <v>3216.0198</v>
      </c>
      <c r="BN129" s="47">
        <v>172.91</v>
      </c>
      <c r="BO129" s="47">
        <v>3993.4845</v>
      </c>
      <c r="BP129" s="47">
        <v>1135.9022</v>
      </c>
      <c r="BQ129" s="47">
        <v>3030.4922999999999</v>
      </c>
      <c r="BR129" s="47">
        <v>1262.0524</v>
      </c>
      <c r="BS129" s="47">
        <v>3337.3490000000002</v>
      </c>
      <c r="BT129" s="47">
        <v>825.69899999999996</v>
      </c>
      <c r="BU129" s="47">
        <v>5552.3616000000002</v>
      </c>
    </row>
    <row r="130" spans="1:73">
      <c r="A130" t="s">
        <v>518</v>
      </c>
      <c r="B130" t="s">
        <v>516</v>
      </c>
      <c r="C130" t="s">
        <v>505</v>
      </c>
      <c r="D130">
        <v>59</v>
      </c>
      <c r="F130" s="47">
        <v>8351.3750999999993</v>
      </c>
      <c r="G130" s="47">
        <v>3676.8618000000001</v>
      </c>
      <c r="H130" s="47">
        <v>2097.7891</v>
      </c>
      <c r="I130" s="47">
        <v>2576.7242000000001</v>
      </c>
      <c r="J130" s="47">
        <v>3676.8618000000001</v>
      </c>
      <c r="K130" s="47">
        <v>4674.5132999999996</v>
      </c>
      <c r="L130" s="47">
        <v>1215.1890000000001</v>
      </c>
      <c r="M130" s="47">
        <v>7136.1860999999999</v>
      </c>
      <c r="N130" s="47">
        <v>4112.2514000000001</v>
      </c>
      <c r="O130" s="47">
        <v>2882.0356000000002</v>
      </c>
      <c r="P130" s="47">
        <v>1357.0880999999999</v>
      </c>
      <c r="Q130" s="47">
        <v>6000.9569000000001</v>
      </c>
      <c r="R130" s="47">
        <v>2350.4182000000001</v>
      </c>
      <c r="S130" s="47">
        <v>5248.3046000000004</v>
      </c>
      <c r="T130" s="47">
        <v>3103.0704999999998</v>
      </c>
      <c r="U130" s="47">
        <v>4643.7776999999996</v>
      </c>
      <c r="V130" s="47">
        <v>3707.5974000000001</v>
      </c>
      <c r="W130" s="47">
        <v>5946.4654</v>
      </c>
      <c r="X130" s="47">
        <v>2404.9097000000002</v>
      </c>
      <c r="Y130" s="47">
        <v>1736.9873</v>
      </c>
      <c r="Z130" s="47">
        <v>1293.1297999999999</v>
      </c>
      <c r="AA130" s="47">
        <v>5321.2579999999998</v>
      </c>
      <c r="AB130" s="47">
        <v>3030.1170999999999</v>
      </c>
      <c r="AC130" s="47">
        <v>5321.2579999999998</v>
      </c>
      <c r="AD130" s="47">
        <v>2081.4360000000001</v>
      </c>
      <c r="AE130" s="47">
        <v>2562.3416999999999</v>
      </c>
      <c r="AF130" s="47">
        <v>2009.2302999999999</v>
      </c>
      <c r="AG130" s="47">
        <v>2634.5473999999999</v>
      </c>
      <c r="AH130" s="47">
        <v>2565.2465000000002</v>
      </c>
      <c r="AI130" s="47">
        <v>2078.5311999999999</v>
      </c>
      <c r="AJ130" s="47">
        <v>948.68110000000001</v>
      </c>
      <c r="AK130" s="47">
        <v>2758.9162999999999</v>
      </c>
      <c r="AL130" s="47">
        <v>1667.6315</v>
      </c>
      <c r="AM130" s="47">
        <v>2039.9658999999999</v>
      </c>
      <c r="AN130" s="47">
        <v>2683.058</v>
      </c>
      <c r="AO130" s="47">
        <v>1024.5393999999999</v>
      </c>
      <c r="AP130" s="47">
        <v>2746.3451</v>
      </c>
      <c r="AQ130" s="47">
        <v>3200.1203</v>
      </c>
      <c r="AR130" s="47">
        <v>3922.9946</v>
      </c>
      <c r="AS130" s="47">
        <v>2023.4708000000001</v>
      </c>
      <c r="AT130" s="47">
        <v>930.51660000000004</v>
      </c>
      <c r="AU130" s="47">
        <v>1474.3931</v>
      </c>
      <c r="AV130" s="47">
        <v>1325.3099</v>
      </c>
      <c r="AW130" s="47">
        <v>1079.5998</v>
      </c>
      <c r="AX130" s="47">
        <v>1029.7469000000001</v>
      </c>
      <c r="AY130" s="47">
        <v>2000.3702000000001</v>
      </c>
      <c r="AZ130" s="47">
        <v>1579.3045999999999</v>
      </c>
      <c r="BA130" s="47">
        <v>1450.8126</v>
      </c>
      <c r="BB130" s="47">
        <v>2647.1149</v>
      </c>
      <c r="BC130" s="47">
        <v>2674.1430999999998</v>
      </c>
      <c r="BD130" s="47">
        <v>3669</v>
      </c>
      <c r="BE130" s="47">
        <v>1652.258</v>
      </c>
      <c r="BF130" s="47">
        <v>1544.6396999999999</v>
      </c>
      <c r="BG130" s="47">
        <v>4456.3172000000004</v>
      </c>
      <c r="BH130" s="47">
        <v>3457.0029</v>
      </c>
      <c r="BI130" s="47">
        <v>2543.9540000000002</v>
      </c>
      <c r="BJ130" s="47">
        <v>4603.9004000000004</v>
      </c>
      <c r="BK130" s="47">
        <v>1397.0564999999999</v>
      </c>
      <c r="BL130" s="47">
        <v>1485.4774</v>
      </c>
      <c r="BM130" s="47">
        <v>864.94079999999997</v>
      </c>
      <c r="BN130" s="47">
        <v>219.85890000000001</v>
      </c>
      <c r="BO130" s="47">
        <v>2130.5592999999999</v>
      </c>
      <c r="BP130" s="47">
        <v>644.40409999999997</v>
      </c>
      <c r="BQ130" s="47">
        <v>1706.0139999999999</v>
      </c>
      <c r="BR130" s="47">
        <v>2912.69</v>
      </c>
      <c r="BS130" s="47">
        <v>2335.6145999999999</v>
      </c>
      <c r="BT130" s="47">
        <v>764.17179999999996</v>
      </c>
      <c r="BU130" s="47">
        <v>2338.8987999999999</v>
      </c>
    </row>
    <row r="131" spans="1:73">
      <c r="A131" t="s">
        <v>518</v>
      </c>
      <c r="B131" t="s">
        <v>516</v>
      </c>
      <c r="C131" t="s">
        <v>74</v>
      </c>
      <c r="D131">
        <v>60</v>
      </c>
      <c r="F131" s="47">
        <v>458.11419999999998</v>
      </c>
      <c r="G131" s="47">
        <v>222.9084</v>
      </c>
      <c r="H131" s="47">
        <v>119.0962</v>
      </c>
      <c r="I131" s="47">
        <v>116.1095</v>
      </c>
      <c r="J131" s="47">
        <v>222.9084</v>
      </c>
      <c r="K131" s="47">
        <v>235.20570000000001</v>
      </c>
      <c r="L131" s="47">
        <v>90.299000000000007</v>
      </c>
      <c r="M131" s="47">
        <v>367.8152</v>
      </c>
      <c r="N131" s="47">
        <v>251.1611</v>
      </c>
      <c r="O131" s="47">
        <v>154.3081</v>
      </c>
      <c r="P131" s="47">
        <v>52.645000000000003</v>
      </c>
      <c r="Q131" s="47">
        <v>361.28859999999997</v>
      </c>
      <c r="R131" s="47">
        <v>96.825599999999994</v>
      </c>
      <c r="S131" s="47">
        <v>260.35140000000001</v>
      </c>
      <c r="T131" s="47">
        <v>197.7628</v>
      </c>
      <c r="U131" s="47">
        <v>224.7414</v>
      </c>
      <c r="V131" s="47">
        <v>233.37270000000001</v>
      </c>
      <c r="W131" s="47">
        <v>386.06060000000002</v>
      </c>
      <c r="X131" s="47">
        <v>72.053600000000003</v>
      </c>
      <c r="Y131" s="47">
        <v>40.225999999999999</v>
      </c>
      <c r="Z131" s="47">
        <v>38.800400000000003</v>
      </c>
      <c r="AA131" s="47">
        <v>379.08769999999998</v>
      </c>
      <c r="AB131" s="47">
        <v>79.026399999999995</v>
      </c>
      <c r="AC131" s="47">
        <v>379.08769999999998</v>
      </c>
      <c r="AD131" s="47">
        <v>51.994900000000001</v>
      </c>
      <c r="AE131" s="47">
        <v>172.7466</v>
      </c>
      <c r="AF131" s="47">
        <v>109.3695</v>
      </c>
      <c r="AG131" s="47">
        <v>115.3719</v>
      </c>
      <c r="AH131" s="47">
        <v>127.09269999999999</v>
      </c>
      <c r="AI131" s="47">
        <v>97.648700000000005</v>
      </c>
      <c r="AJ131" s="47">
        <v>27.031600000000001</v>
      </c>
      <c r="AK131" s="47">
        <v>206.34110000000001</v>
      </c>
      <c r="AL131" s="47">
        <v>113.5389</v>
      </c>
      <c r="AM131" s="47">
        <v>119.8338</v>
      </c>
      <c r="AN131" s="47">
        <v>133.2586</v>
      </c>
      <c r="AO131" s="47">
        <v>100.11409999999999</v>
      </c>
      <c r="AP131" s="47">
        <v>191.73670000000001</v>
      </c>
      <c r="AQ131" s="47">
        <v>194.32380000000001</v>
      </c>
      <c r="AR131" s="47">
        <v>216.35050000000001</v>
      </c>
      <c r="AS131" s="47">
        <v>169.71</v>
      </c>
      <c r="AT131" s="47">
        <v>31.171700000000001</v>
      </c>
      <c r="AU131" s="47">
        <v>40.881900000000002</v>
      </c>
      <c r="AV131" s="47">
        <v>44.000799999999998</v>
      </c>
      <c r="AW131" s="47">
        <v>28.052800000000001</v>
      </c>
      <c r="AX131" s="47">
        <v>28.898599999999998</v>
      </c>
      <c r="AY131" s="47">
        <v>50.127899999999997</v>
      </c>
      <c r="AZ131" s="47">
        <v>35.093499999999999</v>
      </c>
      <c r="BA131" s="47">
        <v>43.932899999999997</v>
      </c>
      <c r="BB131" s="47">
        <v>194.00989999999999</v>
      </c>
      <c r="BC131" s="47">
        <v>185.0778</v>
      </c>
      <c r="BD131" s="47">
        <v>225.25790000000001</v>
      </c>
      <c r="BE131" s="47">
        <v>153.82990000000001</v>
      </c>
      <c r="BF131" s="47">
        <v>44.249699999999997</v>
      </c>
      <c r="BG131" s="47">
        <v>317.03890000000001</v>
      </c>
      <c r="BH131" s="47">
        <v>220.41319999999999</v>
      </c>
      <c r="BI131" s="47">
        <v>140.87540000000001</v>
      </c>
      <c r="BJ131" s="47">
        <v>232.92490000000001</v>
      </c>
      <c r="BK131" s="47">
        <v>128.36369999999999</v>
      </c>
      <c r="BL131" s="47">
        <v>34.776699999999998</v>
      </c>
      <c r="BM131" s="47">
        <v>62.048900000000003</v>
      </c>
      <c r="BN131" s="47">
        <v>2.4952000000000001</v>
      </c>
      <c r="BO131" s="47">
        <v>94.330299999999994</v>
      </c>
      <c r="BP131" s="47">
        <v>27.426400000000001</v>
      </c>
      <c r="BQ131" s="47">
        <v>69.399100000000004</v>
      </c>
      <c r="BR131" s="47">
        <v>155.7389</v>
      </c>
      <c r="BS131" s="47">
        <v>104.61239999999999</v>
      </c>
      <c r="BT131" s="47">
        <v>67.169499999999999</v>
      </c>
      <c r="BU131" s="47">
        <v>130.5933</v>
      </c>
    </row>
    <row r="132" spans="1:73">
      <c r="A132" t="s">
        <v>518</v>
      </c>
      <c r="B132" t="s">
        <v>516</v>
      </c>
      <c r="C132" t="s">
        <v>65</v>
      </c>
      <c r="D132">
        <v>61</v>
      </c>
      <c r="F132" s="47">
        <v>16606.755000000001</v>
      </c>
      <c r="G132" s="47">
        <v>7288.2259000000004</v>
      </c>
      <c r="H132" s="47">
        <v>3838.9542999999999</v>
      </c>
      <c r="I132" s="47">
        <v>5479.5748000000003</v>
      </c>
      <c r="J132" s="47">
        <v>7288.2259000000004</v>
      </c>
      <c r="K132" s="47">
        <v>9318.5290999999997</v>
      </c>
      <c r="L132" s="47">
        <v>4159.7448999999997</v>
      </c>
      <c r="M132" s="47">
        <v>12447.0101</v>
      </c>
      <c r="N132" s="47">
        <v>10553.536</v>
      </c>
      <c r="O132" s="47">
        <v>4732.3090000000002</v>
      </c>
      <c r="P132" s="47">
        <v>1320.9099000000001</v>
      </c>
      <c r="Q132" s="47">
        <v>13965.573</v>
      </c>
      <c r="R132" s="47">
        <v>2641.1819</v>
      </c>
      <c r="S132" s="47">
        <v>10498.010700000001</v>
      </c>
      <c r="T132" s="47">
        <v>6108.7443000000003</v>
      </c>
      <c r="U132" s="47">
        <v>7251.3359</v>
      </c>
      <c r="V132" s="47">
        <v>9355.4189999999999</v>
      </c>
      <c r="W132" s="47">
        <v>12597.9246</v>
      </c>
      <c r="X132" s="47">
        <v>4008.8303000000001</v>
      </c>
      <c r="Y132" s="47">
        <v>1002.2553</v>
      </c>
      <c r="Z132" s="47">
        <v>1583.07</v>
      </c>
      <c r="AA132" s="47">
        <v>14021.429599999999</v>
      </c>
      <c r="AB132" s="47">
        <v>2585.3254000000002</v>
      </c>
      <c r="AC132" s="47">
        <v>14021.429599999999</v>
      </c>
      <c r="AD132" s="47">
        <v>1646.4612999999999</v>
      </c>
      <c r="AE132" s="47">
        <v>5604.8747000000003</v>
      </c>
      <c r="AF132" s="47">
        <v>3383.1976</v>
      </c>
      <c r="AG132" s="47">
        <v>3868.1383999999998</v>
      </c>
      <c r="AH132" s="47">
        <v>4530.6246000000001</v>
      </c>
      <c r="AI132" s="47">
        <v>2720.7112999999999</v>
      </c>
      <c r="AJ132" s="47">
        <v>938.86410000000001</v>
      </c>
      <c r="AK132" s="47">
        <v>8416.5548999999992</v>
      </c>
      <c r="AL132" s="47">
        <v>3905.0282999999999</v>
      </c>
      <c r="AM132" s="47">
        <v>5450.3906999999999</v>
      </c>
      <c r="AN132" s="47">
        <v>5967.3860999999997</v>
      </c>
      <c r="AO132" s="47">
        <v>3388.0329999999999</v>
      </c>
      <c r="AP132" s="47">
        <v>5455.0249000000003</v>
      </c>
      <c r="AQ132" s="47">
        <v>7142.8996999999999</v>
      </c>
      <c r="AR132" s="47">
        <v>8107.0902999999998</v>
      </c>
      <c r="AS132" s="47">
        <v>4490.8343999999997</v>
      </c>
      <c r="AT132" s="47">
        <v>1833.2009</v>
      </c>
      <c r="AU132" s="47">
        <v>2175.6293999999998</v>
      </c>
      <c r="AV132" s="47">
        <v>2390.9204</v>
      </c>
      <c r="AW132" s="47">
        <v>1617.9099000000001</v>
      </c>
      <c r="AX132" s="47">
        <v>883.64800000000002</v>
      </c>
      <c r="AY132" s="47">
        <v>1701.6774</v>
      </c>
      <c r="AZ132" s="47">
        <v>1219.7583999999999</v>
      </c>
      <c r="BA132" s="47">
        <v>1365.567</v>
      </c>
      <c r="BB132" s="47">
        <v>6404.5778</v>
      </c>
      <c r="BC132" s="47">
        <v>7616.8517000000002</v>
      </c>
      <c r="BD132" s="47">
        <v>9278.2523000000001</v>
      </c>
      <c r="BE132" s="47">
        <v>4743.1773000000003</v>
      </c>
      <c r="BF132" s="47">
        <v>1565.9668999999999</v>
      </c>
      <c r="BG132" s="47">
        <v>12399.606100000001</v>
      </c>
      <c r="BH132" s="47">
        <v>7153.8110999999999</v>
      </c>
      <c r="BI132" s="47">
        <v>6811.7619000000004</v>
      </c>
      <c r="BJ132" s="47">
        <v>9928.6746999999996</v>
      </c>
      <c r="BK132" s="47">
        <v>4036.8982999999998</v>
      </c>
      <c r="BL132" s="47">
        <v>1019.3585</v>
      </c>
      <c r="BM132" s="47">
        <v>1621.8234</v>
      </c>
      <c r="BN132" s="47">
        <v>134.41480000000001</v>
      </c>
      <c r="BO132" s="47">
        <v>2506.7671999999998</v>
      </c>
      <c r="BP132" s="47">
        <v>569.33600000000001</v>
      </c>
      <c r="BQ132" s="47">
        <v>2071.8458999999998</v>
      </c>
      <c r="BR132" s="47">
        <v>5779.9901</v>
      </c>
      <c r="BS132" s="47">
        <v>4718.0205999999998</v>
      </c>
      <c r="BT132" s="47">
        <v>1508.2357999999999</v>
      </c>
      <c r="BU132" s="47">
        <v>4600.5084999999999</v>
      </c>
    </row>
    <row r="133" spans="1:73">
      <c r="A133" t="s">
        <v>518</v>
      </c>
      <c r="B133" t="s">
        <v>516</v>
      </c>
      <c r="C133" t="s">
        <v>506</v>
      </c>
      <c r="D133">
        <v>62</v>
      </c>
      <c r="F133" s="47">
        <v>7542.1477999999997</v>
      </c>
      <c r="G133" s="47">
        <v>2118.8526000000002</v>
      </c>
      <c r="H133" s="47">
        <v>1868.1491000000001</v>
      </c>
      <c r="I133" s="47">
        <v>3555.1462000000001</v>
      </c>
      <c r="J133" s="47">
        <v>2118.8526000000002</v>
      </c>
      <c r="K133" s="47">
        <v>5423.2951999999996</v>
      </c>
      <c r="L133" s="47">
        <v>892.09519999999998</v>
      </c>
      <c r="M133" s="47">
        <v>6650.0527000000002</v>
      </c>
      <c r="N133" s="47">
        <v>3560.2615000000001</v>
      </c>
      <c r="O133" s="47">
        <v>2814.3485999999998</v>
      </c>
      <c r="P133" s="47">
        <v>1167.5377000000001</v>
      </c>
      <c r="Q133" s="47">
        <v>5453.7993999999999</v>
      </c>
      <c r="R133" s="47">
        <v>2088.3485000000001</v>
      </c>
      <c r="S133" s="47">
        <v>4655.5857999999998</v>
      </c>
      <c r="T133" s="47">
        <v>2886.5621000000001</v>
      </c>
      <c r="U133" s="47">
        <v>3333.2828</v>
      </c>
      <c r="V133" s="47">
        <v>4208.8651</v>
      </c>
      <c r="W133" s="47">
        <v>5349.3014999999996</v>
      </c>
      <c r="X133" s="47">
        <v>2192.8463000000002</v>
      </c>
      <c r="Y133" s="47">
        <v>923.26729999999998</v>
      </c>
      <c r="Z133" s="47">
        <v>757.29079999999999</v>
      </c>
      <c r="AA133" s="47">
        <v>5861.5897000000004</v>
      </c>
      <c r="AB133" s="47">
        <v>1680.5581</v>
      </c>
      <c r="AC133" s="47">
        <v>5861.5897000000004</v>
      </c>
      <c r="AD133" s="47">
        <v>1162.1403</v>
      </c>
      <c r="AE133" s="47">
        <v>2171.1424000000002</v>
      </c>
      <c r="AF133" s="47">
        <v>1035.8992000000001</v>
      </c>
      <c r="AG133" s="47">
        <v>2297.3836000000001</v>
      </c>
      <c r="AH133" s="47">
        <v>1921.0778</v>
      </c>
      <c r="AI133" s="47">
        <v>1412.2049999999999</v>
      </c>
      <c r="AJ133" s="47">
        <v>518.41780000000006</v>
      </c>
      <c r="AK133" s="47">
        <v>3690.4472999999998</v>
      </c>
      <c r="AL133" s="47">
        <v>1082.9534000000001</v>
      </c>
      <c r="AM133" s="47">
        <v>3125.9117000000001</v>
      </c>
      <c r="AN133" s="47">
        <v>2734.5079999999998</v>
      </c>
      <c r="AO133" s="47">
        <v>1474.357</v>
      </c>
      <c r="AP133" s="47">
        <v>1431.2465999999999</v>
      </c>
      <c r="AQ133" s="47">
        <v>3918.0549000000001</v>
      </c>
      <c r="AR133" s="47">
        <v>3438.8114</v>
      </c>
      <c r="AS133" s="47">
        <v>1910.4901</v>
      </c>
      <c r="AT133" s="47">
        <v>687.60599999999999</v>
      </c>
      <c r="AU133" s="47">
        <v>1505.2402999999999</v>
      </c>
      <c r="AV133" s="47">
        <v>1216.7744</v>
      </c>
      <c r="AW133" s="47">
        <v>976.072</v>
      </c>
      <c r="AX133" s="47">
        <v>372.80829999999997</v>
      </c>
      <c r="AY133" s="47">
        <v>1307.7498000000001</v>
      </c>
      <c r="AZ133" s="47">
        <v>838.36360000000002</v>
      </c>
      <c r="BA133" s="47">
        <v>842.19449999999995</v>
      </c>
      <c r="BB133" s="47">
        <v>1746.0443</v>
      </c>
      <c r="BC133" s="47">
        <v>4115.5454</v>
      </c>
      <c r="BD133" s="47">
        <v>3817.2222000000002</v>
      </c>
      <c r="BE133" s="47">
        <v>2044.3676</v>
      </c>
      <c r="BF133" s="47">
        <v>736.42100000000005</v>
      </c>
      <c r="BG133" s="47">
        <v>4717.3783999999996</v>
      </c>
      <c r="BH133" s="47">
        <v>2027.1119000000001</v>
      </c>
      <c r="BI133" s="47">
        <v>3426.6875</v>
      </c>
      <c r="BJ133" s="47">
        <v>4067.2548999999999</v>
      </c>
      <c r="BK133" s="47">
        <v>1386.5444</v>
      </c>
      <c r="BL133" s="47">
        <v>944.13710000000003</v>
      </c>
      <c r="BM133" s="47">
        <v>1144.2113999999999</v>
      </c>
      <c r="BN133" s="47">
        <v>91.740700000000004</v>
      </c>
      <c r="BO133" s="47">
        <v>1996.6077</v>
      </c>
      <c r="BP133" s="47">
        <v>588.33079999999995</v>
      </c>
      <c r="BQ133" s="47">
        <v>1500.0175999999999</v>
      </c>
      <c r="BR133" s="47">
        <v>1766.9816000000001</v>
      </c>
      <c r="BS133" s="47">
        <v>2888.6042000000002</v>
      </c>
      <c r="BT133" s="47">
        <v>351.87099999999998</v>
      </c>
      <c r="BU133" s="47">
        <v>2534.6911</v>
      </c>
    </row>
    <row r="134" spans="1:73">
      <c r="A134" t="s">
        <v>518</v>
      </c>
      <c r="B134" t="s">
        <v>516</v>
      </c>
      <c r="C134" t="s">
        <v>507</v>
      </c>
      <c r="D134">
        <v>63</v>
      </c>
      <c r="F134" s="47">
        <v>17053.8832</v>
      </c>
      <c r="G134" s="47">
        <v>5906.3406000000004</v>
      </c>
      <c r="H134" s="47">
        <v>4442.4071000000004</v>
      </c>
      <c r="I134" s="47">
        <v>6705.1355999999996</v>
      </c>
      <c r="J134" s="47">
        <v>5906.3406000000004</v>
      </c>
      <c r="K134" s="47">
        <v>11147.5427</v>
      </c>
      <c r="L134" s="47">
        <v>1295.0220999999999</v>
      </c>
      <c r="M134" s="47">
        <v>15758.861199999999</v>
      </c>
      <c r="N134" s="47">
        <v>7188.0361000000003</v>
      </c>
      <c r="O134" s="47">
        <v>7226.1275999999998</v>
      </c>
      <c r="P134" s="47">
        <v>2639.7195000000002</v>
      </c>
      <c r="Q134" s="47">
        <v>12024.866900000001</v>
      </c>
      <c r="R134" s="47">
        <v>5029.0163000000002</v>
      </c>
      <c r="S134" s="47">
        <v>8010.9997000000003</v>
      </c>
      <c r="T134" s="47">
        <v>9042.8834999999999</v>
      </c>
      <c r="U134" s="47">
        <v>10314.030000000001</v>
      </c>
      <c r="V134" s="47">
        <v>6739.8531999999996</v>
      </c>
      <c r="W134" s="47">
        <v>10556.265600000001</v>
      </c>
      <c r="X134" s="47">
        <v>6497.6175999999996</v>
      </c>
      <c r="Y134" s="47">
        <v>1765.8344</v>
      </c>
      <c r="Z134" s="47">
        <v>2542.8148999999999</v>
      </c>
      <c r="AA134" s="47">
        <v>12745.233899999999</v>
      </c>
      <c r="AB134" s="47">
        <v>4308.6493</v>
      </c>
      <c r="AC134" s="47">
        <v>12745.233899999999</v>
      </c>
      <c r="AD134" s="47">
        <v>3141.3137000000002</v>
      </c>
      <c r="AE134" s="47">
        <v>7172.7163</v>
      </c>
      <c r="AF134" s="47">
        <v>3568.3919000000001</v>
      </c>
      <c r="AG134" s="47">
        <v>6745.6381000000001</v>
      </c>
      <c r="AH134" s="47">
        <v>4438.2340000000004</v>
      </c>
      <c r="AI134" s="47">
        <v>5875.7960000000003</v>
      </c>
      <c r="AJ134" s="47">
        <v>1167.3356000000001</v>
      </c>
      <c r="AK134" s="47">
        <v>5572.5176000000001</v>
      </c>
      <c r="AL134" s="47">
        <v>2337.9486999999999</v>
      </c>
      <c r="AM134" s="47">
        <v>4401.9044999999996</v>
      </c>
      <c r="AN134" s="47">
        <v>3572.7656999999999</v>
      </c>
      <c r="AO134" s="47">
        <v>3167.0875000000001</v>
      </c>
      <c r="AP134" s="47">
        <v>3687.5396000000001</v>
      </c>
      <c r="AQ134" s="47">
        <v>6868.7259999999997</v>
      </c>
      <c r="AR134" s="47">
        <v>5483.0102999999999</v>
      </c>
      <c r="AS134" s="47">
        <v>5073.2551999999996</v>
      </c>
      <c r="AT134" s="47">
        <v>2218.8009999999999</v>
      </c>
      <c r="AU134" s="47">
        <v>4278.8167000000003</v>
      </c>
      <c r="AV134" s="47">
        <v>2527.9893999999999</v>
      </c>
      <c r="AW134" s="47">
        <v>3969.6282999999999</v>
      </c>
      <c r="AX134" s="47">
        <v>1399.7093</v>
      </c>
      <c r="AY134" s="47">
        <v>2908.94</v>
      </c>
      <c r="AZ134" s="47">
        <v>1473.6171999999999</v>
      </c>
      <c r="BA134" s="47">
        <v>2835.0320999999999</v>
      </c>
      <c r="BB134" s="47">
        <v>4506.6313</v>
      </c>
      <c r="BC134" s="47">
        <v>8238.6026999999995</v>
      </c>
      <c r="BD134" s="47">
        <v>6537.3824999999997</v>
      </c>
      <c r="BE134" s="47">
        <v>6207.8513999999996</v>
      </c>
      <c r="BF134" s="47">
        <v>2395.1395000000002</v>
      </c>
      <c r="BG134" s="47">
        <v>9629.7273999999998</v>
      </c>
      <c r="BH134" s="47">
        <v>5646.4129999999996</v>
      </c>
      <c r="BI134" s="47">
        <v>6378.4539000000004</v>
      </c>
      <c r="BJ134" s="47">
        <v>6897.5291999999999</v>
      </c>
      <c r="BK134" s="47">
        <v>5127.3377</v>
      </c>
      <c r="BL134" s="47">
        <v>1913.5098</v>
      </c>
      <c r="BM134" s="47">
        <v>3115.5065</v>
      </c>
      <c r="BN134" s="47">
        <v>259.92750000000001</v>
      </c>
      <c r="BO134" s="47">
        <v>4769.0888000000004</v>
      </c>
      <c r="BP134" s="47">
        <v>1113.4704999999999</v>
      </c>
      <c r="BQ134" s="47">
        <v>3915.5457999999999</v>
      </c>
      <c r="BR134" s="47">
        <v>3804.6424999999999</v>
      </c>
      <c r="BS134" s="47">
        <v>4206.3572000000004</v>
      </c>
      <c r="BT134" s="47">
        <v>2101.6979999999999</v>
      </c>
      <c r="BU134" s="47">
        <v>6941.1854000000003</v>
      </c>
    </row>
    <row r="135" spans="1:73">
      <c r="A135" t="s">
        <v>518</v>
      </c>
      <c r="B135" t="s">
        <v>517</v>
      </c>
      <c r="C135" t="s">
        <v>0</v>
      </c>
      <c r="D135">
        <v>64</v>
      </c>
      <c r="F135" s="47">
        <v>49678.383300000001</v>
      </c>
      <c r="G135" s="47">
        <v>18868.652099999999</v>
      </c>
      <c r="H135" s="47">
        <v>13346.004000000001</v>
      </c>
      <c r="I135" s="47">
        <v>17463.7271</v>
      </c>
      <c r="J135" s="47">
        <v>18868.652099999999</v>
      </c>
      <c r="K135" s="47">
        <v>30809.731199999998</v>
      </c>
      <c r="L135" s="47">
        <v>3119.1118000000001</v>
      </c>
      <c r="M135" s="47">
        <v>46559.271500000003</v>
      </c>
      <c r="N135" s="47">
        <v>19381.953600000001</v>
      </c>
      <c r="O135" s="47">
        <v>19567.393700000001</v>
      </c>
      <c r="P135" s="47">
        <v>10729.036</v>
      </c>
      <c r="Q135" s="47">
        <v>31647.8472</v>
      </c>
      <c r="R135" s="47">
        <v>18030.536100000001</v>
      </c>
      <c r="S135" s="47">
        <v>30490.9467</v>
      </c>
      <c r="T135" s="47">
        <v>19187.436600000001</v>
      </c>
      <c r="U135" s="47">
        <v>26038.071800000002</v>
      </c>
      <c r="V135" s="47">
        <v>23640.3115</v>
      </c>
      <c r="W135" s="47">
        <v>25687.146000000001</v>
      </c>
      <c r="X135" s="47">
        <v>23991.237300000001</v>
      </c>
      <c r="Y135" s="47">
        <v>16282.379300000001</v>
      </c>
      <c r="Z135" s="47">
        <v>7408.6171999999997</v>
      </c>
      <c r="AA135" s="47">
        <v>25987.386900000001</v>
      </c>
      <c r="AB135" s="47">
        <v>23690.9964</v>
      </c>
      <c r="AC135" s="47">
        <v>25987.386900000001</v>
      </c>
      <c r="AD135" s="47">
        <v>15435.3477</v>
      </c>
      <c r="AE135" s="47">
        <v>10602.724099999999</v>
      </c>
      <c r="AF135" s="47">
        <v>10575.26</v>
      </c>
      <c r="AG135" s="47">
        <v>15462.8117</v>
      </c>
      <c r="AH135" s="47">
        <v>15218.578799999999</v>
      </c>
      <c r="AI135" s="47">
        <v>10819.493</v>
      </c>
      <c r="AJ135" s="47">
        <v>8255.6486999999997</v>
      </c>
      <c r="AK135" s="47">
        <v>15384.6628</v>
      </c>
      <c r="AL135" s="47">
        <v>8293.3920999999991</v>
      </c>
      <c r="AM135" s="47">
        <v>15346.919400000001</v>
      </c>
      <c r="AN135" s="47">
        <v>15272.367899999999</v>
      </c>
      <c r="AO135" s="47">
        <v>8367.9436000000005</v>
      </c>
      <c r="AP135" s="47">
        <v>9549.5642000000007</v>
      </c>
      <c r="AQ135" s="47">
        <v>16137.5818</v>
      </c>
      <c r="AR135" s="47">
        <v>16317.011500000001</v>
      </c>
      <c r="AS135" s="47">
        <v>9370.1345000000001</v>
      </c>
      <c r="AT135" s="47">
        <v>9319.0879000000004</v>
      </c>
      <c r="AU135" s="47">
        <v>14672.1494</v>
      </c>
      <c r="AV135" s="47">
        <v>14173.9352</v>
      </c>
      <c r="AW135" s="47">
        <v>9817.3021000000008</v>
      </c>
      <c r="AX135" s="47">
        <v>8176.1536999999998</v>
      </c>
      <c r="AY135" s="47">
        <v>15514.842699999999</v>
      </c>
      <c r="AZ135" s="47">
        <v>13601.143700000001</v>
      </c>
      <c r="BA135" s="47">
        <v>10089.852800000001</v>
      </c>
      <c r="BB135" s="47">
        <v>10692.4984</v>
      </c>
      <c r="BC135" s="47">
        <v>15294.888499999999</v>
      </c>
      <c r="BD135" s="47">
        <v>16889.803</v>
      </c>
      <c r="BE135" s="47">
        <v>9097.5838999999996</v>
      </c>
      <c r="BF135" s="47">
        <v>11751.8714</v>
      </c>
      <c r="BG135" s="47">
        <v>19895.9758</v>
      </c>
      <c r="BH135" s="47">
        <v>17432.456600000001</v>
      </c>
      <c r="BI135" s="47">
        <v>14215.390600000001</v>
      </c>
      <c r="BJ135" s="47">
        <v>24335.630099999998</v>
      </c>
      <c r="BK135" s="47">
        <v>7312.2169999999996</v>
      </c>
      <c r="BL135" s="47">
        <v>11939.125099999999</v>
      </c>
      <c r="BM135" s="47">
        <v>6091.4110000000001</v>
      </c>
      <c r="BN135" s="47">
        <v>1436.1956</v>
      </c>
      <c r="BO135" s="47">
        <v>16594.3406</v>
      </c>
      <c r="BP135" s="47">
        <v>6155.3164999999999</v>
      </c>
      <c r="BQ135" s="47">
        <v>11875.2196</v>
      </c>
      <c r="BR135" s="47">
        <v>15571.4403</v>
      </c>
      <c r="BS135" s="47">
        <v>14919.5064</v>
      </c>
      <c r="BT135" s="47">
        <v>3297.2118999999998</v>
      </c>
      <c r="BU135" s="47">
        <v>15890.2248</v>
      </c>
    </row>
    <row r="136" spans="1:73">
      <c r="A136" t="s">
        <v>518</v>
      </c>
      <c r="B136" t="s">
        <v>517</v>
      </c>
      <c r="C136" t="s">
        <v>1</v>
      </c>
      <c r="D136">
        <v>65</v>
      </c>
      <c r="F136" s="47">
        <v>21435.875199999999</v>
      </c>
      <c r="G136" s="47">
        <v>4631.3132999999998</v>
      </c>
      <c r="H136" s="47">
        <v>6185.0645999999997</v>
      </c>
      <c r="I136" s="47">
        <v>10619.4974</v>
      </c>
      <c r="J136" s="47">
        <v>4631.3132999999998</v>
      </c>
      <c r="K136" s="47">
        <v>16804.562000000002</v>
      </c>
      <c r="L136" s="47">
        <v>201.14500000000001</v>
      </c>
      <c r="M136" s="47">
        <v>21234.730200000002</v>
      </c>
      <c r="N136" s="47">
        <v>5493.8432000000003</v>
      </c>
      <c r="O136" s="47">
        <v>11110.360199999999</v>
      </c>
      <c r="P136" s="47">
        <v>4831.6719000000003</v>
      </c>
      <c r="Q136" s="47">
        <v>12584.2245</v>
      </c>
      <c r="R136" s="47">
        <v>8851.6507000000001</v>
      </c>
      <c r="S136" s="47">
        <v>9759.3453000000009</v>
      </c>
      <c r="T136" s="47">
        <v>11676.53</v>
      </c>
      <c r="U136" s="47">
        <v>11273.065500000001</v>
      </c>
      <c r="V136" s="47">
        <v>10162.8097</v>
      </c>
      <c r="W136" s="47">
        <v>11407.076999999999</v>
      </c>
      <c r="X136" s="47">
        <v>10028.798199999999</v>
      </c>
      <c r="Y136" s="47">
        <v>3029.7219</v>
      </c>
      <c r="Z136" s="47">
        <v>1863.0369000000001</v>
      </c>
      <c r="AA136" s="47">
        <v>16543.116399999999</v>
      </c>
      <c r="AB136" s="47">
        <v>4892.7587999999996</v>
      </c>
      <c r="AC136" s="47">
        <v>16543.116399999999</v>
      </c>
      <c r="AD136" s="47">
        <v>3502.0493999999999</v>
      </c>
      <c r="AE136" s="47">
        <v>7771.0160999999998</v>
      </c>
      <c r="AF136" s="47">
        <v>2667.7231000000002</v>
      </c>
      <c r="AG136" s="47">
        <v>8605.3423999999995</v>
      </c>
      <c r="AH136" s="47">
        <v>4944.9982</v>
      </c>
      <c r="AI136" s="47">
        <v>6328.0672999999997</v>
      </c>
      <c r="AJ136" s="47">
        <v>1390.7094</v>
      </c>
      <c r="AK136" s="47">
        <v>8772.1003000000001</v>
      </c>
      <c r="AL136" s="47">
        <v>1963.5900999999999</v>
      </c>
      <c r="AM136" s="47">
        <v>8199.2196000000004</v>
      </c>
      <c r="AN136" s="47">
        <v>4814.3471</v>
      </c>
      <c r="AO136" s="47">
        <v>5348.4625999999998</v>
      </c>
      <c r="AP136" s="47">
        <v>2275.9856</v>
      </c>
      <c r="AQ136" s="47">
        <v>9131.0915000000005</v>
      </c>
      <c r="AR136" s="47">
        <v>5357.4584000000004</v>
      </c>
      <c r="AS136" s="47">
        <v>6049.6185999999998</v>
      </c>
      <c r="AT136" s="47">
        <v>2355.3276999999998</v>
      </c>
      <c r="AU136" s="47">
        <v>7673.4705000000004</v>
      </c>
      <c r="AV136" s="47">
        <v>4401.8868000000002</v>
      </c>
      <c r="AW136" s="47">
        <v>5626.9114</v>
      </c>
      <c r="AX136" s="47">
        <v>1235.6369</v>
      </c>
      <c r="AY136" s="47">
        <v>3657.1219000000001</v>
      </c>
      <c r="AZ136" s="47">
        <v>1835.3051</v>
      </c>
      <c r="BA136" s="47">
        <v>3057.4537999999998</v>
      </c>
      <c r="BB136" s="47">
        <v>3395.6763000000001</v>
      </c>
      <c r="BC136" s="47">
        <v>13147.4401</v>
      </c>
      <c r="BD136" s="47">
        <v>7924.0402000000004</v>
      </c>
      <c r="BE136" s="47">
        <v>8619.0761999999995</v>
      </c>
      <c r="BF136" s="47">
        <v>2256.8449999999998</v>
      </c>
      <c r="BG136" s="47">
        <v>10327.3796</v>
      </c>
      <c r="BH136" s="47">
        <v>4273.7134999999998</v>
      </c>
      <c r="BI136" s="47">
        <v>8310.5110999999997</v>
      </c>
      <c r="BJ136" s="47">
        <v>7335.8428999999996</v>
      </c>
      <c r="BK136" s="47">
        <v>5248.3816999999999</v>
      </c>
      <c r="BL136" s="47">
        <v>2635.9139</v>
      </c>
      <c r="BM136" s="47">
        <v>6215.7367999999997</v>
      </c>
      <c r="BN136" s="47">
        <v>357.59980000000002</v>
      </c>
      <c r="BO136" s="47">
        <v>8494.0509000000002</v>
      </c>
      <c r="BP136" s="47">
        <v>2423.5023999999999</v>
      </c>
      <c r="BQ136" s="47">
        <v>6428.1482999999998</v>
      </c>
      <c r="BR136" s="47">
        <v>3278.1929</v>
      </c>
      <c r="BS136" s="47">
        <v>6481.1523999999999</v>
      </c>
      <c r="BT136" s="47">
        <v>1353.1203</v>
      </c>
      <c r="BU136" s="47">
        <v>10323.409600000001</v>
      </c>
    </row>
    <row r="137" spans="1:73">
      <c r="A137" t="s">
        <v>518</v>
      </c>
      <c r="B137" t="s">
        <v>517</v>
      </c>
      <c r="C137" t="s">
        <v>505</v>
      </c>
      <c r="D137">
        <v>66</v>
      </c>
      <c r="F137" s="47">
        <v>36445.312299999998</v>
      </c>
      <c r="G137" s="47">
        <v>13242.9275</v>
      </c>
      <c r="H137" s="47">
        <v>9833.3088000000007</v>
      </c>
      <c r="I137" s="47">
        <v>13369.075999999999</v>
      </c>
      <c r="J137" s="47">
        <v>13242.9275</v>
      </c>
      <c r="K137" s="47">
        <v>23202.384900000001</v>
      </c>
      <c r="L137" s="47">
        <v>2116.7734</v>
      </c>
      <c r="M137" s="47">
        <v>34328.5389</v>
      </c>
      <c r="N137" s="47">
        <v>11322.2492</v>
      </c>
      <c r="O137" s="47">
        <v>14091.547399999999</v>
      </c>
      <c r="P137" s="47">
        <v>11031.515799999999</v>
      </c>
      <c r="Q137" s="47">
        <v>19683.155900000002</v>
      </c>
      <c r="R137" s="47">
        <v>16762.156500000001</v>
      </c>
      <c r="S137" s="47">
        <v>21513.456900000001</v>
      </c>
      <c r="T137" s="47">
        <v>14931.8554</v>
      </c>
      <c r="U137" s="47">
        <v>20342.8243</v>
      </c>
      <c r="V137" s="47">
        <v>16102.487999999999</v>
      </c>
      <c r="W137" s="47">
        <v>14283.4563</v>
      </c>
      <c r="X137" s="47">
        <v>22161.856100000001</v>
      </c>
      <c r="Y137" s="47">
        <v>16220.6131</v>
      </c>
      <c r="Z137" s="47">
        <v>6360.7718999999997</v>
      </c>
      <c r="AA137" s="47">
        <v>13863.927299999999</v>
      </c>
      <c r="AB137" s="47">
        <v>22581.384999999998</v>
      </c>
      <c r="AC137" s="47">
        <v>13863.927299999999</v>
      </c>
      <c r="AD137" s="47">
        <v>14561.2034</v>
      </c>
      <c r="AE137" s="47">
        <v>5781.6208999999999</v>
      </c>
      <c r="AF137" s="47">
        <v>7323.7208000000001</v>
      </c>
      <c r="AG137" s="47">
        <v>13019.103499999999</v>
      </c>
      <c r="AH137" s="47">
        <v>11214.114799999999</v>
      </c>
      <c r="AI137" s="47">
        <v>9128.7095000000008</v>
      </c>
      <c r="AJ137" s="47">
        <v>8020.1815999999999</v>
      </c>
      <c r="AK137" s="47">
        <v>8082.3064000000004</v>
      </c>
      <c r="AL137" s="47">
        <v>5919.2066999999997</v>
      </c>
      <c r="AM137" s="47">
        <v>10183.2814</v>
      </c>
      <c r="AN137" s="47">
        <v>10299.3421</v>
      </c>
      <c r="AO137" s="47">
        <v>5803.1459000000004</v>
      </c>
      <c r="AP137" s="47">
        <v>5823.7365</v>
      </c>
      <c r="AQ137" s="47">
        <v>8459.7198000000008</v>
      </c>
      <c r="AR137" s="47">
        <v>9127.4436000000005</v>
      </c>
      <c r="AS137" s="47">
        <v>5156.0127000000002</v>
      </c>
      <c r="AT137" s="47">
        <v>7419.1909999999998</v>
      </c>
      <c r="AU137" s="47">
        <v>14742.6651</v>
      </c>
      <c r="AV137" s="47">
        <v>12386.013300000001</v>
      </c>
      <c r="AW137" s="47">
        <v>9775.8426999999992</v>
      </c>
      <c r="AX137" s="47">
        <v>7232.6531999999997</v>
      </c>
      <c r="AY137" s="47">
        <v>15348.7318</v>
      </c>
      <c r="AZ137" s="47">
        <v>12467.0124</v>
      </c>
      <c r="BA137" s="47">
        <v>10114.372600000001</v>
      </c>
      <c r="BB137" s="47">
        <v>6010.2743</v>
      </c>
      <c r="BC137" s="47">
        <v>7853.6530000000002</v>
      </c>
      <c r="BD137" s="47">
        <v>9046.4444999999996</v>
      </c>
      <c r="BE137" s="47">
        <v>4817.4827999999998</v>
      </c>
      <c r="BF137" s="47">
        <v>9327.6561999999994</v>
      </c>
      <c r="BG137" s="47">
        <v>10355.4997</v>
      </c>
      <c r="BH137" s="47">
        <v>11700.329100000001</v>
      </c>
      <c r="BI137" s="47">
        <v>7982.8267999999998</v>
      </c>
      <c r="BJ137" s="47">
        <v>15538.8501</v>
      </c>
      <c r="BK137" s="47">
        <v>4144.3056999999999</v>
      </c>
      <c r="BL137" s="47">
        <v>13253.728800000001</v>
      </c>
      <c r="BM137" s="47">
        <v>3508.4276</v>
      </c>
      <c r="BN137" s="47">
        <v>1542.5984000000001</v>
      </c>
      <c r="BO137" s="47">
        <v>15219.5581</v>
      </c>
      <c r="BP137" s="47">
        <v>5974.6067999999996</v>
      </c>
      <c r="BQ137" s="47">
        <v>10787.5496</v>
      </c>
      <c r="BR137" s="47">
        <v>10903.8305</v>
      </c>
      <c r="BS137" s="47">
        <v>10609.6265</v>
      </c>
      <c r="BT137" s="47">
        <v>2339.0970000000002</v>
      </c>
      <c r="BU137" s="47">
        <v>12592.758400000001</v>
      </c>
    </row>
    <row r="138" spans="1:73">
      <c r="A138" t="s">
        <v>518</v>
      </c>
      <c r="B138" t="s">
        <v>517</v>
      </c>
      <c r="C138" t="s">
        <v>74</v>
      </c>
      <c r="D138">
        <v>67</v>
      </c>
      <c r="F138" s="47">
        <v>2806.2040000000002</v>
      </c>
      <c r="G138" s="47">
        <v>675.14729999999997</v>
      </c>
      <c r="H138" s="47">
        <v>713.70029999999997</v>
      </c>
      <c r="I138" s="47">
        <v>1417.3562999999999</v>
      </c>
      <c r="J138" s="47">
        <v>675.14729999999997</v>
      </c>
      <c r="K138" s="47">
        <v>2131.0567000000001</v>
      </c>
      <c r="L138" s="47">
        <v>173.084</v>
      </c>
      <c r="M138" s="47">
        <v>2633.12</v>
      </c>
      <c r="N138" s="47">
        <v>626.17610000000002</v>
      </c>
      <c r="O138" s="47">
        <v>1091.4649999999999</v>
      </c>
      <c r="P138" s="47">
        <v>1088.5627999999999</v>
      </c>
      <c r="Q138" s="47">
        <v>1231.4537</v>
      </c>
      <c r="R138" s="47">
        <v>1574.7501999999999</v>
      </c>
      <c r="S138" s="47">
        <v>1442.5491</v>
      </c>
      <c r="T138" s="47">
        <v>1363.6548</v>
      </c>
      <c r="U138" s="47">
        <v>1257.5537999999999</v>
      </c>
      <c r="V138" s="47">
        <v>1548.6501000000001</v>
      </c>
      <c r="W138" s="47">
        <v>1269.6357</v>
      </c>
      <c r="X138" s="47">
        <v>1536.5681999999999</v>
      </c>
      <c r="Y138" s="47">
        <v>1256.3521000000001</v>
      </c>
      <c r="Z138" s="47">
        <v>363.24990000000003</v>
      </c>
      <c r="AA138" s="47">
        <v>1186.6018999999999</v>
      </c>
      <c r="AB138" s="47">
        <v>1619.6020000000001</v>
      </c>
      <c r="AC138" s="47">
        <v>1186.6018999999999</v>
      </c>
      <c r="AD138" s="47">
        <v>870.42610000000002</v>
      </c>
      <c r="AE138" s="47">
        <v>387.12779999999998</v>
      </c>
      <c r="AF138" s="47">
        <v>308.02429999999998</v>
      </c>
      <c r="AG138" s="47">
        <v>949.52949999999998</v>
      </c>
      <c r="AH138" s="47">
        <v>568.24570000000006</v>
      </c>
      <c r="AI138" s="47">
        <v>689.30820000000006</v>
      </c>
      <c r="AJ138" s="47">
        <v>749.17600000000004</v>
      </c>
      <c r="AK138" s="47">
        <v>799.4742</v>
      </c>
      <c r="AL138" s="47">
        <v>367.12290000000002</v>
      </c>
      <c r="AM138" s="47">
        <v>1181.5272</v>
      </c>
      <c r="AN138" s="47">
        <v>874.30349999999999</v>
      </c>
      <c r="AO138" s="47">
        <v>674.34659999999997</v>
      </c>
      <c r="AP138" s="47">
        <v>375.14</v>
      </c>
      <c r="AQ138" s="47">
        <v>894.49570000000006</v>
      </c>
      <c r="AR138" s="47">
        <v>729.71199999999999</v>
      </c>
      <c r="AS138" s="47">
        <v>539.92370000000005</v>
      </c>
      <c r="AT138" s="47">
        <v>300.00720000000001</v>
      </c>
      <c r="AU138" s="47">
        <v>1236.5609999999999</v>
      </c>
      <c r="AV138" s="47">
        <v>712.83709999999996</v>
      </c>
      <c r="AW138" s="47">
        <v>823.73109999999997</v>
      </c>
      <c r="AX138" s="47">
        <v>291.15010000000001</v>
      </c>
      <c r="AY138" s="47">
        <v>1328.4519</v>
      </c>
      <c r="AZ138" s="47">
        <v>743.79930000000002</v>
      </c>
      <c r="BA138" s="47">
        <v>875.80269999999996</v>
      </c>
      <c r="BB138" s="47">
        <v>383.99720000000002</v>
      </c>
      <c r="BC138" s="47">
        <v>802.60479999999995</v>
      </c>
      <c r="BD138" s="47">
        <v>698.74980000000005</v>
      </c>
      <c r="BE138" s="47">
        <v>487.85210000000001</v>
      </c>
      <c r="BF138" s="47">
        <v>436.79629999999997</v>
      </c>
      <c r="BG138" s="47">
        <v>794.65740000000005</v>
      </c>
      <c r="BH138" s="47">
        <v>584.09820000000002</v>
      </c>
      <c r="BI138" s="47">
        <v>647.35550000000001</v>
      </c>
      <c r="BJ138" s="47">
        <v>879.23500000000001</v>
      </c>
      <c r="BK138" s="47">
        <v>352.21870000000001</v>
      </c>
      <c r="BL138" s="47">
        <v>1182.8056999999999</v>
      </c>
      <c r="BM138" s="47">
        <v>391.94450000000001</v>
      </c>
      <c r="BN138" s="47">
        <v>91.049000000000007</v>
      </c>
      <c r="BO138" s="47">
        <v>1483.7012</v>
      </c>
      <c r="BP138" s="47">
        <v>563.31410000000005</v>
      </c>
      <c r="BQ138" s="47">
        <v>1011.4361</v>
      </c>
      <c r="BR138" s="47">
        <v>520.80449999999996</v>
      </c>
      <c r="BS138" s="47">
        <v>921.74459999999999</v>
      </c>
      <c r="BT138" s="47">
        <v>154.34270000000001</v>
      </c>
      <c r="BU138" s="47">
        <v>1209.3121000000001</v>
      </c>
    </row>
    <row r="139" spans="1:73">
      <c r="A139" t="s">
        <v>518</v>
      </c>
      <c r="B139" t="s">
        <v>517</v>
      </c>
      <c r="C139" t="s">
        <v>65</v>
      </c>
      <c r="D139">
        <v>68</v>
      </c>
      <c r="F139" s="47">
        <v>28644.368200000001</v>
      </c>
      <c r="G139" s="47">
        <v>12812.1332</v>
      </c>
      <c r="H139" s="47">
        <v>6619.7579999999998</v>
      </c>
      <c r="I139" s="47">
        <v>9212.4770000000008</v>
      </c>
      <c r="J139" s="47">
        <v>12812.1332</v>
      </c>
      <c r="K139" s="47">
        <v>15832.235000000001</v>
      </c>
      <c r="L139" s="47">
        <v>6690.0699000000004</v>
      </c>
      <c r="M139" s="47">
        <v>21954.298299999999</v>
      </c>
      <c r="N139" s="47">
        <v>16573.7117</v>
      </c>
      <c r="O139" s="47">
        <v>8798.9583000000002</v>
      </c>
      <c r="P139" s="47">
        <v>3271.6981999999998</v>
      </c>
      <c r="Q139" s="47">
        <v>22529.342700000001</v>
      </c>
      <c r="R139" s="47">
        <v>6115.0254999999997</v>
      </c>
      <c r="S139" s="47">
        <v>18708.963100000001</v>
      </c>
      <c r="T139" s="47">
        <v>9935.4050999999999</v>
      </c>
      <c r="U139" s="47">
        <v>11466.9535</v>
      </c>
      <c r="V139" s="47">
        <v>17177.414700000001</v>
      </c>
      <c r="W139" s="47">
        <v>18647.039000000001</v>
      </c>
      <c r="X139" s="47">
        <v>9997.3292000000001</v>
      </c>
      <c r="Y139" s="47">
        <v>3754.6179999999999</v>
      </c>
      <c r="Z139" s="47">
        <v>3207.5738000000001</v>
      </c>
      <c r="AA139" s="47">
        <v>21682.1764</v>
      </c>
      <c r="AB139" s="47">
        <v>6962.1917999999996</v>
      </c>
      <c r="AC139" s="47">
        <v>21682.1764</v>
      </c>
      <c r="AD139" s="47">
        <v>4021.8027999999999</v>
      </c>
      <c r="AE139" s="47">
        <v>7445.1507000000001</v>
      </c>
      <c r="AF139" s="47">
        <v>5333.3879999999999</v>
      </c>
      <c r="AG139" s="47">
        <v>6133.5654999999997</v>
      </c>
      <c r="AH139" s="47">
        <v>7204.5542999999998</v>
      </c>
      <c r="AI139" s="47">
        <v>4262.3990999999996</v>
      </c>
      <c r="AJ139" s="47">
        <v>2940.3890000000001</v>
      </c>
      <c r="AK139" s="47">
        <v>14237.0257</v>
      </c>
      <c r="AL139" s="47">
        <v>7478.7452000000003</v>
      </c>
      <c r="AM139" s="47">
        <v>9698.6695</v>
      </c>
      <c r="AN139" s="47">
        <v>11504.408799999999</v>
      </c>
      <c r="AO139" s="47">
        <v>5673.0059000000001</v>
      </c>
      <c r="AP139" s="47">
        <v>8264.4138999999996</v>
      </c>
      <c r="AQ139" s="47">
        <v>10382.625099999999</v>
      </c>
      <c r="AR139" s="47">
        <v>12515.721100000001</v>
      </c>
      <c r="AS139" s="47">
        <v>6131.3180000000002</v>
      </c>
      <c r="AT139" s="47">
        <v>4547.7192999999997</v>
      </c>
      <c r="AU139" s="47">
        <v>5449.6099000000004</v>
      </c>
      <c r="AV139" s="47">
        <v>6193.2421000000004</v>
      </c>
      <c r="AW139" s="47">
        <v>3804.0871000000002</v>
      </c>
      <c r="AX139" s="47">
        <v>2871.7619</v>
      </c>
      <c r="AY139" s="47">
        <v>4090.4299000000001</v>
      </c>
      <c r="AZ139" s="47">
        <v>3977.5198</v>
      </c>
      <c r="BA139" s="47">
        <v>2984.672</v>
      </c>
      <c r="BB139" s="47">
        <v>9940.3713000000007</v>
      </c>
      <c r="BC139" s="47">
        <v>11741.8051</v>
      </c>
      <c r="BD139" s="47">
        <v>14731.4434</v>
      </c>
      <c r="BE139" s="47">
        <v>6950.7330000000002</v>
      </c>
      <c r="BF139" s="47">
        <v>4101.0675000000001</v>
      </c>
      <c r="BG139" s="47">
        <v>18428.2752</v>
      </c>
      <c r="BH139" s="47">
        <v>12416.9336</v>
      </c>
      <c r="BI139" s="47">
        <v>10112.409100000001</v>
      </c>
      <c r="BJ139" s="47">
        <v>17035.418600000001</v>
      </c>
      <c r="BK139" s="47">
        <v>5493.9241000000002</v>
      </c>
      <c r="BL139" s="47">
        <v>2861.1242999999999</v>
      </c>
      <c r="BM139" s="47">
        <v>3253.9011999999998</v>
      </c>
      <c r="BN139" s="47">
        <v>395.19959999999998</v>
      </c>
      <c r="BO139" s="47">
        <v>5719.8258999999998</v>
      </c>
      <c r="BP139" s="47">
        <v>1673.5445</v>
      </c>
      <c r="BQ139" s="47">
        <v>4441.4809999999998</v>
      </c>
      <c r="BR139" s="47">
        <v>10736.070900000001</v>
      </c>
      <c r="BS139" s="47">
        <v>7972.8922000000002</v>
      </c>
      <c r="BT139" s="47">
        <v>2076.0623000000001</v>
      </c>
      <c r="BU139" s="47">
        <v>7859.3428000000004</v>
      </c>
    </row>
    <row r="140" spans="1:73">
      <c r="A140" t="s">
        <v>518</v>
      </c>
      <c r="B140" t="s">
        <v>517</v>
      </c>
      <c r="C140" t="s">
        <v>506</v>
      </c>
      <c r="D140">
        <v>69</v>
      </c>
      <c r="F140" s="47">
        <v>15922.653200000001</v>
      </c>
      <c r="G140" s="47">
        <v>4843.7519000000002</v>
      </c>
      <c r="H140" s="47">
        <v>3851.6358</v>
      </c>
      <c r="I140" s="47">
        <v>7227.2655999999997</v>
      </c>
      <c r="J140" s="47">
        <v>4843.7519000000002</v>
      </c>
      <c r="K140" s="47">
        <v>11078.9013</v>
      </c>
      <c r="L140" s="47">
        <v>1621.6551999999999</v>
      </c>
      <c r="M140" s="47">
        <v>14300.998</v>
      </c>
      <c r="N140" s="47">
        <v>6482.4939000000004</v>
      </c>
      <c r="O140" s="47">
        <v>5785.3536000000004</v>
      </c>
      <c r="P140" s="47">
        <v>3654.8056999999999</v>
      </c>
      <c r="Q140" s="47">
        <v>10133.1265</v>
      </c>
      <c r="R140" s="47">
        <v>5789.5267000000003</v>
      </c>
      <c r="S140" s="47">
        <v>9104.5544000000009</v>
      </c>
      <c r="T140" s="47">
        <v>6818.0987999999998</v>
      </c>
      <c r="U140" s="47">
        <v>7588.3155999999999</v>
      </c>
      <c r="V140" s="47">
        <v>8334.3376000000007</v>
      </c>
      <c r="W140" s="47">
        <v>9123.2883999999995</v>
      </c>
      <c r="X140" s="47">
        <v>6799.3648000000003</v>
      </c>
      <c r="Y140" s="47">
        <v>3793.9807999999998</v>
      </c>
      <c r="Z140" s="47">
        <v>2040.6584</v>
      </c>
      <c r="AA140" s="47">
        <v>10088.013999999999</v>
      </c>
      <c r="AB140" s="47">
        <v>5834.6391999999996</v>
      </c>
      <c r="AC140" s="47">
        <v>10088.013999999999</v>
      </c>
      <c r="AD140" s="47">
        <v>4082.1795000000002</v>
      </c>
      <c r="AE140" s="47">
        <v>3506.1361000000002</v>
      </c>
      <c r="AF140" s="47">
        <v>2451.6313</v>
      </c>
      <c r="AG140" s="47">
        <v>5136.6842999999999</v>
      </c>
      <c r="AH140" s="47">
        <v>3866.0230999999999</v>
      </c>
      <c r="AI140" s="47">
        <v>3722.2923999999998</v>
      </c>
      <c r="AJ140" s="47">
        <v>1752.4597000000001</v>
      </c>
      <c r="AK140" s="47">
        <v>6581.8779000000004</v>
      </c>
      <c r="AL140" s="47">
        <v>2392.1206000000002</v>
      </c>
      <c r="AM140" s="47">
        <v>5942.2169999999996</v>
      </c>
      <c r="AN140" s="47">
        <v>5238.5312999999996</v>
      </c>
      <c r="AO140" s="47">
        <v>3095.8063000000002</v>
      </c>
      <c r="AP140" s="47">
        <v>2674.6851999999999</v>
      </c>
      <c r="AQ140" s="47">
        <v>6448.6031999999996</v>
      </c>
      <c r="AR140" s="47">
        <v>5626.6405000000004</v>
      </c>
      <c r="AS140" s="47">
        <v>3496.6478999999999</v>
      </c>
      <c r="AT140" s="47">
        <v>2169.0666000000001</v>
      </c>
      <c r="AU140" s="47">
        <v>4630.2981</v>
      </c>
      <c r="AV140" s="47">
        <v>3477.9139</v>
      </c>
      <c r="AW140" s="47">
        <v>3321.4508999999998</v>
      </c>
      <c r="AX140" s="47">
        <v>1616.7969000000001</v>
      </c>
      <c r="AY140" s="47">
        <v>4217.8423000000003</v>
      </c>
      <c r="AZ140" s="47">
        <v>2733.3299000000002</v>
      </c>
      <c r="BA140" s="47">
        <v>3101.3092999999999</v>
      </c>
      <c r="BB140" s="47">
        <v>3226.9549999999999</v>
      </c>
      <c r="BC140" s="47">
        <v>6861.0590000000002</v>
      </c>
      <c r="BD140" s="47">
        <v>6371.2245000000003</v>
      </c>
      <c r="BE140" s="47">
        <v>3716.7894999999999</v>
      </c>
      <c r="BF140" s="47">
        <v>2378.8879000000002</v>
      </c>
      <c r="BG140" s="47">
        <v>7754.2385999999997</v>
      </c>
      <c r="BH140" s="47">
        <v>4497.3892999999998</v>
      </c>
      <c r="BI140" s="47">
        <v>5635.7371999999996</v>
      </c>
      <c r="BJ140" s="47">
        <v>7654.6821</v>
      </c>
      <c r="BK140" s="47">
        <v>2478.4443999999999</v>
      </c>
      <c r="BL140" s="47">
        <v>3455.7512999999999</v>
      </c>
      <c r="BM140" s="47">
        <v>2333.7754</v>
      </c>
      <c r="BN140" s="47">
        <v>346.36259999999999</v>
      </c>
      <c r="BO140" s="47">
        <v>5443.1642000000002</v>
      </c>
      <c r="BP140" s="47">
        <v>1449.8724</v>
      </c>
      <c r="BQ140" s="47">
        <v>4339.6544000000004</v>
      </c>
      <c r="BR140" s="47">
        <v>4005.8760000000002</v>
      </c>
      <c r="BS140" s="47">
        <v>5098.6785</v>
      </c>
      <c r="BT140" s="47">
        <v>837.8759</v>
      </c>
      <c r="BU140" s="47">
        <v>5980.2228999999998</v>
      </c>
    </row>
    <row r="141" spans="1:73">
      <c r="A141" t="s">
        <v>518</v>
      </c>
      <c r="B141" t="s">
        <v>517</v>
      </c>
      <c r="C141" t="s">
        <v>507</v>
      </c>
      <c r="D141">
        <v>70</v>
      </c>
      <c r="F141" s="47">
        <v>26720.8079</v>
      </c>
      <c r="G141" s="47">
        <v>9003.8291000000008</v>
      </c>
      <c r="H141" s="47">
        <v>6968.8449000000001</v>
      </c>
      <c r="I141" s="47">
        <v>10748.133900000001</v>
      </c>
      <c r="J141" s="47">
        <v>9003.8291000000008</v>
      </c>
      <c r="K141" s="47">
        <v>17716.978800000001</v>
      </c>
      <c r="L141" s="47">
        <v>1747.0141000000001</v>
      </c>
      <c r="M141" s="47">
        <v>24973.793799999999</v>
      </c>
      <c r="N141" s="47">
        <v>10416.118</v>
      </c>
      <c r="O141" s="47">
        <v>11050.7266</v>
      </c>
      <c r="P141" s="47">
        <v>5253.9633999999996</v>
      </c>
      <c r="Q141" s="47">
        <v>17606.987099999998</v>
      </c>
      <c r="R141" s="47">
        <v>9113.8207999999995</v>
      </c>
      <c r="S141" s="47">
        <v>13444.621999999999</v>
      </c>
      <c r="T141" s="47">
        <v>13276.1859</v>
      </c>
      <c r="U141" s="47">
        <v>15572.9341</v>
      </c>
      <c r="V141" s="47">
        <v>11147.873799999999</v>
      </c>
      <c r="W141" s="47">
        <v>13773.0309</v>
      </c>
      <c r="X141" s="47">
        <v>12947.777099999999</v>
      </c>
      <c r="Y141" s="47">
        <v>5073.8362999999999</v>
      </c>
      <c r="Z141" s="47">
        <v>4078.6797999999999</v>
      </c>
      <c r="AA141" s="47">
        <v>17568.291799999999</v>
      </c>
      <c r="AB141" s="47">
        <v>9152.5161000000007</v>
      </c>
      <c r="AC141" s="47">
        <v>17568.291799999999</v>
      </c>
      <c r="AD141" s="47">
        <v>6464.2110000000002</v>
      </c>
      <c r="AE141" s="47">
        <v>9108.7230999999992</v>
      </c>
      <c r="AF141" s="47">
        <v>5290.1269000000002</v>
      </c>
      <c r="AG141" s="47">
        <v>10282.807199999999</v>
      </c>
      <c r="AH141" s="47">
        <v>7229.8698000000004</v>
      </c>
      <c r="AI141" s="47">
        <v>8343.0643</v>
      </c>
      <c r="AJ141" s="47">
        <v>2688.3051</v>
      </c>
      <c r="AK141" s="47">
        <v>8459.5686999999998</v>
      </c>
      <c r="AL141" s="47">
        <v>3713.7022000000002</v>
      </c>
      <c r="AM141" s="47">
        <v>7434.1715999999997</v>
      </c>
      <c r="AN141" s="47">
        <v>6214.7521999999999</v>
      </c>
      <c r="AO141" s="47">
        <v>4933.1216999999997</v>
      </c>
      <c r="AP141" s="47">
        <v>4800.2039999999997</v>
      </c>
      <c r="AQ141" s="47">
        <v>8972.8268000000007</v>
      </c>
      <c r="AR141" s="47">
        <v>7528.2579999999998</v>
      </c>
      <c r="AS141" s="47">
        <v>6244.7728999999999</v>
      </c>
      <c r="AT141" s="47">
        <v>4203.6251000000002</v>
      </c>
      <c r="AU141" s="47">
        <v>8744.152</v>
      </c>
      <c r="AV141" s="47">
        <v>5916.3639999999996</v>
      </c>
      <c r="AW141" s="47">
        <v>7031.4130999999998</v>
      </c>
      <c r="AX141" s="47">
        <v>2892.9879000000001</v>
      </c>
      <c r="AY141" s="47">
        <v>6259.5282999999999</v>
      </c>
      <c r="AZ141" s="47">
        <v>4059.7163</v>
      </c>
      <c r="BA141" s="47">
        <v>5092.7999</v>
      </c>
      <c r="BB141" s="47">
        <v>6110.8411999999998</v>
      </c>
      <c r="BC141" s="47">
        <v>11457.4506</v>
      </c>
      <c r="BD141" s="47">
        <v>9384.9056999999993</v>
      </c>
      <c r="BE141" s="47">
        <v>8183.3860999999997</v>
      </c>
      <c r="BF141" s="47">
        <v>4544.7102999999997</v>
      </c>
      <c r="BG141" s="47">
        <v>13062.2768</v>
      </c>
      <c r="BH141" s="47">
        <v>8485.4089999999997</v>
      </c>
      <c r="BI141" s="47">
        <v>9121.5781000000006</v>
      </c>
      <c r="BJ141" s="47">
        <v>11168.479499999999</v>
      </c>
      <c r="BK141" s="47">
        <v>6438.5075999999999</v>
      </c>
      <c r="BL141" s="47">
        <v>4607.8058000000001</v>
      </c>
      <c r="BM141" s="47">
        <v>4506.0150000000003</v>
      </c>
      <c r="BN141" s="47">
        <v>518.42010000000005</v>
      </c>
      <c r="BO141" s="47">
        <v>8595.4007000000001</v>
      </c>
      <c r="BP141" s="47">
        <v>2276.1424999999999</v>
      </c>
      <c r="BQ141" s="47">
        <v>6837.6782999999996</v>
      </c>
      <c r="BR141" s="47">
        <v>6490.1743999999999</v>
      </c>
      <c r="BS141" s="47">
        <v>6954.4476000000004</v>
      </c>
      <c r="BT141" s="47">
        <v>2513.6547</v>
      </c>
      <c r="BU141" s="47">
        <v>10762.531199999999</v>
      </c>
    </row>
    <row r="142" spans="1:73">
      <c r="A142" t="s">
        <v>519</v>
      </c>
      <c r="B142" t="s">
        <v>504</v>
      </c>
      <c r="C142" t="s">
        <v>0</v>
      </c>
      <c r="D142">
        <v>1</v>
      </c>
      <c r="F142" s="47">
        <v>9853</v>
      </c>
      <c r="G142" s="47">
        <v>3793</v>
      </c>
      <c r="H142" s="47">
        <v>2802</v>
      </c>
      <c r="I142" s="47">
        <v>3258</v>
      </c>
      <c r="J142" s="47">
        <v>3793</v>
      </c>
      <c r="K142" s="47">
        <v>6060</v>
      </c>
      <c r="L142" s="47">
        <v>662</v>
      </c>
      <c r="M142" s="47">
        <v>9191</v>
      </c>
      <c r="N142" s="47">
        <v>3093</v>
      </c>
      <c r="O142" s="47">
        <v>4023</v>
      </c>
      <c r="P142" s="47">
        <v>2737</v>
      </c>
      <c r="Q142" s="47">
        <v>5508</v>
      </c>
      <c r="R142" s="47">
        <v>4345</v>
      </c>
      <c r="S142" s="47">
        <v>6935</v>
      </c>
      <c r="T142" s="47">
        <v>2918</v>
      </c>
      <c r="U142" s="47">
        <v>4448</v>
      </c>
      <c r="V142" s="47">
        <v>5405</v>
      </c>
      <c r="W142" s="47">
        <v>3705</v>
      </c>
      <c r="X142" s="47">
        <v>6148</v>
      </c>
      <c r="Y142" s="47">
        <v>3564</v>
      </c>
      <c r="Z142" s="47">
        <v>2169</v>
      </c>
      <c r="AA142" s="47">
        <v>4120</v>
      </c>
      <c r="AB142" s="47">
        <v>5733</v>
      </c>
      <c r="AC142" s="47">
        <v>4120</v>
      </c>
      <c r="AD142" s="47">
        <v>3183</v>
      </c>
      <c r="AE142" s="47">
        <v>1265</v>
      </c>
      <c r="AF142" s="47">
        <v>1749</v>
      </c>
      <c r="AG142" s="47">
        <v>2699</v>
      </c>
      <c r="AH142" s="47">
        <v>3085</v>
      </c>
      <c r="AI142" s="47">
        <v>1363</v>
      </c>
      <c r="AJ142" s="47">
        <v>2550</v>
      </c>
      <c r="AK142" s="47">
        <v>2855</v>
      </c>
      <c r="AL142" s="47">
        <v>2044</v>
      </c>
      <c r="AM142" s="47">
        <v>3361</v>
      </c>
      <c r="AN142" s="47">
        <v>3850</v>
      </c>
      <c r="AO142" s="47">
        <v>1555</v>
      </c>
      <c r="AP142" s="47">
        <v>1493</v>
      </c>
      <c r="AQ142" s="47">
        <v>2212</v>
      </c>
      <c r="AR142" s="47">
        <v>2728</v>
      </c>
      <c r="AS142" s="47">
        <v>977</v>
      </c>
      <c r="AT142" s="47">
        <v>2300</v>
      </c>
      <c r="AU142" s="47">
        <v>3848</v>
      </c>
      <c r="AV142" s="47">
        <v>4207</v>
      </c>
      <c r="AW142" s="47">
        <v>1941</v>
      </c>
      <c r="AX142" s="47">
        <v>2135</v>
      </c>
      <c r="AY142" s="47">
        <v>3598</v>
      </c>
      <c r="AZ142" s="47">
        <v>3799</v>
      </c>
      <c r="BA142" s="47">
        <v>1934</v>
      </c>
      <c r="BB142" s="47">
        <v>1658</v>
      </c>
      <c r="BC142" s="47">
        <v>2462</v>
      </c>
      <c r="BD142" s="47">
        <v>3136</v>
      </c>
      <c r="BE142" s="47">
        <v>984</v>
      </c>
      <c r="BF142" s="47">
        <v>2651</v>
      </c>
      <c r="BG142" s="47">
        <v>2857</v>
      </c>
      <c r="BH142" s="47">
        <v>3448</v>
      </c>
      <c r="BI142" s="47">
        <v>2060</v>
      </c>
      <c r="BJ142" s="47">
        <v>4979</v>
      </c>
      <c r="BK142" s="47">
        <v>529</v>
      </c>
      <c r="BL142" s="47">
        <v>3082</v>
      </c>
      <c r="BM142" s="47">
        <v>1263</v>
      </c>
      <c r="BN142" s="47">
        <v>345</v>
      </c>
      <c r="BO142" s="47">
        <v>4000</v>
      </c>
      <c r="BP142" s="47">
        <v>1956</v>
      </c>
      <c r="BQ142" s="47">
        <v>2389</v>
      </c>
      <c r="BR142" s="47">
        <v>3427</v>
      </c>
      <c r="BS142" s="47">
        <v>3508</v>
      </c>
      <c r="BT142" s="47">
        <v>366</v>
      </c>
      <c r="BU142" s="47">
        <v>2552</v>
      </c>
    </row>
    <row r="143" spans="1:73">
      <c r="A143" t="s">
        <v>519</v>
      </c>
      <c r="B143" t="s">
        <v>504</v>
      </c>
      <c r="C143" t="s">
        <v>1</v>
      </c>
      <c r="D143">
        <v>2</v>
      </c>
      <c r="F143" s="47">
        <v>424</v>
      </c>
      <c r="G143" s="47">
        <v>66</v>
      </c>
      <c r="H143" s="47">
        <v>116</v>
      </c>
      <c r="I143" s="47">
        <v>242</v>
      </c>
      <c r="J143" s="47">
        <v>66</v>
      </c>
      <c r="K143" s="47">
        <v>358</v>
      </c>
      <c r="L143" s="47">
        <v>17</v>
      </c>
      <c r="M143" s="47">
        <v>407</v>
      </c>
      <c r="N143" s="47">
        <v>94</v>
      </c>
      <c r="O143" s="47">
        <v>189</v>
      </c>
      <c r="P143" s="47">
        <v>141</v>
      </c>
      <c r="Q143" s="47">
        <v>190</v>
      </c>
      <c r="R143" s="47">
        <v>234</v>
      </c>
      <c r="S143" s="47">
        <v>254</v>
      </c>
      <c r="T143" s="47">
        <v>170</v>
      </c>
      <c r="U143" s="47">
        <v>97</v>
      </c>
      <c r="V143" s="47">
        <v>327</v>
      </c>
      <c r="W143" s="47">
        <v>238</v>
      </c>
      <c r="X143" s="47">
        <v>186</v>
      </c>
      <c r="Y143" s="47">
        <v>136</v>
      </c>
      <c r="Z143" s="47">
        <v>69</v>
      </c>
      <c r="AA143" s="47">
        <v>219</v>
      </c>
      <c r="AB143" s="47">
        <v>205</v>
      </c>
      <c r="AC143" s="47">
        <v>219</v>
      </c>
      <c r="AD143" s="47">
        <v>88</v>
      </c>
      <c r="AE143" s="47">
        <v>9</v>
      </c>
      <c r="AF143" s="47">
        <v>28</v>
      </c>
      <c r="AG143" s="47">
        <v>69</v>
      </c>
      <c r="AH143" s="47">
        <v>56</v>
      </c>
      <c r="AI143" s="47">
        <v>41</v>
      </c>
      <c r="AJ143" s="47">
        <v>117</v>
      </c>
      <c r="AK143" s="47">
        <v>210</v>
      </c>
      <c r="AL143" s="47">
        <v>38</v>
      </c>
      <c r="AM143" s="47">
        <v>289</v>
      </c>
      <c r="AN143" s="47">
        <v>198</v>
      </c>
      <c r="AO143" s="47">
        <v>129</v>
      </c>
      <c r="AP143" s="47">
        <v>30</v>
      </c>
      <c r="AQ143" s="47">
        <v>208</v>
      </c>
      <c r="AR143" s="47">
        <v>155</v>
      </c>
      <c r="AS143" s="47">
        <v>83</v>
      </c>
      <c r="AT143" s="47">
        <v>36</v>
      </c>
      <c r="AU143" s="47">
        <v>150</v>
      </c>
      <c r="AV143" s="47">
        <v>99</v>
      </c>
      <c r="AW143" s="47">
        <v>87</v>
      </c>
      <c r="AX143" s="47">
        <v>46</v>
      </c>
      <c r="AY143" s="47">
        <v>159</v>
      </c>
      <c r="AZ143" s="47">
        <v>111</v>
      </c>
      <c r="BA143" s="47">
        <v>94</v>
      </c>
      <c r="BB143" s="47">
        <v>20</v>
      </c>
      <c r="BC143" s="47">
        <v>199</v>
      </c>
      <c r="BD143" s="47">
        <v>143</v>
      </c>
      <c r="BE143" s="47">
        <v>76</v>
      </c>
      <c r="BF143" s="47">
        <v>64</v>
      </c>
      <c r="BG143" s="47">
        <v>126</v>
      </c>
      <c r="BH143" s="47">
        <v>57</v>
      </c>
      <c r="BI143" s="47">
        <v>133</v>
      </c>
      <c r="BJ143" s="47">
        <v>163</v>
      </c>
      <c r="BK143" s="47">
        <v>27</v>
      </c>
      <c r="BL143" s="47">
        <v>141</v>
      </c>
      <c r="BM143" s="47">
        <v>93</v>
      </c>
      <c r="BN143" s="47">
        <v>9</v>
      </c>
      <c r="BO143" s="47">
        <v>225</v>
      </c>
      <c r="BP143" s="47">
        <v>91</v>
      </c>
      <c r="BQ143" s="47">
        <v>143</v>
      </c>
      <c r="BR143" s="47">
        <v>61</v>
      </c>
      <c r="BS143" s="47">
        <v>193</v>
      </c>
      <c r="BT143" s="47">
        <v>5</v>
      </c>
      <c r="BU143" s="47">
        <v>165</v>
      </c>
    </row>
    <row r="144" spans="1:73">
      <c r="A144" t="s">
        <v>519</v>
      </c>
      <c r="B144" t="s">
        <v>504</v>
      </c>
      <c r="C144" t="s">
        <v>505</v>
      </c>
      <c r="D144">
        <v>3</v>
      </c>
      <c r="F144" s="47">
        <v>14764</v>
      </c>
      <c r="G144" s="47">
        <v>4996</v>
      </c>
      <c r="H144" s="47">
        <v>4296</v>
      </c>
      <c r="I144" s="47">
        <v>5472</v>
      </c>
      <c r="J144" s="47">
        <v>4996</v>
      </c>
      <c r="K144" s="47">
        <v>9768</v>
      </c>
      <c r="L144" s="47">
        <v>677</v>
      </c>
      <c r="M144" s="47">
        <v>14087</v>
      </c>
      <c r="N144" s="47">
        <v>3218</v>
      </c>
      <c r="O144" s="47">
        <v>5654</v>
      </c>
      <c r="P144" s="47">
        <v>5892</v>
      </c>
      <c r="Q144" s="47">
        <v>6379</v>
      </c>
      <c r="R144" s="47">
        <v>8385</v>
      </c>
      <c r="S144" s="47">
        <v>9168</v>
      </c>
      <c r="T144" s="47">
        <v>5596</v>
      </c>
      <c r="U144" s="47">
        <v>7187</v>
      </c>
      <c r="V144" s="47">
        <v>7577</v>
      </c>
      <c r="W144" s="47">
        <v>4064</v>
      </c>
      <c r="X144" s="47">
        <v>10700</v>
      </c>
      <c r="Y144" s="47">
        <v>8836</v>
      </c>
      <c r="Z144" s="47">
        <v>2766</v>
      </c>
      <c r="AA144" s="47">
        <v>3162</v>
      </c>
      <c r="AB144" s="47">
        <v>11602</v>
      </c>
      <c r="AC144" s="47">
        <v>3162</v>
      </c>
      <c r="AD144" s="47">
        <v>6560</v>
      </c>
      <c r="AE144" s="47">
        <v>627</v>
      </c>
      <c r="AF144" s="47">
        <v>2377</v>
      </c>
      <c r="AG144" s="47">
        <v>4810</v>
      </c>
      <c r="AH144" s="47">
        <v>4285</v>
      </c>
      <c r="AI144" s="47">
        <v>2902</v>
      </c>
      <c r="AJ144" s="47">
        <v>5042</v>
      </c>
      <c r="AK144" s="47">
        <v>2535</v>
      </c>
      <c r="AL144" s="47">
        <v>2619</v>
      </c>
      <c r="AM144" s="47">
        <v>4958</v>
      </c>
      <c r="AN144" s="47">
        <v>4883</v>
      </c>
      <c r="AO144" s="47">
        <v>2694</v>
      </c>
      <c r="AP144" s="47">
        <v>1571</v>
      </c>
      <c r="AQ144" s="47">
        <v>2493</v>
      </c>
      <c r="AR144" s="47">
        <v>2777</v>
      </c>
      <c r="AS144" s="47">
        <v>1287</v>
      </c>
      <c r="AT144" s="47">
        <v>3425</v>
      </c>
      <c r="AU144" s="47">
        <v>7275</v>
      </c>
      <c r="AV144" s="47">
        <v>6391</v>
      </c>
      <c r="AW144" s="47">
        <v>4309</v>
      </c>
      <c r="AX144" s="47">
        <v>3766</v>
      </c>
      <c r="AY144" s="47">
        <v>7836</v>
      </c>
      <c r="AZ144" s="47">
        <v>6899</v>
      </c>
      <c r="BA144" s="47">
        <v>4703</v>
      </c>
      <c r="BB144" s="47">
        <v>1230</v>
      </c>
      <c r="BC144" s="47">
        <v>1932</v>
      </c>
      <c r="BD144" s="47">
        <v>2269</v>
      </c>
      <c r="BE144" s="47">
        <v>893</v>
      </c>
      <c r="BF144" s="47">
        <v>4418</v>
      </c>
      <c r="BG144" s="47">
        <v>1961</v>
      </c>
      <c r="BH144" s="47">
        <v>4182</v>
      </c>
      <c r="BI144" s="47">
        <v>2197</v>
      </c>
      <c r="BJ144" s="47">
        <v>5762</v>
      </c>
      <c r="BK144" s="47">
        <v>617</v>
      </c>
      <c r="BL144" s="47">
        <v>7184</v>
      </c>
      <c r="BM144" s="47">
        <v>1201</v>
      </c>
      <c r="BN144" s="47">
        <v>814</v>
      </c>
      <c r="BO144" s="47">
        <v>7571</v>
      </c>
      <c r="BP144" s="47">
        <v>3406</v>
      </c>
      <c r="BQ144" s="47">
        <v>4979</v>
      </c>
      <c r="BR144" s="47">
        <v>4441</v>
      </c>
      <c r="BS144" s="47">
        <v>4727</v>
      </c>
      <c r="BT144" s="47">
        <v>555</v>
      </c>
      <c r="BU144" s="47">
        <v>5041</v>
      </c>
    </row>
    <row r="145" spans="1:73">
      <c r="A145" t="s">
        <v>519</v>
      </c>
      <c r="B145" t="s">
        <v>504</v>
      </c>
      <c r="C145" t="s">
        <v>74</v>
      </c>
      <c r="D145">
        <v>4</v>
      </c>
      <c r="F145" s="47">
        <v>1146</v>
      </c>
      <c r="G145" s="47">
        <v>197</v>
      </c>
      <c r="H145" s="47">
        <v>325</v>
      </c>
      <c r="I145" s="47">
        <v>624</v>
      </c>
      <c r="J145" s="47">
        <v>197</v>
      </c>
      <c r="K145" s="47">
        <v>949</v>
      </c>
      <c r="L145" s="47">
        <v>54</v>
      </c>
      <c r="M145" s="47">
        <v>1092</v>
      </c>
      <c r="N145" s="47">
        <v>176</v>
      </c>
      <c r="O145" s="47">
        <v>437</v>
      </c>
      <c r="P145" s="47">
        <v>533</v>
      </c>
      <c r="Q145" s="47">
        <v>407</v>
      </c>
      <c r="R145" s="47">
        <v>739</v>
      </c>
      <c r="S145" s="47">
        <v>547</v>
      </c>
      <c r="T145" s="47">
        <v>599</v>
      </c>
      <c r="U145" s="47">
        <v>486</v>
      </c>
      <c r="V145" s="47">
        <v>660</v>
      </c>
      <c r="W145" s="47">
        <v>343</v>
      </c>
      <c r="X145" s="47">
        <v>803</v>
      </c>
      <c r="Y145" s="47">
        <v>541</v>
      </c>
      <c r="Z145" s="47">
        <v>197</v>
      </c>
      <c r="AA145" s="47">
        <v>408</v>
      </c>
      <c r="AB145" s="47">
        <v>738</v>
      </c>
      <c r="AC145" s="47">
        <v>408</v>
      </c>
      <c r="AD145" s="47">
        <v>409</v>
      </c>
      <c r="AE145" s="47">
        <v>77</v>
      </c>
      <c r="AF145" s="47">
        <v>84</v>
      </c>
      <c r="AG145" s="47">
        <v>402</v>
      </c>
      <c r="AH145" s="47">
        <v>209</v>
      </c>
      <c r="AI145" s="47">
        <v>277</v>
      </c>
      <c r="AJ145" s="47">
        <v>329</v>
      </c>
      <c r="AK145" s="47">
        <v>331</v>
      </c>
      <c r="AL145" s="47">
        <v>113</v>
      </c>
      <c r="AM145" s="47">
        <v>547</v>
      </c>
      <c r="AN145" s="47">
        <v>338</v>
      </c>
      <c r="AO145" s="47">
        <v>322</v>
      </c>
      <c r="AP145" s="47">
        <v>76</v>
      </c>
      <c r="AQ145" s="47">
        <v>267</v>
      </c>
      <c r="AR145" s="47">
        <v>203</v>
      </c>
      <c r="AS145" s="47">
        <v>140</v>
      </c>
      <c r="AT145" s="47">
        <v>121</v>
      </c>
      <c r="AU145" s="47">
        <v>682</v>
      </c>
      <c r="AV145" s="47">
        <v>344</v>
      </c>
      <c r="AW145" s="47">
        <v>459</v>
      </c>
      <c r="AX145" s="47">
        <v>117</v>
      </c>
      <c r="AY145" s="47">
        <v>621</v>
      </c>
      <c r="AZ145" s="47">
        <v>306</v>
      </c>
      <c r="BA145" s="47">
        <v>432</v>
      </c>
      <c r="BB145" s="47">
        <v>80</v>
      </c>
      <c r="BC145" s="47">
        <v>328</v>
      </c>
      <c r="BD145" s="47">
        <v>241</v>
      </c>
      <c r="BE145" s="47">
        <v>167</v>
      </c>
      <c r="BF145" s="47">
        <v>182</v>
      </c>
      <c r="BG145" s="47">
        <v>225</v>
      </c>
      <c r="BH145" s="47">
        <v>160</v>
      </c>
      <c r="BI145" s="47">
        <v>247</v>
      </c>
      <c r="BJ145" s="47">
        <v>328</v>
      </c>
      <c r="BK145" s="47">
        <v>79</v>
      </c>
      <c r="BL145" s="47">
        <v>556</v>
      </c>
      <c r="BM145" s="47">
        <v>183</v>
      </c>
      <c r="BN145" s="47">
        <v>37</v>
      </c>
      <c r="BO145" s="47">
        <v>702</v>
      </c>
      <c r="BP145" s="47">
        <v>219</v>
      </c>
      <c r="BQ145" s="47">
        <v>520</v>
      </c>
      <c r="BR145" s="47">
        <v>160</v>
      </c>
      <c r="BS145" s="47">
        <v>387</v>
      </c>
      <c r="BT145" s="47">
        <v>37</v>
      </c>
      <c r="BU145" s="47">
        <v>562</v>
      </c>
    </row>
    <row r="146" spans="1:73">
      <c r="A146" t="s">
        <v>519</v>
      </c>
      <c r="B146" t="s">
        <v>504</v>
      </c>
      <c r="C146" t="s">
        <v>65</v>
      </c>
      <c r="D146">
        <v>5</v>
      </c>
      <c r="F146" s="47">
        <v>3705</v>
      </c>
      <c r="G146" s="47">
        <v>2170</v>
      </c>
      <c r="H146" s="47">
        <v>665</v>
      </c>
      <c r="I146" s="47">
        <v>870</v>
      </c>
      <c r="J146" s="47">
        <v>2170</v>
      </c>
      <c r="K146" s="47">
        <v>1535</v>
      </c>
      <c r="L146" s="47">
        <v>1534</v>
      </c>
      <c r="M146" s="47">
        <v>2171</v>
      </c>
      <c r="N146" s="47">
        <v>2210</v>
      </c>
      <c r="O146" s="47">
        <v>918</v>
      </c>
      <c r="P146" s="47">
        <v>577</v>
      </c>
      <c r="Q146" s="47">
        <v>2760</v>
      </c>
      <c r="R146" s="47">
        <v>945</v>
      </c>
      <c r="S146" s="47">
        <v>3019</v>
      </c>
      <c r="T146" s="47">
        <v>686</v>
      </c>
      <c r="U146" s="47">
        <v>1052</v>
      </c>
      <c r="V146" s="47">
        <v>2653</v>
      </c>
      <c r="W146" s="47">
        <v>1979</v>
      </c>
      <c r="X146" s="47">
        <v>1726</v>
      </c>
      <c r="Y146" s="47">
        <v>1053</v>
      </c>
      <c r="Z146" s="47">
        <v>780</v>
      </c>
      <c r="AA146" s="47">
        <v>1872</v>
      </c>
      <c r="AB146" s="47">
        <v>1833</v>
      </c>
      <c r="AC146" s="47">
        <v>1872</v>
      </c>
      <c r="AD146" s="47">
        <v>812</v>
      </c>
      <c r="AE146" s="47">
        <v>240</v>
      </c>
      <c r="AF146" s="47">
        <v>595</v>
      </c>
      <c r="AG146" s="47">
        <v>457</v>
      </c>
      <c r="AH146" s="47">
        <v>836</v>
      </c>
      <c r="AI146" s="47">
        <v>216</v>
      </c>
      <c r="AJ146" s="47">
        <v>1021</v>
      </c>
      <c r="AK146" s="47">
        <v>1632</v>
      </c>
      <c r="AL146" s="47">
        <v>1575</v>
      </c>
      <c r="AM146" s="47">
        <v>1078</v>
      </c>
      <c r="AN146" s="47">
        <v>2183</v>
      </c>
      <c r="AO146" s="47">
        <v>470</v>
      </c>
      <c r="AP146" s="47">
        <v>1220</v>
      </c>
      <c r="AQ146" s="47">
        <v>759</v>
      </c>
      <c r="AR146" s="47">
        <v>1677</v>
      </c>
      <c r="AS146" s="47">
        <v>302</v>
      </c>
      <c r="AT146" s="47">
        <v>950</v>
      </c>
      <c r="AU146" s="47">
        <v>776</v>
      </c>
      <c r="AV146" s="47">
        <v>1342</v>
      </c>
      <c r="AW146" s="47">
        <v>384</v>
      </c>
      <c r="AX146" s="47">
        <v>1013</v>
      </c>
      <c r="AY146" s="47">
        <v>820</v>
      </c>
      <c r="AZ146" s="47">
        <v>1404</v>
      </c>
      <c r="BA146" s="47">
        <v>429</v>
      </c>
      <c r="BB146" s="47">
        <v>1157</v>
      </c>
      <c r="BC146" s="47">
        <v>715</v>
      </c>
      <c r="BD146" s="47">
        <v>1615</v>
      </c>
      <c r="BE146" s="47">
        <v>257</v>
      </c>
      <c r="BF146" s="47">
        <v>1175</v>
      </c>
      <c r="BG146" s="47">
        <v>1585</v>
      </c>
      <c r="BH146" s="47">
        <v>2070</v>
      </c>
      <c r="BI146" s="47">
        <v>690</v>
      </c>
      <c r="BJ146" s="47">
        <v>2607</v>
      </c>
      <c r="BK146" s="47">
        <v>153</v>
      </c>
      <c r="BL146" s="47">
        <v>658</v>
      </c>
      <c r="BM146" s="47">
        <v>287</v>
      </c>
      <c r="BN146" s="47">
        <v>100</v>
      </c>
      <c r="BO146" s="47">
        <v>845</v>
      </c>
      <c r="BP146" s="47">
        <v>412</v>
      </c>
      <c r="BQ146" s="47">
        <v>533</v>
      </c>
      <c r="BR146" s="47">
        <v>2073</v>
      </c>
      <c r="BS146" s="47">
        <v>946</v>
      </c>
      <c r="BT146" s="47">
        <v>97</v>
      </c>
      <c r="BU146" s="47">
        <v>589</v>
      </c>
    </row>
    <row r="147" spans="1:73">
      <c r="A147" t="s">
        <v>519</v>
      </c>
      <c r="B147" t="s">
        <v>504</v>
      </c>
      <c r="C147" t="s">
        <v>506</v>
      </c>
      <c r="D147">
        <v>6</v>
      </c>
      <c r="F147" s="47">
        <v>1909</v>
      </c>
      <c r="G147" s="47">
        <v>620</v>
      </c>
      <c r="H147" s="47">
        <v>465</v>
      </c>
      <c r="I147" s="47">
        <v>824</v>
      </c>
      <c r="J147" s="47">
        <v>620</v>
      </c>
      <c r="K147" s="47">
        <v>1289</v>
      </c>
      <c r="L147" s="47">
        <v>266</v>
      </c>
      <c r="M147" s="47">
        <v>1643</v>
      </c>
      <c r="N147" s="47">
        <v>675</v>
      </c>
      <c r="O147" s="47">
        <v>555</v>
      </c>
      <c r="P147" s="47">
        <v>679</v>
      </c>
      <c r="Q147" s="47">
        <v>986</v>
      </c>
      <c r="R147" s="47">
        <v>923</v>
      </c>
      <c r="S147" s="47">
        <v>1258</v>
      </c>
      <c r="T147" s="47">
        <v>651</v>
      </c>
      <c r="U147" s="47">
        <v>796</v>
      </c>
      <c r="V147" s="47">
        <v>1113</v>
      </c>
      <c r="W147" s="47">
        <v>657</v>
      </c>
      <c r="X147" s="47">
        <v>1252</v>
      </c>
      <c r="Y147" s="47">
        <v>731</v>
      </c>
      <c r="Z147" s="47">
        <v>473</v>
      </c>
      <c r="AA147" s="47">
        <v>705</v>
      </c>
      <c r="AB147" s="47">
        <v>1204</v>
      </c>
      <c r="AC147" s="47">
        <v>705</v>
      </c>
      <c r="AD147" s="47">
        <v>706</v>
      </c>
      <c r="AE147" s="47">
        <v>90</v>
      </c>
      <c r="AF147" s="47">
        <v>233</v>
      </c>
      <c r="AG147" s="47">
        <v>563</v>
      </c>
      <c r="AH147" s="47">
        <v>466</v>
      </c>
      <c r="AI147" s="47">
        <v>330</v>
      </c>
      <c r="AJ147" s="47">
        <v>498</v>
      </c>
      <c r="AK147" s="47">
        <v>615</v>
      </c>
      <c r="AL147" s="47">
        <v>387</v>
      </c>
      <c r="AM147" s="47">
        <v>726</v>
      </c>
      <c r="AN147" s="47">
        <v>792</v>
      </c>
      <c r="AO147" s="47">
        <v>321</v>
      </c>
      <c r="AP147" s="47">
        <v>239</v>
      </c>
      <c r="AQ147" s="47">
        <v>418</v>
      </c>
      <c r="AR147" s="47">
        <v>505</v>
      </c>
      <c r="AS147" s="47">
        <v>152</v>
      </c>
      <c r="AT147" s="47">
        <v>381</v>
      </c>
      <c r="AU147" s="47">
        <v>871</v>
      </c>
      <c r="AV147" s="47">
        <v>753</v>
      </c>
      <c r="AW147" s="47">
        <v>499</v>
      </c>
      <c r="AX147" s="47">
        <v>382</v>
      </c>
      <c r="AY147" s="47">
        <v>822</v>
      </c>
      <c r="AZ147" s="47">
        <v>730</v>
      </c>
      <c r="BA147" s="47">
        <v>474</v>
      </c>
      <c r="BB147" s="47">
        <v>238</v>
      </c>
      <c r="BC147" s="47">
        <v>467</v>
      </c>
      <c r="BD147" s="47">
        <v>528</v>
      </c>
      <c r="BE147" s="47">
        <v>177</v>
      </c>
      <c r="BF147" s="47">
        <v>504</v>
      </c>
      <c r="BG147" s="47">
        <v>482</v>
      </c>
      <c r="BH147" s="47">
        <v>573</v>
      </c>
      <c r="BI147" s="47">
        <v>413</v>
      </c>
      <c r="BJ147" s="47">
        <v>920</v>
      </c>
      <c r="BK147" s="47">
        <v>66</v>
      </c>
      <c r="BL147" s="47">
        <v>700</v>
      </c>
      <c r="BM147" s="47">
        <v>223</v>
      </c>
      <c r="BN147" s="47">
        <v>47</v>
      </c>
      <c r="BO147" s="47">
        <v>876</v>
      </c>
      <c r="BP147" s="47">
        <v>338</v>
      </c>
      <c r="BQ147" s="47">
        <v>585</v>
      </c>
      <c r="BR147" s="47">
        <v>575</v>
      </c>
      <c r="BS147" s="47">
        <v>683</v>
      </c>
      <c r="BT147" s="47">
        <v>45</v>
      </c>
      <c r="BU147" s="47">
        <v>606</v>
      </c>
    </row>
    <row r="148" spans="1:73">
      <c r="A148" t="s">
        <v>519</v>
      </c>
      <c r="B148" t="s">
        <v>504</v>
      </c>
      <c r="C148" t="s">
        <v>507</v>
      </c>
      <c r="D148">
        <v>7</v>
      </c>
      <c r="F148" s="47">
        <v>1993</v>
      </c>
      <c r="G148" s="47">
        <v>710</v>
      </c>
      <c r="H148" s="47">
        <v>515</v>
      </c>
      <c r="I148" s="47">
        <v>768</v>
      </c>
      <c r="J148" s="47">
        <v>710</v>
      </c>
      <c r="K148" s="47">
        <v>1283</v>
      </c>
      <c r="L148" s="47">
        <v>85</v>
      </c>
      <c r="M148" s="47">
        <v>1908</v>
      </c>
      <c r="N148" s="47">
        <v>525</v>
      </c>
      <c r="O148" s="47">
        <v>660</v>
      </c>
      <c r="P148" s="47">
        <v>808</v>
      </c>
      <c r="Q148" s="47">
        <v>892</v>
      </c>
      <c r="R148" s="47">
        <v>1101</v>
      </c>
      <c r="S148" s="47">
        <v>1375</v>
      </c>
      <c r="T148" s="47">
        <v>618</v>
      </c>
      <c r="U148" s="47">
        <v>1020</v>
      </c>
      <c r="V148" s="47">
        <v>973</v>
      </c>
      <c r="W148" s="47">
        <v>432</v>
      </c>
      <c r="X148" s="47">
        <v>1561</v>
      </c>
      <c r="Y148" s="47">
        <v>1083</v>
      </c>
      <c r="Z148" s="47">
        <v>518</v>
      </c>
      <c r="AA148" s="47">
        <v>392</v>
      </c>
      <c r="AB148" s="47">
        <v>1601</v>
      </c>
      <c r="AC148" s="47">
        <v>392</v>
      </c>
      <c r="AD148" s="47">
        <v>947</v>
      </c>
      <c r="AE148" s="47">
        <v>73</v>
      </c>
      <c r="AF148" s="47">
        <v>397</v>
      </c>
      <c r="AG148" s="47">
        <v>623</v>
      </c>
      <c r="AH148" s="47">
        <v>701</v>
      </c>
      <c r="AI148" s="47">
        <v>319</v>
      </c>
      <c r="AJ148" s="47">
        <v>654</v>
      </c>
      <c r="AK148" s="47">
        <v>319</v>
      </c>
      <c r="AL148" s="47">
        <v>313</v>
      </c>
      <c r="AM148" s="47">
        <v>660</v>
      </c>
      <c r="AN148" s="47">
        <v>674</v>
      </c>
      <c r="AO148" s="47">
        <v>299</v>
      </c>
      <c r="AP148" s="47">
        <v>151</v>
      </c>
      <c r="AQ148" s="47">
        <v>281</v>
      </c>
      <c r="AR148" s="47">
        <v>321</v>
      </c>
      <c r="AS148" s="47">
        <v>111</v>
      </c>
      <c r="AT148" s="47">
        <v>559</v>
      </c>
      <c r="AU148" s="47">
        <v>1002</v>
      </c>
      <c r="AV148" s="47">
        <v>1054</v>
      </c>
      <c r="AW148" s="47">
        <v>507</v>
      </c>
      <c r="AX148" s="47">
        <v>556</v>
      </c>
      <c r="AY148" s="47">
        <v>1045</v>
      </c>
      <c r="AZ148" s="47">
        <v>1075</v>
      </c>
      <c r="BA148" s="47">
        <v>526</v>
      </c>
      <c r="BB148" s="47">
        <v>154</v>
      </c>
      <c r="BC148" s="47">
        <v>238</v>
      </c>
      <c r="BD148" s="47">
        <v>300</v>
      </c>
      <c r="BE148" s="47">
        <v>92</v>
      </c>
      <c r="BF148" s="47">
        <v>651</v>
      </c>
      <c r="BG148" s="47">
        <v>241</v>
      </c>
      <c r="BH148" s="47">
        <v>615</v>
      </c>
      <c r="BI148" s="47">
        <v>277</v>
      </c>
      <c r="BJ148" s="47">
        <v>861</v>
      </c>
      <c r="BK148" s="47">
        <v>31</v>
      </c>
      <c r="BL148" s="47">
        <v>950</v>
      </c>
      <c r="BM148" s="47">
        <v>151</v>
      </c>
      <c r="BN148" s="47">
        <v>95</v>
      </c>
      <c r="BO148" s="47">
        <v>1006</v>
      </c>
      <c r="BP148" s="47">
        <v>514</v>
      </c>
      <c r="BQ148" s="47">
        <v>587</v>
      </c>
      <c r="BR148" s="47">
        <v>682</v>
      </c>
      <c r="BS148" s="47">
        <v>693</v>
      </c>
      <c r="BT148" s="47">
        <v>28</v>
      </c>
      <c r="BU148" s="47">
        <v>590</v>
      </c>
    </row>
    <row r="149" spans="1:73">
      <c r="A149" t="s">
        <v>519</v>
      </c>
      <c r="B149" t="s">
        <v>508</v>
      </c>
      <c r="C149" t="s">
        <v>0</v>
      </c>
      <c r="D149">
        <v>8</v>
      </c>
      <c r="F149" s="47">
        <v>4037</v>
      </c>
      <c r="G149" s="47">
        <v>1300</v>
      </c>
      <c r="H149" s="47">
        <v>1162</v>
      </c>
      <c r="I149" s="47">
        <v>1575</v>
      </c>
      <c r="J149" s="47">
        <v>1300</v>
      </c>
      <c r="K149" s="47">
        <v>2737</v>
      </c>
      <c r="L149" s="47">
        <v>180</v>
      </c>
      <c r="M149" s="47">
        <v>3857</v>
      </c>
      <c r="N149" s="47">
        <v>958</v>
      </c>
      <c r="O149" s="47">
        <v>1474</v>
      </c>
      <c r="P149" s="47">
        <v>1605</v>
      </c>
      <c r="Q149" s="47">
        <v>1735</v>
      </c>
      <c r="R149" s="47">
        <v>2302</v>
      </c>
      <c r="S149" s="47">
        <v>3380</v>
      </c>
      <c r="T149" s="47">
        <v>657</v>
      </c>
      <c r="U149" s="47">
        <v>1129</v>
      </c>
      <c r="V149" s="47">
        <v>2908</v>
      </c>
      <c r="W149" s="47">
        <v>2354</v>
      </c>
      <c r="X149" s="47">
        <v>1683</v>
      </c>
      <c r="Y149" s="47">
        <v>2902</v>
      </c>
      <c r="Z149" s="47">
        <v>195</v>
      </c>
      <c r="AA149" s="47">
        <v>940</v>
      </c>
      <c r="AB149" s="47">
        <v>3097</v>
      </c>
      <c r="AC149" s="47">
        <v>940</v>
      </c>
      <c r="AD149" s="47">
        <v>1051</v>
      </c>
      <c r="AE149" s="47">
        <v>78</v>
      </c>
      <c r="AF149" s="47">
        <v>327</v>
      </c>
      <c r="AG149" s="47">
        <v>802</v>
      </c>
      <c r="AH149" s="47">
        <v>886</v>
      </c>
      <c r="AI149" s="47">
        <v>243</v>
      </c>
      <c r="AJ149" s="47">
        <v>2046</v>
      </c>
      <c r="AK149" s="47">
        <v>862</v>
      </c>
      <c r="AL149" s="47">
        <v>973</v>
      </c>
      <c r="AM149" s="47">
        <v>1935</v>
      </c>
      <c r="AN149" s="47">
        <v>2494</v>
      </c>
      <c r="AO149" s="47">
        <v>414</v>
      </c>
      <c r="AP149" s="47">
        <v>756</v>
      </c>
      <c r="AQ149" s="47">
        <v>1598</v>
      </c>
      <c r="AR149" s="47">
        <v>1994</v>
      </c>
      <c r="AS149" s="47">
        <v>360</v>
      </c>
      <c r="AT149" s="47">
        <v>544</v>
      </c>
      <c r="AU149" s="47">
        <v>1139</v>
      </c>
      <c r="AV149" s="47">
        <v>1386</v>
      </c>
      <c r="AW149" s="47">
        <v>297</v>
      </c>
      <c r="AX149" s="47">
        <v>954</v>
      </c>
      <c r="AY149" s="47">
        <v>2143</v>
      </c>
      <c r="AZ149" s="47">
        <v>2537</v>
      </c>
      <c r="BA149" s="47">
        <v>560</v>
      </c>
      <c r="BB149" s="47">
        <v>346</v>
      </c>
      <c r="BC149" s="47">
        <v>594</v>
      </c>
      <c r="BD149" s="47">
        <v>843</v>
      </c>
      <c r="BE149" s="47">
        <v>97</v>
      </c>
      <c r="BF149" s="47">
        <v>1086</v>
      </c>
      <c r="BG149" s="47">
        <v>649</v>
      </c>
      <c r="BH149" s="47">
        <v>1045</v>
      </c>
      <c r="BI149" s="47">
        <v>690</v>
      </c>
      <c r="BJ149" s="47">
        <v>1699</v>
      </c>
      <c r="BK149" s="47">
        <v>36</v>
      </c>
      <c r="BL149" s="47">
        <v>2011</v>
      </c>
      <c r="BM149" s="47">
        <v>291</v>
      </c>
      <c r="BN149" s="47">
        <v>255</v>
      </c>
      <c r="BO149" s="47">
        <v>2047</v>
      </c>
      <c r="BP149" s="47">
        <v>1681</v>
      </c>
      <c r="BQ149" s="47">
        <v>621</v>
      </c>
      <c r="BR149" s="47">
        <v>1278</v>
      </c>
      <c r="BS149" s="47">
        <v>2102</v>
      </c>
      <c r="BT149" s="47">
        <v>22</v>
      </c>
      <c r="BU149" s="47">
        <v>635</v>
      </c>
    </row>
    <row r="150" spans="1:73">
      <c r="A150" t="s">
        <v>519</v>
      </c>
      <c r="B150" t="s">
        <v>508</v>
      </c>
      <c r="C150" t="s">
        <v>1</v>
      </c>
      <c r="D150">
        <v>9</v>
      </c>
      <c r="F150" s="47">
        <v>224</v>
      </c>
      <c r="G150" s="47">
        <v>39</v>
      </c>
      <c r="H150" s="47">
        <v>35</v>
      </c>
      <c r="I150" s="47">
        <v>150</v>
      </c>
      <c r="J150" s="47">
        <v>39</v>
      </c>
      <c r="K150" s="47">
        <v>185</v>
      </c>
      <c r="L150" s="47">
        <v>11</v>
      </c>
      <c r="M150" s="47">
        <v>213</v>
      </c>
      <c r="N150" s="47">
        <v>32</v>
      </c>
      <c r="O150" s="47">
        <v>60</v>
      </c>
      <c r="P150" s="47">
        <v>132</v>
      </c>
      <c r="Q150" s="47">
        <v>69</v>
      </c>
      <c r="R150" s="47">
        <v>155</v>
      </c>
      <c r="S150" s="47">
        <v>119</v>
      </c>
      <c r="T150" s="47">
        <v>105</v>
      </c>
      <c r="U150" s="47">
        <v>61</v>
      </c>
      <c r="V150" s="47">
        <v>163</v>
      </c>
      <c r="W150" s="47">
        <v>160</v>
      </c>
      <c r="X150" s="47">
        <v>64</v>
      </c>
      <c r="Y150" s="47">
        <v>141</v>
      </c>
      <c r="Z150" s="47">
        <v>10</v>
      </c>
      <c r="AA150" s="47">
        <v>73</v>
      </c>
      <c r="AB150" s="47">
        <v>151</v>
      </c>
      <c r="AC150" s="47">
        <v>73</v>
      </c>
      <c r="AD150" s="47">
        <v>57</v>
      </c>
      <c r="AE150" s="47">
        <v>4</v>
      </c>
      <c r="AF150" s="47">
        <v>5</v>
      </c>
      <c r="AG150" s="47">
        <v>56</v>
      </c>
      <c r="AH150" s="47">
        <v>24</v>
      </c>
      <c r="AI150" s="47">
        <v>37</v>
      </c>
      <c r="AJ150" s="47">
        <v>94</v>
      </c>
      <c r="AK150" s="47">
        <v>69</v>
      </c>
      <c r="AL150" s="47">
        <v>34</v>
      </c>
      <c r="AM150" s="47">
        <v>129</v>
      </c>
      <c r="AN150" s="47">
        <v>95</v>
      </c>
      <c r="AO150" s="47">
        <v>68</v>
      </c>
      <c r="AP150" s="47">
        <v>34</v>
      </c>
      <c r="AQ150" s="47">
        <v>126</v>
      </c>
      <c r="AR150" s="47">
        <v>94</v>
      </c>
      <c r="AS150" s="47">
        <v>66</v>
      </c>
      <c r="AT150" s="47">
        <v>5</v>
      </c>
      <c r="AU150" s="47">
        <v>59</v>
      </c>
      <c r="AV150" s="47">
        <v>25</v>
      </c>
      <c r="AW150" s="47">
        <v>39</v>
      </c>
      <c r="AX150" s="47">
        <v>15</v>
      </c>
      <c r="AY150" s="47">
        <v>136</v>
      </c>
      <c r="AZ150" s="47">
        <v>72</v>
      </c>
      <c r="BA150" s="47">
        <v>79</v>
      </c>
      <c r="BB150" s="47">
        <v>24</v>
      </c>
      <c r="BC150" s="47">
        <v>49</v>
      </c>
      <c r="BD150" s="47">
        <v>47</v>
      </c>
      <c r="BE150" s="47">
        <v>26</v>
      </c>
      <c r="BF150" s="47">
        <v>27</v>
      </c>
      <c r="BG150" s="47">
        <v>42</v>
      </c>
      <c r="BH150" s="47">
        <v>34</v>
      </c>
      <c r="BI150" s="47">
        <v>35</v>
      </c>
      <c r="BJ150" s="47">
        <v>62</v>
      </c>
      <c r="BK150" s="47">
        <v>7</v>
      </c>
      <c r="BL150" s="47">
        <v>124</v>
      </c>
      <c r="BM150" s="47">
        <v>31</v>
      </c>
      <c r="BN150" s="47">
        <v>5</v>
      </c>
      <c r="BO150" s="47">
        <v>150</v>
      </c>
      <c r="BP150" s="47">
        <v>57</v>
      </c>
      <c r="BQ150" s="47">
        <v>98</v>
      </c>
      <c r="BR150" s="47">
        <v>36</v>
      </c>
      <c r="BS150" s="47">
        <v>83</v>
      </c>
      <c r="BT150" s="47">
        <v>3</v>
      </c>
      <c r="BU150" s="47">
        <v>102</v>
      </c>
    </row>
    <row r="151" spans="1:73">
      <c r="A151" t="s">
        <v>519</v>
      </c>
      <c r="B151" t="s">
        <v>508</v>
      </c>
      <c r="C151" t="s">
        <v>505</v>
      </c>
      <c r="D151">
        <v>10</v>
      </c>
      <c r="F151" s="47">
        <v>3860</v>
      </c>
      <c r="G151" s="47">
        <v>1077</v>
      </c>
      <c r="H151" s="47">
        <v>965</v>
      </c>
      <c r="I151" s="47">
        <v>1818</v>
      </c>
      <c r="J151" s="47">
        <v>1077</v>
      </c>
      <c r="K151" s="47">
        <v>2783</v>
      </c>
      <c r="L151" s="47">
        <v>172</v>
      </c>
      <c r="M151" s="47">
        <v>3688</v>
      </c>
      <c r="N151" s="47">
        <v>650</v>
      </c>
      <c r="O151" s="47">
        <v>1237</v>
      </c>
      <c r="P151" s="47">
        <v>1973</v>
      </c>
      <c r="Q151" s="47">
        <v>1258</v>
      </c>
      <c r="R151" s="47">
        <v>2602</v>
      </c>
      <c r="S151" s="47">
        <v>2854</v>
      </c>
      <c r="T151" s="47">
        <v>1006</v>
      </c>
      <c r="U151" s="47">
        <v>1795</v>
      </c>
      <c r="V151" s="47">
        <v>2065</v>
      </c>
      <c r="W151" s="47">
        <v>1598</v>
      </c>
      <c r="X151" s="47">
        <v>2262</v>
      </c>
      <c r="Y151" s="47">
        <v>3077</v>
      </c>
      <c r="Z151" s="47">
        <v>190</v>
      </c>
      <c r="AA151" s="47">
        <v>593</v>
      </c>
      <c r="AB151" s="47">
        <v>3267</v>
      </c>
      <c r="AC151" s="47">
        <v>593</v>
      </c>
      <c r="AD151" s="47">
        <v>1683</v>
      </c>
      <c r="AE151" s="47">
        <v>112</v>
      </c>
      <c r="AF151" s="47">
        <v>445</v>
      </c>
      <c r="AG151" s="47">
        <v>1350</v>
      </c>
      <c r="AH151" s="47">
        <v>1265</v>
      </c>
      <c r="AI151" s="47">
        <v>530</v>
      </c>
      <c r="AJ151" s="47">
        <v>1584</v>
      </c>
      <c r="AK151" s="47">
        <v>481</v>
      </c>
      <c r="AL151" s="47">
        <v>632</v>
      </c>
      <c r="AM151" s="47">
        <v>1433</v>
      </c>
      <c r="AN151" s="47">
        <v>1589</v>
      </c>
      <c r="AO151" s="47">
        <v>476</v>
      </c>
      <c r="AP151" s="47">
        <v>460</v>
      </c>
      <c r="AQ151" s="47">
        <v>1138</v>
      </c>
      <c r="AR151" s="47">
        <v>1204</v>
      </c>
      <c r="AS151" s="47">
        <v>394</v>
      </c>
      <c r="AT151" s="47">
        <v>617</v>
      </c>
      <c r="AU151" s="47">
        <v>1645</v>
      </c>
      <c r="AV151" s="47">
        <v>1650</v>
      </c>
      <c r="AW151" s="47">
        <v>612</v>
      </c>
      <c r="AX151" s="47">
        <v>829</v>
      </c>
      <c r="AY151" s="47">
        <v>2438</v>
      </c>
      <c r="AZ151" s="47">
        <v>2374</v>
      </c>
      <c r="BA151" s="47">
        <v>893</v>
      </c>
      <c r="BB151" s="47">
        <v>248</v>
      </c>
      <c r="BC151" s="47">
        <v>345</v>
      </c>
      <c r="BD151" s="47">
        <v>480</v>
      </c>
      <c r="BE151" s="47">
        <v>113</v>
      </c>
      <c r="BF151" s="47">
        <v>896</v>
      </c>
      <c r="BG151" s="47">
        <v>362</v>
      </c>
      <c r="BH151" s="47">
        <v>828</v>
      </c>
      <c r="BI151" s="47">
        <v>430</v>
      </c>
      <c r="BJ151" s="47">
        <v>1218</v>
      </c>
      <c r="BK151" s="47">
        <v>40</v>
      </c>
      <c r="BL151" s="47">
        <v>2371</v>
      </c>
      <c r="BM151" s="47">
        <v>231</v>
      </c>
      <c r="BN151" s="47">
        <v>249</v>
      </c>
      <c r="BO151" s="47">
        <v>2353</v>
      </c>
      <c r="BP151" s="47">
        <v>1636</v>
      </c>
      <c r="BQ151" s="47">
        <v>966</v>
      </c>
      <c r="BR151" s="47">
        <v>1031</v>
      </c>
      <c r="BS151" s="47">
        <v>1823</v>
      </c>
      <c r="BT151" s="47">
        <v>46</v>
      </c>
      <c r="BU151" s="47">
        <v>960</v>
      </c>
    </row>
    <row r="152" spans="1:73">
      <c r="A152" t="s">
        <v>519</v>
      </c>
      <c r="B152" t="s">
        <v>508</v>
      </c>
      <c r="C152" t="s">
        <v>74</v>
      </c>
      <c r="D152">
        <v>11</v>
      </c>
      <c r="F152" s="47">
        <v>1172</v>
      </c>
      <c r="G152" s="47">
        <v>273</v>
      </c>
      <c r="H152" s="47">
        <v>260</v>
      </c>
      <c r="I152" s="47">
        <v>639</v>
      </c>
      <c r="J152" s="47">
        <v>273</v>
      </c>
      <c r="K152" s="47">
        <v>899</v>
      </c>
      <c r="L152" s="47">
        <v>73</v>
      </c>
      <c r="M152" s="47">
        <v>1099</v>
      </c>
      <c r="N152" s="47">
        <v>219</v>
      </c>
      <c r="O152" s="47">
        <v>362</v>
      </c>
      <c r="P152" s="47">
        <v>591</v>
      </c>
      <c r="Q152" s="47">
        <v>410</v>
      </c>
      <c r="R152" s="47">
        <v>762</v>
      </c>
      <c r="S152" s="47">
        <v>761</v>
      </c>
      <c r="T152" s="47">
        <v>411</v>
      </c>
      <c r="U152" s="47">
        <v>389</v>
      </c>
      <c r="V152" s="47">
        <v>783</v>
      </c>
      <c r="W152" s="47">
        <v>671</v>
      </c>
      <c r="X152" s="47">
        <v>501</v>
      </c>
      <c r="Y152" s="47">
        <v>823</v>
      </c>
      <c r="Z152" s="47">
        <v>68</v>
      </c>
      <c r="AA152" s="47">
        <v>281</v>
      </c>
      <c r="AB152" s="47">
        <v>891</v>
      </c>
      <c r="AC152" s="47">
        <v>281</v>
      </c>
      <c r="AD152" s="47">
        <v>367</v>
      </c>
      <c r="AE152" s="47">
        <v>22</v>
      </c>
      <c r="AF152" s="47">
        <v>77</v>
      </c>
      <c r="AG152" s="47">
        <v>312</v>
      </c>
      <c r="AH152" s="47">
        <v>230</v>
      </c>
      <c r="AI152" s="47">
        <v>159</v>
      </c>
      <c r="AJ152" s="47">
        <v>524</v>
      </c>
      <c r="AK152" s="47">
        <v>259</v>
      </c>
      <c r="AL152" s="47">
        <v>196</v>
      </c>
      <c r="AM152" s="47">
        <v>587</v>
      </c>
      <c r="AN152" s="47">
        <v>531</v>
      </c>
      <c r="AO152" s="47">
        <v>252</v>
      </c>
      <c r="AP152" s="47">
        <v>171</v>
      </c>
      <c r="AQ152" s="47">
        <v>500</v>
      </c>
      <c r="AR152" s="47">
        <v>466</v>
      </c>
      <c r="AS152" s="47">
        <v>205</v>
      </c>
      <c r="AT152" s="47">
        <v>102</v>
      </c>
      <c r="AU152" s="47">
        <v>399</v>
      </c>
      <c r="AV152" s="47">
        <v>295</v>
      </c>
      <c r="AW152" s="47">
        <v>206</v>
      </c>
      <c r="AX152" s="47">
        <v>165</v>
      </c>
      <c r="AY152" s="47">
        <v>726</v>
      </c>
      <c r="AZ152" s="47">
        <v>531</v>
      </c>
      <c r="BA152" s="47">
        <v>360</v>
      </c>
      <c r="BB152" s="47">
        <v>108</v>
      </c>
      <c r="BC152" s="47">
        <v>173</v>
      </c>
      <c r="BD152" s="47">
        <v>230</v>
      </c>
      <c r="BE152" s="47">
        <v>51</v>
      </c>
      <c r="BF152" s="47">
        <v>218</v>
      </c>
      <c r="BG152" s="47">
        <v>192</v>
      </c>
      <c r="BH152" s="47">
        <v>230</v>
      </c>
      <c r="BI152" s="47">
        <v>180</v>
      </c>
      <c r="BJ152" s="47">
        <v>387</v>
      </c>
      <c r="BK152" s="47">
        <v>23</v>
      </c>
      <c r="BL152" s="47">
        <v>673</v>
      </c>
      <c r="BM152" s="47">
        <v>89</v>
      </c>
      <c r="BN152" s="47">
        <v>43</v>
      </c>
      <c r="BO152" s="47">
        <v>719</v>
      </c>
      <c r="BP152" s="47">
        <v>374</v>
      </c>
      <c r="BQ152" s="47">
        <v>388</v>
      </c>
      <c r="BR152" s="47">
        <v>254</v>
      </c>
      <c r="BS152" s="47">
        <v>507</v>
      </c>
      <c r="BT152" s="47">
        <v>19</v>
      </c>
      <c r="BU152" s="47">
        <v>392</v>
      </c>
    </row>
    <row r="153" spans="1:73">
      <c r="A153" t="s">
        <v>519</v>
      </c>
      <c r="B153" t="s">
        <v>508</v>
      </c>
      <c r="C153" t="s">
        <v>65</v>
      </c>
      <c r="D153">
        <v>12</v>
      </c>
      <c r="F153" s="47">
        <v>1449</v>
      </c>
      <c r="G153" s="47">
        <v>971</v>
      </c>
      <c r="H153" s="47">
        <v>233</v>
      </c>
      <c r="I153" s="47">
        <v>245</v>
      </c>
      <c r="J153" s="47">
        <v>971</v>
      </c>
      <c r="K153" s="47">
        <v>478</v>
      </c>
      <c r="L153" s="47">
        <v>733</v>
      </c>
      <c r="M153" s="47">
        <v>716</v>
      </c>
      <c r="N153" s="47">
        <v>1039</v>
      </c>
      <c r="O153" s="47">
        <v>263</v>
      </c>
      <c r="P153" s="47">
        <v>147</v>
      </c>
      <c r="Q153" s="47">
        <v>1191</v>
      </c>
      <c r="R153" s="47">
        <v>258</v>
      </c>
      <c r="S153" s="47">
        <v>1349</v>
      </c>
      <c r="T153" s="47">
        <v>100</v>
      </c>
      <c r="U153" s="47">
        <v>471</v>
      </c>
      <c r="V153" s="47">
        <v>978</v>
      </c>
      <c r="W153" s="47">
        <v>987</v>
      </c>
      <c r="X153" s="47">
        <v>462</v>
      </c>
      <c r="Y153" s="47">
        <v>593</v>
      </c>
      <c r="Z153" s="47">
        <v>91</v>
      </c>
      <c r="AA153" s="47">
        <v>765</v>
      </c>
      <c r="AB153" s="47">
        <v>684</v>
      </c>
      <c r="AC153" s="47">
        <v>765</v>
      </c>
      <c r="AD153" s="47">
        <v>313</v>
      </c>
      <c r="AE153" s="47">
        <v>158</v>
      </c>
      <c r="AF153" s="47">
        <v>298</v>
      </c>
      <c r="AG153" s="47">
        <v>173</v>
      </c>
      <c r="AH153" s="47">
        <v>434</v>
      </c>
      <c r="AI153" s="47">
        <v>37</v>
      </c>
      <c r="AJ153" s="47">
        <v>371</v>
      </c>
      <c r="AK153" s="47">
        <v>607</v>
      </c>
      <c r="AL153" s="47">
        <v>673</v>
      </c>
      <c r="AM153" s="47">
        <v>305</v>
      </c>
      <c r="AN153" s="47">
        <v>915</v>
      </c>
      <c r="AO153" s="47">
        <v>63</v>
      </c>
      <c r="AP153" s="47">
        <v>666</v>
      </c>
      <c r="AQ153" s="47">
        <v>321</v>
      </c>
      <c r="AR153" s="47">
        <v>922</v>
      </c>
      <c r="AS153" s="47">
        <v>65</v>
      </c>
      <c r="AT153" s="47">
        <v>305</v>
      </c>
      <c r="AU153" s="47">
        <v>157</v>
      </c>
      <c r="AV153" s="47">
        <v>427</v>
      </c>
      <c r="AW153" s="47">
        <v>35</v>
      </c>
      <c r="AX153" s="47">
        <v>377</v>
      </c>
      <c r="AY153" s="47">
        <v>307</v>
      </c>
      <c r="AZ153" s="47">
        <v>605</v>
      </c>
      <c r="BA153" s="47">
        <v>79</v>
      </c>
      <c r="BB153" s="47">
        <v>594</v>
      </c>
      <c r="BC153" s="47">
        <v>171</v>
      </c>
      <c r="BD153" s="47">
        <v>744</v>
      </c>
      <c r="BE153" s="47">
        <v>21</v>
      </c>
      <c r="BF153" s="47">
        <v>475</v>
      </c>
      <c r="BG153" s="47">
        <v>716</v>
      </c>
      <c r="BH153" s="47">
        <v>950</v>
      </c>
      <c r="BI153" s="47">
        <v>241</v>
      </c>
      <c r="BJ153" s="47">
        <v>1171</v>
      </c>
      <c r="BK153" s="47">
        <v>20</v>
      </c>
      <c r="BL153" s="47">
        <v>209</v>
      </c>
      <c r="BM153" s="47">
        <v>49</v>
      </c>
      <c r="BN153" s="47">
        <v>21</v>
      </c>
      <c r="BO153" s="47">
        <v>237</v>
      </c>
      <c r="BP153" s="47">
        <v>178</v>
      </c>
      <c r="BQ153" s="47">
        <v>80</v>
      </c>
      <c r="BR153" s="47">
        <v>962</v>
      </c>
      <c r="BS153" s="47">
        <v>387</v>
      </c>
      <c r="BT153" s="47">
        <v>9</v>
      </c>
      <c r="BU153" s="47">
        <v>91</v>
      </c>
    </row>
    <row r="154" spans="1:73">
      <c r="A154" t="s">
        <v>519</v>
      </c>
      <c r="B154" t="s">
        <v>508</v>
      </c>
      <c r="C154" t="s">
        <v>506</v>
      </c>
      <c r="D154">
        <v>13</v>
      </c>
      <c r="F154" s="47">
        <v>772</v>
      </c>
      <c r="G154" s="47">
        <v>290</v>
      </c>
      <c r="H154" s="47">
        <v>173</v>
      </c>
      <c r="I154" s="47">
        <v>309</v>
      </c>
      <c r="J154" s="47">
        <v>290</v>
      </c>
      <c r="K154" s="47">
        <v>482</v>
      </c>
      <c r="L154" s="47">
        <v>150</v>
      </c>
      <c r="M154" s="47">
        <v>622</v>
      </c>
      <c r="N154" s="47">
        <v>290</v>
      </c>
      <c r="O154" s="47">
        <v>248</v>
      </c>
      <c r="P154" s="47">
        <v>234</v>
      </c>
      <c r="Q154" s="47">
        <v>415</v>
      </c>
      <c r="R154" s="47">
        <v>357</v>
      </c>
      <c r="S154" s="47">
        <v>596</v>
      </c>
      <c r="T154" s="47">
        <v>176</v>
      </c>
      <c r="U154" s="47">
        <v>319</v>
      </c>
      <c r="V154" s="47">
        <v>453</v>
      </c>
      <c r="W154" s="47">
        <v>426</v>
      </c>
      <c r="X154" s="47">
        <v>346</v>
      </c>
      <c r="Y154" s="47">
        <v>495</v>
      </c>
      <c r="Z154" s="47">
        <v>45</v>
      </c>
      <c r="AA154" s="47">
        <v>232</v>
      </c>
      <c r="AB154" s="47">
        <v>540</v>
      </c>
      <c r="AC154" s="47">
        <v>232</v>
      </c>
      <c r="AD154" s="47">
        <v>282</v>
      </c>
      <c r="AE154" s="47">
        <v>37</v>
      </c>
      <c r="AF154" s="47">
        <v>115</v>
      </c>
      <c r="AG154" s="47">
        <v>204</v>
      </c>
      <c r="AH154" s="47">
        <v>246</v>
      </c>
      <c r="AI154" s="47">
        <v>73</v>
      </c>
      <c r="AJ154" s="47">
        <v>258</v>
      </c>
      <c r="AK154" s="47">
        <v>195</v>
      </c>
      <c r="AL154" s="47">
        <v>175</v>
      </c>
      <c r="AM154" s="47">
        <v>278</v>
      </c>
      <c r="AN154" s="47">
        <v>350</v>
      </c>
      <c r="AO154" s="47">
        <v>103</v>
      </c>
      <c r="AP154" s="47">
        <v>161</v>
      </c>
      <c r="AQ154" s="47">
        <v>265</v>
      </c>
      <c r="AR154" s="47">
        <v>317</v>
      </c>
      <c r="AS154" s="47">
        <v>109</v>
      </c>
      <c r="AT154" s="47">
        <v>129</v>
      </c>
      <c r="AU154" s="47">
        <v>217</v>
      </c>
      <c r="AV154" s="47">
        <v>279</v>
      </c>
      <c r="AW154" s="47">
        <v>67</v>
      </c>
      <c r="AX154" s="47">
        <v>165</v>
      </c>
      <c r="AY154" s="47">
        <v>375</v>
      </c>
      <c r="AZ154" s="47">
        <v>405</v>
      </c>
      <c r="BA154" s="47">
        <v>135</v>
      </c>
      <c r="BB154" s="47">
        <v>125</v>
      </c>
      <c r="BC154" s="47">
        <v>107</v>
      </c>
      <c r="BD154" s="47">
        <v>191</v>
      </c>
      <c r="BE154" s="47">
        <v>41</v>
      </c>
      <c r="BF154" s="47">
        <v>243</v>
      </c>
      <c r="BG154" s="47">
        <v>172</v>
      </c>
      <c r="BH154" s="47">
        <v>271</v>
      </c>
      <c r="BI154" s="47">
        <v>144</v>
      </c>
      <c r="BJ154" s="47">
        <v>398</v>
      </c>
      <c r="BK154" s="47">
        <v>17</v>
      </c>
      <c r="BL154" s="47">
        <v>297</v>
      </c>
      <c r="BM154" s="47">
        <v>60</v>
      </c>
      <c r="BN154" s="47">
        <v>19</v>
      </c>
      <c r="BO154" s="47">
        <v>338</v>
      </c>
      <c r="BP154" s="47">
        <v>198</v>
      </c>
      <c r="BQ154" s="47">
        <v>159</v>
      </c>
      <c r="BR154" s="47">
        <v>281</v>
      </c>
      <c r="BS154" s="47">
        <v>315</v>
      </c>
      <c r="BT154" s="47">
        <v>9</v>
      </c>
      <c r="BU154" s="47">
        <v>167</v>
      </c>
    </row>
    <row r="155" spans="1:73">
      <c r="A155" t="s">
        <v>519</v>
      </c>
      <c r="B155" t="s">
        <v>508</v>
      </c>
      <c r="C155" t="s">
        <v>507</v>
      </c>
      <c r="D155">
        <v>14</v>
      </c>
      <c r="F155" s="47">
        <v>230</v>
      </c>
      <c r="G155" s="47">
        <v>90</v>
      </c>
      <c r="H155" s="47">
        <v>54</v>
      </c>
      <c r="I155" s="47">
        <v>86</v>
      </c>
      <c r="J155" s="47">
        <v>90</v>
      </c>
      <c r="K155" s="47">
        <v>140</v>
      </c>
      <c r="L155" s="47">
        <v>39</v>
      </c>
      <c r="M155" s="47">
        <v>191</v>
      </c>
      <c r="N155" s="47">
        <v>68</v>
      </c>
      <c r="O155" s="47">
        <v>83</v>
      </c>
      <c r="P155" s="47">
        <v>79</v>
      </c>
      <c r="Q155" s="47">
        <v>113</v>
      </c>
      <c r="R155" s="47">
        <v>117</v>
      </c>
      <c r="S155" s="47">
        <v>181</v>
      </c>
      <c r="T155" s="47">
        <v>49</v>
      </c>
      <c r="U155" s="47">
        <v>115</v>
      </c>
      <c r="V155" s="47">
        <v>115</v>
      </c>
      <c r="W155" s="47">
        <v>121</v>
      </c>
      <c r="X155" s="47">
        <v>109</v>
      </c>
      <c r="Y155" s="47">
        <v>177</v>
      </c>
      <c r="Z155" s="47">
        <v>2</v>
      </c>
      <c r="AA155" s="47">
        <v>51</v>
      </c>
      <c r="AB155" s="47">
        <v>179</v>
      </c>
      <c r="AC155" s="47">
        <v>51</v>
      </c>
      <c r="AD155" s="47">
        <v>108</v>
      </c>
      <c r="AE155" s="47">
        <v>7</v>
      </c>
      <c r="AF155" s="47">
        <v>35</v>
      </c>
      <c r="AG155" s="47">
        <v>80</v>
      </c>
      <c r="AH155" s="47">
        <v>89</v>
      </c>
      <c r="AI155" s="47">
        <v>26</v>
      </c>
      <c r="AJ155" s="47">
        <v>71</v>
      </c>
      <c r="AK155" s="47">
        <v>44</v>
      </c>
      <c r="AL155" s="47">
        <v>55</v>
      </c>
      <c r="AM155" s="47">
        <v>60</v>
      </c>
      <c r="AN155" s="47">
        <v>92</v>
      </c>
      <c r="AO155" s="47">
        <v>23</v>
      </c>
      <c r="AP155" s="47">
        <v>54</v>
      </c>
      <c r="AQ155" s="47">
        <v>67</v>
      </c>
      <c r="AR155" s="47">
        <v>98</v>
      </c>
      <c r="AS155" s="47">
        <v>23</v>
      </c>
      <c r="AT155" s="47">
        <v>36</v>
      </c>
      <c r="AU155" s="47">
        <v>73</v>
      </c>
      <c r="AV155" s="47">
        <v>83</v>
      </c>
      <c r="AW155" s="47">
        <v>26</v>
      </c>
      <c r="AX155" s="47">
        <v>60</v>
      </c>
      <c r="AY155" s="47">
        <v>119</v>
      </c>
      <c r="AZ155" s="47">
        <v>137</v>
      </c>
      <c r="BA155" s="47">
        <v>42</v>
      </c>
      <c r="BB155" s="47">
        <v>30</v>
      </c>
      <c r="BC155" s="47">
        <v>21</v>
      </c>
      <c r="BD155" s="47">
        <v>44</v>
      </c>
      <c r="BE155" s="47">
        <v>7</v>
      </c>
      <c r="BF155" s="47">
        <v>67</v>
      </c>
      <c r="BG155" s="47">
        <v>46</v>
      </c>
      <c r="BH155" s="47">
        <v>74</v>
      </c>
      <c r="BI155" s="47">
        <v>39</v>
      </c>
      <c r="BJ155" s="47">
        <v>103</v>
      </c>
      <c r="BK155" s="47">
        <v>10</v>
      </c>
      <c r="BL155" s="47">
        <v>112</v>
      </c>
      <c r="BM155" s="47">
        <v>5</v>
      </c>
      <c r="BN155" s="47">
        <v>16</v>
      </c>
      <c r="BO155" s="47">
        <v>101</v>
      </c>
      <c r="BP155" s="47">
        <v>78</v>
      </c>
      <c r="BQ155" s="47">
        <v>39</v>
      </c>
      <c r="BR155" s="47">
        <v>86</v>
      </c>
      <c r="BS155" s="47">
        <v>95</v>
      </c>
      <c r="BT155" s="47">
        <v>4</v>
      </c>
      <c r="BU155" s="47">
        <v>45</v>
      </c>
    </row>
    <row r="156" spans="1:73">
      <c r="A156" t="s">
        <v>519</v>
      </c>
      <c r="B156" t="s">
        <v>509</v>
      </c>
      <c r="C156" t="s">
        <v>0</v>
      </c>
      <c r="D156">
        <v>15</v>
      </c>
      <c r="F156" s="47">
        <v>12768</v>
      </c>
      <c r="G156" s="47">
        <v>3579</v>
      </c>
      <c r="H156" s="47">
        <v>3442</v>
      </c>
      <c r="I156" s="47">
        <v>5747</v>
      </c>
      <c r="J156" s="47">
        <v>3579</v>
      </c>
      <c r="K156" s="47">
        <v>9189</v>
      </c>
      <c r="L156" s="47">
        <v>99</v>
      </c>
      <c r="M156" s="47">
        <v>12669</v>
      </c>
      <c r="N156" s="47">
        <v>3693</v>
      </c>
      <c r="O156" s="47">
        <v>5168</v>
      </c>
      <c r="P156" s="47">
        <v>3907</v>
      </c>
      <c r="Q156" s="47">
        <v>6719</v>
      </c>
      <c r="R156" s="47">
        <v>6049</v>
      </c>
      <c r="S156" s="47">
        <v>6628</v>
      </c>
      <c r="T156" s="47">
        <v>6140</v>
      </c>
      <c r="U156" s="47">
        <v>8309</v>
      </c>
      <c r="V156" s="47">
        <v>4459</v>
      </c>
      <c r="W156" s="47">
        <v>6747</v>
      </c>
      <c r="X156" s="47">
        <v>6021</v>
      </c>
      <c r="Y156" s="47">
        <v>6149</v>
      </c>
      <c r="Z156" s="47">
        <v>630</v>
      </c>
      <c r="AA156" s="47">
        <v>5989</v>
      </c>
      <c r="AB156" s="47">
        <v>6779</v>
      </c>
      <c r="AC156" s="47">
        <v>5989</v>
      </c>
      <c r="AD156" s="47">
        <v>5233</v>
      </c>
      <c r="AE156" s="47">
        <v>3076</v>
      </c>
      <c r="AF156" s="47">
        <v>2574</v>
      </c>
      <c r="AG156" s="47">
        <v>5735</v>
      </c>
      <c r="AH156" s="47">
        <v>4356</v>
      </c>
      <c r="AI156" s="47">
        <v>3953</v>
      </c>
      <c r="AJ156" s="47">
        <v>1546</v>
      </c>
      <c r="AK156" s="47">
        <v>2913</v>
      </c>
      <c r="AL156" s="47">
        <v>1005</v>
      </c>
      <c r="AM156" s="47">
        <v>3454</v>
      </c>
      <c r="AN156" s="47">
        <v>2272</v>
      </c>
      <c r="AO156" s="47">
        <v>2187</v>
      </c>
      <c r="AP156" s="47">
        <v>1644</v>
      </c>
      <c r="AQ156" s="47">
        <v>5103</v>
      </c>
      <c r="AR156" s="47">
        <v>3386</v>
      </c>
      <c r="AS156" s="47">
        <v>3361</v>
      </c>
      <c r="AT156" s="47">
        <v>1935</v>
      </c>
      <c r="AU156" s="47">
        <v>4086</v>
      </c>
      <c r="AV156" s="47">
        <v>3242</v>
      </c>
      <c r="AW156" s="47">
        <v>2779</v>
      </c>
      <c r="AX156" s="47">
        <v>1874</v>
      </c>
      <c r="AY156" s="47">
        <v>4905</v>
      </c>
      <c r="AZ156" s="47">
        <v>3272</v>
      </c>
      <c r="BA156" s="47">
        <v>3507</v>
      </c>
      <c r="BB156" s="47">
        <v>1705</v>
      </c>
      <c r="BC156" s="47">
        <v>4284</v>
      </c>
      <c r="BD156" s="47">
        <v>3356</v>
      </c>
      <c r="BE156" s="47">
        <v>2633</v>
      </c>
      <c r="BF156" s="47">
        <v>3098</v>
      </c>
      <c r="BG156" s="47">
        <v>3621</v>
      </c>
      <c r="BH156" s="47">
        <v>3273</v>
      </c>
      <c r="BI156" s="47">
        <v>3446</v>
      </c>
      <c r="BJ156" s="47">
        <v>5118</v>
      </c>
      <c r="BK156" s="47">
        <v>1601</v>
      </c>
      <c r="BL156" s="47">
        <v>3681</v>
      </c>
      <c r="BM156" s="47">
        <v>2368</v>
      </c>
      <c r="BN156" s="47">
        <v>306</v>
      </c>
      <c r="BO156" s="47">
        <v>5743</v>
      </c>
      <c r="BP156" s="47">
        <v>1510</v>
      </c>
      <c r="BQ156" s="47">
        <v>4539</v>
      </c>
      <c r="BR156" s="47">
        <v>2915</v>
      </c>
      <c r="BS156" s="47">
        <v>3713</v>
      </c>
      <c r="BT156" s="47">
        <v>664</v>
      </c>
      <c r="BU156" s="47">
        <v>5476</v>
      </c>
    </row>
    <row r="157" spans="1:73">
      <c r="A157" t="s">
        <v>519</v>
      </c>
      <c r="B157" t="s">
        <v>509</v>
      </c>
      <c r="C157" t="s">
        <v>1</v>
      </c>
      <c r="D157">
        <v>16</v>
      </c>
      <c r="F157" s="47">
        <v>9416</v>
      </c>
      <c r="G157" s="47">
        <v>2167</v>
      </c>
      <c r="H157" s="47">
        <v>2743</v>
      </c>
      <c r="I157" s="47">
        <v>4506</v>
      </c>
      <c r="J157" s="47">
        <v>2167</v>
      </c>
      <c r="K157" s="47">
        <v>7249</v>
      </c>
      <c r="L157" s="47">
        <v>0</v>
      </c>
      <c r="M157" s="47">
        <v>9416</v>
      </c>
      <c r="N157" s="47">
        <v>2022</v>
      </c>
      <c r="O157" s="47">
        <v>4632</v>
      </c>
      <c r="P157" s="47">
        <v>2762</v>
      </c>
      <c r="Q157" s="47">
        <v>4707</v>
      </c>
      <c r="R157" s="47">
        <v>4709</v>
      </c>
      <c r="S157" s="47">
        <v>4190</v>
      </c>
      <c r="T157" s="47">
        <v>5226</v>
      </c>
      <c r="U157" s="47">
        <v>5415</v>
      </c>
      <c r="V157" s="47">
        <v>4001</v>
      </c>
      <c r="W157" s="47">
        <v>5505</v>
      </c>
      <c r="X157" s="47">
        <v>3911</v>
      </c>
      <c r="Y157" s="47">
        <v>1988</v>
      </c>
      <c r="Z157" s="47">
        <v>850</v>
      </c>
      <c r="AA157" s="47">
        <v>6578</v>
      </c>
      <c r="AB157" s="47">
        <v>2838</v>
      </c>
      <c r="AC157" s="47">
        <v>6578</v>
      </c>
      <c r="AD157" s="47">
        <v>2183</v>
      </c>
      <c r="AE157" s="47">
        <v>3232</v>
      </c>
      <c r="AF157" s="47">
        <v>1418</v>
      </c>
      <c r="AG157" s="47">
        <v>3997</v>
      </c>
      <c r="AH157" s="47">
        <v>2400</v>
      </c>
      <c r="AI157" s="47">
        <v>3015</v>
      </c>
      <c r="AJ157" s="47">
        <v>655</v>
      </c>
      <c r="AK157" s="47">
        <v>3346</v>
      </c>
      <c r="AL157" s="47">
        <v>749</v>
      </c>
      <c r="AM157" s="47">
        <v>3252</v>
      </c>
      <c r="AN157" s="47">
        <v>1790</v>
      </c>
      <c r="AO157" s="47">
        <v>2211</v>
      </c>
      <c r="AP157" s="47">
        <v>1012</v>
      </c>
      <c r="AQ157" s="47">
        <v>4493</v>
      </c>
      <c r="AR157" s="47">
        <v>2291</v>
      </c>
      <c r="AS157" s="47">
        <v>3214</v>
      </c>
      <c r="AT157" s="47">
        <v>1155</v>
      </c>
      <c r="AU157" s="47">
        <v>2756</v>
      </c>
      <c r="AV157" s="47">
        <v>1899</v>
      </c>
      <c r="AW157" s="47">
        <v>2012</v>
      </c>
      <c r="AX157" s="47">
        <v>697</v>
      </c>
      <c r="AY157" s="47">
        <v>2141</v>
      </c>
      <c r="AZ157" s="47">
        <v>1026</v>
      </c>
      <c r="BA157" s="47">
        <v>1812</v>
      </c>
      <c r="BB157" s="47">
        <v>1470</v>
      </c>
      <c r="BC157" s="47">
        <v>5108</v>
      </c>
      <c r="BD157" s="47">
        <v>3164</v>
      </c>
      <c r="BE157" s="47">
        <v>3414</v>
      </c>
      <c r="BF157" s="47">
        <v>1197</v>
      </c>
      <c r="BG157" s="47">
        <v>3510</v>
      </c>
      <c r="BH157" s="47">
        <v>1959</v>
      </c>
      <c r="BI157" s="47">
        <v>2748</v>
      </c>
      <c r="BJ157" s="47">
        <v>3073</v>
      </c>
      <c r="BK157" s="47">
        <v>1634</v>
      </c>
      <c r="BL157" s="47">
        <v>1641</v>
      </c>
      <c r="BM157" s="47">
        <v>3068</v>
      </c>
      <c r="BN157" s="47">
        <v>208</v>
      </c>
      <c r="BO157" s="47">
        <v>4501</v>
      </c>
      <c r="BP157" s="47">
        <v>1117</v>
      </c>
      <c r="BQ157" s="47">
        <v>3592</v>
      </c>
      <c r="BR157" s="47">
        <v>1621</v>
      </c>
      <c r="BS157" s="47">
        <v>2569</v>
      </c>
      <c r="BT157" s="47">
        <v>546</v>
      </c>
      <c r="BU157" s="47">
        <v>4680</v>
      </c>
    </row>
    <row r="158" spans="1:73">
      <c r="A158" t="s">
        <v>519</v>
      </c>
      <c r="B158" t="s">
        <v>509</v>
      </c>
      <c r="C158" t="s">
        <v>505</v>
      </c>
      <c r="D158">
        <v>17</v>
      </c>
      <c r="F158" s="47">
        <v>2685</v>
      </c>
      <c r="G158" s="47">
        <v>611</v>
      </c>
      <c r="H158" s="47">
        <v>706</v>
      </c>
      <c r="I158" s="47">
        <v>1368</v>
      </c>
      <c r="J158" s="47">
        <v>611</v>
      </c>
      <c r="K158" s="47">
        <v>2074</v>
      </c>
      <c r="L158" s="47">
        <v>3</v>
      </c>
      <c r="M158" s="47">
        <v>2682</v>
      </c>
      <c r="N158" s="47">
        <v>357</v>
      </c>
      <c r="O158" s="47">
        <v>1138</v>
      </c>
      <c r="P158" s="47">
        <v>1190</v>
      </c>
      <c r="Q158" s="47">
        <v>934</v>
      </c>
      <c r="R158" s="47">
        <v>1751</v>
      </c>
      <c r="S158" s="47">
        <v>986</v>
      </c>
      <c r="T158" s="47">
        <v>1699</v>
      </c>
      <c r="U158" s="47">
        <v>2139</v>
      </c>
      <c r="V158" s="47">
        <v>546</v>
      </c>
      <c r="W158" s="47">
        <v>994</v>
      </c>
      <c r="X158" s="47">
        <v>1691</v>
      </c>
      <c r="Y158" s="47">
        <v>1434</v>
      </c>
      <c r="Z158" s="47">
        <v>165</v>
      </c>
      <c r="AA158" s="47">
        <v>1086</v>
      </c>
      <c r="AB158" s="47">
        <v>1599</v>
      </c>
      <c r="AC158" s="47">
        <v>1086</v>
      </c>
      <c r="AD158" s="47">
        <v>1439</v>
      </c>
      <c r="AE158" s="47">
        <v>700</v>
      </c>
      <c r="AF158" s="47">
        <v>475</v>
      </c>
      <c r="AG158" s="47">
        <v>1664</v>
      </c>
      <c r="AH158" s="47">
        <v>774</v>
      </c>
      <c r="AI158" s="47">
        <v>1365</v>
      </c>
      <c r="AJ158" s="47">
        <v>160</v>
      </c>
      <c r="AK158" s="47">
        <v>386</v>
      </c>
      <c r="AL158" s="47">
        <v>136</v>
      </c>
      <c r="AM158" s="47">
        <v>410</v>
      </c>
      <c r="AN158" s="47">
        <v>212</v>
      </c>
      <c r="AO158" s="47">
        <v>334</v>
      </c>
      <c r="AP158" s="47">
        <v>234</v>
      </c>
      <c r="AQ158" s="47">
        <v>760</v>
      </c>
      <c r="AR158" s="47">
        <v>355</v>
      </c>
      <c r="AS158" s="47">
        <v>639</v>
      </c>
      <c r="AT158" s="47">
        <v>377</v>
      </c>
      <c r="AU158" s="47">
        <v>1314</v>
      </c>
      <c r="AV158" s="47">
        <v>631</v>
      </c>
      <c r="AW158" s="47">
        <v>1060</v>
      </c>
      <c r="AX158" s="47">
        <v>318</v>
      </c>
      <c r="AY158" s="47">
        <v>1281</v>
      </c>
      <c r="AZ158" s="47">
        <v>516</v>
      </c>
      <c r="BA158" s="47">
        <v>1083</v>
      </c>
      <c r="BB158" s="47">
        <v>293</v>
      </c>
      <c r="BC158" s="47">
        <v>793</v>
      </c>
      <c r="BD158" s="47">
        <v>470</v>
      </c>
      <c r="BE158" s="47">
        <v>616</v>
      </c>
      <c r="BF158" s="47">
        <v>421</v>
      </c>
      <c r="BG158" s="47">
        <v>513</v>
      </c>
      <c r="BH158" s="47">
        <v>488</v>
      </c>
      <c r="BI158" s="47">
        <v>446</v>
      </c>
      <c r="BJ158" s="47">
        <v>614</v>
      </c>
      <c r="BK158" s="47">
        <v>320</v>
      </c>
      <c r="BL158" s="47">
        <v>1178</v>
      </c>
      <c r="BM158" s="47">
        <v>573</v>
      </c>
      <c r="BN158" s="47">
        <v>123</v>
      </c>
      <c r="BO158" s="47">
        <v>1628</v>
      </c>
      <c r="BP158" s="47">
        <v>372</v>
      </c>
      <c r="BQ158" s="47">
        <v>1379</v>
      </c>
      <c r="BR158" s="47">
        <v>397</v>
      </c>
      <c r="BS158" s="47">
        <v>589</v>
      </c>
      <c r="BT158" s="47">
        <v>214</v>
      </c>
      <c r="BU158" s="47">
        <v>1485</v>
      </c>
    </row>
    <row r="159" spans="1:73">
      <c r="A159" t="s">
        <v>519</v>
      </c>
      <c r="B159" t="s">
        <v>509</v>
      </c>
      <c r="C159" t="s">
        <v>74</v>
      </c>
      <c r="D159">
        <v>18</v>
      </c>
      <c r="F159" s="47">
        <v>200</v>
      </c>
      <c r="G159" s="47">
        <v>37</v>
      </c>
      <c r="H159" s="47">
        <v>63</v>
      </c>
      <c r="I159" s="47">
        <v>100</v>
      </c>
      <c r="J159" s="47">
        <v>37</v>
      </c>
      <c r="K159" s="47">
        <v>163</v>
      </c>
      <c r="L159" s="47">
        <v>0</v>
      </c>
      <c r="M159" s="47">
        <v>200</v>
      </c>
      <c r="N159" s="47">
        <v>25</v>
      </c>
      <c r="O159" s="47">
        <v>76</v>
      </c>
      <c r="P159" s="47">
        <v>99</v>
      </c>
      <c r="Q159" s="47">
        <v>62</v>
      </c>
      <c r="R159" s="47">
        <v>138</v>
      </c>
      <c r="S159" s="47">
        <v>91</v>
      </c>
      <c r="T159" s="47">
        <v>109</v>
      </c>
      <c r="U159" s="47">
        <v>151</v>
      </c>
      <c r="V159" s="47">
        <v>49</v>
      </c>
      <c r="W159" s="47">
        <v>95</v>
      </c>
      <c r="X159" s="47">
        <v>105</v>
      </c>
      <c r="Y159" s="47">
        <v>69</v>
      </c>
      <c r="Z159" s="47">
        <v>5</v>
      </c>
      <c r="AA159" s="47">
        <v>126</v>
      </c>
      <c r="AB159" s="47">
        <v>74</v>
      </c>
      <c r="AC159" s="47">
        <v>126</v>
      </c>
      <c r="AD159" s="47">
        <v>65</v>
      </c>
      <c r="AE159" s="47">
        <v>86</v>
      </c>
      <c r="AF159" s="47">
        <v>31</v>
      </c>
      <c r="AG159" s="47">
        <v>120</v>
      </c>
      <c r="AH159" s="47">
        <v>69</v>
      </c>
      <c r="AI159" s="47">
        <v>82</v>
      </c>
      <c r="AJ159" s="47">
        <v>9</v>
      </c>
      <c r="AK159" s="47">
        <v>40</v>
      </c>
      <c r="AL159" s="47">
        <v>6</v>
      </c>
      <c r="AM159" s="47">
        <v>43</v>
      </c>
      <c r="AN159" s="47">
        <v>22</v>
      </c>
      <c r="AO159" s="47">
        <v>27</v>
      </c>
      <c r="AP159" s="47">
        <v>22</v>
      </c>
      <c r="AQ159" s="47">
        <v>73</v>
      </c>
      <c r="AR159" s="47">
        <v>46</v>
      </c>
      <c r="AS159" s="47">
        <v>49</v>
      </c>
      <c r="AT159" s="47">
        <v>15</v>
      </c>
      <c r="AU159" s="47">
        <v>90</v>
      </c>
      <c r="AV159" s="47">
        <v>45</v>
      </c>
      <c r="AW159" s="47">
        <v>60</v>
      </c>
      <c r="AX159" s="47">
        <v>7</v>
      </c>
      <c r="AY159" s="47">
        <v>67</v>
      </c>
      <c r="AZ159" s="47">
        <v>27</v>
      </c>
      <c r="BA159" s="47">
        <v>47</v>
      </c>
      <c r="BB159" s="47">
        <v>30</v>
      </c>
      <c r="BC159" s="47">
        <v>96</v>
      </c>
      <c r="BD159" s="47">
        <v>64</v>
      </c>
      <c r="BE159" s="47">
        <v>62</v>
      </c>
      <c r="BF159" s="47">
        <v>13</v>
      </c>
      <c r="BG159" s="47">
        <v>49</v>
      </c>
      <c r="BH159" s="47">
        <v>34</v>
      </c>
      <c r="BI159" s="47">
        <v>28</v>
      </c>
      <c r="BJ159" s="47">
        <v>51</v>
      </c>
      <c r="BK159" s="47">
        <v>11</v>
      </c>
      <c r="BL159" s="47">
        <v>61</v>
      </c>
      <c r="BM159" s="47">
        <v>77</v>
      </c>
      <c r="BN159" s="47">
        <v>3</v>
      </c>
      <c r="BO159" s="47">
        <v>135</v>
      </c>
      <c r="BP159" s="47">
        <v>40</v>
      </c>
      <c r="BQ159" s="47">
        <v>98</v>
      </c>
      <c r="BR159" s="47">
        <v>33</v>
      </c>
      <c r="BS159" s="47">
        <v>58</v>
      </c>
      <c r="BT159" s="47">
        <v>4</v>
      </c>
      <c r="BU159" s="47">
        <v>105</v>
      </c>
    </row>
    <row r="160" spans="1:73">
      <c r="A160" t="s">
        <v>519</v>
      </c>
      <c r="B160" t="s">
        <v>509</v>
      </c>
      <c r="C160" t="s">
        <v>65</v>
      </c>
      <c r="D160">
        <v>19</v>
      </c>
      <c r="F160" s="47">
        <v>3454</v>
      </c>
      <c r="G160" s="47">
        <v>929</v>
      </c>
      <c r="H160" s="47">
        <v>926</v>
      </c>
      <c r="I160" s="47">
        <v>1599</v>
      </c>
      <c r="J160" s="47">
        <v>929</v>
      </c>
      <c r="K160" s="47">
        <v>2525</v>
      </c>
      <c r="L160" s="47">
        <v>33</v>
      </c>
      <c r="M160" s="47">
        <v>3421</v>
      </c>
      <c r="N160" s="47">
        <v>1195</v>
      </c>
      <c r="O160" s="47">
        <v>1485</v>
      </c>
      <c r="P160" s="47">
        <v>774</v>
      </c>
      <c r="Q160" s="47">
        <v>2164</v>
      </c>
      <c r="R160" s="47">
        <v>1290</v>
      </c>
      <c r="S160" s="47">
        <v>1585</v>
      </c>
      <c r="T160" s="47">
        <v>1869</v>
      </c>
      <c r="U160" s="47">
        <v>1779</v>
      </c>
      <c r="V160" s="47">
        <v>1675</v>
      </c>
      <c r="W160" s="47">
        <v>2668</v>
      </c>
      <c r="X160" s="47">
        <v>786</v>
      </c>
      <c r="Y160" s="47">
        <v>322</v>
      </c>
      <c r="Z160" s="47">
        <v>576</v>
      </c>
      <c r="AA160" s="47">
        <v>2556</v>
      </c>
      <c r="AB160" s="47">
        <v>898</v>
      </c>
      <c r="AC160" s="47">
        <v>2556</v>
      </c>
      <c r="AD160" s="47">
        <v>545</v>
      </c>
      <c r="AE160" s="47">
        <v>1234</v>
      </c>
      <c r="AF160" s="47">
        <v>509</v>
      </c>
      <c r="AG160" s="47">
        <v>1270</v>
      </c>
      <c r="AH160" s="47">
        <v>856</v>
      </c>
      <c r="AI160" s="47">
        <v>923</v>
      </c>
      <c r="AJ160" s="47">
        <v>353</v>
      </c>
      <c r="AK160" s="47">
        <v>1322</v>
      </c>
      <c r="AL160" s="47">
        <v>420</v>
      </c>
      <c r="AM160" s="47">
        <v>1255</v>
      </c>
      <c r="AN160" s="47">
        <v>729</v>
      </c>
      <c r="AO160" s="47">
        <v>946</v>
      </c>
      <c r="AP160" s="47">
        <v>719</v>
      </c>
      <c r="AQ160" s="47">
        <v>1949</v>
      </c>
      <c r="AR160" s="47">
        <v>1227</v>
      </c>
      <c r="AS160" s="47">
        <v>1441</v>
      </c>
      <c r="AT160" s="47">
        <v>210</v>
      </c>
      <c r="AU160" s="47">
        <v>576</v>
      </c>
      <c r="AV160" s="47">
        <v>358</v>
      </c>
      <c r="AW160" s="47">
        <v>428</v>
      </c>
      <c r="AX160" s="47">
        <v>297</v>
      </c>
      <c r="AY160" s="47">
        <v>601</v>
      </c>
      <c r="AZ160" s="47">
        <v>265</v>
      </c>
      <c r="BA160" s="47">
        <v>633</v>
      </c>
      <c r="BB160" s="47">
        <v>632</v>
      </c>
      <c r="BC160" s="47">
        <v>1924</v>
      </c>
      <c r="BD160" s="47">
        <v>1320</v>
      </c>
      <c r="BE160" s="47">
        <v>1236</v>
      </c>
      <c r="BF160" s="47">
        <v>496</v>
      </c>
      <c r="BG160" s="47">
        <v>1668</v>
      </c>
      <c r="BH160" s="47">
        <v>870</v>
      </c>
      <c r="BI160" s="47">
        <v>1294</v>
      </c>
      <c r="BJ160" s="47">
        <v>1274</v>
      </c>
      <c r="BK160" s="47">
        <v>890</v>
      </c>
      <c r="BL160" s="47">
        <v>402</v>
      </c>
      <c r="BM160" s="47">
        <v>888</v>
      </c>
      <c r="BN160" s="47">
        <v>59</v>
      </c>
      <c r="BO160" s="47">
        <v>1231</v>
      </c>
      <c r="BP160" s="47">
        <v>311</v>
      </c>
      <c r="BQ160" s="47">
        <v>979</v>
      </c>
      <c r="BR160" s="47">
        <v>569</v>
      </c>
      <c r="BS160" s="47">
        <v>1016</v>
      </c>
      <c r="BT160" s="47">
        <v>360</v>
      </c>
      <c r="BU160" s="47">
        <v>1509</v>
      </c>
    </row>
    <row r="161" spans="1:73">
      <c r="A161" t="s">
        <v>519</v>
      </c>
      <c r="B161" t="s">
        <v>509</v>
      </c>
      <c r="C161" t="s">
        <v>506</v>
      </c>
      <c r="D161">
        <v>20</v>
      </c>
      <c r="F161" s="47">
        <v>1640</v>
      </c>
      <c r="G161" s="47">
        <v>278</v>
      </c>
      <c r="H161" s="47">
        <v>368</v>
      </c>
      <c r="I161" s="47">
        <v>994</v>
      </c>
      <c r="J161" s="47">
        <v>278</v>
      </c>
      <c r="K161" s="47">
        <v>1362</v>
      </c>
      <c r="L161" s="47">
        <v>9</v>
      </c>
      <c r="M161" s="47">
        <v>1631</v>
      </c>
      <c r="N161" s="47">
        <v>465</v>
      </c>
      <c r="O161" s="47">
        <v>699</v>
      </c>
      <c r="P161" s="47">
        <v>476</v>
      </c>
      <c r="Q161" s="47">
        <v>864</v>
      </c>
      <c r="R161" s="47">
        <v>776</v>
      </c>
      <c r="S161" s="47">
        <v>858</v>
      </c>
      <c r="T161" s="47">
        <v>782</v>
      </c>
      <c r="U161" s="47">
        <v>727</v>
      </c>
      <c r="V161" s="47">
        <v>913</v>
      </c>
      <c r="W161" s="47">
        <v>1201</v>
      </c>
      <c r="X161" s="47">
        <v>439</v>
      </c>
      <c r="Y161" s="47">
        <v>328</v>
      </c>
      <c r="Z161" s="47">
        <v>43</v>
      </c>
      <c r="AA161" s="47">
        <v>1269</v>
      </c>
      <c r="AB161" s="47">
        <v>371</v>
      </c>
      <c r="AC161" s="47">
        <v>1269</v>
      </c>
      <c r="AD161" s="47">
        <v>216</v>
      </c>
      <c r="AE161" s="47">
        <v>511</v>
      </c>
      <c r="AF161" s="47">
        <v>139</v>
      </c>
      <c r="AG161" s="47">
        <v>588</v>
      </c>
      <c r="AH161" s="47">
        <v>363</v>
      </c>
      <c r="AI161" s="47">
        <v>364</v>
      </c>
      <c r="AJ161" s="47">
        <v>155</v>
      </c>
      <c r="AK161" s="47">
        <v>758</v>
      </c>
      <c r="AL161" s="47">
        <v>139</v>
      </c>
      <c r="AM161" s="47">
        <v>774</v>
      </c>
      <c r="AN161" s="47">
        <v>495</v>
      </c>
      <c r="AO161" s="47">
        <v>418</v>
      </c>
      <c r="AP161" s="47">
        <v>189</v>
      </c>
      <c r="AQ161" s="47">
        <v>1012</v>
      </c>
      <c r="AR161" s="47">
        <v>629</v>
      </c>
      <c r="AS161" s="47">
        <v>572</v>
      </c>
      <c r="AT161" s="47">
        <v>89</v>
      </c>
      <c r="AU161" s="47">
        <v>350</v>
      </c>
      <c r="AV161" s="47">
        <v>229</v>
      </c>
      <c r="AW161" s="47">
        <v>210</v>
      </c>
      <c r="AX161" s="47">
        <v>67</v>
      </c>
      <c r="AY161" s="47">
        <v>304</v>
      </c>
      <c r="AZ161" s="47">
        <v>142</v>
      </c>
      <c r="BA161" s="47">
        <v>229</v>
      </c>
      <c r="BB161" s="47">
        <v>211</v>
      </c>
      <c r="BC161" s="47">
        <v>1058</v>
      </c>
      <c r="BD161" s="47">
        <v>716</v>
      </c>
      <c r="BE161" s="47">
        <v>553</v>
      </c>
      <c r="BF161" s="47">
        <v>143</v>
      </c>
      <c r="BG161" s="47">
        <v>721</v>
      </c>
      <c r="BH161" s="47">
        <v>261</v>
      </c>
      <c r="BI161" s="47">
        <v>603</v>
      </c>
      <c r="BJ161" s="47">
        <v>637</v>
      </c>
      <c r="BK161" s="47">
        <v>227</v>
      </c>
      <c r="BL161" s="47">
        <v>228</v>
      </c>
      <c r="BM161" s="47">
        <v>548</v>
      </c>
      <c r="BN161" s="47">
        <v>17</v>
      </c>
      <c r="BO161" s="47">
        <v>759</v>
      </c>
      <c r="BP161" s="47">
        <v>221</v>
      </c>
      <c r="BQ161" s="47">
        <v>555</v>
      </c>
      <c r="BR161" s="47">
        <v>224</v>
      </c>
      <c r="BS161" s="47">
        <v>634</v>
      </c>
      <c r="BT161" s="47">
        <v>54</v>
      </c>
      <c r="BU161" s="47">
        <v>728</v>
      </c>
    </row>
    <row r="162" spans="1:73">
      <c r="A162" t="s">
        <v>519</v>
      </c>
      <c r="B162" t="s">
        <v>509</v>
      </c>
      <c r="C162" t="s">
        <v>507</v>
      </c>
      <c r="D162">
        <v>21</v>
      </c>
      <c r="F162" s="47">
        <v>9488</v>
      </c>
      <c r="G162" s="47">
        <v>2466</v>
      </c>
      <c r="H162" s="47">
        <v>2713</v>
      </c>
      <c r="I162" s="47">
        <v>4309</v>
      </c>
      <c r="J162" s="47">
        <v>2466</v>
      </c>
      <c r="K162" s="47">
        <v>7022</v>
      </c>
      <c r="L162" s="47">
        <v>61</v>
      </c>
      <c r="M162" s="47">
        <v>9427</v>
      </c>
      <c r="N162" s="47">
        <v>2693</v>
      </c>
      <c r="O162" s="47">
        <v>4465</v>
      </c>
      <c r="P162" s="47">
        <v>2330</v>
      </c>
      <c r="Q162" s="47">
        <v>5475</v>
      </c>
      <c r="R162" s="47">
        <v>4013</v>
      </c>
      <c r="S162" s="47">
        <v>4188</v>
      </c>
      <c r="T162" s="47">
        <v>5300</v>
      </c>
      <c r="U162" s="47">
        <v>6307</v>
      </c>
      <c r="V162" s="47">
        <v>3181</v>
      </c>
      <c r="W162" s="47">
        <v>6007</v>
      </c>
      <c r="X162" s="47">
        <v>3481</v>
      </c>
      <c r="Y162" s="47">
        <v>1271</v>
      </c>
      <c r="Z162" s="47">
        <v>1660</v>
      </c>
      <c r="AA162" s="47">
        <v>6557</v>
      </c>
      <c r="AB162" s="47">
        <v>2931</v>
      </c>
      <c r="AC162" s="47">
        <v>6557</v>
      </c>
      <c r="AD162" s="47">
        <v>2083</v>
      </c>
      <c r="AE162" s="47">
        <v>4224</v>
      </c>
      <c r="AF162" s="47">
        <v>1672</v>
      </c>
      <c r="AG162" s="47">
        <v>4635</v>
      </c>
      <c r="AH162" s="47">
        <v>2677</v>
      </c>
      <c r="AI162" s="47">
        <v>3630</v>
      </c>
      <c r="AJ162" s="47">
        <v>848</v>
      </c>
      <c r="AK162" s="47">
        <v>2333</v>
      </c>
      <c r="AL162" s="47">
        <v>794</v>
      </c>
      <c r="AM162" s="47">
        <v>2387</v>
      </c>
      <c r="AN162" s="47">
        <v>1511</v>
      </c>
      <c r="AO162" s="47">
        <v>1670</v>
      </c>
      <c r="AP162" s="47">
        <v>1585</v>
      </c>
      <c r="AQ162" s="47">
        <v>4422</v>
      </c>
      <c r="AR162" s="47">
        <v>2737</v>
      </c>
      <c r="AS162" s="47">
        <v>3270</v>
      </c>
      <c r="AT162" s="47">
        <v>881</v>
      </c>
      <c r="AU162" s="47">
        <v>2600</v>
      </c>
      <c r="AV162" s="47">
        <v>1451</v>
      </c>
      <c r="AW162" s="47">
        <v>2030</v>
      </c>
      <c r="AX162" s="47">
        <v>863</v>
      </c>
      <c r="AY162" s="47">
        <v>2068</v>
      </c>
      <c r="AZ162" s="47">
        <v>814</v>
      </c>
      <c r="BA162" s="47">
        <v>2117</v>
      </c>
      <c r="BB162" s="47">
        <v>1603</v>
      </c>
      <c r="BC162" s="47">
        <v>4954</v>
      </c>
      <c r="BD162" s="47">
        <v>3374</v>
      </c>
      <c r="BE162" s="47">
        <v>3183</v>
      </c>
      <c r="BF162" s="47">
        <v>1487</v>
      </c>
      <c r="BG162" s="47">
        <v>3988</v>
      </c>
      <c r="BH162" s="47">
        <v>2272</v>
      </c>
      <c r="BI162" s="47">
        <v>3203</v>
      </c>
      <c r="BJ162" s="47">
        <v>3220</v>
      </c>
      <c r="BK162" s="47">
        <v>2255</v>
      </c>
      <c r="BL162" s="47">
        <v>1444</v>
      </c>
      <c r="BM162" s="47">
        <v>2569</v>
      </c>
      <c r="BN162" s="47">
        <v>194</v>
      </c>
      <c r="BO162" s="47">
        <v>3819</v>
      </c>
      <c r="BP162" s="47">
        <v>968</v>
      </c>
      <c r="BQ162" s="47">
        <v>3045</v>
      </c>
      <c r="BR162" s="47">
        <v>1560</v>
      </c>
      <c r="BS162" s="47">
        <v>2628</v>
      </c>
      <c r="BT162" s="47">
        <v>906</v>
      </c>
      <c r="BU162" s="47">
        <v>4394</v>
      </c>
    </row>
    <row r="163" spans="1:73">
      <c r="A163" t="s">
        <v>519</v>
      </c>
      <c r="B163" t="s">
        <v>510</v>
      </c>
      <c r="C163" t="s">
        <v>0</v>
      </c>
      <c r="D163">
        <v>22</v>
      </c>
      <c r="F163" s="47">
        <v>1608</v>
      </c>
      <c r="G163" s="47">
        <v>472</v>
      </c>
      <c r="H163" s="47">
        <v>434</v>
      </c>
      <c r="I163" s="47">
        <v>702</v>
      </c>
      <c r="J163" s="47">
        <v>472</v>
      </c>
      <c r="K163" s="47">
        <v>1136</v>
      </c>
      <c r="L163" s="47">
        <v>171</v>
      </c>
      <c r="M163" s="47">
        <v>1437</v>
      </c>
      <c r="N163" s="47">
        <v>824</v>
      </c>
      <c r="O163" s="47">
        <v>607</v>
      </c>
      <c r="P163" s="47">
        <v>177</v>
      </c>
      <c r="Q163" s="47">
        <v>1260</v>
      </c>
      <c r="R163" s="47">
        <v>348</v>
      </c>
      <c r="S163" s="47">
        <v>760</v>
      </c>
      <c r="T163" s="47">
        <v>848</v>
      </c>
      <c r="U163" s="47">
        <v>600</v>
      </c>
      <c r="V163" s="47">
        <v>1008</v>
      </c>
      <c r="W163" s="47">
        <v>1035</v>
      </c>
      <c r="X163" s="47">
        <v>573</v>
      </c>
      <c r="Y163" s="47">
        <v>2</v>
      </c>
      <c r="Z163" s="47">
        <v>1</v>
      </c>
      <c r="AA163" s="47">
        <v>1605</v>
      </c>
      <c r="AB163" s="47">
        <v>3</v>
      </c>
      <c r="AC163" s="47">
        <v>1605</v>
      </c>
      <c r="AD163" s="47">
        <v>2</v>
      </c>
      <c r="AE163" s="47">
        <v>598</v>
      </c>
      <c r="AF163" s="47">
        <v>153</v>
      </c>
      <c r="AG163" s="47">
        <v>447</v>
      </c>
      <c r="AH163" s="47">
        <v>281</v>
      </c>
      <c r="AI163" s="47">
        <v>319</v>
      </c>
      <c r="AJ163" s="47">
        <v>1</v>
      </c>
      <c r="AK163" s="47">
        <v>1007</v>
      </c>
      <c r="AL163" s="47">
        <v>319</v>
      </c>
      <c r="AM163" s="47">
        <v>689</v>
      </c>
      <c r="AN163" s="47">
        <v>479</v>
      </c>
      <c r="AO163" s="47">
        <v>529</v>
      </c>
      <c r="AP163" s="47">
        <v>343</v>
      </c>
      <c r="AQ163" s="47">
        <v>692</v>
      </c>
      <c r="AR163" s="47">
        <v>513</v>
      </c>
      <c r="AS163" s="47">
        <v>522</v>
      </c>
      <c r="AT163" s="47">
        <v>129</v>
      </c>
      <c r="AU163" s="47">
        <v>444</v>
      </c>
      <c r="AV163" s="47">
        <v>247</v>
      </c>
      <c r="AW163" s="47">
        <v>326</v>
      </c>
      <c r="AX163" s="47">
        <v>1</v>
      </c>
      <c r="AY163" s="47">
        <v>2</v>
      </c>
      <c r="AZ163" s="47">
        <v>2</v>
      </c>
      <c r="BA163" s="47">
        <v>1</v>
      </c>
      <c r="BB163" s="47">
        <v>471</v>
      </c>
      <c r="BC163" s="47">
        <v>1134</v>
      </c>
      <c r="BD163" s="47">
        <v>758</v>
      </c>
      <c r="BE163" s="47">
        <v>847</v>
      </c>
      <c r="BF163" s="47">
        <v>1</v>
      </c>
      <c r="BG163" s="47">
        <v>1259</v>
      </c>
      <c r="BH163" s="47">
        <v>467</v>
      </c>
      <c r="BI163" s="47">
        <v>793</v>
      </c>
      <c r="BJ163" s="47">
        <v>641</v>
      </c>
      <c r="BK163" s="47">
        <v>619</v>
      </c>
      <c r="BL163" s="47">
        <v>2</v>
      </c>
      <c r="BM163" s="47">
        <v>346</v>
      </c>
      <c r="BN163" s="47">
        <v>5</v>
      </c>
      <c r="BO163" s="47">
        <v>343</v>
      </c>
      <c r="BP163" s="47">
        <v>119</v>
      </c>
      <c r="BQ163" s="47">
        <v>229</v>
      </c>
      <c r="BR163" s="47">
        <v>275</v>
      </c>
      <c r="BS163" s="47">
        <v>485</v>
      </c>
      <c r="BT163" s="47">
        <v>197</v>
      </c>
      <c r="BU163" s="47">
        <v>651</v>
      </c>
    </row>
    <row r="164" spans="1:73">
      <c r="A164" t="s">
        <v>519</v>
      </c>
      <c r="B164" t="s">
        <v>510</v>
      </c>
      <c r="C164" t="s">
        <v>1</v>
      </c>
      <c r="D164">
        <v>23</v>
      </c>
      <c r="F164" s="47">
        <v>4714</v>
      </c>
      <c r="G164" s="47">
        <v>781</v>
      </c>
      <c r="H164" s="47">
        <v>1240</v>
      </c>
      <c r="I164" s="47">
        <v>2693</v>
      </c>
      <c r="J164" s="47">
        <v>781</v>
      </c>
      <c r="K164" s="47">
        <v>3933</v>
      </c>
      <c r="L164" s="47">
        <v>28</v>
      </c>
      <c r="M164" s="47">
        <v>4686</v>
      </c>
      <c r="N164" s="47">
        <v>1123</v>
      </c>
      <c r="O164" s="47">
        <v>2597</v>
      </c>
      <c r="P164" s="47">
        <v>994</v>
      </c>
      <c r="Q164" s="47">
        <v>2825</v>
      </c>
      <c r="R164" s="47">
        <v>1889</v>
      </c>
      <c r="S164" s="47">
        <v>2216</v>
      </c>
      <c r="T164" s="47">
        <v>2498</v>
      </c>
      <c r="U164" s="47">
        <v>2542</v>
      </c>
      <c r="V164" s="47">
        <v>2172</v>
      </c>
      <c r="W164" s="47">
        <v>2137</v>
      </c>
      <c r="X164" s="47">
        <v>2577</v>
      </c>
      <c r="Y164" s="47">
        <v>39</v>
      </c>
      <c r="Z164" s="47">
        <v>19</v>
      </c>
      <c r="AA164" s="47">
        <v>4656</v>
      </c>
      <c r="AB164" s="47">
        <v>58</v>
      </c>
      <c r="AC164" s="47">
        <v>4656</v>
      </c>
      <c r="AD164" s="47">
        <v>36</v>
      </c>
      <c r="AE164" s="47">
        <v>2506</v>
      </c>
      <c r="AF164" s="47">
        <v>398</v>
      </c>
      <c r="AG164" s="47">
        <v>2144</v>
      </c>
      <c r="AH164" s="47">
        <v>1198</v>
      </c>
      <c r="AI164" s="47">
        <v>1344</v>
      </c>
      <c r="AJ164" s="47">
        <v>22</v>
      </c>
      <c r="AK164" s="47">
        <v>2150</v>
      </c>
      <c r="AL164" s="47">
        <v>383</v>
      </c>
      <c r="AM164" s="47">
        <v>1789</v>
      </c>
      <c r="AN164" s="47">
        <v>1018</v>
      </c>
      <c r="AO164" s="47">
        <v>1154</v>
      </c>
      <c r="AP164" s="47">
        <v>368</v>
      </c>
      <c r="AQ164" s="47">
        <v>1769</v>
      </c>
      <c r="AR164" s="47">
        <v>983</v>
      </c>
      <c r="AS164" s="47">
        <v>1154</v>
      </c>
      <c r="AT164" s="47">
        <v>413</v>
      </c>
      <c r="AU164" s="47">
        <v>2164</v>
      </c>
      <c r="AV164" s="47">
        <v>1233</v>
      </c>
      <c r="AW164" s="47">
        <v>1344</v>
      </c>
      <c r="AX164" s="47">
        <v>18</v>
      </c>
      <c r="AY164" s="47">
        <v>40</v>
      </c>
      <c r="AZ164" s="47">
        <v>32</v>
      </c>
      <c r="BA164" s="47">
        <v>26</v>
      </c>
      <c r="BB164" s="47">
        <v>763</v>
      </c>
      <c r="BC164" s="47">
        <v>3893</v>
      </c>
      <c r="BD164" s="47">
        <v>2184</v>
      </c>
      <c r="BE164" s="47">
        <v>2472</v>
      </c>
      <c r="BF164" s="47">
        <v>28</v>
      </c>
      <c r="BG164" s="47">
        <v>2797</v>
      </c>
      <c r="BH164" s="47">
        <v>739</v>
      </c>
      <c r="BI164" s="47">
        <v>2086</v>
      </c>
      <c r="BJ164" s="47">
        <v>1456</v>
      </c>
      <c r="BK164" s="47">
        <v>1369</v>
      </c>
      <c r="BL164" s="47">
        <v>30</v>
      </c>
      <c r="BM164" s="47">
        <v>1859</v>
      </c>
      <c r="BN164" s="47">
        <v>42</v>
      </c>
      <c r="BO164" s="47">
        <v>1847</v>
      </c>
      <c r="BP164" s="47">
        <v>760</v>
      </c>
      <c r="BQ164" s="47">
        <v>1129</v>
      </c>
      <c r="BR164" s="47">
        <v>501</v>
      </c>
      <c r="BS164" s="47">
        <v>1715</v>
      </c>
      <c r="BT164" s="47">
        <v>280</v>
      </c>
      <c r="BU164" s="47">
        <v>2218</v>
      </c>
    </row>
    <row r="165" spans="1:73">
      <c r="A165" t="s">
        <v>519</v>
      </c>
      <c r="B165" t="s">
        <v>510</v>
      </c>
      <c r="C165" t="s">
        <v>505</v>
      </c>
      <c r="D165">
        <v>24</v>
      </c>
      <c r="F165" s="47">
        <v>289</v>
      </c>
      <c r="G165" s="47">
        <v>38</v>
      </c>
      <c r="H165" s="47">
        <v>39</v>
      </c>
      <c r="I165" s="47">
        <v>212</v>
      </c>
      <c r="J165" s="47">
        <v>38</v>
      </c>
      <c r="K165" s="47">
        <v>251</v>
      </c>
      <c r="L165" s="47">
        <v>4</v>
      </c>
      <c r="M165" s="47">
        <v>285</v>
      </c>
      <c r="N165" s="47">
        <v>46</v>
      </c>
      <c r="O165" s="47">
        <v>100</v>
      </c>
      <c r="P165" s="47">
        <v>143</v>
      </c>
      <c r="Q165" s="47">
        <v>103</v>
      </c>
      <c r="R165" s="47">
        <v>186</v>
      </c>
      <c r="S165" s="47">
        <v>106</v>
      </c>
      <c r="T165" s="47">
        <v>183</v>
      </c>
      <c r="U165" s="47">
        <v>189</v>
      </c>
      <c r="V165" s="47">
        <v>100</v>
      </c>
      <c r="W165" s="47">
        <v>104</v>
      </c>
      <c r="X165" s="47">
        <v>185</v>
      </c>
      <c r="Y165" s="47">
        <v>8</v>
      </c>
      <c r="Z165" s="47">
        <v>0</v>
      </c>
      <c r="AA165" s="47">
        <v>281</v>
      </c>
      <c r="AB165" s="47">
        <v>8</v>
      </c>
      <c r="AC165" s="47">
        <v>281</v>
      </c>
      <c r="AD165" s="47">
        <v>7</v>
      </c>
      <c r="AE165" s="47">
        <v>182</v>
      </c>
      <c r="AF165" s="47">
        <v>20</v>
      </c>
      <c r="AG165" s="47">
        <v>169</v>
      </c>
      <c r="AH165" s="47">
        <v>60</v>
      </c>
      <c r="AI165" s="47">
        <v>129</v>
      </c>
      <c r="AJ165" s="47">
        <v>1</v>
      </c>
      <c r="AK165" s="47">
        <v>99</v>
      </c>
      <c r="AL165" s="47">
        <v>18</v>
      </c>
      <c r="AM165" s="47">
        <v>82</v>
      </c>
      <c r="AN165" s="47">
        <v>46</v>
      </c>
      <c r="AO165" s="47">
        <v>54</v>
      </c>
      <c r="AP165" s="47">
        <v>22</v>
      </c>
      <c r="AQ165" s="47">
        <v>82</v>
      </c>
      <c r="AR165" s="47">
        <v>48</v>
      </c>
      <c r="AS165" s="47">
        <v>56</v>
      </c>
      <c r="AT165" s="47">
        <v>16</v>
      </c>
      <c r="AU165" s="47">
        <v>169</v>
      </c>
      <c r="AV165" s="47">
        <v>58</v>
      </c>
      <c r="AW165" s="47">
        <v>127</v>
      </c>
      <c r="AX165" s="47">
        <v>0</v>
      </c>
      <c r="AY165" s="47">
        <v>8</v>
      </c>
      <c r="AZ165" s="47">
        <v>1</v>
      </c>
      <c r="BA165" s="47">
        <v>7</v>
      </c>
      <c r="BB165" s="47">
        <v>38</v>
      </c>
      <c r="BC165" s="47">
        <v>243</v>
      </c>
      <c r="BD165" s="47">
        <v>105</v>
      </c>
      <c r="BE165" s="47">
        <v>176</v>
      </c>
      <c r="BF165" s="47">
        <v>0</v>
      </c>
      <c r="BG165" s="47">
        <v>103</v>
      </c>
      <c r="BH165" s="47">
        <v>37</v>
      </c>
      <c r="BI165" s="47">
        <v>66</v>
      </c>
      <c r="BJ165" s="47">
        <v>63</v>
      </c>
      <c r="BK165" s="47">
        <v>40</v>
      </c>
      <c r="BL165" s="47">
        <v>8</v>
      </c>
      <c r="BM165" s="47">
        <v>178</v>
      </c>
      <c r="BN165" s="47">
        <v>1</v>
      </c>
      <c r="BO165" s="47">
        <v>185</v>
      </c>
      <c r="BP165" s="47">
        <v>43</v>
      </c>
      <c r="BQ165" s="47">
        <v>143</v>
      </c>
      <c r="BR165" s="47">
        <v>26</v>
      </c>
      <c r="BS165" s="47">
        <v>80</v>
      </c>
      <c r="BT165" s="47">
        <v>12</v>
      </c>
      <c r="BU165" s="47">
        <v>171</v>
      </c>
    </row>
    <row r="166" spans="1:73">
      <c r="A166" t="s">
        <v>519</v>
      </c>
      <c r="B166" t="s">
        <v>510</v>
      </c>
      <c r="C166" t="s">
        <v>74</v>
      </c>
      <c r="D166">
        <v>25</v>
      </c>
      <c r="F166" s="47">
        <v>6</v>
      </c>
      <c r="G166" s="47">
        <v>1</v>
      </c>
      <c r="H166" s="47">
        <v>3</v>
      </c>
      <c r="I166" s="47">
        <v>2</v>
      </c>
      <c r="J166" s="47">
        <v>1</v>
      </c>
      <c r="K166" s="47">
        <v>5</v>
      </c>
      <c r="L166" s="47">
        <v>0</v>
      </c>
      <c r="M166" s="47">
        <v>6</v>
      </c>
      <c r="N166" s="47">
        <v>0</v>
      </c>
      <c r="O166" s="47">
        <v>4</v>
      </c>
      <c r="P166" s="47">
        <v>2</v>
      </c>
      <c r="Q166" s="47">
        <v>2</v>
      </c>
      <c r="R166" s="47">
        <v>4</v>
      </c>
      <c r="S166" s="47">
        <v>3</v>
      </c>
      <c r="T166" s="47">
        <v>3</v>
      </c>
      <c r="U166" s="47">
        <v>1</v>
      </c>
      <c r="V166" s="47">
        <v>5</v>
      </c>
      <c r="W166" s="47">
        <v>5</v>
      </c>
      <c r="X166" s="47">
        <v>1</v>
      </c>
      <c r="Y166" s="47">
        <v>1</v>
      </c>
      <c r="Z166" s="47">
        <v>0</v>
      </c>
      <c r="AA166" s="47">
        <v>5</v>
      </c>
      <c r="AB166" s="47">
        <v>1</v>
      </c>
      <c r="AC166" s="47">
        <v>5</v>
      </c>
      <c r="AD166" s="47">
        <v>1</v>
      </c>
      <c r="AE166" s="47">
        <v>0</v>
      </c>
      <c r="AF166" s="47">
        <v>1</v>
      </c>
      <c r="AG166" s="47">
        <v>0</v>
      </c>
      <c r="AH166" s="47">
        <v>1</v>
      </c>
      <c r="AI166" s="47">
        <v>0</v>
      </c>
      <c r="AJ166" s="47">
        <v>0</v>
      </c>
      <c r="AK166" s="47">
        <v>5</v>
      </c>
      <c r="AL166" s="47">
        <v>0</v>
      </c>
      <c r="AM166" s="47">
        <v>5</v>
      </c>
      <c r="AN166" s="47">
        <v>2</v>
      </c>
      <c r="AO166" s="47">
        <v>3</v>
      </c>
      <c r="AP166" s="47">
        <v>0</v>
      </c>
      <c r="AQ166" s="47">
        <v>5</v>
      </c>
      <c r="AR166" s="47">
        <v>2</v>
      </c>
      <c r="AS166" s="47">
        <v>3</v>
      </c>
      <c r="AT166" s="47">
        <v>1</v>
      </c>
      <c r="AU166" s="47">
        <v>0</v>
      </c>
      <c r="AV166" s="47">
        <v>1</v>
      </c>
      <c r="AW166" s="47">
        <v>0</v>
      </c>
      <c r="AX166" s="47">
        <v>1</v>
      </c>
      <c r="AY166" s="47">
        <v>0</v>
      </c>
      <c r="AZ166" s="47">
        <v>1</v>
      </c>
      <c r="BA166" s="47">
        <v>0</v>
      </c>
      <c r="BB166" s="47">
        <v>0</v>
      </c>
      <c r="BC166" s="47">
        <v>5</v>
      </c>
      <c r="BD166" s="47">
        <v>2</v>
      </c>
      <c r="BE166" s="47">
        <v>3</v>
      </c>
      <c r="BF166" s="47">
        <v>0</v>
      </c>
      <c r="BG166" s="47">
        <v>2</v>
      </c>
      <c r="BH166" s="47">
        <v>0</v>
      </c>
      <c r="BI166" s="47">
        <v>2</v>
      </c>
      <c r="BJ166" s="47">
        <v>0</v>
      </c>
      <c r="BK166" s="47">
        <v>2</v>
      </c>
      <c r="BL166" s="47">
        <v>1</v>
      </c>
      <c r="BM166" s="47">
        <v>3</v>
      </c>
      <c r="BN166" s="47">
        <v>1</v>
      </c>
      <c r="BO166" s="47">
        <v>3</v>
      </c>
      <c r="BP166" s="47">
        <v>3</v>
      </c>
      <c r="BQ166" s="47">
        <v>1</v>
      </c>
      <c r="BR166" s="47">
        <v>1</v>
      </c>
      <c r="BS166" s="47">
        <v>2</v>
      </c>
      <c r="BT166" s="47">
        <v>0</v>
      </c>
      <c r="BU166" s="47">
        <v>3</v>
      </c>
    </row>
    <row r="167" spans="1:73">
      <c r="A167" t="s">
        <v>519</v>
      </c>
      <c r="B167" t="s">
        <v>510</v>
      </c>
      <c r="C167" t="s">
        <v>65</v>
      </c>
      <c r="D167">
        <v>26</v>
      </c>
      <c r="F167" s="47">
        <v>3936</v>
      </c>
      <c r="G167" s="47">
        <v>1611</v>
      </c>
      <c r="H167" s="47">
        <v>926</v>
      </c>
      <c r="I167" s="47">
        <v>1399</v>
      </c>
      <c r="J167" s="47">
        <v>1611</v>
      </c>
      <c r="K167" s="47">
        <v>2325</v>
      </c>
      <c r="L167" s="47">
        <v>841</v>
      </c>
      <c r="M167" s="47">
        <v>3095</v>
      </c>
      <c r="N167" s="47">
        <v>2520</v>
      </c>
      <c r="O167" s="47">
        <v>1156</v>
      </c>
      <c r="P167" s="47">
        <v>260</v>
      </c>
      <c r="Q167" s="47">
        <v>3359</v>
      </c>
      <c r="R167" s="47">
        <v>577</v>
      </c>
      <c r="S167" s="47">
        <v>2163</v>
      </c>
      <c r="T167" s="47">
        <v>1773</v>
      </c>
      <c r="U167" s="47">
        <v>1590</v>
      </c>
      <c r="V167" s="47">
        <v>2346</v>
      </c>
      <c r="W167" s="47">
        <v>2623</v>
      </c>
      <c r="X167" s="47">
        <v>1313</v>
      </c>
      <c r="Y167" s="47">
        <v>13</v>
      </c>
      <c r="Z167" s="47">
        <v>5</v>
      </c>
      <c r="AA167" s="47">
        <v>3918</v>
      </c>
      <c r="AB167" s="47">
        <v>18</v>
      </c>
      <c r="AC167" s="47">
        <v>3918</v>
      </c>
      <c r="AD167" s="47">
        <v>8</v>
      </c>
      <c r="AE167" s="47">
        <v>1582</v>
      </c>
      <c r="AF167" s="47">
        <v>616</v>
      </c>
      <c r="AG167" s="47">
        <v>974</v>
      </c>
      <c r="AH167" s="47">
        <v>921</v>
      </c>
      <c r="AI167" s="47">
        <v>669</v>
      </c>
      <c r="AJ167" s="47">
        <v>10</v>
      </c>
      <c r="AK167" s="47">
        <v>2336</v>
      </c>
      <c r="AL167" s="47">
        <v>995</v>
      </c>
      <c r="AM167" s="47">
        <v>1351</v>
      </c>
      <c r="AN167" s="47">
        <v>1242</v>
      </c>
      <c r="AO167" s="47">
        <v>1104</v>
      </c>
      <c r="AP167" s="47">
        <v>1154</v>
      </c>
      <c r="AQ167" s="47">
        <v>1469</v>
      </c>
      <c r="AR167" s="47">
        <v>1448</v>
      </c>
      <c r="AS167" s="47">
        <v>1175</v>
      </c>
      <c r="AT167" s="47">
        <v>457</v>
      </c>
      <c r="AU167" s="47">
        <v>856</v>
      </c>
      <c r="AV167" s="47">
        <v>715</v>
      </c>
      <c r="AW167" s="47">
        <v>598</v>
      </c>
      <c r="AX167" s="47">
        <v>7</v>
      </c>
      <c r="AY167" s="47">
        <v>11</v>
      </c>
      <c r="AZ167" s="47">
        <v>10</v>
      </c>
      <c r="BA167" s="47">
        <v>8</v>
      </c>
      <c r="BB167" s="47">
        <v>1604</v>
      </c>
      <c r="BC167" s="47">
        <v>2314</v>
      </c>
      <c r="BD167" s="47">
        <v>2153</v>
      </c>
      <c r="BE167" s="47">
        <v>1765</v>
      </c>
      <c r="BF167" s="47">
        <v>12</v>
      </c>
      <c r="BG167" s="47">
        <v>3347</v>
      </c>
      <c r="BH167" s="47">
        <v>1597</v>
      </c>
      <c r="BI167" s="47">
        <v>1762</v>
      </c>
      <c r="BJ167" s="47">
        <v>1938</v>
      </c>
      <c r="BK167" s="47">
        <v>1421</v>
      </c>
      <c r="BL167" s="47">
        <v>6</v>
      </c>
      <c r="BM167" s="47">
        <v>571</v>
      </c>
      <c r="BN167" s="47">
        <v>14</v>
      </c>
      <c r="BO167" s="47">
        <v>563</v>
      </c>
      <c r="BP167" s="47">
        <v>225</v>
      </c>
      <c r="BQ167" s="47">
        <v>352</v>
      </c>
      <c r="BR167" s="47">
        <v>1028</v>
      </c>
      <c r="BS167" s="47">
        <v>1135</v>
      </c>
      <c r="BT167" s="47">
        <v>583</v>
      </c>
      <c r="BU167" s="47">
        <v>1190</v>
      </c>
    </row>
    <row r="168" spans="1:73">
      <c r="A168" t="s">
        <v>519</v>
      </c>
      <c r="B168" t="s">
        <v>510</v>
      </c>
      <c r="C168" t="s">
        <v>506</v>
      </c>
      <c r="D168">
        <v>27</v>
      </c>
      <c r="F168" s="47">
        <v>971</v>
      </c>
      <c r="G168" s="47">
        <v>247</v>
      </c>
      <c r="H168" s="47">
        <v>195</v>
      </c>
      <c r="I168" s="47">
        <v>529</v>
      </c>
      <c r="J168" s="47">
        <v>247</v>
      </c>
      <c r="K168" s="47">
        <v>724</v>
      </c>
      <c r="L168" s="47">
        <v>100</v>
      </c>
      <c r="M168" s="47">
        <v>871</v>
      </c>
      <c r="N168" s="47">
        <v>497</v>
      </c>
      <c r="O168" s="47">
        <v>430</v>
      </c>
      <c r="P168" s="47">
        <v>44</v>
      </c>
      <c r="Q168" s="47">
        <v>852</v>
      </c>
      <c r="R168" s="47">
        <v>119</v>
      </c>
      <c r="S168" s="47">
        <v>441</v>
      </c>
      <c r="T168" s="47">
        <v>530</v>
      </c>
      <c r="U168" s="47">
        <v>415</v>
      </c>
      <c r="V168" s="47">
        <v>556</v>
      </c>
      <c r="W168" s="47">
        <v>665</v>
      </c>
      <c r="X168" s="47">
        <v>306</v>
      </c>
      <c r="Y168" s="47">
        <v>4</v>
      </c>
      <c r="Z168" s="47">
        <v>1</v>
      </c>
      <c r="AA168" s="47">
        <v>966</v>
      </c>
      <c r="AB168" s="47">
        <v>5</v>
      </c>
      <c r="AC168" s="47">
        <v>966</v>
      </c>
      <c r="AD168" s="47">
        <v>2</v>
      </c>
      <c r="AE168" s="47">
        <v>413</v>
      </c>
      <c r="AF168" s="47">
        <v>109</v>
      </c>
      <c r="AG168" s="47">
        <v>306</v>
      </c>
      <c r="AH168" s="47">
        <v>194</v>
      </c>
      <c r="AI168" s="47">
        <v>221</v>
      </c>
      <c r="AJ168" s="47">
        <v>3</v>
      </c>
      <c r="AK168" s="47">
        <v>553</v>
      </c>
      <c r="AL168" s="47">
        <v>138</v>
      </c>
      <c r="AM168" s="47">
        <v>418</v>
      </c>
      <c r="AN168" s="47">
        <v>247</v>
      </c>
      <c r="AO168" s="47">
        <v>309</v>
      </c>
      <c r="AP168" s="47">
        <v>173</v>
      </c>
      <c r="AQ168" s="47">
        <v>492</v>
      </c>
      <c r="AR168" s="47">
        <v>316</v>
      </c>
      <c r="AS168" s="47">
        <v>349</v>
      </c>
      <c r="AT168" s="47">
        <v>74</v>
      </c>
      <c r="AU168" s="47">
        <v>232</v>
      </c>
      <c r="AV168" s="47">
        <v>125</v>
      </c>
      <c r="AW168" s="47">
        <v>181</v>
      </c>
      <c r="AX168" s="47">
        <v>0</v>
      </c>
      <c r="AY168" s="47">
        <v>5</v>
      </c>
      <c r="AZ168" s="47">
        <v>3</v>
      </c>
      <c r="BA168" s="47">
        <v>2</v>
      </c>
      <c r="BB168" s="47">
        <v>247</v>
      </c>
      <c r="BC168" s="47">
        <v>719</v>
      </c>
      <c r="BD168" s="47">
        <v>438</v>
      </c>
      <c r="BE168" s="47">
        <v>528</v>
      </c>
      <c r="BF168" s="47">
        <v>5</v>
      </c>
      <c r="BG168" s="47">
        <v>847</v>
      </c>
      <c r="BH168" s="47">
        <v>242</v>
      </c>
      <c r="BI168" s="47">
        <v>610</v>
      </c>
      <c r="BJ168" s="47">
        <v>411</v>
      </c>
      <c r="BK168" s="47">
        <v>441</v>
      </c>
      <c r="BL168" s="47">
        <v>0</v>
      </c>
      <c r="BM168" s="47">
        <v>119</v>
      </c>
      <c r="BN168" s="47">
        <v>5</v>
      </c>
      <c r="BO168" s="47">
        <v>114</v>
      </c>
      <c r="BP168" s="47">
        <v>30</v>
      </c>
      <c r="BQ168" s="47">
        <v>89</v>
      </c>
      <c r="BR168" s="47">
        <v>162</v>
      </c>
      <c r="BS168" s="47">
        <v>279</v>
      </c>
      <c r="BT168" s="47">
        <v>85</v>
      </c>
      <c r="BU168" s="47">
        <v>445</v>
      </c>
    </row>
    <row r="169" spans="1:73">
      <c r="A169" t="s">
        <v>519</v>
      </c>
      <c r="B169" t="s">
        <v>510</v>
      </c>
      <c r="C169" t="s">
        <v>507</v>
      </c>
      <c r="D169">
        <v>28</v>
      </c>
      <c r="F169" s="47">
        <v>2441</v>
      </c>
      <c r="G169" s="47">
        <v>908</v>
      </c>
      <c r="H169" s="47">
        <v>582</v>
      </c>
      <c r="I169" s="47">
        <v>951</v>
      </c>
      <c r="J169" s="47">
        <v>908</v>
      </c>
      <c r="K169" s="47">
        <v>1533</v>
      </c>
      <c r="L169" s="47">
        <v>261</v>
      </c>
      <c r="M169" s="47">
        <v>2180</v>
      </c>
      <c r="N169" s="47">
        <v>1280</v>
      </c>
      <c r="O169" s="47">
        <v>1000</v>
      </c>
      <c r="P169" s="47">
        <v>161</v>
      </c>
      <c r="Q169" s="47">
        <v>2040</v>
      </c>
      <c r="R169" s="47">
        <v>401</v>
      </c>
      <c r="S169" s="47">
        <v>760</v>
      </c>
      <c r="T169" s="47">
        <v>1681</v>
      </c>
      <c r="U169" s="47">
        <v>1348</v>
      </c>
      <c r="V169" s="47">
        <v>1093</v>
      </c>
      <c r="W169" s="47">
        <v>1282</v>
      </c>
      <c r="X169" s="47">
        <v>1159</v>
      </c>
      <c r="Y169" s="47">
        <v>20</v>
      </c>
      <c r="Z169" s="47">
        <v>1</v>
      </c>
      <c r="AA169" s="47">
        <v>2420</v>
      </c>
      <c r="AB169" s="47">
        <v>21</v>
      </c>
      <c r="AC169" s="47">
        <v>2420</v>
      </c>
      <c r="AD169" s="47">
        <v>15</v>
      </c>
      <c r="AE169" s="47">
        <v>1333</v>
      </c>
      <c r="AF169" s="47">
        <v>469</v>
      </c>
      <c r="AG169" s="47">
        <v>879</v>
      </c>
      <c r="AH169" s="47">
        <v>397</v>
      </c>
      <c r="AI169" s="47">
        <v>951</v>
      </c>
      <c r="AJ169" s="47">
        <v>6</v>
      </c>
      <c r="AK169" s="47">
        <v>1087</v>
      </c>
      <c r="AL169" s="47">
        <v>439</v>
      </c>
      <c r="AM169" s="47">
        <v>654</v>
      </c>
      <c r="AN169" s="47">
        <v>363</v>
      </c>
      <c r="AO169" s="47">
        <v>730</v>
      </c>
      <c r="AP169" s="47">
        <v>519</v>
      </c>
      <c r="AQ169" s="47">
        <v>763</v>
      </c>
      <c r="AR169" s="47">
        <v>443</v>
      </c>
      <c r="AS169" s="47">
        <v>839</v>
      </c>
      <c r="AT169" s="47">
        <v>389</v>
      </c>
      <c r="AU169" s="47">
        <v>770</v>
      </c>
      <c r="AV169" s="47">
        <v>317</v>
      </c>
      <c r="AW169" s="47">
        <v>842</v>
      </c>
      <c r="AX169" s="47">
        <v>6</v>
      </c>
      <c r="AY169" s="47">
        <v>15</v>
      </c>
      <c r="AZ169" s="47">
        <v>2</v>
      </c>
      <c r="BA169" s="47">
        <v>19</v>
      </c>
      <c r="BB169" s="47">
        <v>902</v>
      </c>
      <c r="BC169" s="47">
        <v>1518</v>
      </c>
      <c r="BD169" s="47">
        <v>758</v>
      </c>
      <c r="BE169" s="47">
        <v>1662</v>
      </c>
      <c r="BF169" s="47">
        <v>14</v>
      </c>
      <c r="BG169" s="47">
        <v>2026</v>
      </c>
      <c r="BH169" s="47">
        <v>889</v>
      </c>
      <c r="BI169" s="47">
        <v>1151</v>
      </c>
      <c r="BJ169" s="47">
        <v>671</v>
      </c>
      <c r="BK169" s="47">
        <v>1369</v>
      </c>
      <c r="BL169" s="47">
        <v>7</v>
      </c>
      <c r="BM169" s="47">
        <v>394</v>
      </c>
      <c r="BN169" s="47">
        <v>19</v>
      </c>
      <c r="BO169" s="47">
        <v>382</v>
      </c>
      <c r="BP169" s="47">
        <v>89</v>
      </c>
      <c r="BQ169" s="47">
        <v>312</v>
      </c>
      <c r="BR169" s="47">
        <v>307</v>
      </c>
      <c r="BS169" s="47">
        <v>453</v>
      </c>
      <c r="BT169" s="47">
        <v>601</v>
      </c>
      <c r="BU169" s="47">
        <v>1080</v>
      </c>
    </row>
    <row r="170" spans="1:73">
      <c r="A170" t="s">
        <v>519</v>
      </c>
      <c r="B170" t="s">
        <v>512</v>
      </c>
      <c r="C170" t="s">
        <v>0</v>
      </c>
      <c r="D170">
        <v>29</v>
      </c>
      <c r="F170" s="47">
        <v>15200</v>
      </c>
      <c r="G170" s="47">
        <v>7011</v>
      </c>
      <c r="H170" s="47">
        <v>4000</v>
      </c>
      <c r="I170" s="47">
        <v>4189</v>
      </c>
      <c r="J170" s="47">
        <v>7011</v>
      </c>
      <c r="K170" s="47">
        <v>8189</v>
      </c>
      <c r="L170" s="47">
        <v>168</v>
      </c>
      <c r="M170" s="47">
        <v>15032</v>
      </c>
      <c r="N170" s="47">
        <v>5989</v>
      </c>
      <c r="O170" s="47">
        <v>6474</v>
      </c>
      <c r="P170" s="47">
        <v>2737</v>
      </c>
      <c r="Q170" s="47">
        <v>10143</v>
      </c>
      <c r="R170" s="47">
        <v>5057</v>
      </c>
      <c r="S170" s="47">
        <v>6493</v>
      </c>
      <c r="T170" s="47">
        <v>8707</v>
      </c>
      <c r="U170" s="47">
        <v>7781</v>
      </c>
      <c r="V170" s="47">
        <v>7419</v>
      </c>
      <c r="W170" s="47">
        <v>5854</v>
      </c>
      <c r="X170" s="47">
        <v>9346</v>
      </c>
      <c r="Y170" s="47">
        <v>5079</v>
      </c>
      <c r="Z170" s="47">
        <v>1521</v>
      </c>
      <c r="AA170" s="47">
        <v>8600</v>
      </c>
      <c r="AB170" s="47">
        <v>6600</v>
      </c>
      <c r="AC170" s="47">
        <v>8600</v>
      </c>
      <c r="AD170" s="47">
        <v>4770</v>
      </c>
      <c r="AE170" s="47">
        <v>3011</v>
      </c>
      <c r="AF170" s="47">
        <v>3850</v>
      </c>
      <c r="AG170" s="47">
        <v>3931</v>
      </c>
      <c r="AH170" s="47">
        <v>3197</v>
      </c>
      <c r="AI170" s="47">
        <v>4584</v>
      </c>
      <c r="AJ170" s="47">
        <v>1830</v>
      </c>
      <c r="AK170" s="47">
        <v>5589</v>
      </c>
      <c r="AL170" s="47">
        <v>3161</v>
      </c>
      <c r="AM170" s="47">
        <v>4258</v>
      </c>
      <c r="AN170" s="47">
        <v>3296</v>
      </c>
      <c r="AO170" s="47">
        <v>4123</v>
      </c>
      <c r="AP170" s="47">
        <v>2613</v>
      </c>
      <c r="AQ170" s="47">
        <v>3241</v>
      </c>
      <c r="AR170" s="47">
        <v>2580</v>
      </c>
      <c r="AS170" s="47">
        <v>3274</v>
      </c>
      <c r="AT170" s="47">
        <v>4398</v>
      </c>
      <c r="AU170" s="47">
        <v>4948</v>
      </c>
      <c r="AV170" s="47">
        <v>3913</v>
      </c>
      <c r="AW170" s="47">
        <v>5433</v>
      </c>
      <c r="AX170" s="47">
        <v>2488</v>
      </c>
      <c r="AY170" s="47">
        <v>4112</v>
      </c>
      <c r="AZ170" s="47">
        <v>2053</v>
      </c>
      <c r="BA170" s="47">
        <v>4547</v>
      </c>
      <c r="BB170" s="47">
        <v>4523</v>
      </c>
      <c r="BC170" s="47">
        <v>4077</v>
      </c>
      <c r="BD170" s="47">
        <v>4440</v>
      </c>
      <c r="BE170" s="47">
        <v>4160</v>
      </c>
      <c r="BF170" s="47">
        <v>3109</v>
      </c>
      <c r="BG170" s="47">
        <v>7034</v>
      </c>
      <c r="BH170" s="47">
        <v>6419</v>
      </c>
      <c r="BI170" s="47">
        <v>3724</v>
      </c>
      <c r="BJ170" s="47">
        <v>6001</v>
      </c>
      <c r="BK170" s="47">
        <v>4142</v>
      </c>
      <c r="BL170" s="47">
        <v>3491</v>
      </c>
      <c r="BM170" s="47">
        <v>1566</v>
      </c>
      <c r="BN170" s="47">
        <v>592</v>
      </c>
      <c r="BO170" s="47">
        <v>4465</v>
      </c>
      <c r="BP170" s="47">
        <v>492</v>
      </c>
      <c r="BQ170" s="47">
        <v>4565</v>
      </c>
      <c r="BR170" s="47">
        <v>4768</v>
      </c>
      <c r="BS170" s="47">
        <v>1725</v>
      </c>
      <c r="BT170" s="47">
        <v>2243</v>
      </c>
      <c r="BU170" s="47">
        <v>6464</v>
      </c>
    </row>
    <row r="171" spans="1:73">
      <c r="A171" t="s">
        <v>519</v>
      </c>
      <c r="B171" t="s">
        <v>512</v>
      </c>
      <c r="C171" t="s">
        <v>1</v>
      </c>
      <c r="D171">
        <v>30</v>
      </c>
      <c r="F171" s="47">
        <v>3483</v>
      </c>
      <c r="G171" s="47">
        <v>964</v>
      </c>
      <c r="H171" s="47">
        <v>1174</v>
      </c>
      <c r="I171" s="47">
        <v>1345</v>
      </c>
      <c r="J171" s="47">
        <v>964</v>
      </c>
      <c r="K171" s="47">
        <v>2519</v>
      </c>
      <c r="L171" s="47">
        <v>0</v>
      </c>
      <c r="M171" s="47">
        <v>3483</v>
      </c>
      <c r="N171" s="47">
        <v>1073</v>
      </c>
      <c r="O171" s="47">
        <v>1678</v>
      </c>
      <c r="P171" s="47">
        <v>732</v>
      </c>
      <c r="Q171" s="47">
        <v>2215</v>
      </c>
      <c r="R171" s="47">
        <v>1268</v>
      </c>
      <c r="S171" s="47">
        <v>1244</v>
      </c>
      <c r="T171" s="47">
        <v>2239</v>
      </c>
      <c r="U171" s="47">
        <v>1015</v>
      </c>
      <c r="V171" s="47">
        <v>2468</v>
      </c>
      <c r="W171" s="47">
        <v>1986</v>
      </c>
      <c r="X171" s="47">
        <v>1497</v>
      </c>
      <c r="Y171" s="47">
        <v>925</v>
      </c>
      <c r="Z171" s="47">
        <v>215</v>
      </c>
      <c r="AA171" s="47">
        <v>2343</v>
      </c>
      <c r="AB171" s="47">
        <v>1140</v>
      </c>
      <c r="AC171" s="47">
        <v>2343</v>
      </c>
      <c r="AD171" s="47">
        <v>697</v>
      </c>
      <c r="AE171" s="47">
        <v>318</v>
      </c>
      <c r="AF171" s="47">
        <v>291</v>
      </c>
      <c r="AG171" s="47">
        <v>724</v>
      </c>
      <c r="AH171" s="47">
        <v>284</v>
      </c>
      <c r="AI171" s="47">
        <v>731</v>
      </c>
      <c r="AJ171" s="47">
        <v>443</v>
      </c>
      <c r="AK171" s="47">
        <v>2025</v>
      </c>
      <c r="AL171" s="47">
        <v>673</v>
      </c>
      <c r="AM171" s="47">
        <v>1795</v>
      </c>
      <c r="AN171" s="47">
        <v>960</v>
      </c>
      <c r="AO171" s="47">
        <v>1508</v>
      </c>
      <c r="AP171" s="47">
        <v>510</v>
      </c>
      <c r="AQ171" s="47">
        <v>1476</v>
      </c>
      <c r="AR171" s="47">
        <v>765</v>
      </c>
      <c r="AS171" s="47">
        <v>1221</v>
      </c>
      <c r="AT171" s="47">
        <v>454</v>
      </c>
      <c r="AU171" s="47">
        <v>1043</v>
      </c>
      <c r="AV171" s="47">
        <v>479</v>
      </c>
      <c r="AW171" s="47">
        <v>1018</v>
      </c>
      <c r="AX171" s="47">
        <v>260</v>
      </c>
      <c r="AY171" s="47">
        <v>880</v>
      </c>
      <c r="AZ171" s="47">
        <v>293</v>
      </c>
      <c r="BA171" s="47">
        <v>847</v>
      </c>
      <c r="BB171" s="47">
        <v>704</v>
      </c>
      <c r="BC171" s="47">
        <v>1639</v>
      </c>
      <c r="BD171" s="47">
        <v>951</v>
      </c>
      <c r="BE171" s="47">
        <v>1392</v>
      </c>
      <c r="BF171" s="47">
        <v>414</v>
      </c>
      <c r="BG171" s="47">
        <v>1801</v>
      </c>
      <c r="BH171" s="47">
        <v>856</v>
      </c>
      <c r="BI171" s="47">
        <v>1359</v>
      </c>
      <c r="BJ171" s="47">
        <v>1080</v>
      </c>
      <c r="BK171" s="47">
        <v>1135</v>
      </c>
      <c r="BL171" s="47">
        <v>726</v>
      </c>
      <c r="BM171" s="47">
        <v>542</v>
      </c>
      <c r="BN171" s="47">
        <v>108</v>
      </c>
      <c r="BO171" s="47">
        <v>1160</v>
      </c>
      <c r="BP171" s="47">
        <v>164</v>
      </c>
      <c r="BQ171" s="47">
        <v>1104</v>
      </c>
      <c r="BR171" s="47">
        <v>586</v>
      </c>
      <c r="BS171" s="47">
        <v>658</v>
      </c>
      <c r="BT171" s="47">
        <v>378</v>
      </c>
      <c r="BU171" s="47">
        <v>1861</v>
      </c>
    </row>
    <row r="172" spans="1:73">
      <c r="A172" t="s">
        <v>519</v>
      </c>
      <c r="B172" t="s">
        <v>512</v>
      </c>
      <c r="C172" t="s">
        <v>505</v>
      </c>
      <c r="D172">
        <v>31</v>
      </c>
      <c r="F172" s="47">
        <v>5740</v>
      </c>
      <c r="G172" s="47">
        <v>2099</v>
      </c>
      <c r="H172" s="47">
        <v>1617</v>
      </c>
      <c r="I172" s="47">
        <v>2024</v>
      </c>
      <c r="J172" s="47">
        <v>2099</v>
      </c>
      <c r="K172" s="47">
        <v>3641</v>
      </c>
      <c r="L172" s="47">
        <v>8</v>
      </c>
      <c r="M172" s="47">
        <v>5732</v>
      </c>
      <c r="N172" s="47">
        <v>1374</v>
      </c>
      <c r="O172" s="47">
        <v>2753</v>
      </c>
      <c r="P172" s="47">
        <v>1613</v>
      </c>
      <c r="Q172" s="47">
        <v>3055</v>
      </c>
      <c r="R172" s="47">
        <v>2685</v>
      </c>
      <c r="S172" s="47">
        <v>1772</v>
      </c>
      <c r="T172" s="47">
        <v>3968</v>
      </c>
      <c r="U172" s="47">
        <v>3640</v>
      </c>
      <c r="V172" s="47">
        <v>2100</v>
      </c>
      <c r="W172" s="47">
        <v>1829</v>
      </c>
      <c r="X172" s="47">
        <v>3911</v>
      </c>
      <c r="Y172" s="47">
        <v>2962</v>
      </c>
      <c r="Z172" s="47">
        <v>633</v>
      </c>
      <c r="AA172" s="47">
        <v>2145</v>
      </c>
      <c r="AB172" s="47">
        <v>3595</v>
      </c>
      <c r="AC172" s="47">
        <v>2145</v>
      </c>
      <c r="AD172" s="47">
        <v>2765</v>
      </c>
      <c r="AE172" s="47">
        <v>875</v>
      </c>
      <c r="AF172" s="47">
        <v>1313</v>
      </c>
      <c r="AG172" s="47">
        <v>2327</v>
      </c>
      <c r="AH172" s="47">
        <v>1089</v>
      </c>
      <c r="AI172" s="47">
        <v>2551</v>
      </c>
      <c r="AJ172" s="47">
        <v>830</v>
      </c>
      <c r="AK172" s="47">
        <v>1270</v>
      </c>
      <c r="AL172" s="47">
        <v>786</v>
      </c>
      <c r="AM172" s="47">
        <v>1314</v>
      </c>
      <c r="AN172" s="47">
        <v>683</v>
      </c>
      <c r="AO172" s="47">
        <v>1417</v>
      </c>
      <c r="AP172" s="47">
        <v>692</v>
      </c>
      <c r="AQ172" s="47">
        <v>1137</v>
      </c>
      <c r="AR172" s="47">
        <v>643</v>
      </c>
      <c r="AS172" s="47">
        <v>1186</v>
      </c>
      <c r="AT172" s="47">
        <v>1407</v>
      </c>
      <c r="AU172" s="47">
        <v>2504</v>
      </c>
      <c r="AV172" s="47">
        <v>1129</v>
      </c>
      <c r="AW172" s="47">
        <v>2782</v>
      </c>
      <c r="AX172" s="47">
        <v>1089</v>
      </c>
      <c r="AY172" s="47">
        <v>2506</v>
      </c>
      <c r="AZ172" s="47">
        <v>882</v>
      </c>
      <c r="BA172" s="47">
        <v>2713</v>
      </c>
      <c r="BB172" s="47">
        <v>1010</v>
      </c>
      <c r="BC172" s="47">
        <v>1135</v>
      </c>
      <c r="BD172" s="47">
        <v>890</v>
      </c>
      <c r="BE172" s="47">
        <v>1255</v>
      </c>
      <c r="BF172" s="47">
        <v>1443</v>
      </c>
      <c r="BG172" s="47">
        <v>1612</v>
      </c>
      <c r="BH172" s="47">
        <v>1856</v>
      </c>
      <c r="BI172" s="47">
        <v>1199</v>
      </c>
      <c r="BJ172" s="47">
        <v>1490</v>
      </c>
      <c r="BK172" s="47">
        <v>1565</v>
      </c>
      <c r="BL172" s="47">
        <v>2152</v>
      </c>
      <c r="BM172" s="47">
        <v>533</v>
      </c>
      <c r="BN172" s="47">
        <v>243</v>
      </c>
      <c r="BO172" s="47">
        <v>2442</v>
      </c>
      <c r="BP172" s="47">
        <v>282</v>
      </c>
      <c r="BQ172" s="47">
        <v>2403</v>
      </c>
      <c r="BR172" s="47">
        <v>1198</v>
      </c>
      <c r="BS172" s="47">
        <v>574</v>
      </c>
      <c r="BT172" s="47">
        <v>901</v>
      </c>
      <c r="BU172" s="47">
        <v>3067</v>
      </c>
    </row>
    <row r="173" spans="1:73">
      <c r="A173" t="s">
        <v>519</v>
      </c>
      <c r="B173" t="s">
        <v>512</v>
      </c>
      <c r="C173" t="s">
        <v>74</v>
      </c>
      <c r="D173">
        <v>32</v>
      </c>
      <c r="F173" s="47">
        <v>338</v>
      </c>
      <c r="G173" s="47">
        <v>100</v>
      </c>
      <c r="H173" s="47">
        <v>91</v>
      </c>
      <c r="I173" s="47">
        <v>147</v>
      </c>
      <c r="J173" s="47">
        <v>100</v>
      </c>
      <c r="K173" s="47">
        <v>238</v>
      </c>
      <c r="L173" s="47">
        <v>2</v>
      </c>
      <c r="M173" s="47">
        <v>336</v>
      </c>
      <c r="N173" s="47">
        <v>54</v>
      </c>
      <c r="O173" s="47">
        <v>186</v>
      </c>
      <c r="P173" s="47">
        <v>98</v>
      </c>
      <c r="Q173" s="47">
        <v>161</v>
      </c>
      <c r="R173" s="47">
        <v>177</v>
      </c>
      <c r="S173" s="47">
        <v>72</v>
      </c>
      <c r="T173" s="47">
        <v>266</v>
      </c>
      <c r="U173" s="47">
        <v>222</v>
      </c>
      <c r="V173" s="47">
        <v>116</v>
      </c>
      <c r="W173" s="47">
        <v>108</v>
      </c>
      <c r="X173" s="47">
        <v>230</v>
      </c>
      <c r="Y173" s="47">
        <v>181</v>
      </c>
      <c r="Z173" s="47">
        <v>41</v>
      </c>
      <c r="AA173" s="47">
        <v>116</v>
      </c>
      <c r="AB173" s="47">
        <v>222</v>
      </c>
      <c r="AC173" s="47">
        <v>116</v>
      </c>
      <c r="AD173" s="47">
        <v>171</v>
      </c>
      <c r="AE173" s="47">
        <v>51</v>
      </c>
      <c r="AF173" s="47">
        <v>68</v>
      </c>
      <c r="AG173" s="47">
        <v>154</v>
      </c>
      <c r="AH173" s="47">
        <v>44</v>
      </c>
      <c r="AI173" s="47">
        <v>178</v>
      </c>
      <c r="AJ173" s="47">
        <v>51</v>
      </c>
      <c r="AK173" s="47">
        <v>65</v>
      </c>
      <c r="AL173" s="47">
        <v>32</v>
      </c>
      <c r="AM173" s="47">
        <v>84</v>
      </c>
      <c r="AN173" s="47">
        <v>28</v>
      </c>
      <c r="AO173" s="47">
        <v>88</v>
      </c>
      <c r="AP173" s="47">
        <v>33</v>
      </c>
      <c r="AQ173" s="47">
        <v>75</v>
      </c>
      <c r="AR173" s="47">
        <v>25</v>
      </c>
      <c r="AS173" s="47">
        <v>83</v>
      </c>
      <c r="AT173" s="47">
        <v>67</v>
      </c>
      <c r="AU173" s="47">
        <v>163</v>
      </c>
      <c r="AV173" s="47">
        <v>47</v>
      </c>
      <c r="AW173" s="47">
        <v>183</v>
      </c>
      <c r="AX173" s="47">
        <v>49</v>
      </c>
      <c r="AY173" s="47">
        <v>173</v>
      </c>
      <c r="AZ173" s="47">
        <v>28</v>
      </c>
      <c r="BA173" s="47">
        <v>194</v>
      </c>
      <c r="BB173" s="47">
        <v>51</v>
      </c>
      <c r="BC173" s="47">
        <v>65</v>
      </c>
      <c r="BD173" s="47">
        <v>44</v>
      </c>
      <c r="BE173" s="47">
        <v>72</v>
      </c>
      <c r="BF173" s="47">
        <v>77</v>
      </c>
      <c r="BG173" s="47">
        <v>84</v>
      </c>
      <c r="BH173" s="47">
        <v>86</v>
      </c>
      <c r="BI173" s="47">
        <v>75</v>
      </c>
      <c r="BJ173" s="47">
        <v>59</v>
      </c>
      <c r="BK173" s="47">
        <v>102</v>
      </c>
      <c r="BL173" s="47">
        <v>145</v>
      </c>
      <c r="BM173" s="47">
        <v>32</v>
      </c>
      <c r="BN173" s="47">
        <v>14</v>
      </c>
      <c r="BO173" s="47">
        <v>163</v>
      </c>
      <c r="BP173" s="47">
        <v>13</v>
      </c>
      <c r="BQ173" s="47">
        <v>164</v>
      </c>
      <c r="BR173" s="47">
        <v>46</v>
      </c>
      <c r="BS173" s="47">
        <v>26</v>
      </c>
      <c r="BT173" s="47">
        <v>54</v>
      </c>
      <c r="BU173" s="47">
        <v>212</v>
      </c>
    </row>
    <row r="174" spans="1:73">
      <c r="A174" t="s">
        <v>519</v>
      </c>
      <c r="B174" t="s">
        <v>512</v>
      </c>
      <c r="C174" t="s">
        <v>65</v>
      </c>
      <c r="D174">
        <v>33</v>
      </c>
      <c r="F174" s="47">
        <v>13605</v>
      </c>
      <c r="G174" s="47">
        <v>5680</v>
      </c>
      <c r="H174" s="47">
        <v>4082</v>
      </c>
      <c r="I174" s="47">
        <v>3843</v>
      </c>
      <c r="J174" s="47">
        <v>5680</v>
      </c>
      <c r="K174" s="47">
        <v>7925</v>
      </c>
      <c r="L174" s="47">
        <v>343</v>
      </c>
      <c r="M174" s="47">
        <v>13262</v>
      </c>
      <c r="N174" s="47">
        <v>6537</v>
      </c>
      <c r="O174" s="47">
        <v>5123</v>
      </c>
      <c r="P174" s="47">
        <v>1945</v>
      </c>
      <c r="Q174" s="47">
        <v>10074</v>
      </c>
      <c r="R174" s="47">
        <v>3531</v>
      </c>
      <c r="S174" s="47">
        <v>7134</v>
      </c>
      <c r="T174" s="47">
        <v>6471</v>
      </c>
      <c r="U174" s="47">
        <v>3991</v>
      </c>
      <c r="V174" s="47">
        <v>9614</v>
      </c>
      <c r="W174" s="47">
        <v>7569</v>
      </c>
      <c r="X174" s="47">
        <v>6036</v>
      </c>
      <c r="Y174" s="47">
        <v>2954</v>
      </c>
      <c r="Z174" s="47">
        <v>1006</v>
      </c>
      <c r="AA174" s="47">
        <v>9645</v>
      </c>
      <c r="AB174" s="47">
        <v>3960</v>
      </c>
      <c r="AC174" s="47">
        <v>9645</v>
      </c>
      <c r="AD174" s="47">
        <v>2357</v>
      </c>
      <c r="AE174" s="47">
        <v>1634</v>
      </c>
      <c r="AF174" s="47">
        <v>1947</v>
      </c>
      <c r="AG174" s="47">
        <v>2044</v>
      </c>
      <c r="AH174" s="47">
        <v>2084</v>
      </c>
      <c r="AI174" s="47">
        <v>1907</v>
      </c>
      <c r="AJ174" s="47">
        <v>1603</v>
      </c>
      <c r="AK174" s="47">
        <v>8011</v>
      </c>
      <c r="AL174" s="47">
        <v>3733</v>
      </c>
      <c r="AM174" s="47">
        <v>5881</v>
      </c>
      <c r="AN174" s="47">
        <v>5050</v>
      </c>
      <c r="AO174" s="47">
        <v>4564</v>
      </c>
      <c r="AP174" s="47">
        <v>2771</v>
      </c>
      <c r="AQ174" s="47">
        <v>4798</v>
      </c>
      <c r="AR174" s="47">
        <v>3887</v>
      </c>
      <c r="AS174" s="47">
        <v>3682</v>
      </c>
      <c r="AT174" s="47">
        <v>2909</v>
      </c>
      <c r="AU174" s="47">
        <v>3127</v>
      </c>
      <c r="AV174" s="47">
        <v>3247</v>
      </c>
      <c r="AW174" s="47">
        <v>2789</v>
      </c>
      <c r="AX174" s="47">
        <v>1469</v>
      </c>
      <c r="AY174" s="47">
        <v>2491</v>
      </c>
      <c r="AZ174" s="47">
        <v>1582</v>
      </c>
      <c r="BA174" s="47">
        <v>2378</v>
      </c>
      <c r="BB174" s="47">
        <v>4211</v>
      </c>
      <c r="BC174" s="47">
        <v>5434</v>
      </c>
      <c r="BD174" s="47">
        <v>5552</v>
      </c>
      <c r="BE174" s="47">
        <v>4093</v>
      </c>
      <c r="BF174" s="47">
        <v>1886</v>
      </c>
      <c r="BG174" s="47">
        <v>8188</v>
      </c>
      <c r="BH174" s="47">
        <v>5308</v>
      </c>
      <c r="BI174" s="47">
        <v>4766</v>
      </c>
      <c r="BJ174" s="47">
        <v>6661</v>
      </c>
      <c r="BK174" s="47">
        <v>3413</v>
      </c>
      <c r="BL174" s="47">
        <v>2074</v>
      </c>
      <c r="BM174" s="47">
        <v>1457</v>
      </c>
      <c r="BN174" s="47">
        <v>372</v>
      </c>
      <c r="BO174" s="47">
        <v>3159</v>
      </c>
      <c r="BP174" s="47">
        <v>473</v>
      </c>
      <c r="BQ174" s="47">
        <v>3058</v>
      </c>
      <c r="BR174" s="47">
        <v>4327</v>
      </c>
      <c r="BS174" s="47">
        <v>2807</v>
      </c>
      <c r="BT174" s="47">
        <v>1353</v>
      </c>
      <c r="BU174" s="47">
        <v>5118</v>
      </c>
    </row>
    <row r="175" spans="1:73">
      <c r="A175" t="s">
        <v>519</v>
      </c>
      <c r="B175" t="s">
        <v>512</v>
      </c>
      <c r="C175" t="s">
        <v>506</v>
      </c>
      <c r="D175">
        <v>34</v>
      </c>
      <c r="F175" s="47">
        <v>6782</v>
      </c>
      <c r="G175" s="47">
        <v>2714</v>
      </c>
      <c r="H175" s="47">
        <v>1676</v>
      </c>
      <c r="I175" s="47">
        <v>2392</v>
      </c>
      <c r="J175" s="47">
        <v>2714</v>
      </c>
      <c r="K175" s="47">
        <v>4068</v>
      </c>
      <c r="L175" s="47">
        <v>55</v>
      </c>
      <c r="M175" s="47">
        <v>6727</v>
      </c>
      <c r="N175" s="47">
        <v>2675</v>
      </c>
      <c r="O175" s="47">
        <v>2554</v>
      </c>
      <c r="P175" s="47">
        <v>1553</v>
      </c>
      <c r="Q175" s="47">
        <v>4270</v>
      </c>
      <c r="R175" s="47">
        <v>2512</v>
      </c>
      <c r="S175" s="47">
        <v>3025</v>
      </c>
      <c r="T175" s="47">
        <v>3757</v>
      </c>
      <c r="U175" s="47">
        <v>3804</v>
      </c>
      <c r="V175" s="47">
        <v>2978</v>
      </c>
      <c r="W175" s="47">
        <v>2505</v>
      </c>
      <c r="X175" s="47">
        <v>4277</v>
      </c>
      <c r="Y175" s="47">
        <v>2958</v>
      </c>
      <c r="Z175" s="47">
        <v>548</v>
      </c>
      <c r="AA175" s="47">
        <v>3276</v>
      </c>
      <c r="AB175" s="47">
        <v>3506</v>
      </c>
      <c r="AC175" s="47">
        <v>3276</v>
      </c>
      <c r="AD175" s="47">
        <v>2775</v>
      </c>
      <c r="AE175" s="47">
        <v>1029</v>
      </c>
      <c r="AF175" s="47">
        <v>1698</v>
      </c>
      <c r="AG175" s="47">
        <v>2106</v>
      </c>
      <c r="AH175" s="47">
        <v>1634</v>
      </c>
      <c r="AI175" s="47">
        <v>2170</v>
      </c>
      <c r="AJ175" s="47">
        <v>731</v>
      </c>
      <c r="AK175" s="47">
        <v>2247</v>
      </c>
      <c r="AL175" s="47">
        <v>1016</v>
      </c>
      <c r="AM175" s="47">
        <v>1962</v>
      </c>
      <c r="AN175" s="47">
        <v>1391</v>
      </c>
      <c r="AO175" s="47">
        <v>1587</v>
      </c>
      <c r="AP175" s="47">
        <v>865</v>
      </c>
      <c r="AQ175" s="47">
        <v>1640</v>
      </c>
      <c r="AR175" s="47">
        <v>1127</v>
      </c>
      <c r="AS175" s="47">
        <v>1378</v>
      </c>
      <c r="AT175" s="47">
        <v>1849</v>
      </c>
      <c r="AU175" s="47">
        <v>2428</v>
      </c>
      <c r="AV175" s="47">
        <v>1898</v>
      </c>
      <c r="AW175" s="47">
        <v>2379</v>
      </c>
      <c r="AX175" s="47">
        <v>1353</v>
      </c>
      <c r="AY175" s="47">
        <v>2153</v>
      </c>
      <c r="AZ175" s="47">
        <v>1264</v>
      </c>
      <c r="BA175" s="47">
        <v>2242</v>
      </c>
      <c r="BB175" s="47">
        <v>1361</v>
      </c>
      <c r="BC175" s="47">
        <v>1915</v>
      </c>
      <c r="BD175" s="47">
        <v>1761</v>
      </c>
      <c r="BE175" s="47">
        <v>1515</v>
      </c>
      <c r="BF175" s="47">
        <v>1589</v>
      </c>
      <c r="BG175" s="47">
        <v>2681</v>
      </c>
      <c r="BH175" s="47">
        <v>2428</v>
      </c>
      <c r="BI175" s="47">
        <v>1842</v>
      </c>
      <c r="BJ175" s="47">
        <v>2802</v>
      </c>
      <c r="BK175" s="47">
        <v>1468</v>
      </c>
      <c r="BL175" s="47">
        <v>1917</v>
      </c>
      <c r="BM175" s="47">
        <v>595</v>
      </c>
      <c r="BN175" s="47">
        <v>286</v>
      </c>
      <c r="BO175" s="47">
        <v>2226</v>
      </c>
      <c r="BP175" s="47">
        <v>223</v>
      </c>
      <c r="BQ175" s="47">
        <v>2289</v>
      </c>
      <c r="BR175" s="47">
        <v>1968</v>
      </c>
      <c r="BS175" s="47">
        <v>1057</v>
      </c>
      <c r="BT175" s="47">
        <v>746</v>
      </c>
      <c r="BU175" s="47">
        <v>3011</v>
      </c>
    </row>
    <row r="176" spans="1:73">
      <c r="A176" t="s">
        <v>519</v>
      </c>
      <c r="B176" t="s">
        <v>512</v>
      </c>
      <c r="C176" t="s">
        <v>507</v>
      </c>
      <c r="D176">
        <v>35</v>
      </c>
      <c r="F176" s="47">
        <v>6763</v>
      </c>
      <c r="G176" s="47">
        <v>2324</v>
      </c>
      <c r="H176" s="47">
        <v>1879</v>
      </c>
      <c r="I176" s="47">
        <v>2560</v>
      </c>
      <c r="J176" s="47">
        <v>2324</v>
      </c>
      <c r="K176" s="47">
        <v>4439</v>
      </c>
      <c r="L176" s="47">
        <v>74</v>
      </c>
      <c r="M176" s="47">
        <v>6689</v>
      </c>
      <c r="N176" s="47">
        <v>2703</v>
      </c>
      <c r="O176" s="47">
        <v>2701</v>
      </c>
      <c r="P176" s="47">
        <v>1359</v>
      </c>
      <c r="Q176" s="47">
        <v>4486</v>
      </c>
      <c r="R176" s="47">
        <v>2277</v>
      </c>
      <c r="S176" s="47">
        <v>3334</v>
      </c>
      <c r="T176" s="47">
        <v>3429</v>
      </c>
      <c r="U176" s="47">
        <v>2998</v>
      </c>
      <c r="V176" s="47">
        <v>3765</v>
      </c>
      <c r="W176" s="47">
        <v>2941</v>
      </c>
      <c r="X176" s="47">
        <v>3822</v>
      </c>
      <c r="Y176" s="47">
        <v>2240</v>
      </c>
      <c r="Z176" s="47">
        <v>503</v>
      </c>
      <c r="AA176" s="47">
        <v>4020</v>
      </c>
      <c r="AB176" s="47">
        <v>2743</v>
      </c>
      <c r="AC176" s="47">
        <v>4020</v>
      </c>
      <c r="AD176" s="47">
        <v>1958</v>
      </c>
      <c r="AE176" s="47">
        <v>1040</v>
      </c>
      <c r="AF176" s="47">
        <v>1191</v>
      </c>
      <c r="AG176" s="47">
        <v>1807</v>
      </c>
      <c r="AH176" s="47">
        <v>1427</v>
      </c>
      <c r="AI176" s="47">
        <v>1571</v>
      </c>
      <c r="AJ176" s="47">
        <v>785</v>
      </c>
      <c r="AK176" s="47">
        <v>2980</v>
      </c>
      <c r="AL176" s="47">
        <v>1133</v>
      </c>
      <c r="AM176" s="47">
        <v>2632</v>
      </c>
      <c r="AN176" s="47">
        <v>1907</v>
      </c>
      <c r="AO176" s="47">
        <v>1858</v>
      </c>
      <c r="AP176" s="47">
        <v>868</v>
      </c>
      <c r="AQ176" s="47">
        <v>2073</v>
      </c>
      <c r="AR176" s="47">
        <v>1451</v>
      </c>
      <c r="AS176" s="47">
        <v>1490</v>
      </c>
      <c r="AT176" s="47">
        <v>1456</v>
      </c>
      <c r="AU176" s="47">
        <v>2366</v>
      </c>
      <c r="AV176" s="47">
        <v>1883</v>
      </c>
      <c r="AW176" s="47">
        <v>1939</v>
      </c>
      <c r="AX176" s="47">
        <v>865</v>
      </c>
      <c r="AY176" s="47">
        <v>1878</v>
      </c>
      <c r="AZ176" s="47">
        <v>1107</v>
      </c>
      <c r="BA176" s="47">
        <v>1636</v>
      </c>
      <c r="BB176" s="47">
        <v>1459</v>
      </c>
      <c r="BC176" s="47">
        <v>2561</v>
      </c>
      <c r="BD176" s="47">
        <v>2227</v>
      </c>
      <c r="BE176" s="47">
        <v>1793</v>
      </c>
      <c r="BF176" s="47">
        <v>1254</v>
      </c>
      <c r="BG176" s="47">
        <v>3232</v>
      </c>
      <c r="BH176" s="47">
        <v>2145</v>
      </c>
      <c r="BI176" s="47">
        <v>2341</v>
      </c>
      <c r="BJ176" s="47">
        <v>2934</v>
      </c>
      <c r="BK176" s="47">
        <v>1552</v>
      </c>
      <c r="BL176" s="47">
        <v>1489</v>
      </c>
      <c r="BM176" s="47">
        <v>788</v>
      </c>
      <c r="BN176" s="47">
        <v>179</v>
      </c>
      <c r="BO176" s="47">
        <v>2098</v>
      </c>
      <c r="BP176" s="47">
        <v>400</v>
      </c>
      <c r="BQ176" s="47">
        <v>1877</v>
      </c>
      <c r="BR176" s="47">
        <v>1783</v>
      </c>
      <c r="BS176" s="47">
        <v>1551</v>
      </c>
      <c r="BT176" s="47">
        <v>541</v>
      </c>
      <c r="BU176" s="47">
        <v>2888</v>
      </c>
    </row>
    <row r="177" spans="1:73">
      <c r="A177" t="s">
        <v>519</v>
      </c>
      <c r="B177" t="s">
        <v>513</v>
      </c>
      <c r="C177" t="s">
        <v>0</v>
      </c>
      <c r="D177">
        <v>36</v>
      </c>
      <c r="F177" s="47">
        <v>10909</v>
      </c>
      <c r="G177" s="47">
        <v>2679</v>
      </c>
      <c r="H177" s="47">
        <v>3103</v>
      </c>
      <c r="I177" s="47">
        <v>5127</v>
      </c>
      <c r="J177" s="47">
        <v>2679</v>
      </c>
      <c r="K177" s="47">
        <v>8230</v>
      </c>
      <c r="L177" s="47">
        <v>69</v>
      </c>
      <c r="M177" s="47">
        <v>10840</v>
      </c>
      <c r="N177" s="47">
        <v>3666</v>
      </c>
      <c r="O177" s="47">
        <v>5271</v>
      </c>
      <c r="P177" s="47">
        <v>1972</v>
      </c>
      <c r="Q177" s="47">
        <v>7040</v>
      </c>
      <c r="R177" s="47">
        <v>3869</v>
      </c>
      <c r="S177" s="47">
        <v>6150</v>
      </c>
      <c r="T177" s="47">
        <v>4759</v>
      </c>
      <c r="U177" s="47">
        <v>7048</v>
      </c>
      <c r="V177" s="47">
        <v>3861</v>
      </c>
      <c r="W177" s="47">
        <v>4547</v>
      </c>
      <c r="X177" s="47">
        <v>6362</v>
      </c>
      <c r="Y177" s="47">
        <v>2583</v>
      </c>
      <c r="Z177" s="47">
        <v>1824</v>
      </c>
      <c r="AA177" s="47">
        <v>6502</v>
      </c>
      <c r="AB177" s="47">
        <v>4407</v>
      </c>
      <c r="AC177" s="47">
        <v>6502</v>
      </c>
      <c r="AD177" s="47">
        <v>3529</v>
      </c>
      <c r="AE177" s="47">
        <v>3519</v>
      </c>
      <c r="AF177" s="47">
        <v>1935</v>
      </c>
      <c r="AG177" s="47">
        <v>5113</v>
      </c>
      <c r="AH177" s="47">
        <v>3967</v>
      </c>
      <c r="AI177" s="47">
        <v>3081</v>
      </c>
      <c r="AJ177" s="47">
        <v>878</v>
      </c>
      <c r="AK177" s="47">
        <v>2983</v>
      </c>
      <c r="AL177" s="47">
        <v>744</v>
      </c>
      <c r="AM177" s="47">
        <v>3117</v>
      </c>
      <c r="AN177" s="47">
        <v>2183</v>
      </c>
      <c r="AO177" s="47">
        <v>1678</v>
      </c>
      <c r="AP177" s="47">
        <v>978</v>
      </c>
      <c r="AQ177" s="47">
        <v>3569</v>
      </c>
      <c r="AR177" s="47">
        <v>2529</v>
      </c>
      <c r="AS177" s="47">
        <v>2018</v>
      </c>
      <c r="AT177" s="47">
        <v>1701</v>
      </c>
      <c r="AU177" s="47">
        <v>4661</v>
      </c>
      <c r="AV177" s="47">
        <v>3621</v>
      </c>
      <c r="AW177" s="47">
        <v>2741</v>
      </c>
      <c r="AX177" s="47">
        <v>1007</v>
      </c>
      <c r="AY177" s="47">
        <v>3400</v>
      </c>
      <c r="AZ177" s="47">
        <v>2374</v>
      </c>
      <c r="BA177" s="47">
        <v>2033</v>
      </c>
      <c r="BB177" s="47">
        <v>1672</v>
      </c>
      <c r="BC177" s="47">
        <v>4830</v>
      </c>
      <c r="BD177" s="47">
        <v>3776</v>
      </c>
      <c r="BE177" s="47">
        <v>2726</v>
      </c>
      <c r="BF177" s="47">
        <v>2369</v>
      </c>
      <c r="BG177" s="47">
        <v>4671</v>
      </c>
      <c r="BH177" s="47">
        <v>2563</v>
      </c>
      <c r="BI177" s="47">
        <v>4477</v>
      </c>
      <c r="BJ177" s="47">
        <v>5132</v>
      </c>
      <c r="BK177" s="47">
        <v>1908</v>
      </c>
      <c r="BL177" s="47">
        <v>2038</v>
      </c>
      <c r="BM177" s="47">
        <v>1831</v>
      </c>
      <c r="BN177" s="47">
        <v>116</v>
      </c>
      <c r="BO177" s="47">
        <v>3753</v>
      </c>
      <c r="BP177" s="47">
        <v>1018</v>
      </c>
      <c r="BQ177" s="47">
        <v>2851</v>
      </c>
      <c r="BR177" s="47">
        <v>2313</v>
      </c>
      <c r="BS177" s="47">
        <v>3837</v>
      </c>
      <c r="BT177" s="47">
        <v>366</v>
      </c>
      <c r="BU177" s="47">
        <v>4393</v>
      </c>
    </row>
    <row r="178" spans="1:73">
      <c r="A178" t="s">
        <v>519</v>
      </c>
      <c r="B178" t="s">
        <v>513</v>
      </c>
      <c r="C178" t="s">
        <v>1</v>
      </c>
      <c r="D178">
        <v>37</v>
      </c>
      <c r="F178" s="47">
        <v>2606</v>
      </c>
      <c r="G178" s="47">
        <v>546</v>
      </c>
      <c r="H178" s="47">
        <v>766</v>
      </c>
      <c r="I178" s="47">
        <v>1294</v>
      </c>
      <c r="J178" s="47">
        <v>546</v>
      </c>
      <c r="K178" s="47">
        <v>2060</v>
      </c>
      <c r="L178" s="47">
        <v>2</v>
      </c>
      <c r="M178" s="47">
        <v>2604</v>
      </c>
      <c r="N178" s="47">
        <v>746</v>
      </c>
      <c r="O178" s="47">
        <v>1479</v>
      </c>
      <c r="P178" s="47">
        <v>381</v>
      </c>
      <c r="Q178" s="47">
        <v>1743</v>
      </c>
      <c r="R178" s="47">
        <v>863</v>
      </c>
      <c r="S178" s="47">
        <v>1144</v>
      </c>
      <c r="T178" s="47">
        <v>1462</v>
      </c>
      <c r="U178" s="47">
        <v>1413</v>
      </c>
      <c r="V178" s="47">
        <v>1193</v>
      </c>
      <c r="W178" s="47">
        <v>982</v>
      </c>
      <c r="X178" s="47">
        <v>1624</v>
      </c>
      <c r="Y178" s="47">
        <v>491</v>
      </c>
      <c r="Z178" s="47">
        <v>267</v>
      </c>
      <c r="AA178" s="47">
        <v>1848</v>
      </c>
      <c r="AB178" s="47">
        <v>758</v>
      </c>
      <c r="AC178" s="47">
        <v>1848</v>
      </c>
      <c r="AD178" s="47">
        <v>581</v>
      </c>
      <c r="AE178" s="47">
        <v>832</v>
      </c>
      <c r="AF178" s="47">
        <v>391</v>
      </c>
      <c r="AG178" s="47">
        <v>1022</v>
      </c>
      <c r="AH178" s="47">
        <v>603</v>
      </c>
      <c r="AI178" s="47">
        <v>810</v>
      </c>
      <c r="AJ178" s="47">
        <v>177</v>
      </c>
      <c r="AK178" s="47">
        <v>1016</v>
      </c>
      <c r="AL178" s="47">
        <v>155</v>
      </c>
      <c r="AM178" s="47">
        <v>1038</v>
      </c>
      <c r="AN178" s="47">
        <v>541</v>
      </c>
      <c r="AO178" s="47">
        <v>652</v>
      </c>
      <c r="AP178" s="47">
        <v>136</v>
      </c>
      <c r="AQ178" s="47">
        <v>846</v>
      </c>
      <c r="AR178" s="47">
        <v>466</v>
      </c>
      <c r="AS178" s="47">
        <v>516</v>
      </c>
      <c r="AT178" s="47">
        <v>410</v>
      </c>
      <c r="AU178" s="47">
        <v>1214</v>
      </c>
      <c r="AV178" s="47">
        <v>678</v>
      </c>
      <c r="AW178" s="47">
        <v>946</v>
      </c>
      <c r="AX178" s="47">
        <v>197</v>
      </c>
      <c r="AY178" s="47">
        <v>561</v>
      </c>
      <c r="AZ178" s="47">
        <v>306</v>
      </c>
      <c r="BA178" s="47">
        <v>452</v>
      </c>
      <c r="BB178" s="47">
        <v>349</v>
      </c>
      <c r="BC178" s="47">
        <v>1499</v>
      </c>
      <c r="BD178" s="47">
        <v>838</v>
      </c>
      <c r="BE178" s="47">
        <v>1010</v>
      </c>
      <c r="BF178" s="47">
        <v>427</v>
      </c>
      <c r="BG178" s="47">
        <v>1316</v>
      </c>
      <c r="BH178" s="47">
        <v>522</v>
      </c>
      <c r="BI178" s="47">
        <v>1221</v>
      </c>
      <c r="BJ178" s="47">
        <v>1006</v>
      </c>
      <c r="BK178" s="47">
        <v>737</v>
      </c>
      <c r="BL178" s="47">
        <v>331</v>
      </c>
      <c r="BM178" s="47">
        <v>532</v>
      </c>
      <c r="BN178" s="47">
        <v>24</v>
      </c>
      <c r="BO178" s="47">
        <v>839</v>
      </c>
      <c r="BP178" s="47">
        <v>138</v>
      </c>
      <c r="BQ178" s="47">
        <v>725</v>
      </c>
      <c r="BR178" s="47">
        <v>420</v>
      </c>
      <c r="BS178" s="47">
        <v>724</v>
      </c>
      <c r="BT178" s="47">
        <v>126</v>
      </c>
      <c r="BU178" s="47">
        <v>1336</v>
      </c>
    </row>
    <row r="179" spans="1:73">
      <c r="A179" t="s">
        <v>519</v>
      </c>
      <c r="B179" t="s">
        <v>513</v>
      </c>
      <c r="C179" t="s">
        <v>505</v>
      </c>
      <c r="D179">
        <v>38</v>
      </c>
      <c r="F179" s="47">
        <v>14135</v>
      </c>
      <c r="G179" s="47">
        <v>3792</v>
      </c>
      <c r="H179" s="47">
        <v>4047</v>
      </c>
      <c r="I179" s="47">
        <v>6296</v>
      </c>
      <c r="J179" s="47">
        <v>3792</v>
      </c>
      <c r="K179" s="47">
        <v>10343</v>
      </c>
      <c r="L179" s="47">
        <v>26</v>
      </c>
      <c r="M179" s="47">
        <v>14109</v>
      </c>
      <c r="N179" s="47">
        <v>5234</v>
      </c>
      <c r="O179" s="47">
        <v>6691</v>
      </c>
      <c r="P179" s="47">
        <v>2210</v>
      </c>
      <c r="Q179" s="47">
        <v>9476</v>
      </c>
      <c r="R179" s="47">
        <v>4659</v>
      </c>
      <c r="S179" s="47">
        <v>8451</v>
      </c>
      <c r="T179" s="47">
        <v>5684</v>
      </c>
      <c r="U179" s="47">
        <v>9643</v>
      </c>
      <c r="V179" s="47">
        <v>4492</v>
      </c>
      <c r="W179" s="47">
        <v>5839</v>
      </c>
      <c r="X179" s="47">
        <v>8296</v>
      </c>
      <c r="Y179" s="47">
        <v>2611</v>
      </c>
      <c r="Z179" s="47">
        <v>2946</v>
      </c>
      <c r="AA179" s="47">
        <v>8578</v>
      </c>
      <c r="AB179" s="47">
        <v>5557</v>
      </c>
      <c r="AC179" s="47">
        <v>8578</v>
      </c>
      <c r="AD179" s="47">
        <v>4623</v>
      </c>
      <c r="AE179" s="47">
        <v>5020</v>
      </c>
      <c r="AF179" s="47">
        <v>2883</v>
      </c>
      <c r="AG179" s="47">
        <v>6760</v>
      </c>
      <c r="AH179" s="47">
        <v>5850</v>
      </c>
      <c r="AI179" s="47">
        <v>3793</v>
      </c>
      <c r="AJ179" s="47">
        <v>934</v>
      </c>
      <c r="AK179" s="47">
        <v>3558</v>
      </c>
      <c r="AL179" s="47">
        <v>909</v>
      </c>
      <c r="AM179" s="47">
        <v>3583</v>
      </c>
      <c r="AN179" s="47">
        <v>2601</v>
      </c>
      <c r="AO179" s="47">
        <v>1891</v>
      </c>
      <c r="AP179" s="47">
        <v>1383</v>
      </c>
      <c r="AQ179" s="47">
        <v>4456</v>
      </c>
      <c r="AR179" s="47">
        <v>3398</v>
      </c>
      <c r="AS179" s="47">
        <v>2441</v>
      </c>
      <c r="AT179" s="47">
        <v>2409</v>
      </c>
      <c r="AU179" s="47">
        <v>5887</v>
      </c>
      <c r="AV179" s="47">
        <v>5053</v>
      </c>
      <c r="AW179" s="47">
        <v>3243</v>
      </c>
      <c r="AX179" s="47">
        <v>1357</v>
      </c>
      <c r="AY179" s="47">
        <v>4200</v>
      </c>
      <c r="AZ179" s="47">
        <v>3143</v>
      </c>
      <c r="BA179" s="47">
        <v>2414</v>
      </c>
      <c r="BB179" s="47">
        <v>2435</v>
      </c>
      <c r="BC179" s="47">
        <v>6143</v>
      </c>
      <c r="BD179" s="47">
        <v>5308</v>
      </c>
      <c r="BE179" s="47">
        <v>3270</v>
      </c>
      <c r="BF179" s="47">
        <v>3022</v>
      </c>
      <c r="BG179" s="47">
        <v>6454</v>
      </c>
      <c r="BH179" s="47">
        <v>3679</v>
      </c>
      <c r="BI179" s="47">
        <v>5797</v>
      </c>
      <c r="BJ179" s="47">
        <v>7010</v>
      </c>
      <c r="BK179" s="47">
        <v>2466</v>
      </c>
      <c r="BL179" s="47">
        <v>2535</v>
      </c>
      <c r="BM179" s="47">
        <v>2124</v>
      </c>
      <c r="BN179" s="47">
        <v>113</v>
      </c>
      <c r="BO179" s="47">
        <v>4546</v>
      </c>
      <c r="BP179" s="47">
        <v>1441</v>
      </c>
      <c r="BQ179" s="47">
        <v>3218</v>
      </c>
      <c r="BR179" s="47">
        <v>3367</v>
      </c>
      <c r="BS179" s="47">
        <v>5084</v>
      </c>
      <c r="BT179" s="47">
        <v>425</v>
      </c>
      <c r="BU179" s="47">
        <v>5259</v>
      </c>
    </row>
    <row r="180" spans="1:73">
      <c r="A180" t="s">
        <v>519</v>
      </c>
      <c r="B180" t="s">
        <v>513</v>
      </c>
      <c r="C180" t="s">
        <v>74</v>
      </c>
      <c r="D180">
        <v>39</v>
      </c>
      <c r="F180" s="47">
        <v>1325</v>
      </c>
      <c r="G180" s="47">
        <v>183</v>
      </c>
      <c r="H180" s="47">
        <v>315</v>
      </c>
      <c r="I180" s="47">
        <v>827</v>
      </c>
      <c r="J180" s="47">
        <v>183</v>
      </c>
      <c r="K180" s="47">
        <v>1142</v>
      </c>
      <c r="L180" s="47">
        <v>0</v>
      </c>
      <c r="M180" s="47">
        <v>1325</v>
      </c>
      <c r="N180" s="47">
        <v>237</v>
      </c>
      <c r="O180" s="47">
        <v>761</v>
      </c>
      <c r="P180" s="47">
        <v>327</v>
      </c>
      <c r="Q180" s="47">
        <v>703</v>
      </c>
      <c r="R180" s="47">
        <v>622</v>
      </c>
      <c r="S180" s="47">
        <v>553</v>
      </c>
      <c r="T180" s="47">
        <v>772</v>
      </c>
      <c r="U180" s="47">
        <v>988</v>
      </c>
      <c r="V180" s="47">
        <v>337</v>
      </c>
      <c r="W180" s="47">
        <v>456</v>
      </c>
      <c r="X180" s="47">
        <v>869</v>
      </c>
      <c r="Y180" s="47">
        <v>233</v>
      </c>
      <c r="Z180" s="47">
        <v>336</v>
      </c>
      <c r="AA180" s="47">
        <v>756</v>
      </c>
      <c r="AB180" s="47">
        <v>569</v>
      </c>
      <c r="AC180" s="47">
        <v>756</v>
      </c>
      <c r="AD180" s="47">
        <v>505</v>
      </c>
      <c r="AE180" s="47">
        <v>483</v>
      </c>
      <c r="AF180" s="47">
        <v>147</v>
      </c>
      <c r="AG180" s="47">
        <v>841</v>
      </c>
      <c r="AH180" s="47">
        <v>404</v>
      </c>
      <c r="AI180" s="47">
        <v>584</v>
      </c>
      <c r="AJ180" s="47">
        <v>64</v>
      </c>
      <c r="AK180" s="47">
        <v>273</v>
      </c>
      <c r="AL180" s="47">
        <v>36</v>
      </c>
      <c r="AM180" s="47">
        <v>301</v>
      </c>
      <c r="AN180" s="47">
        <v>149</v>
      </c>
      <c r="AO180" s="47">
        <v>188</v>
      </c>
      <c r="AP180" s="47">
        <v>57</v>
      </c>
      <c r="AQ180" s="47">
        <v>399</v>
      </c>
      <c r="AR180" s="47">
        <v>181</v>
      </c>
      <c r="AS180" s="47">
        <v>275</v>
      </c>
      <c r="AT180" s="47">
        <v>126</v>
      </c>
      <c r="AU180" s="47">
        <v>743</v>
      </c>
      <c r="AV180" s="47">
        <v>372</v>
      </c>
      <c r="AW180" s="47">
        <v>497</v>
      </c>
      <c r="AX180" s="47">
        <v>51</v>
      </c>
      <c r="AY180" s="47">
        <v>518</v>
      </c>
      <c r="AZ180" s="47">
        <v>219</v>
      </c>
      <c r="BA180" s="47">
        <v>350</v>
      </c>
      <c r="BB180" s="47">
        <v>132</v>
      </c>
      <c r="BC180" s="47">
        <v>624</v>
      </c>
      <c r="BD180" s="47">
        <v>334</v>
      </c>
      <c r="BE180" s="47">
        <v>422</v>
      </c>
      <c r="BF180" s="47">
        <v>240</v>
      </c>
      <c r="BG180" s="47">
        <v>463</v>
      </c>
      <c r="BH180" s="47">
        <v>177</v>
      </c>
      <c r="BI180" s="47">
        <v>526</v>
      </c>
      <c r="BJ180" s="47">
        <v>397</v>
      </c>
      <c r="BK180" s="47">
        <v>306</v>
      </c>
      <c r="BL180" s="47">
        <v>329</v>
      </c>
      <c r="BM180" s="47">
        <v>293</v>
      </c>
      <c r="BN180" s="47">
        <v>6</v>
      </c>
      <c r="BO180" s="47">
        <v>616</v>
      </c>
      <c r="BP180" s="47">
        <v>156</v>
      </c>
      <c r="BQ180" s="47">
        <v>466</v>
      </c>
      <c r="BR180" s="47">
        <v>140</v>
      </c>
      <c r="BS180" s="47">
        <v>413</v>
      </c>
      <c r="BT180" s="47">
        <v>43</v>
      </c>
      <c r="BU180" s="47">
        <v>729</v>
      </c>
    </row>
    <row r="181" spans="1:73">
      <c r="A181" t="s">
        <v>519</v>
      </c>
      <c r="B181" t="s">
        <v>513</v>
      </c>
      <c r="C181" t="s">
        <v>65</v>
      </c>
      <c r="D181">
        <v>40</v>
      </c>
      <c r="F181" s="47">
        <v>1729</v>
      </c>
      <c r="G181" s="47">
        <v>327</v>
      </c>
      <c r="H181" s="47">
        <v>494</v>
      </c>
      <c r="I181" s="47">
        <v>908</v>
      </c>
      <c r="J181" s="47">
        <v>327</v>
      </c>
      <c r="K181" s="47">
        <v>1402</v>
      </c>
      <c r="L181" s="47">
        <v>33</v>
      </c>
      <c r="M181" s="47">
        <v>1696</v>
      </c>
      <c r="N181" s="47">
        <v>587</v>
      </c>
      <c r="O181" s="47">
        <v>897</v>
      </c>
      <c r="P181" s="47">
        <v>245</v>
      </c>
      <c r="Q181" s="47">
        <v>1194</v>
      </c>
      <c r="R181" s="47">
        <v>535</v>
      </c>
      <c r="S181" s="47">
        <v>921</v>
      </c>
      <c r="T181" s="47">
        <v>808</v>
      </c>
      <c r="U181" s="47">
        <v>640</v>
      </c>
      <c r="V181" s="47">
        <v>1089</v>
      </c>
      <c r="W181" s="47">
        <v>968</v>
      </c>
      <c r="X181" s="47">
        <v>761</v>
      </c>
      <c r="Y181" s="47">
        <v>226</v>
      </c>
      <c r="Z181" s="47">
        <v>138</v>
      </c>
      <c r="AA181" s="47">
        <v>1365</v>
      </c>
      <c r="AB181" s="47">
        <v>364</v>
      </c>
      <c r="AC181" s="47">
        <v>1365</v>
      </c>
      <c r="AD181" s="47">
        <v>212</v>
      </c>
      <c r="AE181" s="47">
        <v>428</v>
      </c>
      <c r="AF181" s="47">
        <v>149</v>
      </c>
      <c r="AG181" s="47">
        <v>491</v>
      </c>
      <c r="AH181" s="47">
        <v>318</v>
      </c>
      <c r="AI181" s="47">
        <v>322</v>
      </c>
      <c r="AJ181" s="47">
        <v>152</v>
      </c>
      <c r="AK181" s="47">
        <v>937</v>
      </c>
      <c r="AL181" s="47">
        <v>178</v>
      </c>
      <c r="AM181" s="47">
        <v>911</v>
      </c>
      <c r="AN181" s="47">
        <v>603</v>
      </c>
      <c r="AO181" s="47">
        <v>486</v>
      </c>
      <c r="AP181" s="47">
        <v>141</v>
      </c>
      <c r="AQ181" s="47">
        <v>827</v>
      </c>
      <c r="AR181" s="47">
        <v>536</v>
      </c>
      <c r="AS181" s="47">
        <v>432</v>
      </c>
      <c r="AT181" s="47">
        <v>186</v>
      </c>
      <c r="AU181" s="47">
        <v>575</v>
      </c>
      <c r="AV181" s="47">
        <v>385</v>
      </c>
      <c r="AW181" s="47">
        <v>376</v>
      </c>
      <c r="AX181" s="47">
        <v>68</v>
      </c>
      <c r="AY181" s="47">
        <v>296</v>
      </c>
      <c r="AZ181" s="47">
        <v>172</v>
      </c>
      <c r="BA181" s="47">
        <v>192</v>
      </c>
      <c r="BB181" s="47">
        <v>259</v>
      </c>
      <c r="BC181" s="47">
        <v>1106</v>
      </c>
      <c r="BD181" s="47">
        <v>749</v>
      </c>
      <c r="BE181" s="47">
        <v>616</v>
      </c>
      <c r="BF181" s="47">
        <v>195</v>
      </c>
      <c r="BG181" s="47">
        <v>999</v>
      </c>
      <c r="BH181" s="47">
        <v>316</v>
      </c>
      <c r="BI181" s="47">
        <v>878</v>
      </c>
      <c r="BJ181" s="47">
        <v>800</v>
      </c>
      <c r="BK181" s="47">
        <v>394</v>
      </c>
      <c r="BL181" s="47">
        <v>169</v>
      </c>
      <c r="BM181" s="47">
        <v>366</v>
      </c>
      <c r="BN181" s="47">
        <v>11</v>
      </c>
      <c r="BO181" s="47">
        <v>524</v>
      </c>
      <c r="BP181" s="47">
        <v>121</v>
      </c>
      <c r="BQ181" s="47">
        <v>414</v>
      </c>
      <c r="BR181" s="47">
        <v>286</v>
      </c>
      <c r="BS181" s="47">
        <v>635</v>
      </c>
      <c r="BT181" s="47">
        <v>41</v>
      </c>
      <c r="BU181" s="47">
        <v>767</v>
      </c>
    </row>
    <row r="182" spans="1:73">
      <c r="A182" t="s">
        <v>519</v>
      </c>
      <c r="B182" t="s">
        <v>513</v>
      </c>
      <c r="C182" t="s">
        <v>506</v>
      </c>
      <c r="D182">
        <v>41</v>
      </c>
      <c r="F182" s="47">
        <v>2151</v>
      </c>
      <c r="G182" s="47">
        <v>338</v>
      </c>
      <c r="H182" s="47">
        <v>501</v>
      </c>
      <c r="I182" s="47">
        <v>1312</v>
      </c>
      <c r="J182" s="47">
        <v>338</v>
      </c>
      <c r="K182" s="47">
        <v>1813</v>
      </c>
      <c r="L182" s="47">
        <v>22</v>
      </c>
      <c r="M182" s="47">
        <v>2129</v>
      </c>
      <c r="N182" s="47">
        <v>675</v>
      </c>
      <c r="O182" s="47">
        <v>978</v>
      </c>
      <c r="P182" s="47">
        <v>498</v>
      </c>
      <c r="Q182" s="47">
        <v>1282</v>
      </c>
      <c r="R182" s="47">
        <v>869</v>
      </c>
      <c r="S182" s="47">
        <v>1086</v>
      </c>
      <c r="T182" s="47">
        <v>1065</v>
      </c>
      <c r="U182" s="47">
        <v>1026</v>
      </c>
      <c r="V182" s="47">
        <v>1125</v>
      </c>
      <c r="W182" s="47">
        <v>1048</v>
      </c>
      <c r="X182" s="47">
        <v>1103</v>
      </c>
      <c r="Y182" s="47">
        <v>273</v>
      </c>
      <c r="Z182" s="47">
        <v>221</v>
      </c>
      <c r="AA182" s="47">
        <v>1657</v>
      </c>
      <c r="AB182" s="47">
        <v>494</v>
      </c>
      <c r="AC182" s="47">
        <v>1657</v>
      </c>
      <c r="AD182" s="47">
        <v>372</v>
      </c>
      <c r="AE182" s="47">
        <v>654</v>
      </c>
      <c r="AF182" s="47">
        <v>203</v>
      </c>
      <c r="AG182" s="47">
        <v>823</v>
      </c>
      <c r="AH182" s="47">
        <v>452</v>
      </c>
      <c r="AI182" s="47">
        <v>574</v>
      </c>
      <c r="AJ182" s="47">
        <v>122</v>
      </c>
      <c r="AK182" s="47">
        <v>1003</v>
      </c>
      <c r="AL182" s="47">
        <v>135</v>
      </c>
      <c r="AM182" s="47">
        <v>990</v>
      </c>
      <c r="AN182" s="47">
        <v>634</v>
      </c>
      <c r="AO182" s="47">
        <v>491</v>
      </c>
      <c r="AP182" s="47">
        <v>149</v>
      </c>
      <c r="AQ182" s="47">
        <v>899</v>
      </c>
      <c r="AR182" s="47">
        <v>587</v>
      </c>
      <c r="AS182" s="47">
        <v>461</v>
      </c>
      <c r="AT182" s="47">
        <v>189</v>
      </c>
      <c r="AU182" s="47">
        <v>914</v>
      </c>
      <c r="AV182" s="47">
        <v>499</v>
      </c>
      <c r="AW182" s="47">
        <v>604</v>
      </c>
      <c r="AX182" s="47">
        <v>68</v>
      </c>
      <c r="AY182" s="47">
        <v>426</v>
      </c>
      <c r="AZ182" s="47">
        <v>200</v>
      </c>
      <c r="BA182" s="47">
        <v>294</v>
      </c>
      <c r="BB182" s="47">
        <v>270</v>
      </c>
      <c r="BC182" s="47">
        <v>1387</v>
      </c>
      <c r="BD182" s="47">
        <v>886</v>
      </c>
      <c r="BE182" s="47">
        <v>771</v>
      </c>
      <c r="BF182" s="47">
        <v>183</v>
      </c>
      <c r="BG182" s="47">
        <v>1099</v>
      </c>
      <c r="BH182" s="47">
        <v>325</v>
      </c>
      <c r="BI182" s="47">
        <v>957</v>
      </c>
      <c r="BJ182" s="47">
        <v>899</v>
      </c>
      <c r="BK182" s="47">
        <v>383</v>
      </c>
      <c r="BL182" s="47">
        <v>311</v>
      </c>
      <c r="BM182" s="47">
        <v>558</v>
      </c>
      <c r="BN182" s="47">
        <v>13</v>
      </c>
      <c r="BO182" s="47">
        <v>856</v>
      </c>
      <c r="BP182" s="47">
        <v>187</v>
      </c>
      <c r="BQ182" s="47">
        <v>682</v>
      </c>
      <c r="BR182" s="47">
        <v>308</v>
      </c>
      <c r="BS182" s="47">
        <v>778</v>
      </c>
      <c r="BT182" s="47">
        <v>30</v>
      </c>
      <c r="BU182" s="47">
        <v>1035</v>
      </c>
    </row>
    <row r="183" spans="1:73">
      <c r="A183" t="s">
        <v>519</v>
      </c>
      <c r="B183" t="s">
        <v>513</v>
      </c>
      <c r="C183" t="s">
        <v>507</v>
      </c>
      <c r="D183">
        <v>42</v>
      </c>
      <c r="F183" s="47">
        <v>4328</v>
      </c>
      <c r="G183" s="47">
        <v>1018</v>
      </c>
      <c r="H183" s="47">
        <v>1212</v>
      </c>
      <c r="I183" s="47">
        <v>2098</v>
      </c>
      <c r="J183" s="47">
        <v>1018</v>
      </c>
      <c r="K183" s="47">
        <v>3310</v>
      </c>
      <c r="L183" s="47">
        <v>68</v>
      </c>
      <c r="M183" s="47">
        <v>4260</v>
      </c>
      <c r="N183" s="47">
        <v>1490</v>
      </c>
      <c r="O183" s="47">
        <v>1893</v>
      </c>
      <c r="P183" s="47">
        <v>945</v>
      </c>
      <c r="Q183" s="47">
        <v>2658</v>
      </c>
      <c r="R183" s="47">
        <v>1670</v>
      </c>
      <c r="S183" s="47">
        <v>2357</v>
      </c>
      <c r="T183" s="47">
        <v>1971</v>
      </c>
      <c r="U183" s="47">
        <v>2443</v>
      </c>
      <c r="V183" s="47">
        <v>1885</v>
      </c>
      <c r="W183" s="47">
        <v>1862</v>
      </c>
      <c r="X183" s="47">
        <v>2466</v>
      </c>
      <c r="Y183" s="47">
        <v>1080</v>
      </c>
      <c r="Z183" s="47">
        <v>505</v>
      </c>
      <c r="AA183" s="47">
        <v>2743</v>
      </c>
      <c r="AB183" s="47">
        <v>1585</v>
      </c>
      <c r="AC183" s="47">
        <v>2743</v>
      </c>
      <c r="AD183" s="47">
        <v>1121</v>
      </c>
      <c r="AE183" s="47">
        <v>1322</v>
      </c>
      <c r="AF183" s="47">
        <v>600</v>
      </c>
      <c r="AG183" s="47">
        <v>1843</v>
      </c>
      <c r="AH183" s="47">
        <v>1213</v>
      </c>
      <c r="AI183" s="47">
        <v>1230</v>
      </c>
      <c r="AJ183" s="47">
        <v>464</v>
      </c>
      <c r="AK183" s="47">
        <v>1421</v>
      </c>
      <c r="AL183" s="47">
        <v>418</v>
      </c>
      <c r="AM183" s="47">
        <v>1467</v>
      </c>
      <c r="AN183" s="47">
        <v>1144</v>
      </c>
      <c r="AO183" s="47">
        <v>741</v>
      </c>
      <c r="AP183" s="47">
        <v>449</v>
      </c>
      <c r="AQ183" s="47">
        <v>1413</v>
      </c>
      <c r="AR183" s="47">
        <v>1135</v>
      </c>
      <c r="AS183" s="47">
        <v>727</v>
      </c>
      <c r="AT183" s="47">
        <v>569</v>
      </c>
      <c r="AU183" s="47">
        <v>1897</v>
      </c>
      <c r="AV183" s="47">
        <v>1222</v>
      </c>
      <c r="AW183" s="47">
        <v>1244</v>
      </c>
      <c r="AX183" s="47">
        <v>324</v>
      </c>
      <c r="AY183" s="47">
        <v>1261</v>
      </c>
      <c r="AZ183" s="47">
        <v>771</v>
      </c>
      <c r="BA183" s="47">
        <v>814</v>
      </c>
      <c r="BB183" s="47">
        <v>694</v>
      </c>
      <c r="BC183" s="47">
        <v>2049</v>
      </c>
      <c r="BD183" s="47">
        <v>1586</v>
      </c>
      <c r="BE183" s="47">
        <v>1157</v>
      </c>
      <c r="BF183" s="47">
        <v>766</v>
      </c>
      <c r="BG183" s="47">
        <v>1892</v>
      </c>
      <c r="BH183" s="47">
        <v>978</v>
      </c>
      <c r="BI183" s="47">
        <v>1680</v>
      </c>
      <c r="BJ183" s="47">
        <v>1999</v>
      </c>
      <c r="BK183" s="47">
        <v>659</v>
      </c>
      <c r="BL183" s="47">
        <v>819</v>
      </c>
      <c r="BM183" s="47">
        <v>851</v>
      </c>
      <c r="BN183" s="47">
        <v>40</v>
      </c>
      <c r="BO183" s="47">
        <v>1630</v>
      </c>
      <c r="BP183" s="47">
        <v>358</v>
      </c>
      <c r="BQ183" s="47">
        <v>1312</v>
      </c>
      <c r="BR183" s="47">
        <v>880</v>
      </c>
      <c r="BS183" s="47">
        <v>1477</v>
      </c>
      <c r="BT183" s="47">
        <v>138</v>
      </c>
      <c r="BU183" s="47">
        <v>1833</v>
      </c>
    </row>
    <row r="184" spans="1:73">
      <c r="A184" t="s">
        <v>519</v>
      </c>
      <c r="B184" t="s">
        <v>514</v>
      </c>
      <c r="C184" t="s">
        <v>0</v>
      </c>
      <c r="D184">
        <v>43</v>
      </c>
      <c r="F184" s="47">
        <v>27943</v>
      </c>
      <c r="G184" s="47">
        <v>14184</v>
      </c>
      <c r="H184" s="47">
        <v>6593</v>
      </c>
      <c r="I184" s="47">
        <v>7166</v>
      </c>
      <c r="J184" s="47">
        <v>14184</v>
      </c>
      <c r="K184" s="47">
        <v>13759</v>
      </c>
      <c r="L184" s="47">
        <v>4144</v>
      </c>
      <c r="M184" s="47">
        <v>23799</v>
      </c>
      <c r="N184" s="47">
        <v>15423</v>
      </c>
      <c r="O184" s="47">
        <v>9160</v>
      </c>
      <c r="P184" s="47">
        <v>3360</v>
      </c>
      <c r="Q184" s="47">
        <v>21545</v>
      </c>
      <c r="R184" s="47">
        <v>6398</v>
      </c>
      <c r="S184" s="47">
        <v>18762</v>
      </c>
      <c r="T184" s="47">
        <v>9181</v>
      </c>
      <c r="U184" s="47">
        <v>18726</v>
      </c>
      <c r="V184" s="47">
        <v>9217</v>
      </c>
      <c r="W184" s="47">
        <v>18367</v>
      </c>
      <c r="X184" s="47">
        <v>9576</v>
      </c>
      <c r="Y184" s="47">
        <v>6656</v>
      </c>
      <c r="Z184" s="47">
        <v>4793</v>
      </c>
      <c r="AA184" s="47">
        <v>16494</v>
      </c>
      <c r="AB184" s="47">
        <v>11449</v>
      </c>
      <c r="AC184" s="47">
        <v>16494</v>
      </c>
      <c r="AD184" s="47">
        <v>9468</v>
      </c>
      <c r="AE184" s="47">
        <v>9258</v>
      </c>
      <c r="AF184" s="47">
        <v>10007</v>
      </c>
      <c r="AG184" s="47">
        <v>8719</v>
      </c>
      <c r="AH184" s="47">
        <v>12015</v>
      </c>
      <c r="AI184" s="47">
        <v>6711</v>
      </c>
      <c r="AJ184" s="47">
        <v>1981</v>
      </c>
      <c r="AK184" s="47">
        <v>7236</v>
      </c>
      <c r="AL184" s="47">
        <v>4177</v>
      </c>
      <c r="AM184" s="47">
        <v>5040</v>
      </c>
      <c r="AN184" s="47">
        <v>6747</v>
      </c>
      <c r="AO184" s="47">
        <v>2470</v>
      </c>
      <c r="AP184" s="47">
        <v>9207</v>
      </c>
      <c r="AQ184" s="47">
        <v>9160</v>
      </c>
      <c r="AR184" s="47">
        <v>12552</v>
      </c>
      <c r="AS184" s="47">
        <v>5815</v>
      </c>
      <c r="AT184" s="47">
        <v>4977</v>
      </c>
      <c r="AU184" s="47">
        <v>4599</v>
      </c>
      <c r="AV184" s="47">
        <v>6210</v>
      </c>
      <c r="AW184" s="47">
        <v>3366</v>
      </c>
      <c r="AX184" s="47">
        <v>5296</v>
      </c>
      <c r="AY184" s="47">
        <v>6153</v>
      </c>
      <c r="AZ184" s="47">
        <v>6721</v>
      </c>
      <c r="BA184" s="47">
        <v>4728</v>
      </c>
      <c r="BB184" s="47">
        <v>8888</v>
      </c>
      <c r="BC184" s="47">
        <v>7606</v>
      </c>
      <c r="BD184" s="47">
        <v>12041</v>
      </c>
      <c r="BE184" s="47">
        <v>4453</v>
      </c>
      <c r="BF184" s="47">
        <v>7011</v>
      </c>
      <c r="BG184" s="47">
        <v>14534</v>
      </c>
      <c r="BH184" s="47">
        <v>13369</v>
      </c>
      <c r="BI184" s="47">
        <v>8176</v>
      </c>
      <c r="BJ184" s="47">
        <v>17184</v>
      </c>
      <c r="BK184" s="47">
        <v>4361</v>
      </c>
      <c r="BL184" s="47">
        <v>4438</v>
      </c>
      <c r="BM184" s="47">
        <v>1960</v>
      </c>
      <c r="BN184" s="47">
        <v>815</v>
      </c>
      <c r="BO184" s="47">
        <v>5583</v>
      </c>
      <c r="BP184" s="47">
        <v>1578</v>
      </c>
      <c r="BQ184" s="47">
        <v>4820</v>
      </c>
      <c r="BR184" s="47">
        <v>11674</v>
      </c>
      <c r="BS184" s="47">
        <v>7088</v>
      </c>
      <c r="BT184" s="47">
        <v>2510</v>
      </c>
      <c r="BU184" s="47">
        <v>6671</v>
      </c>
    </row>
    <row r="185" spans="1:73">
      <c r="A185" t="s">
        <v>519</v>
      </c>
      <c r="B185" t="s">
        <v>514</v>
      </c>
      <c r="C185" t="s">
        <v>1</v>
      </c>
      <c r="D185">
        <v>44</v>
      </c>
      <c r="F185" s="47">
        <v>4867</v>
      </c>
      <c r="G185" s="47">
        <v>1817</v>
      </c>
      <c r="H185" s="47">
        <v>1348</v>
      </c>
      <c r="I185" s="47">
        <v>1702</v>
      </c>
      <c r="J185" s="47">
        <v>1817</v>
      </c>
      <c r="K185" s="47">
        <v>3050</v>
      </c>
      <c r="L185" s="47">
        <v>322</v>
      </c>
      <c r="M185" s="47">
        <v>4545</v>
      </c>
      <c r="N185" s="47">
        <v>2082</v>
      </c>
      <c r="O185" s="47">
        <v>2150</v>
      </c>
      <c r="P185" s="47">
        <v>635</v>
      </c>
      <c r="Q185" s="47">
        <v>3539</v>
      </c>
      <c r="R185" s="47">
        <v>1328</v>
      </c>
      <c r="S185" s="47">
        <v>2753</v>
      </c>
      <c r="T185" s="47">
        <v>2114</v>
      </c>
      <c r="U185" s="47">
        <v>2836</v>
      </c>
      <c r="V185" s="47">
        <v>2031</v>
      </c>
      <c r="W185" s="47">
        <v>3397</v>
      </c>
      <c r="X185" s="47">
        <v>1470</v>
      </c>
      <c r="Y185" s="47">
        <v>845</v>
      </c>
      <c r="Z185" s="47">
        <v>755</v>
      </c>
      <c r="AA185" s="47">
        <v>3267</v>
      </c>
      <c r="AB185" s="47">
        <v>1600</v>
      </c>
      <c r="AC185" s="47">
        <v>3267</v>
      </c>
      <c r="AD185" s="47">
        <v>1299</v>
      </c>
      <c r="AE185" s="47">
        <v>1537</v>
      </c>
      <c r="AF185" s="47">
        <v>1207</v>
      </c>
      <c r="AG185" s="47">
        <v>1629</v>
      </c>
      <c r="AH185" s="47">
        <v>1535</v>
      </c>
      <c r="AI185" s="47">
        <v>1301</v>
      </c>
      <c r="AJ185" s="47">
        <v>301</v>
      </c>
      <c r="AK185" s="47">
        <v>1730</v>
      </c>
      <c r="AL185" s="47">
        <v>610</v>
      </c>
      <c r="AM185" s="47">
        <v>1421</v>
      </c>
      <c r="AN185" s="47">
        <v>1218</v>
      </c>
      <c r="AO185" s="47">
        <v>813</v>
      </c>
      <c r="AP185" s="47">
        <v>1237</v>
      </c>
      <c r="AQ185" s="47">
        <v>2160</v>
      </c>
      <c r="AR185" s="47">
        <v>1933</v>
      </c>
      <c r="AS185" s="47">
        <v>1464</v>
      </c>
      <c r="AT185" s="47">
        <v>580</v>
      </c>
      <c r="AU185" s="47">
        <v>890</v>
      </c>
      <c r="AV185" s="47">
        <v>820</v>
      </c>
      <c r="AW185" s="47">
        <v>650</v>
      </c>
      <c r="AX185" s="47">
        <v>558</v>
      </c>
      <c r="AY185" s="47">
        <v>1042</v>
      </c>
      <c r="AZ185" s="47">
        <v>779</v>
      </c>
      <c r="BA185" s="47">
        <v>821</v>
      </c>
      <c r="BB185" s="47">
        <v>1259</v>
      </c>
      <c r="BC185" s="47">
        <v>2008</v>
      </c>
      <c r="BD185" s="47">
        <v>1974</v>
      </c>
      <c r="BE185" s="47">
        <v>1293</v>
      </c>
      <c r="BF185" s="47">
        <v>841</v>
      </c>
      <c r="BG185" s="47">
        <v>2698</v>
      </c>
      <c r="BH185" s="47">
        <v>1687</v>
      </c>
      <c r="BI185" s="47">
        <v>1852</v>
      </c>
      <c r="BJ185" s="47">
        <v>2458</v>
      </c>
      <c r="BK185" s="47">
        <v>1081</v>
      </c>
      <c r="BL185" s="47">
        <v>759</v>
      </c>
      <c r="BM185" s="47">
        <v>569</v>
      </c>
      <c r="BN185" s="47">
        <v>130</v>
      </c>
      <c r="BO185" s="47">
        <v>1198</v>
      </c>
      <c r="BP185" s="47">
        <v>295</v>
      </c>
      <c r="BQ185" s="47">
        <v>1033</v>
      </c>
      <c r="BR185" s="47">
        <v>1300</v>
      </c>
      <c r="BS185" s="47">
        <v>1453</v>
      </c>
      <c r="BT185" s="47">
        <v>517</v>
      </c>
      <c r="BU185" s="47">
        <v>1597</v>
      </c>
    </row>
    <row r="186" spans="1:73">
      <c r="A186" t="s">
        <v>519</v>
      </c>
      <c r="B186" t="s">
        <v>514</v>
      </c>
      <c r="C186" t="s">
        <v>505</v>
      </c>
      <c r="D186">
        <v>45</v>
      </c>
      <c r="F186" s="47">
        <v>25519</v>
      </c>
      <c r="G186" s="47">
        <v>12787</v>
      </c>
      <c r="H186" s="47">
        <v>5994</v>
      </c>
      <c r="I186" s="47">
        <v>6738</v>
      </c>
      <c r="J186" s="47">
        <v>12787</v>
      </c>
      <c r="K186" s="47">
        <v>12732</v>
      </c>
      <c r="L186" s="47">
        <v>3823</v>
      </c>
      <c r="M186" s="47">
        <v>21696</v>
      </c>
      <c r="N186" s="47">
        <v>13277</v>
      </c>
      <c r="O186" s="47">
        <v>8653</v>
      </c>
      <c r="P186" s="47">
        <v>3589</v>
      </c>
      <c r="Q186" s="47">
        <v>18990</v>
      </c>
      <c r="R186" s="47">
        <v>6529</v>
      </c>
      <c r="S186" s="47">
        <v>15830</v>
      </c>
      <c r="T186" s="47">
        <v>9689</v>
      </c>
      <c r="U186" s="47">
        <v>18503</v>
      </c>
      <c r="V186" s="47">
        <v>7016</v>
      </c>
      <c r="W186" s="47">
        <v>15100</v>
      </c>
      <c r="X186" s="47">
        <v>10419</v>
      </c>
      <c r="Y186" s="47">
        <v>5518</v>
      </c>
      <c r="Z186" s="47">
        <v>4306</v>
      </c>
      <c r="AA186" s="47">
        <v>15695</v>
      </c>
      <c r="AB186" s="47">
        <v>9824</v>
      </c>
      <c r="AC186" s="47">
        <v>15695</v>
      </c>
      <c r="AD186" s="47">
        <v>8622</v>
      </c>
      <c r="AE186" s="47">
        <v>9881</v>
      </c>
      <c r="AF186" s="47">
        <v>9335</v>
      </c>
      <c r="AG186" s="47">
        <v>9168</v>
      </c>
      <c r="AH186" s="47">
        <v>10845</v>
      </c>
      <c r="AI186" s="47">
        <v>7658</v>
      </c>
      <c r="AJ186" s="47">
        <v>1202</v>
      </c>
      <c r="AK186" s="47">
        <v>5814</v>
      </c>
      <c r="AL186" s="47">
        <v>3452</v>
      </c>
      <c r="AM186" s="47">
        <v>3564</v>
      </c>
      <c r="AN186" s="47">
        <v>4985</v>
      </c>
      <c r="AO186" s="47">
        <v>2031</v>
      </c>
      <c r="AP186" s="47">
        <v>7780</v>
      </c>
      <c r="AQ186" s="47">
        <v>7320</v>
      </c>
      <c r="AR186" s="47">
        <v>9813</v>
      </c>
      <c r="AS186" s="47">
        <v>5287</v>
      </c>
      <c r="AT186" s="47">
        <v>5007</v>
      </c>
      <c r="AU186" s="47">
        <v>5412</v>
      </c>
      <c r="AV186" s="47">
        <v>6017</v>
      </c>
      <c r="AW186" s="47">
        <v>4402</v>
      </c>
      <c r="AX186" s="47">
        <v>4013</v>
      </c>
      <c r="AY186" s="47">
        <v>5811</v>
      </c>
      <c r="AZ186" s="47">
        <v>5066</v>
      </c>
      <c r="BA186" s="47">
        <v>4758</v>
      </c>
      <c r="BB186" s="47">
        <v>8774</v>
      </c>
      <c r="BC186" s="47">
        <v>6921</v>
      </c>
      <c r="BD186" s="47">
        <v>10764</v>
      </c>
      <c r="BE186" s="47">
        <v>4931</v>
      </c>
      <c r="BF186" s="47">
        <v>5324</v>
      </c>
      <c r="BG186" s="47">
        <v>13666</v>
      </c>
      <c r="BH186" s="47">
        <v>12079</v>
      </c>
      <c r="BI186" s="47">
        <v>6911</v>
      </c>
      <c r="BJ186" s="47">
        <v>14419</v>
      </c>
      <c r="BK186" s="47">
        <v>4571</v>
      </c>
      <c r="BL186" s="47">
        <v>4500</v>
      </c>
      <c r="BM186" s="47">
        <v>2029</v>
      </c>
      <c r="BN186" s="47">
        <v>708</v>
      </c>
      <c r="BO186" s="47">
        <v>5821</v>
      </c>
      <c r="BP186" s="47">
        <v>1411</v>
      </c>
      <c r="BQ186" s="47">
        <v>5118</v>
      </c>
      <c r="BR186" s="47">
        <v>10000</v>
      </c>
      <c r="BS186" s="47">
        <v>5830</v>
      </c>
      <c r="BT186" s="47">
        <v>2787</v>
      </c>
      <c r="BU186" s="47">
        <v>6902</v>
      </c>
    </row>
    <row r="187" spans="1:73">
      <c r="A187" t="s">
        <v>519</v>
      </c>
      <c r="B187" t="s">
        <v>514</v>
      </c>
      <c r="C187" t="s">
        <v>74</v>
      </c>
      <c r="D187">
        <v>46</v>
      </c>
      <c r="F187" s="47">
        <v>1261</v>
      </c>
      <c r="G187" s="47">
        <v>671</v>
      </c>
      <c r="H187" s="47">
        <v>331</v>
      </c>
      <c r="I187" s="47">
        <v>259</v>
      </c>
      <c r="J187" s="47">
        <v>671</v>
      </c>
      <c r="K187" s="47">
        <v>590</v>
      </c>
      <c r="L187" s="47">
        <v>266</v>
      </c>
      <c r="M187" s="47">
        <v>995</v>
      </c>
      <c r="N187" s="47">
        <v>807</v>
      </c>
      <c r="O187" s="47">
        <v>386</v>
      </c>
      <c r="P187" s="47">
        <v>68</v>
      </c>
      <c r="Q187" s="47">
        <v>1105</v>
      </c>
      <c r="R187" s="47">
        <v>156</v>
      </c>
      <c r="S187" s="47">
        <v>723</v>
      </c>
      <c r="T187" s="47">
        <v>538</v>
      </c>
      <c r="U187" s="47">
        <v>790</v>
      </c>
      <c r="V187" s="47">
        <v>471</v>
      </c>
      <c r="W187" s="47">
        <v>1011</v>
      </c>
      <c r="X187" s="47">
        <v>250</v>
      </c>
      <c r="Y187" s="47">
        <v>100</v>
      </c>
      <c r="Z187" s="47">
        <v>97</v>
      </c>
      <c r="AA187" s="47">
        <v>1064</v>
      </c>
      <c r="AB187" s="47">
        <v>197</v>
      </c>
      <c r="AC187" s="47">
        <v>1064</v>
      </c>
      <c r="AD187" s="47">
        <v>179</v>
      </c>
      <c r="AE187" s="47">
        <v>611</v>
      </c>
      <c r="AF187" s="47">
        <v>424</v>
      </c>
      <c r="AG187" s="47">
        <v>366</v>
      </c>
      <c r="AH187" s="47">
        <v>428</v>
      </c>
      <c r="AI187" s="47">
        <v>362</v>
      </c>
      <c r="AJ187" s="47">
        <v>18</v>
      </c>
      <c r="AK187" s="47">
        <v>453</v>
      </c>
      <c r="AL187" s="47">
        <v>247</v>
      </c>
      <c r="AM187" s="47">
        <v>224</v>
      </c>
      <c r="AN187" s="47">
        <v>295</v>
      </c>
      <c r="AO187" s="47">
        <v>176</v>
      </c>
      <c r="AP187" s="47">
        <v>548</v>
      </c>
      <c r="AQ187" s="47">
        <v>463</v>
      </c>
      <c r="AR187" s="47">
        <v>591</v>
      </c>
      <c r="AS187" s="47">
        <v>420</v>
      </c>
      <c r="AT187" s="47">
        <v>123</v>
      </c>
      <c r="AU187" s="47">
        <v>127</v>
      </c>
      <c r="AV187" s="47">
        <v>132</v>
      </c>
      <c r="AW187" s="47">
        <v>118</v>
      </c>
      <c r="AX187" s="47">
        <v>84</v>
      </c>
      <c r="AY187" s="47">
        <v>113</v>
      </c>
      <c r="AZ187" s="47">
        <v>78</v>
      </c>
      <c r="BA187" s="47">
        <v>119</v>
      </c>
      <c r="BB187" s="47">
        <v>587</v>
      </c>
      <c r="BC187" s="47">
        <v>477</v>
      </c>
      <c r="BD187" s="47">
        <v>645</v>
      </c>
      <c r="BE187" s="47">
        <v>419</v>
      </c>
      <c r="BF187" s="47">
        <v>124</v>
      </c>
      <c r="BG187" s="47">
        <v>981</v>
      </c>
      <c r="BH187" s="47">
        <v>661</v>
      </c>
      <c r="BI187" s="47">
        <v>444</v>
      </c>
      <c r="BJ187" s="47">
        <v>708</v>
      </c>
      <c r="BK187" s="47">
        <v>397</v>
      </c>
      <c r="BL187" s="47">
        <v>73</v>
      </c>
      <c r="BM187" s="47">
        <v>83</v>
      </c>
      <c r="BN187" s="47">
        <v>10</v>
      </c>
      <c r="BO187" s="47">
        <v>146</v>
      </c>
      <c r="BP187" s="47">
        <v>15</v>
      </c>
      <c r="BQ187" s="47">
        <v>141</v>
      </c>
      <c r="BR187" s="47">
        <v>467</v>
      </c>
      <c r="BS187" s="47">
        <v>256</v>
      </c>
      <c r="BT187" s="47">
        <v>204</v>
      </c>
      <c r="BU187" s="47">
        <v>334</v>
      </c>
    </row>
    <row r="188" spans="1:73">
      <c r="A188" t="s">
        <v>519</v>
      </c>
      <c r="B188" t="s">
        <v>514</v>
      </c>
      <c r="C188" t="s">
        <v>65</v>
      </c>
      <c r="D188">
        <v>47</v>
      </c>
      <c r="F188" s="47">
        <v>19689</v>
      </c>
      <c r="G188" s="47">
        <v>11583</v>
      </c>
      <c r="H188" s="47">
        <v>3389</v>
      </c>
      <c r="I188" s="47">
        <v>4717</v>
      </c>
      <c r="J188" s="47">
        <v>11583</v>
      </c>
      <c r="K188" s="47">
        <v>8106</v>
      </c>
      <c r="L188" s="47">
        <v>8984</v>
      </c>
      <c r="M188" s="47">
        <v>10705</v>
      </c>
      <c r="N188" s="47">
        <v>14398</v>
      </c>
      <c r="O188" s="47">
        <v>4137</v>
      </c>
      <c r="P188" s="47">
        <v>1154</v>
      </c>
      <c r="Q188" s="47">
        <v>17203</v>
      </c>
      <c r="R188" s="47">
        <v>2486</v>
      </c>
      <c r="S188" s="47">
        <v>14849</v>
      </c>
      <c r="T188" s="47">
        <v>4840</v>
      </c>
      <c r="U188" s="47">
        <v>11277</v>
      </c>
      <c r="V188" s="47">
        <v>8412</v>
      </c>
      <c r="W188" s="47">
        <v>14965</v>
      </c>
      <c r="X188" s="47">
        <v>4724</v>
      </c>
      <c r="Y188" s="47">
        <v>1825</v>
      </c>
      <c r="Z188" s="47">
        <v>1984</v>
      </c>
      <c r="AA188" s="47">
        <v>15880</v>
      </c>
      <c r="AB188" s="47">
        <v>3809</v>
      </c>
      <c r="AC188" s="47">
        <v>15880</v>
      </c>
      <c r="AD188" s="47">
        <v>3041</v>
      </c>
      <c r="AE188" s="47">
        <v>8236</v>
      </c>
      <c r="AF188" s="47">
        <v>7055</v>
      </c>
      <c r="AG188" s="47">
        <v>4222</v>
      </c>
      <c r="AH188" s="47">
        <v>8200</v>
      </c>
      <c r="AI188" s="47">
        <v>3077</v>
      </c>
      <c r="AJ188" s="47">
        <v>768</v>
      </c>
      <c r="AK188" s="47">
        <v>7644</v>
      </c>
      <c r="AL188" s="47">
        <v>4528</v>
      </c>
      <c r="AM188" s="47">
        <v>3884</v>
      </c>
      <c r="AN188" s="47">
        <v>6649</v>
      </c>
      <c r="AO188" s="47">
        <v>1763</v>
      </c>
      <c r="AP188" s="47">
        <v>8628</v>
      </c>
      <c r="AQ188" s="47">
        <v>6337</v>
      </c>
      <c r="AR188" s="47">
        <v>11420</v>
      </c>
      <c r="AS188" s="47">
        <v>3545</v>
      </c>
      <c r="AT188" s="47">
        <v>2955</v>
      </c>
      <c r="AU188" s="47">
        <v>1769</v>
      </c>
      <c r="AV188" s="47">
        <v>3429</v>
      </c>
      <c r="AW188" s="47">
        <v>1295</v>
      </c>
      <c r="AX188" s="47">
        <v>1825</v>
      </c>
      <c r="AY188" s="47">
        <v>1984</v>
      </c>
      <c r="AZ188" s="47">
        <v>2216</v>
      </c>
      <c r="BA188" s="47">
        <v>1593</v>
      </c>
      <c r="BB188" s="47">
        <v>9758</v>
      </c>
      <c r="BC188" s="47">
        <v>6122</v>
      </c>
      <c r="BD188" s="47">
        <v>12633</v>
      </c>
      <c r="BE188" s="47">
        <v>3247</v>
      </c>
      <c r="BF188" s="47">
        <v>2518</v>
      </c>
      <c r="BG188" s="47">
        <v>14685</v>
      </c>
      <c r="BH188" s="47">
        <v>11349</v>
      </c>
      <c r="BI188" s="47">
        <v>5854</v>
      </c>
      <c r="BJ188" s="47">
        <v>14420</v>
      </c>
      <c r="BK188" s="47">
        <v>2783</v>
      </c>
      <c r="BL188" s="47">
        <v>1291</v>
      </c>
      <c r="BM188" s="47">
        <v>1195</v>
      </c>
      <c r="BN188" s="47">
        <v>234</v>
      </c>
      <c r="BO188" s="47">
        <v>2252</v>
      </c>
      <c r="BP188" s="47">
        <v>429</v>
      </c>
      <c r="BQ188" s="47">
        <v>2057</v>
      </c>
      <c r="BR188" s="47">
        <v>10276</v>
      </c>
      <c r="BS188" s="47">
        <v>4573</v>
      </c>
      <c r="BT188" s="47">
        <v>1307</v>
      </c>
      <c r="BU188" s="47">
        <v>3533</v>
      </c>
    </row>
    <row r="189" spans="1:73">
      <c r="A189" t="s">
        <v>519</v>
      </c>
      <c r="B189" t="s">
        <v>514</v>
      </c>
      <c r="C189" t="s">
        <v>506</v>
      </c>
      <c r="D189">
        <v>48</v>
      </c>
      <c r="F189" s="47">
        <v>10865</v>
      </c>
      <c r="G189" s="47">
        <v>3850</v>
      </c>
      <c r="H189" s="47">
        <v>2467</v>
      </c>
      <c r="I189" s="47">
        <v>4548</v>
      </c>
      <c r="J189" s="47">
        <v>3850</v>
      </c>
      <c r="K189" s="47">
        <v>7015</v>
      </c>
      <c r="L189" s="47">
        <v>1913</v>
      </c>
      <c r="M189" s="47">
        <v>8952</v>
      </c>
      <c r="N189" s="47">
        <v>5280</v>
      </c>
      <c r="O189" s="47">
        <v>3376</v>
      </c>
      <c r="P189" s="47">
        <v>2209</v>
      </c>
      <c r="Q189" s="47">
        <v>7356</v>
      </c>
      <c r="R189" s="47">
        <v>3509</v>
      </c>
      <c r="S189" s="47">
        <v>6636</v>
      </c>
      <c r="T189" s="47">
        <v>4229</v>
      </c>
      <c r="U189" s="47">
        <v>6770</v>
      </c>
      <c r="V189" s="47">
        <v>4095</v>
      </c>
      <c r="W189" s="47">
        <v>6920</v>
      </c>
      <c r="X189" s="47">
        <v>3945</v>
      </c>
      <c r="Y189" s="47">
        <v>2342</v>
      </c>
      <c r="Z189" s="47">
        <v>1467</v>
      </c>
      <c r="AA189" s="47">
        <v>7056</v>
      </c>
      <c r="AB189" s="47">
        <v>3809</v>
      </c>
      <c r="AC189" s="47">
        <v>7056</v>
      </c>
      <c r="AD189" s="47">
        <v>3262</v>
      </c>
      <c r="AE189" s="47">
        <v>3508</v>
      </c>
      <c r="AF189" s="47">
        <v>2546</v>
      </c>
      <c r="AG189" s="47">
        <v>4224</v>
      </c>
      <c r="AH189" s="47">
        <v>3774</v>
      </c>
      <c r="AI189" s="47">
        <v>2996</v>
      </c>
      <c r="AJ189" s="47">
        <v>547</v>
      </c>
      <c r="AK189" s="47">
        <v>3548</v>
      </c>
      <c r="AL189" s="47">
        <v>1304</v>
      </c>
      <c r="AM189" s="47">
        <v>2791</v>
      </c>
      <c r="AN189" s="47">
        <v>2862</v>
      </c>
      <c r="AO189" s="47">
        <v>1233</v>
      </c>
      <c r="AP189" s="47">
        <v>2457</v>
      </c>
      <c r="AQ189" s="47">
        <v>4463</v>
      </c>
      <c r="AR189" s="47">
        <v>4558</v>
      </c>
      <c r="AS189" s="47">
        <v>2362</v>
      </c>
      <c r="AT189" s="47">
        <v>1393</v>
      </c>
      <c r="AU189" s="47">
        <v>2552</v>
      </c>
      <c r="AV189" s="47">
        <v>2078</v>
      </c>
      <c r="AW189" s="47">
        <v>1867</v>
      </c>
      <c r="AX189" s="47">
        <v>948</v>
      </c>
      <c r="AY189" s="47">
        <v>2861</v>
      </c>
      <c r="AZ189" s="47">
        <v>1591</v>
      </c>
      <c r="BA189" s="47">
        <v>2218</v>
      </c>
      <c r="BB189" s="47">
        <v>2902</v>
      </c>
      <c r="BC189" s="47">
        <v>4154</v>
      </c>
      <c r="BD189" s="47">
        <v>5045</v>
      </c>
      <c r="BE189" s="47">
        <v>2011</v>
      </c>
      <c r="BF189" s="47">
        <v>1496</v>
      </c>
      <c r="BG189" s="47">
        <v>5860</v>
      </c>
      <c r="BH189" s="47">
        <v>3615</v>
      </c>
      <c r="BI189" s="47">
        <v>3741</v>
      </c>
      <c r="BJ189" s="47">
        <v>5957</v>
      </c>
      <c r="BK189" s="47">
        <v>1399</v>
      </c>
      <c r="BL189" s="47">
        <v>2313</v>
      </c>
      <c r="BM189" s="47">
        <v>1196</v>
      </c>
      <c r="BN189" s="47">
        <v>235</v>
      </c>
      <c r="BO189" s="47">
        <v>3274</v>
      </c>
      <c r="BP189" s="47">
        <v>679</v>
      </c>
      <c r="BQ189" s="47">
        <v>2830</v>
      </c>
      <c r="BR189" s="47">
        <v>3254</v>
      </c>
      <c r="BS189" s="47">
        <v>3382</v>
      </c>
      <c r="BT189" s="47">
        <v>596</v>
      </c>
      <c r="BU189" s="47">
        <v>3633</v>
      </c>
    </row>
    <row r="190" spans="1:73">
      <c r="A190" t="s">
        <v>519</v>
      </c>
      <c r="B190" t="s">
        <v>514</v>
      </c>
      <c r="C190" t="s">
        <v>507</v>
      </c>
      <c r="D190">
        <v>49</v>
      </c>
      <c r="F190" s="47">
        <v>9872</v>
      </c>
      <c r="G190" s="47">
        <v>5029</v>
      </c>
      <c r="H190" s="47">
        <v>1981</v>
      </c>
      <c r="I190" s="47">
        <v>2862</v>
      </c>
      <c r="J190" s="47">
        <v>5029</v>
      </c>
      <c r="K190" s="47">
        <v>4843</v>
      </c>
      <c r="L190" s="47">
        <v>2440</v>
      </c>
      <c r="M190" s="47">
        <v>7432</v>
      </c>
      <c r="N190" s="47">
        <v>5604</v>
      </c>
      <c r="O190" s="47">
        <v>2710</v>
      </c>
      <c r="P190" s="47">
        <v>1558</v>
      </c>
      <c r="Q190" s="47">
        <v>7315</v>
      </c>
      <c r="R190" s="47">
        <v>2557</v>
      </c>
      <c r="S190" s="47">
        <v>6749</v>
      </c>
      <c r="T190" s="47">
        <v>3123</v>
      </c>
      <c r="U190" s="47">
        <v>6917</v>
      </c>
      <c r="V190" s="47">
        <v>2955</v>
      </c>
      <c r="W190" s="47">
        <v>5917</v>
      </c>
      <c r="X190" s="47">
        <v>3955</v>
      </c>
      <c r="Y190" s="47">
        <v>2331</v>
      </c>
      <c r="Z190" s="47">
        <v>1648</v>
      </c>
      <c r="AA190" s="47">
        <v>5893</v>
      </c>
      <c r="AB190" s="47">
        <v>3979</v>
      </c>
      <c r="AC190" s="47">
        <v>5893</v>
      </c>
      <c r="AD190" s="47">
        <v>3477</v>
      </c>
      <c r="AE190" s="47">
        <v>3440</v>
      </c>
      <c r="AF190" s="47">
        <v>3481</v>
      </c>
      <c r="AG190" s="47">
        <v>3436</v>
      </c>
      <c r="AH190" s="47">
        <v>4459</v>
      </c>
      <c r="AI190" s="47">
        <v>2458</v>
      </c>
      <c r="AJ190" s="47">
        <v>502</v>
      </c>
      <c r="AK190" s="47">
        <v>2453</v>
      </c>
      <c r="AL190" s="47">
        <v>1548</v>
      </c>
      <c r="AM190" s="47">
        <v>1407</v>
      </c>
      <c r="AN190" s="47">
        <v>2290</v>
      </c>
      <c r="AO190" s="47">
        <v>665</v>
      </c>
      <c r="AP190" s="47">
        <v>3171</v>
      </c>
      <c r="AQ190" s="47">
        <v>2746</v>
      </c>
      <c r="AR190" s="47">
        <v>4302</v>
      </c>
      <c r="AS190" s="47">
        <v>1615</v>
      </c>
      <c r="AT190" s="47">
        <v>1858</v>
      </c>
      <c r="AU190" s="47">
        <v>2097</v>
      </c>
      <c r="AV190" s="47">
        <v>2447</v>
      </c>
      <c r="AW190" s="47">
        <v>1508</v>
      </c>
      <c r="AX190" s="47">
        <v>1513</v>
      </c>
      <c r="AY190" s="47">
        <v>2466</v>
      </c>
      <c r="AZ190" s="47">
        <v>2147</v>
      </c>
      <c r="BA190" s="47">
        <v>1832</v>
      </c>
      <c r="BB190" s="47">
        <v>3516</v>
      </c>
      <c r="BC190" s="47">
        <v>2377</v>
      </c>
      <c r="BD190" s="47">
        <v>4602</v>
      </c>
      <c r="BE190" s="47">
        <v>1291</v>
      </c>
      <c r="BF190" s="47">
        <v>2060</v>
      </c>
      <c r="BG190" s="47">
        <v>5255</v>
      </c>
      <c r="BH190" s="47">
        <v>4797</v>
      </c>
      <c r="BI190" s="47">
        <v>2518</v>
      </c>
      <c r="BJ190" s="47">
        <v>6112</v>
      </c>
      <c r="BK190" s="47">
        <v>1203</v>
      </c>
      <c r="BL190" s="47">
        <v>1919</v>
      </c>
      <c r="BM190" s="47">
        <v>638</v>
      </c>
      <c r="BN190" s="47">
        <v>232</v>
      </c>
      <c r="BO190" s="47">
        <v>2325</v>
      </c>
      <c r="BP190" s="47">
        <v>637</v>
      </c>
      <c r="BQ190" s="47">
        <v>1920</v>
      </c>
      <c r="BR190" s="47">
        <v>4385</v>
      </c>
      <c r="BS190" s="47">
        <v>2364</v>
      </c>
      <c r="BT190" s="47">
        <v>644</v>
      </c>
      <c r="BU190" s="47">
        <v>2479</v>
      </c>
    </row>
    <row r="191" spans="1:73">
      <c r="A191" t="s">
        <v>519</v>
      </c>
      <c r="B191" t="s">
        <v>515</v>
      </c>
      <c r="C191" t="s">
        <v>0</v>
      </c>
      <c r="D191">
        <v>50</v>
      </c>
      <c r="F191" s="47">
        <v>48211</v>
      </c>
      <c r="G191" s="47">
        <v>18279</v>
      </c>
      <c r="H191" s="47">
        <v>13013</v>
      </c>
      <c r="I191" s="47">
        <v>16919</v>
      </c>
      <c r="J191" s="47">
        <v>18279</v>
      </c>
      <c r="K191" s="47">
        <v>29932</v>
      </c>
      <c r="L191" s="47">
        <v>1587</v>
      </c>
      <c r="M191" s="47">
        <v>46624</v>
      </c>
      <c r="N191" s="47">
        <v>17177</v>
      </c>
      <c r="O191" s="47">
        <v>20287</v>
      </c>
      <c r="P191" s="47">
        <v>10747</v>
      </c>
      <c r="Q191" s="47">
        <v>29752</v>
      </c>
      <c r="R191" s="47">
        <v>18459</v>
      </c>
      <c r="S191" s="47">
        <v>28089</v>
      </c>
      <c r="T191" s="47">
        <v>20122</v>
      </c>
      <c r="U191" s="47">
        <v>25086</v>
      </c>
      <c r="V191" s="47">
        <v>23125</v>
      </c>
      <c r="W191" s="47">
        <v>20262</v>
      </c>
      <c r="X191" s="47">
        <v>27949</v>
      </c>
      <c r="Y191" s="47">
        <v>16257</v>
      </c>
      <c r="Z191" s="47">
        <v>7227</v>
      </c>
      <c r="AA191" s="47">
        <v>24727</v>
      </c>
      <c r="AB191" s="47">
        <v>23484</v>
      </c>
      <c r="AC191" s="47">
        <v>24727</v>
      </c>
      <c r="AD191" s="47">
        <v>15394</v>
      </c>
      <c r="AE191" s="47">
        <v>9692</v>
      </c>
      <c r="AF191" s="47">
        <v>10021</v>
      </c>
      <c r="AG191" s="47">
        <v>15065</v>
      </c>
      <c r="AH191" s="47">
        <v>14010</v>
      </c>
      <c r="AI191" s="47">
        <v>11076</v>
      </c>
      <c r="AJ191" s="47">
        <v>8090</v>
      </c>
      <c r="AK191" s="47">
        <v>15035</v>
      </c>
      <c r="AL191" s="47">
        <v>8258</v>
      </c>
      <c r="AM191" s="47">
        <v>14867</v>
      </c>
      <c r="AN191" s="47">
        <v>14079</v>
      </c>
      <c r="AO191" s="47">
        <v>9046</v>
      </c>
      <c r="AP191" s="47">
        <v>7401</v>
      </c>
      <c r="AQ191" s="47">
        <v>12861</v>
      </c>
      <c r="AR191" s="47">
        <v>12244</v>
      </c>
      <c r="AS191" s="47">
        <v>8018</v>
      </c>
      <c r="AT191" s="47">
        <v>10878</v>
      </c>
      <c r="AU191" s="47">
        <v>17071</v>
      </c>
      <c r="AV191" s="47">
        <v>15845</v>
      </c>
      <c r="AW191" s="47">
        <v>12104</v>
      </c>
      <c r="AX191" s="47">
        <v>8109</v>
      </c>
      <c r="AY191" s="47">
        <v>15375</v>
      </c>
      <c r="AZ191" s="47">
        <v>12897</v>
      </c>
      <c r="BA191" s="47">
        <v>10587</v>
      </c>
      <c r="BB191" s="47">
        <v>10170</v>
      </c>
      <c r="BC191" s="47">
        <v>14557</v>
      </c>
      <c r="BD191" s="47">
        <v>15192</v>
      </c>
      <c r="BE191" s="47">
        <v>9535</v>
      </c>
      <c r="BF191" s="47">
        <v>11260</v>
      </c>
      <c r="BG191" s="47">
        <v>18492</v>
      </c>
      <c r="BH191" s="47">
        <v>16769</v>
      </c>
      <c r="BI191" s="47">
        <v>12983</v>
      </c>
      <c r="BJ191" s="47">
        <v>22177</v>
      </c>
      <c r="BK191" s="47">
        <v>7575</v>
      </c>
      <c r="BL191" s="47">
        <v>12224</v>
      </c>
      <c r="BM191" s="47">
        <v>6235</v>
      </c>
      <c r="BN191" s="47">
        <v>1510</v>
      </c>
      <c r="BO191" s="47">
        <v>16949</v>
      </c>
      <c r="BP191" s="47">
        <v>5912</v>
      </c>
      <c r="BQ191" s="47">
        <v>12547</v>
      </c>
      <c r="BR191" s="47">
        <v>14771</v>
      </c>
      <c r="BS191" s="47">
        <v>13318</v>
      </c>
      <c r="BT191" s="47">
        <v>3508</v>
      </c>
      <c r="BU191" s="47">
        <v>16614</v>
      </c>
    </row>
    <row r="192" spans="1:73">
      <c r="A192" t="s">
        <v>519</v>
      </c>
      <c r="B192" t="s">
        <v>515</v>
      </c>
      <c r="C192" t="s">
        <v>1</v>
      </c>
      <c r="D192">
        <v>51</v>
      </c>
      <c r="F192" s="47">
        <v>15103</v>
      </c>
      <c r="G192" s="47">
        <v>3911</v>
      </c>
      <c r="H192" s="47">
        <v>4617</v>
      </c>
      <c r="I192" s="47">
        <v>6575</v>
      </c>
      <c r="J192" s="47">
        <v>3911</v>
      </c>
      <c r="K192" s="47">
        <v>11192</v>
      </c>
      <c r="L192" s="47">
        <v>65</v>
      </c>
      <c r="M192" s="47">
        <v>15038</v>
      </c>
      <c r="N192" s="47">
        <v>4040</v>
      </c>
      <c r="O192" s="47">
        <v>7620</v>
      </c>
      <c r="P192" s="47">
        <v>3443</v>
      </c>
      <c r="Q192" s="47">
        <v>8703</v>
      </c>
      <c r="R192" s="47">
        <v>6400</v>
      </c>
      <c r="S192" s="47">
        <v>7361</v>
      </c>
      <c r="T192" s="47">
        <v>7742</v>
      </c>
      <c r="U192" s="47">
        <v>7093</v>
      </c>
      <c r="V192" s="47">
        <v>8010</v>
      </c>
      <c r="W192" s="47">
        <v>6951</v>
      </c>
      <c r="X192" s="47">
        <v>8152</v>
      </c>
      <c r="Y192" s="47">
        <v>3371</v>
      </c>
      <c r="Z192" s="47">
        <v>1054</v>
      </c>
      <c r="AA192" s="47">
        <v>10678</v>
      </c>
      <c r="AB192" s="47">
        <v>4425</v>
      </c>
      <c r="AC192" s="47">
        <v>10678</v>
      </c>
      <c r="AD192" s="47">
        <v>3177</v>
      </c>
      <c r="AE192" s="47">
        <v>3916</v>
      </c>
      <c r="AF192" s="47">
        <v>2100</v>
      </c>
      <c r="AG192" s="47">
        <v>4993</v>
      </c>
      <c r="AH192" s="47">
        <v>3459</v>
      </c>
      <c r="AI192" s="47">
        <v>3634</v>
      </c>
      <c r="AJ192" s="47">
        <v>1248</v>
      </c>
      <c r="AK192" s="47">
        <v>6762</v>
      </c>
      <c r="AL192" s="47">
        <v>1811</v>
      </c>
      <c r="AM192" s="47">
        <v>6199</v>
      </c>
      <c r="AN192" s="47">
        <v>3902</v>
      </c>
      <c r="AO192" s="47">
        <v>4108</v>
      </c>
      <c r="AP192" s="47">
        <v>1583</v>
      </c>
      <c r="AQ192" s="47">
        <v>5368</v>
      </c>
      <c r="AR192" s="47">
        <v>3398</v>
      </c>
      <c r="AS192" s="47">
        <v>3553</v>
      </c>
      <c r="AT192" s="47">
        <v>2328</v>
      </c>
      <c r="AU192" s="47">
        <v>5824</v>
      </c>
      <c r="AV192" s="47">
        <v>3963</v>
      </c>
      <c r="AW192" s="47">
        <v>4189</v>
      </c>
      <c r="AX192" s="47">
        <v>1165</v>
      </c>
      <c r="AY192" s="47">
        <v>3260</v>
      </c>
      <c r="AZ192" s="47">
        <v>1828</v>
      </c>
      <c r="BA192" s="47">
        <v>2597</v>
      </c>
      <c r="BB192" s="47">
        <v>2746</v>
      </c>
      <c r="BC192" s="47">
        <v>7932</v>
      </c>
      <c r="BD192" s="47">
        <v>5533</v>
      </c>
      <c r="BE192" s="47">
        <v>5145</v>
      </c>
      <c r="BF192" s="47">
        <v>1895</v>
      </c>
      <c r="BG192" s="47">
        <v>6808</v>
      </c>
      <c r="BH192" s="47">
        <v>3605</v>
      </c>
      <c r="BI192" s="47">
        <v>5098</v>
      </c>
      <c r="BJ192" s="47">
        <v>5750</v>
      </c>
      <c r="BK192" s="47">
        <v>2953</v>
      </c>
      <c r="BL192" s="47">
        <v>2530</v>
      </c>
      <c r="BM192" s="47">
        <v>3870</v>
      </c>
      <c r="BN192" s="47">
        <v>306</v>
      </c>
      <c r="BO192" s="47">
        <v>6094</v>
      </c>
      <c r="BP192" s="47">
        <v>1611</v>
      </c>
      <c r="BQ192" s="47">
        <v>4789</v>
      </c>
      <c r="BR192" s="47">
        <v>3008</v>
      </c>
      <c r="BS192" s="47">
        <v>4353</v>
      </c>
      <c r="BT192" s="47">
        <v>903</v>
      </c>
      <c r="BU192" s="47">
        <v>6839</v>
      </c>
    </row>
    <row r="193" spans="1:73">
      <c r="A193" t="s">
        <v>519</v>
      </c>
      <c r="B193" t="s">
        <v>515</v>
      </c>
      <c r="C193" t="s">
        <v>505</v>
      </c>
      <c r="D193">
        <v>52</v>
      </c>
      <c r="F193" s="47">
        <v>47002</v>
      </c>
      <c r="G193" s="47">
        <v>15761</v>
      </c>
      <c r="H193" s="47">
        <v>12938</v>
      </c>
      <c r="I193" s="47">
        <v>18303</v>
      </c>
      <c r="J193" s="47">
        <v>15761</v>
      </c>
      <c r="K193" s="47">
        <v>31241</v>
      </c>
      <c r="L193" s="47">
        <v>1274</v>
      </c>
      <c r="M193" s="47">
        <v>45728</v>
      </c>
      <c r="N193" s="47">
        <v>13721</v>
      </c>
      <c r="O193" s="47">
        <v>19565</v>
      </c>
      <c r="P193" s="47">
        <v>13716</v>
      </c>
      <c r="Q193" s="47">
        <v>25345</v>
      </c>
      <c r="R193" s="47">
        <v>21657</v>
      </c>
      <c r="S193" s="47">
        <v>27407</v>
      </c>
      <c r="T193" s="47">
        <v>19595</v>
      </c>
      <c r="U193" s="47">
        <v>28458</v>
      </c>
      <c r="V193" s="47">
        <v>18544</v>
      </c>
      <c r="W193" s="47">
        <v>16347</v>
      </c>
      <c r="X193" s="47">
        <v>30655</v>
      </c>
      <c r="Y193" s="47">
        <v>20768</v>
      </c>
      <c r="Z193" s="47">
        <v>8528</v>
      </c>
      <c r="AA193" s="47">
        <v>17706</v>
      </c>
      <c r="AB193" s="47">
        <v>29296</v>
      </c>
      <c r="AC193" s="47">
        <v>17706</v>
      </c>
      <c r="AD193" s="47">
        <v>20223</v>
      </c>
      <c r="AE193" s="47">
        <v>8235</v>
      </c>
      <c r="AF193" s="47">
        <v>9734</v>
      </c>
      <c r="AG193" s="47">
        <v>18724</v>
      </c>
      <c r="AH193" s="47">
        <v>16173</v>
      </c>
      <c r="AI193" s="47">
        <v>12285</v>
      </c>
      <c r="AJ193" s="47">
        <v>9073</v>
      </c>
      <c r="AK193" s="47">
        <v>9471</v>
      </c>
      <c r="AL193" s="47">
        <v>6027</v>
      </c>
      <c r="AM193" s="47">
        <v>12517</v>
      </c>
      <c r="AN193" s="47">
        <v>11234</v>
      </c>
      <c r="AO193" s="47">
        <v>7310</v>
      </c>
      <c r="AP193" s="47">
        <v>5557</v>
      </c>
      <c r="AQ193" s="47">
        <v>10790</v>
      </c>
      <c r="AR193" s="47">
        <v>9875</v>
      </c>
      <c r="AS193" s="47">
        <v>6472</v>
      </c>
      <c r="AT193" s="47">
        <v>10204</v>
      </c>
      <c r="AU193" s="47">
        <v>20451</v>
      </c>
      <c r="AV193" s="47">
        <v>17532</v>
      </c>
      <c r="AW193" s="47">
        <v>13123</v>
      </c>
      <c r="AX193" s="47">
        <v>9214</v>
      </c>
      <c r="AY193" s="47">
        <v>20082</v>
      </c>
      <c r="AZ193" s="47">
        <v>16325</v>
      </c>
      <c r="BA193" s="47">
        <v>12971</v>
      </c>
      <c r="BB193" s="47">
        <v>6547</v>
      </c>
      <c r="BC193" s="47">
        <v>11159</v>
      </c>
      <c r="BD193" s="47">
        <v>11082</v>
      </c>
      <c r="BE193" s="47">
        <v>6624</v>
      </c>
      <c r="BF193" s="47">
        <v>12550</v>
      </c>
      <c r="BG193" s="47">
        <v>12795</v>
      </c>
      <c r="BH193" s="47">
        <v>14047</v>
      </c>
      <c r="BI193" s="47">
        <v>11298</v>
      </c>
      <c r="BJ193" s="47">
        <v>19682</v>
      </c>
      <c r="BK193" s="47">
        <v>5663</v>
      </c>
      <c r="BL193" s="47">
        <v>16746</v>
      </c>
      <c r="BM193" s="47">
        <v>4911</v>
      </c>
      <c r="BN193" s="47">
        <v>1714</v>
      </c>
      <c r="BO193" s="47">
        <v>19943</v>
      </c>
      <c r="BP193" s="47">
        <v>7725</v>
      </c>
      <c r="BQ193" s="47">
        <v>13932</v>
      </c>
      <c r="BR193" s="47">
        <v>13143</v>
      </c>
      <c r="BS193" s="47">
        <v>14264</v>
      </c>
      <c r="BT193" s="47">
        <v>2618</v>
      </c>
      <c r="BU193" s="47">
        <v>16977</v>
      </c>
    </row>
    <row r="194" spans="1:73">
      <c r="A194" t="s">
        <v>519</v>
      </c>
      <c r="B194" t="s">
        <v>515</v>
      </c>
      <c r="C194" t="s">
        <v>74</v>
      </c>
      <c r="D194">
        <v>53</v>
      </c>
      <c r="F194" s="47">
        <v>4112</v>
      </c>
      <c r="G194" s="47">
        <v>773</v>
      </c>
      <c r="H194" s="47">
        <v>1034</v>
      </c>
      <c r="I194" s="47">
        <v>2305</v>
      </c>
      <c r="J194" s="47">
        <v>773</v>
      </c>
      <c r="K194" s="47">
        <v>3339</v>
      </c>
      <c r="L194" s="47">
        <v>128</v>
      </c>
      <c r="M194" s="47">
        <v>3984</v>
      </c>
      <c r="N194" s="47">
        <v>708</v>
      </c>
      <c r="O194" s="47">
        <v>1789</v>
      </c>
      <c r="P194" s="47">
        <v>1615</v>
      </c>
      <c r="Q194" s="47">
        <v>1719</v>
      </c>
      <c r="R194" s="47">
        <v>2393</v>
      </c>
      <c r="S194" s="47">
        <v>1994</v>
      </c>
      <c r="T194" s="47">
        <v>2118</v>
      </c>
      <c r="U194" s="47">
        <v>2186</v>
      </c>
      <c r="V194" s="47">
        <v>1926</v>
      </c>
      <c r="W194" s="47">
        <v>1625</v>
      </c>
      <c r="X194" s="47">
        <v>2487</v>
      </c>
      <c r="Y194" s="47">
        <v>1840</v>
      </c>
      <c r="Z194" s="47">
        <v>641</v>
      </c>
      <c r="AA194" s="47">
        <v>1631</v>
      </c>
      <c r="AB194" s="47">
        <v>2481</v>
      </c>
      <c r="AC194" s="47">
        <v>1631</v>
      </c>
      <c r="AD194" s="47">
        <v>1509</v>
      </c>
      <c r="AE194" s="47">
        <v>677</v>
      </c>
      <c r="AF194" s="47">
        <v>396</v>
      </c>
      <c r="AG194" s="47">
        <v>1790</v>
      </c>
      <c r="AH194" s="47">
        <v>931</v>
      </c>
      <c r="AI194" s="47">
        <v>1255</v>
      </c>
      <c r="AJ194" s="47">
        <v>972</v>
      </c>
      <c r="AK194" s="47">
        <v>954</v>
      </c>
      <c r="AL194" s="47">
        <v>377</v>
      </c>
      <c r="AM194" s="47">
        <v>1549</v>
      </c>
      <c r="AN194" s="47">
        <v>1063</v>
      </c>
      <c r="AO194" s="47">
        <v>863</v>
      </c>
      <c r="AP194" s="47">
        <v>344</v>
      </c>
      <c r="AQ194" s="47">
        <v>1281</v>
      </c>
      <c r="AR194" s="47">
        <v>903</v>
      </c>
      <c r="AS194" s="47">
        <v>722</v>
      </c>
      <c r="AT194" s="47">
        <v>429</v>
      </c>
      <c r="AU194" s="47">
        <v>2058</v>
      </c>
      <c r="AV194" s="47">
        <v>1091</v>
      </c>
      <c r="AW194" s="47">
        <v>1396</v>
      </c>
      <c r="AX194" s="47">
        <v>389</v>
      </c>
      <c r="AY194" s="47">
        <v>2092</v>
      </c>
      <c r="AZ194" s="47">
        <v>1106</v>
      </c>
      <c r="BA194" s="47">
        <v>1375</v>
      </c>
      <c r="BB194" s="47">
        <v>384</v>
      </c>
      <c r="BC194" s="47">
        <v>1247</v>
      </c>
      <c r="BD194" s="47">
        <v>888</v>
      </c>
      <c r="BE194" s="47">
        <v>743</v>
      </c>
      <c r="BF194" s="47">
        <v>725</v>
      </c>
      <c r="BG194" s="47">
        <v>994</v>
      </c>
      <c r="BH194" s="47">
        <v>671</v>
      </c>
      <c r="BI194" s="47">
        <v>1048</v>
      </c>
      <c r="BJ194" s="47">
        <v>1208</v>
      </c>
      <c r="BK194" s="47">
        <v>511</v>
      </c>
      <c r="BL194" s="47">
        <v>1756</v>
      </c>
      <c r="BM194" s="47">
        <v>637</v>
      </c>
      <c r="BN194" s="47">
        <v>102</v>
      </c>
      <c r="BO194" s="47">
        <v>2291</v>
      </c>
      <c r="BP194" s="47">
        <v>786</v>
      </c>
      <c r="BQ194" s="47">
        <v>1607</v>
      </c>
      <c r="BR194" s="47">
        <v>622</v>
      </c>
      <c r="BS194" s="47">
        <v>1372</v>
      </c>
      <c r="BT194" s="47">
        <v>151</v>
      </c>
      <c r="BU194" s="47">
        <v>1967</v>
      </c>
    </row>
    <row r="195" spans="1:73">
      <c r="A195" t="s">
        <v>519</v>
      </c>
      <c r="B195" t="s">
        <v>515</v>
      </c>
      <c r="C195" t="s">
        <v>65</v>
      </c>
      <c r="D195">
        <v>54</v>
      </c>
      <c r="F195" s="47">
        <v>23990</v>
      </c>
      <c r="G195" s="47">
        <v>11088</v>
      </c>
      <c r="H195" s="47">
        <v>6018</v>
      </c>
      <c r="I195" s="47">
        <v>6884</v>
      </c>
      <c r="J195" s="47">
        <v>11088</v>
      </c>
      <c r="K195" s="47">
        <v>12902</v>
      </c>
      <c r="L195" s="47">
        <v>4011</v>
      </c>
      <c r="M195" s="47">
        <v>19979</v>
      </c>
      <c r="N195" s="47">
        <v>12454</v>
      </c>
      <c r="O195" s="47">
        <v>8186</v>
      </c>
      <c r="P195" s="47">
        <v>3350</v>
      </c>
      <c r="Q195" s="47">
        <v>17858</v>
      </c>
      <c r="R195" s="47">
        <v>6132</v>
      </c>
      <c r="S195" s="47">
        <v>15038</v>
      </c>
      <c r="T195" s="47">
        <v>8952</v>
      </c>
      <c r="U195" s="47">
        <v>7479</v>
      </c>
      <c r="V195" s="47">
        <v>16511</v>
      </c>
      <c r="W195" s="47">
        <v>13858</v>
      </c>
      <c r="X195" s="47">
        <v>10132</v>
      </c>
      <c r="Y195" s="47">
        <v>5257</v>
      </c>
      <c r="Z195" s="47">
        <v>2567</v>
      </c>
      <c r="AA195" s="47">
        <v>16166</v>
      </c>
      <c r="AB195" s="47">
        <v>7824</v>
      </c>
      <c r="AC195" s="47">
        <v>16166</v>
      </c>
      <c r="AD195" s="47">
        <v>4379</v>
      </c>
      <c r="AE195" s="47">
        <v>3100</v>
      </c>
      <c r="AF195" s="47">
        <v>3769</v>
      </c>
      <c r="AG195" s="47">
        <v>3710</v>
      </c>
      <c r="AH195" s="47">
        <v>4601</v>
      </c>
      <c r="AI195" s="47">
        <v>2878</v>
      </c>
      <c r="AJ195" s="47">
        <v>3445</v>
      </c>
      <c r="AK195" s="47">
        <v>13066</v>
      </c>
      <c r="AL195" s="47">
        <v>7319</v>
      </c>
      <c r="AM195" s="47">
        <v>9192</v>
      </c>
      <c r="AN195" s="47">
        <v>10437</v>
      </c>
      <c r="AO195" s="47">
        <v>6074</v>
      </c>
      <c r="AP195" s="47">
        <v>6122</v>
      </c>
      <c r="AQ195" s="47">
        <v>7736</v>
      </c>
      <c r="AR195" s="47">
        <v>8838</v>
      </c>
      <c r="AS195" s="47">
        <v>5020</v>
      </c>
      <c r="AT195" s="47">
        <v>4966</v>
      </c>
      <c r="AU195" s="47">
        <v>5166</v>
      </c>
      <c r="AV195" s="47">
        <v>6200</v>
      </c>
      <c r="AW195" s="47">
        <v>3932</v>
      </c>
      <c r="AX195" s="47">
        <v>3570</v>
      </c>
      <c r="AY195" s="47">
        <v>4254</v>
      </c>
      <c r="AZ195" s="47">
        <v>4469</v>
      </c>
      <c r="BA195" s="47">
        <v>3355</v>
      </c>
      <c r="BB195" s="47">
        <v>7518</v>
      </c>
      <c r="BC195" s="47">
        <v>8648</v>
      </c>
      <c r="BD195" s="47">
        <v>10569</v>
      </c>
      <c r="BE195" s="47">
        <v>5597</v>
      </c>
      <c r="BF195" s="47">
        <v>4478</v>
      </c>
      <c r="BG195" s="47">
        <v>13380</v>
      </c>
      <c r="BH195" s="47">
        <v>10522</v>
      </c>
      <c r="BI195" s="47">
        <v>7336</v>
      </c>
      <c r="BJ195" s="47">
        <v>13562</v>
      </c>
      <c r="BK195" s="47">
        <v>4296</v>
      </c>
      <c r="BL195" s="47">
        <v>3346</v>
      </c>
      <c r="BM195" s="47">
        <v>2786</v>
      </c>
      <c r="BN195" s="47">
        <v>566</v>
      </c>
      <c r="BO195" s="47">
        <v>5566</v>
      </c>
      <c r="BP195" s="47">
        <v>1476</v>
      </c>
      <c r="BQ195" s="47">
        <v>4656</v>
      </c>
      <c r="BR195" s="47">
        <v>9395</v>
      </c>
      <c r="BS195" s="47">
        <v>5643</v>
      </c>
      <c r="BT195" s="47">
        <v>1693</v>
      </c>
      <c r="BU195" s="47">
        <v>7259</v>
      </c>
    </row>
    <row r="196" spans="1:73">
      <c r="A196" t="s">
        <v>519</v>
      </c>
      <c r="B196" t="s">
        <v>515</v>
      </c>
      <c r="C196" t="s">
        <v>506</v>
      </c>
      <c r="D196">
        <v>55</v>
      </c>
      <c r="F196" s="47">
        <v>14669</v>
      </c>
      <c r="G196" s="47">
        <v>5068</v>
      </c>
      <c r="H196" s="47">
        <v>3525</v>
      </c>
      <c r="I196" s="47">
        <v>6076</v>
      </c>
      <c r="J196" s="47">
        <v>5068</v>
      </c>
      <c r="K196" s="47">
        <v>9601</v>
      </c>
      <c r="L196" s="47">
        <v>872</v>
      </c>
      <c r="M196" s="47">
        <v>13797</v>
      </c>
      <c r="N196" s="47">
        <v>5441</v>
      </c>
      <c r="O196" s="47">
        <v>5299</v>
      </c>
      <c r="P196" s="47">
        <v>3929</v>
      </c>
      <c r="Q196" s="47">
        <v>8643</v>
      </c>
      <c r="R196" s="47">
        <v>6026</v>
      </c>
      <c r="S196" s="47">
        <v>7572</v>
      </c>
      <c r="T196" s="47">
        <v>7097</v>
      </c>
      <c r="U196" s="47">
        <v>7555</v>
      </c>
      <c r="V196" s="47">
        <v>7114</v>
      </c>
      <c r="W196" s="47">
        <v>6573</v>
      </c>
      <c r="X196" s="47">
        <v>8096</v>
      </c>
      <c r="Y196" s="47">
        <v>5478</v>
      </c>
      <c r="Z196" s="47">
        <v>1707</v>
      </c>
      <c r="AA196" s="47">
        <v>7484</v>
      </c>
      <c r="AB196" s="47">
        <v>7185</v>
      </c>
      <c r="AC196" s="47">
        <v>7484</v>
      </c>
      <c r="AD196" s="47">
        <v>5284</v>
      </c>
      <c r="AE196" s="47">
        <v>2271</v>
      </c>
      <c r="AF196" s="47">
        <v>2839</v>
      </c>
      <c r="AG196" s="47">
        <v>4716</v>
      </c>
      <c r="AH196" s="47">
        <v>3508</v>
      </c>
      <c r="AI196" s="47">
        <v>4047</v>
      </c>
      <c r="AJ196" s="47">
        <v>1901</v>
      </c>
      <c r="AK196" s="47">
        <v>5213</v>
      </c>
      <c r="AL196" s="47">
        <v>2229</v>
      </c>
      <c r="AM196" s="47">
        <v>4885</v>
      </c>
      <c r="AN196" s="47">
        <v>4064</v>
      </c>
      <c r="AO196" s="47">
        <v>3050</v>
      </c>
      <c r="AP196" s="47">
        <v>2131</v>
      </c>
      <c r="AQ196" s="47">
        <v>4442</v>
      </c>
      <c r="AR196" s="47">
        <v>3633</v>
      </c>
      <c r="AS196" s="47">
        <v>2940</v>
      </c>
      <c r="AT196" s="47">
        <v>2937</v>
      </c>
      <c r="AU196" s="47">
        <v>5159</v>
      </c>
      <c r="AV196" s="47">
        <v>3939</v>
      </c>
      <c r="AW196" s="47">
        <v>4157</v>
      </c>
      <c r="AX196" s="47">
        <v>2369</v>
      </c>
      <c r="AY196" s="47">
        <v>4816</v>
      </c>
      <c r="AZ196" s="47">
        <v>3162</v>
      </c>
      <c r="BA196" s="47">
        <v>4023</v>
      </c>
      <c r="BB196" s="47">
        <v>2699</v>
      </c>
      <c r="BC196" s="47">
        <v>4785</v>
      </c>
      <c r="BD196" s="47">
        <v>4410</v>
      </c>
      <c r="BE196" s="47">
        <v>3074</v>
      </c>
      <c r="BF196" s="47">
        <v>3018</v>
      </c>
      <c r="BG196" s="47">
        <v>5625</v>
      </c>
      <c r="BH196" s="47">
        <v>4574</v>
      </c>
      <c r="BI196" s="47">
        <v>4069</v>
      </c>
      <c r="BJ196" s="47">
        <v>6335</v>
      </c>
      <c r="BK196" s="47">
        <v>2308</v>
      </c>
      <c r="BL196" s="47">
        <v>4167</v>
      </c>
      <c r="BM196" s="47">
        <v>1859</v>
      </c>
      <c r="BN196" s="47">
        <v>494</v>
      </c>
      <c r="BO196" s="47">
        <v>5532</v>
      </c>
      <c r="BP196" s="47">
        <v>1237</v>
      </c>
      <c r="BQ196" s="47">
        <v>4789</v>
      </c>
      <c r="BR196" s="47">
        <v>3993</v>
      </c>
      <c r="BS196" s="47">
        <v>3579</v>
      </c>
      <c r="BT196" s="47">
        <v>1075</v>
      </c>
      <c r="BU196" s="47">
        <v>6022</v>
      </c>
    </row>
    <row r="197" spans="1:73">
      <c r="A197" t="s">
        <v>519</v>
      </c>
      <c r="B197" t="s">
        <v>515</v>
      </c>
      <c r="C197" t="s">
        <v>507</v>
      </c>
      <c r="D197">
        <v>56</v>
      </c>
      <c r="F197" s="47">
        <v>16196</v>
      </c>
      <c r="G197" s="47">
        <v>5505</v>
      </c>
      <c r="H197" s="47">
        <v>4167</v>
      </c>
      <c r="I197" s="47">
        <v>6524</v>
      </c>
      <c r="J197" s="47">
        <v>5505</v>
      </c>
      <c r="K197" s="47">
        <v>10691</v>
      </c>
      <c r="L197" s="47">
        <v>801</v>
      </c>
      <c r="M197" s="47">
        <v>15395</v>
      </c>
      <c r="N197" s="47">
        <v>6084</v>
      </c>
      <c r="O197" s="47">
        <v>6227</v>
      </c>
      <c r="P197" s="47">
        <v>3885</v>
      </c>
      <c r="Q197" s="47">
        <v>9941</v>
      </c>
      <c r="R197" s="47">
        <v>6255</v>
      </c>
      <c r="S197" s="47">
        <v>9205</v>
      </c>
      <c r="T197" s="47">
        <v>6991</v>
      </c>
      <c r="U197" s="47">
        <v>8338</v>
      </c>
      <c r="V197" s="47">
        <v>7858</v>
      </c>
      <c r="W197" s="47">
        <v>6710</v>
      </c>
      <c r="X197" s="47">
        <v>9486</v>
      </c>
      <c r="Y197" s="47">
        <v>5458</v>
      </c>
      <c r="Z197" s="47">
        <v>2214</v>
      </c>
      <c r="AA197" s="47">
        <v>8524</v>
      </c>
      <c r="AB197" s="47">
        <v>7672</v>
      </c>
      <c r="AC197" s="47">
        <v>8524</v>
      </c>
      <c r="AD197" s="47">
        <v>5443</v>
      </c>
      <c r="AE197" s="47">
        <v>2895</v>
      </c>
      <c r="AF197" s="47">
        <v>3005</v>
      </c>
      <c r="AG197" s="47">
        <v>5333</v>
      </c>
      <c r="AH197" s="47">
        <v>4550</v>
      </c>
      <c r="AI197" s="47">
        <v>3788</v>
      </c>
      <c r="AJ197" s="47">
        <v>2229</v>
      </c>
      <c r="AK197" s="47">
        <v>5629</v>
      </c>
      <c r="AL197" s="47">
        <v>2500</v>
      </c>
      <c r="AM197" s="47">
        <v>5358</v>
      </c>
      <c r="AN197" s="47">
        <v>4655</v>
      </c>
      <c r="AO197" s="47">
        <v>3203</v>
      </c>
      <c r="AP197" s="47">
        <v>2235</v>
      </c>
      <c r="AQ197" s="47">
        <v>4475</v>
      </c>
      <c r="AR197" s="47">
        <v>4008</v>
      </c>
      <c r="AS197" s="47">
        <v>2702</v>
      </c>
      <c r="AT197" s="47">
        <v>3270</v>
      </c>
      <c r="AU197" s="47">
        <v>6216</v>
      </c>
      <c r="AV197" s="47">
        <v>5197</v>
      </c>
      <c r="AW197" s="47">
        <v>4289</v>
      </c>
      <c r="AX197" s="47">
        <v>2434</v>
      </c>
      <c r="AY197" s="47">
        <v>5238</v>
      </c>
      <c r="AZ197" s="47">
        <v>4041</v>
      </c>
      <c r="BA197" s="47">
        <v>3631</v>
      </c>
      <c r="BB197" s="47">
        <v>3071</v>
      </c>
      <c r="BC197" s="47">
        <v>5453</v>
      </c>
      <c r="BD197" s="47">
        <v>5164</v>
      </c>
      <c r="BE197" s="47">
        <v>3360</v>
      </c>
      <c r="BF197" s="47">
        <v>3511</v>
      </c>
      <c r="BG197" s="47">
        <v>6430</v>
      </c>
      <c r="BH197" s="47">
        <v>5080</v>
      </c>
      <c r="BI197" s="47">
        <v>4861</v>
      </c>
      <c r="BJ197" s="47">
        <v>7468</v>
      </c>
      <c r="BK197" s="47">
        <v>2473</v>
      </c>
      <c r="BL197" s="47">
        <v>4161</v>
      </c>
      <c r="BM197" s="47">
        <v>2094</v>
      </c>
      <c r="BN197" s="47">
        <v>425</v>
      </c>
      <c r="BO197" s="47">
        <v>5830</v>
      </c>
      <c r="BP197" s="47">
        <v>1737</v>
      </c>
      <c r="BQ197" s="47">
        <v>4518</v>
      </c>
      <c r="BR197" s="47">
        <v>4644</v>
      </c>
      <c r="BS197" s="47">
        <v>4561</v>
      </c>
      <c r="BT197" s="47">
        <v>861</v>
      </c>
      <c r="BU197" s="47">
        <v>6130</v>
      </c>
    </row>
    <row r="198" spans="1:73">
      <c r="A198" t="s">
        <v>519</v>
      </c>
      <c r="B198" t="s">
        <v>516</v>
      </c>
      <c r="C198" t="s">
        <v>0</v>
      </c>
      <c r="D198">
        <v>57</v>
      </c>
      <c r="F198" s="47">
        <v>34107</v>
      </c>
      <c r="G198" s="47">
        <v>14739</v>
      </c>
      <c r="H198" s="47">
        <v>8523</v>
      </c>
      <c r="I198" s="47">
        <v>10845</v>
      </c>
      <c r="J198" s="47">
        <v>14739</v>
      </c>
      <c r="K198" s="47">
        <v>19368</v>
      </c>
      <c r="L198" s="47">
        <v>3906</v>
      </c>
      <c r="M198" s="47">
        <v>30201</v>
      </c>
      <c r="N198" s="47">
        <v>16469</v>
      </c>
      <c r="O198" s="47">
        <v>11890</v>
      </c>
      <c r="P198" s="47">
        <v>5748</v>
      </c>
      <c r="Q198" s="47">
        <v>24198</v>
      </c>
      <c r="R198" s="47">
        <v>9909</v>
      </c>
      <c r="S198" s="47">
        <v>21019</v>
      </c>
      <c r="T198" s="47">
        <v>13088</v>
      </c>
      <c r="U198" s="47">
        <v>22955</v>
      </c>
      <c r="V198" s="47">
        <v>11152</v>
      </c>
      <c r="W198" s="47">
        <v>22347</v>
      </c>
      <c r="X198" s="47">
        <v>11760</v>
      </c>
      <c r="Y198" s="47">
        <v>10678</v>
      </c>
      <c r="Z198" s="47">
        <v>3906</v>
      </c>
      <c r="AA198" s="47">
        <v>19523</v>
      </c>
      <c r="AB198" s="47">
        <v>14584</v>
      </c>
      <c r="AC198" s="47">
        <v>19523</v>
      </c>
      <c r="AD198" s="47">
        <v>11842</v>
      </c>
      <c r="AE198" s="47">
        <v>11113</v>
      </c>
      <c r="AF198" s="47">
        <v>10574</v>
      </c>
      <c r="AG198" s="47">
        <v>12381</v>
      </c>
      <c r="AH198" s="47">
        <v>13777</v>
      </c>
      <c r="AI198" s="47">
        <v>9178</v>
      </c>
      <c r="AJ198" s="47">
        <v>2742</v>
      </c>
      <c r="AK198" s="47">
        <v>8410</v>
      </c>
      <c r="AL198" s="47">
        <v>4165</v>
      </c>
      <c r="AM198" s="47">
        <v>6987</v>
      </c>
      <c r="AN198" s="47">
        <v>7242</v>
      </c>
      <c r="AO198" s="47">
        <v>3910</v>
      </c>
      <c r="AP198" s="47">
        <v>9633</v>
      </c>
      <c r="AQ198" s="47">
        <v>12714</v>
      </c>
      <c r="AR198" s="47">
        <v>14038</v>
      </c>
      <c r="AS198" s="47">
        <v>8309</v>
      </c>
      <c r="AT198" s="47">
        <v>5106</v>
      </c>
      <c r="AU198" s="47">
        <v>6654</v>
      </c>
      <c r="AV198" s="47">
        <v>6981</v>
      </c>
      <c r="AW198" s="47">
        <v>4779</v>
      </c>
      <c r="AX198" s="47">
        <v>5646</v>
      </c>
      <c r="AY198" s="47">
        <v>8938</v>
      </c>
      <c r="AZ198" s="47">
        <v>7861</v>
      </c>
      <c r="BA198" s="47">
        <v>6723</v>
      </c>
      <c r="BB198" s="47">
        <v>9093</v>
      </c>
      <c r="BC198" s="47">
        <v>10430</v>
      </c>
      <c r="BD198" s="47">
        <v>13158</v>
      </c>
      <c r="BE198" s="47">
        <v>6365</v>
      </c>
      <c r="BF198" s="47">
        <v>8065</v>
      </c>
      <c r="BG198" s="47">
        <v>16133</v>
      </c>
      <c r="BH198" s="47">
        <v>13815</v>
      </c>
      <c r="BI198" s="47">
        <v>10383</v>
      </c>
      <c r="BJ198" s="47">
        <v>18577</v>
      </c>
      <c r="BK198" s="47">
        <v>5621</v>
      </c>
      <c r="BL198" s="47">
        <v>6519</v>
      </c>
      <c r="BM198" s="47">
        <v>3390</v>
      </c>
      <c r="BN198" s="47">
        <v>924</v>
      </c>
      <c r="BO198" s="47">
        <v>8985</v>
      </c>
      <c r="BP198" s="47">
        <v>2442</v>
      </c>
      <c r="BQ198" s="47">
        <v>7467</v>
      </c>
      <c r="BR198" s="47">
        <v>11879</v>
      </c>
      <c r="BS198" s="47">
        <v>9140</v>
      </c>
      <c r="BT198" s="47">
        <v>2860</v>
      </c>
      <c r="BU198" s="47">
        <v>10228</v>
      </c>
    </row>
    <row r="199" spans="1:73">
      <c r="A199" t="s">
        <v>519</v>
      </c>
      <c r="B199" t="s">
        <v>516</v>
      </c>
      <c r="C199" t="s">
        <v>1</v>
      </c>
      <c r="D199">
        <v>58</v>
      </c>
      <c r="F199" s="47">
        <v>10631</v>
      </c>
      <c r="G199" s="47">
        <v>2469</v>
      </c>
      <c r="H199" s="47">
        <v>2805</v>
      </c>
      <c r="I199" s="47">
        <v>5357</v>
      </c>
      <c r="J199" s="47">
        <v>2469</v>
      </c>
      <c r="K199" s="47">
        <v>8162</v>
      </c>
      <c r="L199" s="47">
        <v>315</v>
      </c>
      <c r="M199" s="47">
        <v>10316</v>
      </c>
      <c r="N199" s="47">
        <v>3132</v>
      </c>
      <c r="O199" s="47">
        <v>5165</v>
      </c>
      <c r="P199" s="47">
        <v>2334</v>
      </c>
      <c r="Q199" s="47">
        <v>6585</v>
      </c>
      <c r="R199" s="47">
        <v>4046</v>
      </c>
      <c r="S199" s="47">
        <v>4559</v>
      </c>
      <c r="T199" s="47">
        <v>6072</v>
      </c>
      <c r="U199" s="47">
        <v>6286</v>
      </c>
      <c r="V199" s="47">
        <v>4345</v>
      </c>
      <c r="W199" s="47">
        <v>7454</v>
      </c>
      <c r="X199" s="47">
        <v>3177</v>
      </c>
      <c r="Y199" s="47">
        <v>1194</v>
      </c>
      <c r="Z199" s="47">
        <v>1131</v>
      </c>
      <c r="AA199" s="47">
        <v>8306</v>
      </c>
      <c r="AB199" s="47">
        <v>2325</v>
      </c>
      <c r="AC199" s="47">
        <v>8306</v>
      </c>
      <c r="AD199" s="47">
        <v>1764</v>
      </c>
      <c r="AE199" s="47">
        <v>4522</v>
      </c>
      <c r="AF199" s="47">
        <v>1638</v>
      </c>
      <c r="AG199" s="47">
        <v>4648</v>
      </c>
      <c r="AH199" s="47">
        <v>2641</v>
      </c>
      <c r="AI199" s="47">
        <v>3645</v>
      </c>
      <c r="AJ199" s="47">
        <v>561</v>
      </c>
      <c r="AK199" s="47">
        <v>3784</v>
      </c>
      <c r="AL199" s="47">
        <v>831</v>
      </c>
      <c r="AM199" s="47">
        <v>3514</v>
      </c>
      <c r="AN199" s="47">
        <v>1918</v>
      </c>
      <c r="AO199" s="47">
        <v>2427</v>
      </c>
      <c r="AP199" s="47">
        <v>1744</v>
      </c>
      <c r="AQ199" s="47">
        <v>5710</v>
      </c>
      <c r="AR199" s="47">
        <v>3289</v>
      </c>
      <c r="AS199" s="47">
        <v>4165</v>
      </c>
      <c r="AT199" s="47">
        <v>725</v>
      </c>
      <c r="AU199" s="47">
        <v>2452</v>
      </c>
      <c r="AV199" s="47">
        <v>1270</v>
      </c>
      <c r="AW199" s="47">
        <v>1907</v>
      </c>
      <c r="AX199" s="47">
        <v>626</v>
      </c>
      <c r="AY199" s="47">
        <v>1699</v>
      </c>
      <c r="AZ199" s="47">
        <v>791</v>
      </c>
      <c r="BA199" s="47">
        <v>1534</v>
      </c>
      <c r="BB199" s="47">
        <v>1843</v>
      </c>
      <c r="BC199" s="47">
        <v>6463</v>
      </c>
      <c r="BD199" s="47">
        <v>3768</v>
      </c>
      <c r="BE199" s="47">
        <v>4538</v>
      </c>
      <c r="BF199" s="47">
        <v>1103</v>
      </c>
      <c r="BG199" s="47">
        <v>5482</v>
      </c>
      <c r="BH199" s="47">
        <v>2249</v>
      </c>
      <c r="BI199" s="47">
        <v>4336</v>
      </c>
      <c r="BJ199" s="47">
        <v>3548</v>
      </c>
      <c r="BK199" s="47">
        <v>3037</v>
      </c>
      <c r="BL199" s="47">
        <v>1222</v>
      </c>
      <c r="BM199" s="47">
        <v>2824</v>
      </c>
      <c r="BN199" s="47">
        <v>220</v>
      </c>
      <c r="BO199" s="47">
        <v>3826</v>
      </c>
      <c r="BP199" s="47">
        <v>1011</v>
      </c>
      <c r="BQ199" s="47">
        <v>3035</v>
      </c>
      <c r="BR199" s="47">
        <v>1517</v>
      </c>
      <c r="BS199" s="47">
        <v>3042</v>
      </c>
      <c r="BT199" s="47">
        <v>952</v>
      </c>
      <c r="BU199" s="47">
        <v>5120</v>
      </c>
    </row>
    <row r="200" spans="1:73">
      <c r="A200" t="s">
        <v>519</v>
      </c>
      <c r="B200" t="s">
        <v>516</v>
      </c>
      <c r="C200" t="s">
        <v>505</v>
      </c>
      <c r="D200">
        <v>59</v>
      </c>
      <c r="F200" s="47">
        <v>19990</v>
      </c>
      <c r="G200" s="47">
        <v>9639</v>
      </c>
      <c r="H200" s="47">
        <v>4726</v>
      </c>
      <c r="I200" s="47">
        <v>5625</v>
      </c>
      <c r="J200" s="47">
        <v>9639</v>
      </c>
      <c r="K200" s="47">
        <v>10351</v>
      </c>
      <c r="L200" s="47">
        <v>3439</v>
      </c>
      <c r="M200" s="47">
        <v>16551</v>
      </c>
      <c r="N200" s="47">
        <v>10435</v>
      </c>
      <c r="O200" s="47">
        <v>6661</v>
      </c>
      <c r="P200" s="47">
        <v>2894</v>
      </c>
      <c r="Q200" s="47">
        <v>14850</v>
      </c>
      <c r="R200" s="47">
        <v>5140</v>
      </c>
      <c r="S200" s="47">
        <v>11760</v>
      </c>
      <c r="T200" s="47">
        <v>8230</v>
      </c>
      <c r="U200" s="47">
        <v>14638</v>
      </c>
      <c r="V200" s="47">
        <v>5352</v>
      </c>
      <c r="W200" s="47">
        <v>13181</v>
      </c>
      <c r="X200" s="47">
        <v>6809</v>
      </c>
      <c r="Y200" s="47">
        <v>3678</v>
      </c>
      <c r="Z200" s="47">
        <v>2478</v>
      </c>
      <c r="AA200" s="47">
        <v>13834</v>
      </c>
      <c r="AB200" s="47">
        <v>6156</v>
      </c>
      <c r="AC200" s="47">
        <v>13834</v>
      </c>
      <c r="AD200" s="47">
        <v>5476</v>
      </c>
      <c r="AE200" s="47">
        <v>9162</v>
      </c>
      <c r="AF200" s="47">
        <v>7114</v>
      </c>
      <c r="AG200" s="47">
        <v>7524</v>
      </c>
      <c r="AH200" s="47">
        <v>7995</v>
      </c>
      <c r="AI200" s="47">
        <v>6643</v>
      </c>
      <c r="AJ200" s="47">
        <v>680</v>
      </c>
      <c r="AK200" s="47">
        <v>4672</v>
      </c>
      <c r="AL200" s="47">
        <v>2525</v>
      </c>
      <c r="AM200" s="47">
        <v>2827</v>
      </c>
      <c r="AN200" s="47">
        <v>3765</v>
      </c>
      <c r="AO200" s="47">
        <v>1587</v>
      </c>
      <c r="AP200" s="47">
        <v>6585</v>
      </c>
      <c r="AQ200" s="47">
        <v>6596</v>
      </c>
      <c r="AR200" s="47">
        <v>8363</v>
      </c>
      <c r="AS200" s="47">
        <v>4818</v>
      </c>
      <c r="AT200" s="47">
        <v>3054</v>
      </c>
      <c r="AU200" s="47">
        <v>3755</v>
      </c>
      <c r="AV200" s="47">
        <v>3397</v>
      </c>
      <c r="AW200" s="47">
        <v>3412</v>
      </c>
      <c r="AX200" s="47">
        <v>2158</v>
      </c>
      <c r="AY200" s="47">
        <v>3998</v>
      </c>
      <c r="AZ200" s="47">
        <v>2556</v>
      </c>
      <c r="BA200" s="47">
        <v>3600</v>
      </c>
      <c r="BB200" s="47">
        <v>7481</v>
      </c>
      <c r="BC200" s="47">
        <v>6353</v>
      </c>
      <c r="BD200" s="47">
        <v>9204</v>
      </c>
      <c r="BE200" s="47">
        <v>4630</v>
      </c>
      <c r="BF200" s="47">
        <v>2974</v>
      </c>
      <c r="BG200" s="47">
        <v>11876</v>
      </c>
      <c r="BH200" s="47">
        <v>9102</v>
      </c>
      <c r="BI200" s="47">
        <v>5748</v>
      </c>
      <c r="BJ200" s="47">
        <v>10894</v>
      </c>
      <c r="BK200" s="47">
        <v>3956</v>
      </c>
      <c r="BL200" s="47">
        <v>3182</v>
      </c>
      <c r="BM200" s="47">
        <v>1958</v>
      </c>
      <c r="BN200" s="47">
        <v>537</v>
      </c>
      <c r="BO200" s="47">
        <v>4603</v>
      </c>
      <c r="BP200" s="47">
        <v>866</v>
      </c>
      <c r="BQ200" s="47">
        <v>4274</v>
      </c>
      <c r="BR200" s="47">
        <v>7317</v>
      </c>
      <c r="BS200" s="47">
        <v>4443</v>
      </c>
      <c r="BT200" s="47">
        <v>2322</v>
      </c>
      <c r="BU200" s="47">
        <v>5908</v>
      </c>
    </row>
    <row r="201" spans="1:73">
      <c r="A201" t="s">
        <v>519</v>
      </c>
      <c r="B201" t="s">
        <v>516</v>
      </c>
      <c r="C201" t="s">
        <v>74</v>
      </c>
      <c r="D201">
        <v>60</v>
      </c>
      <c r="F201" s="47">
        <v>1336</v>
      </c>
      <c r="G201" s="47">
        <v>689</v>
      </c>
      <c r="H201" s="47">
        <v>354</v>
      </c>
      <c r="I201" s="47">
        <v>293</v>
      </c>
      <c r="J201" s="47">
        <v>689</v>
      </c>
      <c r="K201" s="47">
        <v>647</v>
      </c>
      <c r="L201" s="47">
        <v>267</v>
      </c>
      <c r="M201" s="47">
        <v>1069</v>
      </c>
      <c r="N201" s="47">
        <v>810</v>
      </c>
      <c r="O201" s="47">
        <v>423</v>
      </c>
      <c r="P201" s="47">
        <v>103</v>
      </c>
      <c r="Q201" s="47">
        <v>1131</v>
      </c>
      <c r="R201" s="47">
        <v>205</v>
      </c>
      <c r="S201" s="47">
        <v>756</v>
      </c>
      <c r="T201" s="47">
        <v>580</v>
      </c>
      <c r="U201" s="47">
        <v>841</v>
      </c>
      <c r="V201" s="47">
        <v>495</v>
      </c>
      <c r="W201" s="47">
        <v>1064</v>
      </c>
      <c r="X201" s="47">
        <v>272</v>
      </c>
      <c r="Y201" s="47">
        <v>108</v>
      </c>
      <c r="Z201" s="47">
        <v>103</v>
      </c>
      <c r="AA201" s="47">
        <v>1125</v>
      </c>
      <c r="AB201" s="47">
        <v>211</v>
      </c>
      <c r="AC201" s="47">
        <v>1125</v>
      </c>
      <c r="AD201" s="47">
        <v>188</v>
      </c>
      <c r="AE201" s="47">
        <v>653</v>
      </c>
      <c r="AF201" s="47">
        <v>436</v>
      </c>
      <c r="AG201" s="47">
        <v>405</v>
      </c>
      <c r="AH201" s="47">
        <v>454</v>
      </c>
      <c r="AI201" s="47">
        <v>387</v>
      </c>
      <c r="AJ201" s="47">
        <v>23</v>
      </c>
      <c r="AK201" s="47">
        <v>472</v>
      </c>
      <c r="AL201" s="47">
        <v>253</v>
      </c>
      <c r="AM201" s="47">
        <v>242</v>
      </c>
      <c r="AN201" s="47">
        <v>302</v>
      </c>
      <c r="AO201" s="47">
        <v>193</v>
      </c>
      <c r="AP201" s="47">
        <v>563</v>
      </c>
      <c r="AQ201" s="47">
        <v>501</v>
      </c>
      <c r="AR201" s="47">
        <v>611</v>
      </c>
      <c r="AS201" s="47">
        <v>453</v>
      </c>
      <c r="AT201" s="47">
        <v>126</v>
      </c>
      <c r="AU201" s="47">
        <v>146</v>
      </c>
      <c r="AV201" s="47">
        <v>145</v>
      </c>
      <c r="AW201" s="47">
        <v>127</v>
      </c>
      <c r="AX201" s="47">
        <v>85</v>
      </c>
      <c r="AY201" s="47">
        <v>126</v>
      </c>
      <c r="AZ201" s="47">
        <v>84</v>
      </c>
      <c r="BA201" s="47">
        <v>127</v>
      </c>
      <c r="BB201" s="47">
        <v>604</v>
      </c>
      <c r="BC201" s="47">
        <v>521</v>
      </c>
      <c r="BD201" s="47">
        <v>672</v>
      </c>
      <c r="BE201" s="47">
        <v>453</v>
      </c>
      <c r="BF201" s="47">
        <v>129</v>
      </c>
      <c r="BG201" s="47">
        <v>1002</v>
      </c>
      <c r="BH201" s="47">
        <v>677</v>
      </c>
      <c r="BI201" s="47">
        <v>454</v>
      </c>
      <c r="BJ201" s="47">
        <v>722</v>
      </c>
      <c r="BK201" s="47">
        <v>409</v>
      </c>
      <c r="BL201" s="47">
        <v>82</v>
      </c>
      <c r="BM201" s="47">
        <v>123</v>
      </c>
      <c r="BN201" s="47">
        <v>12</v>
      </c>
      <c r="BO201" s="47">
        <v>193</v>
      </c>
      <c r="BP201" s="47">
        <v>34</v>
      </c>
      <c r="BQ201" s="47">
        <v>171</v>
      </c>
      <c r="BR201" s="47">
        <v>479</v>
      </c>
      <c r="BS201" s="47">
        <v>277</v>
      </c>
      <c r="BT201" s="47">
        <v>210</v>
      </c>
      <c r="BU201" s="47">
        <v>370</v>
      </c>
    </row>
    <row r="202" spans="1:73">
      <c r="A202" t="s">
        <v>519</v>
      </c>
      <c r="B202" t="s">
        <v>516</v>
      </c>
      <c r="C202" t="s">
        <v>65</v>
      </c>
      <c r="D202">
        <v>61</v>
      </c>
      <c r="F202" s="47">
        <v>23577</v>
      </c>
      <c r="G202" s="47">
        <v>12183</v>
      </c>
      <c r="H202" s="47">
        <v>4697</v>
      </c>
      <c r="I202" s="47">
        <v>6697</v>
      </c>
      <c r="J202" s="47">
        <v>12183</v>
      </c>
      <c r="K202" s="47">
        <v>11394</v>
      </c>
      <c r="L202" s="47">
        <v>8490</v>
      </c>
      <c r="M202" s="47">
        <v>15087</v>
      </c>
      <c r="N202" s="47">
        <v>16032</v>
      </c>
      <c r="O202" s="47">
        <v>5793</v>
      </c>
      <c r="P202" s="47">
        <v>1752</v>
      </c>
      <c r="Q202" s="47">
        <v>20087</v>
      </c>
      <c r="R202" s="47">
        <v>3490</v>
      </c>
      <c r="S202" s="47">
        <v>15982</v>
      </c>
      <c r="T202" s="47">
        <v>7595</v>
      </c>
      <c r="U202" s="47">
        <v>13321</v>
      </c>
      <c r="V202" s="47">
        <v>10256</v>
      </c>
      <c r="W202" s="47">
        <v>17901</v>
      </c>
      <c r="X202" s="47">
        <v>5676</v>
      </c>
      <c r="Y202" s="47">
        <v>1729</v>
      </c>
      <c r="Z202" s="47">
        <v>2013</v>
      </c>
      <c r="AA202" s="47">
        <v>19835</v>
      </c>
      <c r="AB202" s="47">
        <v>3742</v>
      </c>
      <c r="AC202" s="47">
        <v>19835</v>
      </c>
      <c r="AD202" s="47">
        <v>2909</v>
      </c>
      <c r="AE202" s="47">
        <v>10412</v>
      </c>
      <c r="AF202" s="47">
        <v>7400</v>
      </c>
      <c r="AG202" s="47">
        <v>5921</v>
      </c>
      <c r="AH202" s="47">
        <v>9048</v>
      </c>
      <c r="AI202" s="47">
        <v>4273</v>
      </c>
      <c r="AJ202" s="47">
        <v>833</v>
      </c>
      <c r="AK202" s="47">
        <v>9423</v>
      </c>
      <c r="AL202" s="47">
        <v>4783</v>
      </c>
      <c r="AM202" s="47">
        <v>5473</v>
      </c>
      <c r="AN202" s="47">
        <v>6934</v>
      </c>
      <c r="AO202" s="47">
        <v>3322</v>
      </c>
      <c r="AP202" s="47">
        <v>9177</v>
      </c>
      <c r="AQ202" s="47">
        <v>8724</v>
      </c>
      <c r="AR202" s="47">
        <v>12279</v>
      </c>
      <c r="AS202" s="47">
        <v>5622</v>
      </c>
      <c r="AT202" s="47">
        <v>3006</v>
      </c>
      <c r="AU202" s="47">
        <v>2670</v>
      </c>
      <c r="AV202" s="47">
        <v>3703</v>
      </c>
      <c r="AW202" s="47">
        <v>1973</v>
      </c>
      <c r="AX202" s="47">
        <v>1486</v>
      </c>
      <c r="AY202" s="47">
        <v>2256</v>
      </c>
      <c r="AZ202" s="47">
        <v>1785</v>
      </c>
      <c r="BA202" s="47">
        <v>1957</v>
      </c>
      <c r="BB202" s="47">
        <v>10697</v>
      </c>
      <c r="BC202" s="47">
        <v>9138</v>
      </c>
      <c r="BD202" s="47">
        <v>14197</v>
      </c>
      <c r="BE202" s="47">
        <v>5638</v>
      </c>
      <c r="BF202" s="47">
        <v>2279</v>
      </c>
      <c r="BG202" s="47">
        <v>17808</v>
      </c>
      <c r="BH202" s="47">
        <v>11938</v>
      </c>
      <c r="BI202" s="47">
        <v>8149</v>
      </c>
      <c r="BJ202" s="47">
        <v>15309</v>
      </c>
      <c r="BK202" s="47">
        <v>4778</v>
      </c>
      <c r="BL202" s="47">
        <v>1463</v>
      </c>
      <c r="BM202" s="47">
        <v>2027</v>
      </c>
      <c r="BN202" s="47">
        <v>245</v>
      </c>
      <c r="BO202" s="47">
        <v>3245</v>
      </c>
      <c r="BP202" s="47">
        <v>673</v>
      </c>
      <c r="BQ202" s="47">
        <v>2817</v>
      </c>
      <c r="BR202" s="47">
        <v>10126</v>
      </c>
      <c r="BS202" s="47">
        <v>5856</v>
      </c>
      <c r="BT202" s="47">
        <v>2057</v>
      </c>
      <c r="BU202" s="47">
        <v>5538</v>
      </c>
    </row>
    <row r="203" spans="1:73">
      <c r="A203" t="s">
        <v>519</v>
      </c>
      <c r="B203" t="s">
        <v>516</v>
      </c>
      <c r="C203" t="s">
        <v>506</v>
      </c>
      <c r="D203">
        <v>62</v>
      </c>
      <c r="F203" s="47">
        <v>10421</v>
      </c>
      <c r="G203" s="47">
        <v>3269</v>
      </c>
      <c r="H203" s="47">
        <v>2320</v>
      </c>
      <c r="I203" s="47">
        <v>4832</v>
      </c>
      <c r="J203" s="47">
        <v>3269</v>
      </c>
      <c r="K203" s="47">
        <v>7152</v>
      </c>
      <c r="L203" s="47">
        <v>1643</v>
      </c>
      <c r="M203" s="47">
        <v>8778</v>
      </c>
      <c r="N203" s="47">
        <v>5116</v>
      </c>
      <c r="O203" s="47">
        <v>3541</v>
      </c>
      <c r="P203" s="47">
        <v>1764</v>
      </c>
      <c r="Q203" s="47">
        <v>7382</v>
      </c>
      <c r="R203" s="47">
        <v>3039</v>
      </c>
      <c r="S203" s="47">
        <v>6328</v>
      </c>
      <c r="T203" s="47">
        <v>4093</v>
      </c>
      <c r="U203" s="47">
        <v>6302</v>
      </c>
      <c r="V203" s="47">
        <v>4119</v>
      </c>
      <c r="W203" s="47">
        <v>6849</v>
      </c>
      <c r="X203" s="47">
        <v>3572</v>
      </c>
      <c r="Y203" s="47">
        <v>1653</v>
      </c>
      <c r="Z203" s="47">
        <v>1091</v>
      </c>
      <c r="AA203" s="47">
        <v>7677</v>
      </c>
      <c r="AB203" s="47">
        <v>2744</v>
      </c>
      <c r="AC203" s="47">
        <v>7677</v>
      </c>
      <c r="AD203" s="47">
        <v>2331</v>
      </c>
      <c r="AE203" s="47">
        <v>3971</v>
      </c>
      <c r="AF203" s="47">
        <v>2204</v>
      </c>
      <c r="AG203" s="47">
        <v>4098</v>
      </c>
      <c r="AH203" s="47">
        <v>3621</v>
      </c>
      <c r="AI203" s="47">
        <v>2681</v>
      </c>
      <c r="AJ203" s="47">
        <v>413</v>
      </c>
      <c r="AK203" s="47">
        <v>3706</v>
      </c>
      <c r="AL203" s="47">
        <v>1065</v>
      </c>
      <c r="AM203" s="47">
        <v>3054</v>
      </c>
      <c r="AN203" s="47">
        <v>2707</v>
      </c>
      <c r="AO203" s="47">
        <v>1412</v>
      </c>
      <c r="AP203" s="47">
        <v>2102</v>
      </c>
      <c r="AQ203" s="47">
        <v>4747</v>
      </c>
      <c r="AR203" s="47">
        <v>4406</v>
      </c>
      <c r="AS203" s="47">
        <v>2443</v>
      </c>
      <c r="AT203" s="47">
        <v>1167</v>
      </c>
      <c r="AU203" s="47">
        <v>2405</v>
      </c>
      <c r="AV203" s="47">
        <v>1922</v>
      </c>
      <c r="AW203" s="47">
        <v>1650</v>
      </c>
      <c r="AX203" s="47">
        <v>614</v>
      </c>
      <c r="AY203" s="47">
        <v>2130</v>
      </c>
      <c r="AZ203" s="47">
        <v>1173</v>
      </c>
      <c r="BA203" s="47">
        <v>1571</v>
      </c>
      <c r="BB203" s="47">
        <v>2655</v>
      </c>
      <c r="BC203" s="47">
        <v>5022</v>
      </c>
      <c r="BD203" s="47">
        <v>5155</v>
      </c>
      <c r="BE203" s="47">
        <v>2522</v>
      </c>
      <c r="BF203" s="47">
        <v>1145</v>
      </c>
      <c r="BG203" s="47">
        <v>6237</v>
      </c>
      <c r="BH203" s="47">
        <v>3141</v>
      </c>
      <c r="BI203" s="47">
        <v>4241</v>
      </c>
      <c r="BJ203" s="47">
        <v>5689</v>
      </c>
      <c r="BK203" s="47">
        <v>1693</v>
      </c>
      <c r="BL203" s="47">
        <v>1599</v>
      </c>
      <c r="BM203" s="47">
        <v>1440</v>
      </c>
      <c r="BN203" s="47">
        <v>128</v>
      </c>
      <c r="BO203" s="47">
        <v>2911</v>
      </c>
      <c r="BP203" s="47">
        <v>639</v>
      </c>
      <c r="BQ203" s="47">
        <v>2400</v>
      </c>
      <c r="BR203" s="47">
        <v>2779</v>
      </c>
      <c r="BS203" s="47">
        <v>3549</v>
      </c>
      <c r="BT203" s="47">
        <v>490</v>
      </c>
      <c r="BU203" s="47">
        <v>3603</v>
      </c>
    </row>
    <row r="204" spans="1:73">
      <c r="A204" t="s">
        <v>519</v>
      </c>
      <c r="B204" t="s">
        <v>516</v>
      </c>
      <c r="C204" t="s">
        <v>507</v>
      </c>
      <c r="D204">
        <v>63</v>
      </c>
      <c r="F204" s="47">
        <v>18919</v>
      </c>
      <c r="G204" s="47">
        <v>7040</v>
      </c>
      <c r="H204" s="47">
        <v>4769</v>
      </c>
      <c r="I204" s="47">
        <v>7110</v>
      </c>
      <c r="J204" s="47">
        <v>7040</v>
      </c>
      <c r="K204" s="47">
        <v>11879</v>
      </c>
      <c r="L204" s="47">
        <v>2227</v>
      </c>
      <c r="M204" s="47">
        <v>16692</v>
      </c>
      <c r="N204" s="47">
        <v>8279</v>
      </c>
      <c r="O204" s="47">
        <v>7285</v>
      </c>
      <c r="P204" s="47">
        <v>3355</v>
      </c>
      <c r="Q204" s="47">
        <v>13038</v>
      </c>
      <c r="R204" s="47">
        <v>5881</v>
      </c>
      <c r="S204" s="47">
        <v>9739</v>
      </c>
      <c r="T204" s="47">
        <v>9180</v>
      </c>
      <c r="U204" s="47">
        <v>12810</v>
      </c>
      <c r="V204" s="47">
        <v>6109</v>
      </c>
      <c r="W204" s="47">
        <v>11852</v>
      </c>
      <c r="X204" s="47">
        <v>7067</v>
      </c>
      <c r="Y204" s="47">
        <v>2744</v>
      </c>
      <c r="Z204" s="47">
        <v>2623</v>
      </c>
      <c r="AA204" s="47">
        <v>13552</v>
      </c>
      <c r="AB204" s="47">
        <v>5367</v>
      </c>
      <c r="AC204" s="47">
        <v>13552</v>
      </c>
      <c r="AD204" s="47">
        <v>4266</v>
      </c>
      <c r="AE204" s="47">
        <v>8544</v>
      </c>
      <c r="AF204" s="47">
        <v>4840</v>
      </c>
      <c r="AG204" s="47">
        <v>7970</v>
      </c>
      <c r="AH204" s="47">
        <v>6413</v>
      </c>
      <c r="AI204" s="47">
        <v>6397</v>
      </c>
      <c r="AJ204" s="47">
        <v>1101</v>
      </c>
      <c r="AK204" s="47">
        <v>5008</v>
      </c>
      <c r="AL204" s="47">
        <v>2200</v>
      </c>
      <c r="AM204" s="47">
        <v>3909</v>
      </c>
      <c r="AN204" s="47">
        <v>3326</v>
      </c>
      <c r="AO204" s="47">
        <v>2783</v>
      </c>
      <c r="AP204" s="47">
        <v>4562</v>
      </c>
      <c r="AQ204" s="47">
        <v>7290</v>
      </c>
      <c r="AR204" s="47">
        <v>6479</v>
      </c>
      <c r="AS204" s="47">
        <v>5373</v>
      </c>
      <c r="AT204" s="47">
        <v>2478</v>
      </c>
      <c r="AU204" s="47">
        <v>4589</v>
      </c>
      <c r="AV204" s="47">
        <v>3260</v>
      </c>
      <c r="AW204" s="47">
        <v>3807</v>
      </c>
      <c r="AX204" s="47">
        <v>1753</v>
      </c>
      <c r="AY204" s="47">
        <v>3614</v>
      </c>
      <c r="AZ204" s="47">
        <v>2012</v>
      </c>
      <c r="BA204" s="47">
        <v>3355</v>
      </c>
      <c r="BB204" s="47">
        <v>5287</v>
      </c>
      <c r="BC204" s="47">
        <v>8265</v>
      </c>
      <c r="BD204" s="47">
        <v>7727</v>
      </c>
      <c r="BE204" s="47">
        <v>5825</v>
      </c>
      <c r="BF204" s="47">
        <v>2788</v>
      </c>
      <c r="BG204" s="47">
        <v>10250</v>
      </c>
      <c r="BH204" s="47">
        <v>6690</v>
      </c>
      <c r="BI204" s="47">
        <v>6348</v>
      </c>
      <c r="BJ204" s="47">
        <v>8432</v>
      </c>
      <c r="BK204" s="47">
        <v>4606</v>
      </c>
      <c r="BL204" s="47">
        <v>2579</v>
      </c>
      <c r="BM204" s="47">
        <v>3302</v>
      </c>
      <c r="BN204" s="47">
        <v>350</v>
      </c>
      <c r="BO204" s="47">
        <v>5531</v>
      </c>
      <c r="BP204" s="47">
        <v>1307</v>
      </c>
      <c r="BQ204" s="47">
        <v>4574</v>
      </c>
      <c r="BR204" s="47">
        <v>5039</v>
      </c>
      <c r="BS204" s="47">
        <v>4700</v>
      </c>
      <c r="BT204" s="47">
        <v>2001</v>
      </c>
      <c r="BU204" s="47">
        <v>7179</v>
      </c>
    </row>
    <row r="205" spans="1:73">
      <c r="A205" t="s">
        <v>519</v>
      </c>
      <c r="B205" t="s">
        <v>517</v>
      </c>
      <c r="C205" t="s">
        <v>0</v>
      </c>
      <c r="D205">
        <v>64</v>
      </c>
      <c r="F205" s="47">
        <v>82318</v>
      </c>
      <c r="G205" s="47">
        <v>33018</v>
      </c>
      <c r="H205" s="47">
        <v>21536</v>
      </c>
      <c r="I205" s="47">
        <v>27764</v>
      </c>
      <c r="J205" s="47">
        <v>33018</v>
      </c>
      <c r="K205" s="47">
        <v>49300</v>
      </c>
      <c r="L205" s="47">
        <v>5493</v>
      </c>
      <c r="M205" s="47">
        <v>76825</v>
      </c>
      <c r="N205" s="47">
        <v>33646</v>
      </c>
      <c r="O205" s="47">
        <v>32177</v>
      </c>
      <c r="P205" s="47">
        <v>16495</v>
      </c>
      <c r="Q205" s="47">
        <v>53950</v>
      </c>
      <c r="R205" s="47">
        <v>28368</v>
      </c>
      <c r="S205" s="47">
        <v>49108</v>
      </c>
      <c r="T205" s="47">
        <v>33210</v>
      </c>
      <c r="U205" s="47">
        <v>48041</v>
      </c>
      <c r="V205" s="47">
        <v>34277</v>
      </c>
      <c r="W205" s="47">
        <v>42609</v>
      </c>
      <c r="X205" s="47">
        <v>39709</v>
      </c>
      <c r="Y205" s="47">
        <v>26935</v>
      </c>
      <c r="Z205" s="47">
        <v>11133</v>
      </c>
      <c r="AA205" s="47">
        <v>44250</v>
      </c>
      <c r="AB205" s="47">
        <v>38068</v>
      </c>
      <c r="AC205" s="47">
        <v>44250</v>
      </c>
      <c r="AD205" s="47">
        <v>27236</v>
      </c>
      <c r="AE205" s="47">
        <v>20805</v>
      </c>
      <c r="AF205" s="47">
        <v>20595</v>
      </c>
      <c r="AG205" s="47">
        <v>27446</v>
      </c>
      <c r="AH205" s="47">
        <v>27787</v>
      </c>
      <c r="AI205" s="47">
        <v>20254</v>
      </c>
      <c r="AJ205" s="47">
        <v>10832</v>
      </c>
      <c r="AK205" s="47">
        <v>23445</v>
      </c>
      <c r="AL205" s="47">
        <v>12423</v>
      </c>
      <c r="AM205" s="47">
        <v>21854</v>
      </c>
      <c r="AN205" s="47">
        <v>21321</v>
      </c>
      <c r="AO205" s="47">
        <v>12956</v>
      </c>
      <c r="AP205" s="47">
        <v>17034</v>
      </c>
      <c r="AQ205" s="47">
        <v>25575</v>
      </c>
      <c r="AR205" s="47">
        <v>26282</v>
      </c>
      <c r="AS205" s="47">
        <v>16327</v>
      </c>
      <c r="AT205" s="47">
        <v>15984</v>
      </c>
      <c r="AU205" s="47">
        <v>23725</v>
      </c>
      <c r="AV205" s="47">
        <v>22826</v>
      </c>
      <c r="AW205" s="47">
        <v>16883</v>
      </c>
      <c r="AX205" s="47">
        <v>13755</v>
      </c>
      <c r="AY205" s="47">
        <v>24313</v>
      </c>
      <c r="AZ205" s="47">
        <v>20758</v>
      </c>
      <c r="BA205" s="47">
        <v>17310</v>
      </c>
      <c r="BB205" s="47">
        <v>19263</v>
      </c>
      <c r="BC205" s="47">
        <v>24987</v>
      </c>
      <c r="BD205" s="47">
        <v>28350</v>
      </c>
      <c r="BE205" s="47">
        <v>15900</v>
      </c>
      <c r="BF205" s="47">
        <v>19325</v>
      </c>
      <c r="BG205" s="47">
        <v>34625</v>
      </c>
      <c r="BH205" s="47">
        <v>30584</v>
      </c>
      <c r="BI205" s="47">
        <v>23366</v>
      </c>
      <c r="BJ205" s="47">
        <v>40754</v>
      </c>
      <c r="BK205" s="47">
        <v>13196</v>
      </c>
      <c r="BL205" s="47">
        <v>18743</v>
      </c>
      <c r="BM205" s="47">
        <v>9625</v>
      </c>
      <c r="BN205" s="47">
        <v>2434</v>
      </c>
      <c r="BO205" s="47">
        <v>25934</v>
      </c>
      <c r="BP205" s="47">
        <v>8354</v>
      </c>
      <c r="BQ205" s="47">
        <v>20014</v>
      </c>
      <c r="BR205" s="47">
        <v>26650</v>
      </c>
      <c r="BS205" s="47">
        <v>22458</v>
      </c>
      <c r="BT205" s="47">
        <v>6368</v>
      </c>
      <c r="BU205" s="47">
        <v>26842</v>
      </c>
    </row>
    <row r="206" spans="1:73">
      <c r="A206" t="s">
        <v>519</v>
      </c>
      <c r="B206" t="s">
        <v>517</v>
      </c>
      <c r="C206" t="s">
        <v>1</v>
      </c>
      <c r="D206">
        <v>65</v>
      </c>
      <c r="F206" s="47">
        <v>25734</v>
      </c>
      <c r="G206" s="47">
        <v>6380</v>
      </c>
      <c r="H206" s="47">
        <v>7422</v>
      </c>
      <c r="I206" s="47">
        <v>11932</v>
      </c>
      <c r="J206" s="47">
        <v>6380</v>
      </c>
      <c r="K206" s="47">
        <v>19354</v>
      </c>
      <c r="L206" s="47">
        <v>380</v>
      </c>
      <c r="M206" s="47">
        <v>25354</v>
      </c>
      <c r="N206" s="47">
        <v>7172</v>
      </c>
      <c r="O206" s="47">
        <v>12785</v>
      </c>
      <c r="P206" s="47">
        <v>5777</v>
      </c>
      <c r="Q206" s="47">
        <v>15288</v>
      </c>
      <c r="R206" s="47">
        <v>10446</v>
      </c>
      <c r="S206" s="47">
        <v>11920</v>
      </c>
      <c r="T206" s="47">
        <v>13814</v>
      </c>
      <c r="U206" s="47">
        <v>13379</v>
      </c>
      <c r="V206" s="47">
        <v>12355</v>
      </c>
      <c r="W206" s="47">
        <v>14405</v>
      </c>
      <c r="X206" s="47">
        <v>11329</v>
      </c>
      <c r="Y206" s="47">
        <v>4565</v>
      </c>
      <c r="Z206" s="47">
        <v>2185</v>
      </c>
      <c r="AA206" s="47">
        <v>18984</v>
      </c>
      <c r="AB206" s="47">
        <v>6750</v>
      </c>
      <c r="AC206" s="47">
        <v>18984</v>
      </c>
      <c r="AD206" s="47">
        <v>4941</v>
      </c>
      <c r="AE206" s="47">
        <v>8438</v>
      </c>
      <c r="AF206" s="47">
        <v>3738</v>
      </c>
      <c r="AG206" s="47">
        <v>9641</v>
      </c>
      <c r="AH206" s="47">
        <v>6100</v>
      </c>
      <c r="AI206" s="47">
        <v>7279</v>
      </c>
      <c r="AJ206" s="47">
        <v>1809</v>
      </c>
      <c r="AK206" s="47">
        <v>10546</v>
      </c>
      <c r="AL206" s="47">
        <v>2642</v>
      </c>
      <c r="AM206" s="47">
        <v>9713</v>
      </c>
      <c r="AN206" s="47">
        <v>5820</v>
      </c>
      <c r="AO206" s="47">
        <v>6535</v>
      </c>
      <c r="AP206" s="47">
        <v>3327</v>
      </c>
      <c r="AQ206" s="47">
        <v>11078</v>
      </c>
      <c r="AR206" s="47">
        <v>6687</v>
      </c>
      <c r="AS206" s="47">
        <v>7718</v>
      </c>
      <c r="AT206" s="47">
        <v>3053</v>
      </c>
      <c r="AU206" s="47">
        <v>8276</v>
      </c>
      <c r="AV206" s="47">
        <v>5233</v>
      </c>
      <c r="AW206" s="47">
        <v>6096</v>
      </c>
      <c r="AX206" s="47">
        <v>1791</v>
      </c>
      <c r="AY206" s="47">
        <v>4959</v>
      </c>
      <c r="AZ206" s="47">
        <v>2619</v>
      </c>
      <c r="BA206" s="47">
        <v>4131</v>
      </c>
      <c r="BB206" s="47">
        <v>4589</v>
      </c>
      <c r="BC206" s="47">
        <v>14395</v>
      </c>
      <c r="BD206" s="47">
        <v>9301</v>
      </c>
      <c r="BE206" s="47">
        <v>9683</v>
      </c>
      <c r="BF206" s="47">
        <v>2998</v>
      </c>
      <c r="BG206" s="47">
        <v>12290</v>
      </c>
      <c r="BH206" s="47">
        <v>5854</v>
      </c>
      <c r="BI206" s="47">
        <v>9434</v>
      </c>
      <c r="BJ206" s="47">
        <v>9298</v>
      </c>
      <c r="BK206" s="47">
        <v>5990</v>
      </c>
      <c r="BL206" s="47">
        <v>3752</v>
      </c>
      <c r="BM206" s="47">
        <v>6694</v>
      </c>
      <c r="BN206" s="47">
        <v>526</v>
      </c>
      <c r="BO206" s="47">
        <v>9920</v>
      </c>
      <c r="BP206" s="47">
        <v>2622</v>
      </c>
      <c r="BQ206" s="47">
        <v>7824</v>
      </c>
      <c r="BR206" s="47">
        <v>4525</v>
      </c>
      <c r="BS206" s="47">
        <v>7395</v>
      </c>
      <c r="BT206" s="47">
        <v>1855</v>
      </c>
      <c r="BU206" s="47">
        <v>11959</v>
      </c>
    </row>
    <row r="207" spans="1:73">
      <c r="A207" t="s">
        <v>519</v>
      </c>
      <c r="B207" t="s">
        <v>517</v>
      </c>
      <c r="C207" t="s">
        <v>505</v>
      </c>
      <c r="D207">
        <v>66</v>
      </c>
      <c r="F207" s="47">
        <v>66992</v>
      </c>
      <c r="G207" s="47">
        <v>25400</v>
      </c>
      <c r="H207" s="47">
        <v>17664</v>
      </c>
      <c r="I207" s="47">
        <v>23928</v>
      </c>
      <c r="J207" s="47">
        <v>25400</v>
      </c>
      <c r="K207" s="47">
        <v>41592</v>
      </c>
      <c r="L207" s="47">
        <v>4713</v>
      </c>
      <c r="M207" s="47">
        <v>62279</v>
      </c>
      <c r="N207" s="47">
        <v>24156</v>
      </c>
      <c r="O207" s="47">
        <v>26226</v>
      </c>
      <c r="P207" s="47">
        <v>16610</v>
      </c>
      <c r="Q207" s="47">
        <v>40195</v>
      </c>
      <c r="R207" s="47">
        <v>26797</v>
      </c>
      <c r="S207" s="47">
        <v>39167</v>
      </c>
      <c r="T207" s="47">
        <v>27825</v>
      </c>
      <c r="U207" s="47">
        <v>43096</v>
      </c>
      <c r="V207" s="47">
        <v>23896</v>
      </c>
      <c r="W207" s="47">
        <v>29528</v>
      </c>
      <c r="X207" s="47">
        <v>37464</v>
      </c>
      <c r="Y207" s="47">
        <v>24446</v>
      </c>
      <c r="Z207" s="47">
        <v>11006</v>
      </c>
      <c r="AA207" s="47">
        <v>31540</v>
      </c>
      <c r="AB207" s="47">
        <v>35452</v>
      </c>
      <c r="AC207" s="47">
        <v>31540</v>
      </c>
      <c r="AD207" s="47">
        <v>25699</v>
      </c>
      <c r="AE207" s="47">
        <v>17397</v>
      </c>
      <c r="AF207" s="47">
        <v>16848</v>
      </c>
      <c r="AG207" s="47">
        <v>26248</v>
      </c>
      <c r="AH207" s="47">
        <v>24168</v>
      </c>
      <c r="AI207" s="47">
        <v>18928</v>
      </c>
      <c r="AJ207" s="47">
        <v>9753</v>
      </c>
      <c r="AK207" s="47">
        <v>14143</v>
      </c>
      <c r="AL207" s="47">
        <v>8552</v>
      </c>
      <c r="AM207" s="47">
        <v>15344</v>
      </c>
      <c r="AN207" s="47">
        <v>14999</v>
      </c>
      <c r="AO207" s="47">
        <v>8897</v>
      </c>
      <c r="AP207" s="47">
        <v>12142</v>
      </c>
      <c r="AQ207" s="47">
        <v>17386</v>
      </c>
      <c r="AR207" s="47">
        <v>18238</v>
      </c>
      <c r="AS207" s="47">
        <v>11290</v>
      </c>
      <c r="AT207" s="47">
        <v>13258</v>
      </c>
      <c r="AU207" s="47">
        <v>24206</v>
      </c>
      <c r="AV207" s="47">
        <v>20929</v>
      </c>
      <c r="AW207" s="47">
        <v>16535</v>
      </c>
      <c r="AX207" s="47">
        <v>11372</v>
      </c>
      <c r="AY207" s="47">
        <v>24080</v>
      </c>
      <c r="AZ207" s="47">
        <v>18881</v>
      </c>
      <c r="BA207" s="47">
        <v>16571</v>
      </c>
      <c r="BB207" s="47">
        <v>14028</v>
      </c>
      <c r="BC207" s="47">
        <v>17512</v>
      </c>
      <c r="BD207" s="47">
        <v>20286</v>
      </c>
      <c r="BE207" s="47">
        <v>11254</v>
      </c>
      <c r="BF207" s="47">
        <v>15524</v>
      </c>
      <c r="BG207" s="47">
        <v>24671</v>
      </c>
      <c r="BH207" s="47">
        <v>23149</v>
      </c>
      <c r="BI207" s="47">
        <v>17046</v>
      </c>
      <c r="BJ207" s="47">
        <v>30576</v>
      </c>
      <c r="BK207" s="47">
        <v>9619</v>
      </c>
      <c r="BL207" s="47">
        <v>19928</v>
      </c>
      <c r="BM207" s="47">
        <v>6869</v>
      </c>
      <c r="BN207" s="47">
        <v>2251</v>
      </c>
      <c r="BO207" s="47">
        <v>24546</v>
      </c>
      <c r="BP207" s="47">
        <v>8591</v>
      </c>
      <c r="BQ207" s="47">
        <v>18206</v>
      </c>
      <c r="BR207" s="47">
        <v>20460</v>
      </c>
      <c r="BS207" s="47">
        <v>18707</v>
      </c>
      <c r="BT207" s="47">
        <v>4940</v>
      </c>
      <c r="BU207" s="47">
        <v>22885</v>
      </c>
    </row>
    <row r="208" spans="1:73">
      <c r="A208" t="s">
        <v>519</v>
      </c>
      <c r="B208" t="s">
        <v>517</v>
      </c>
      <c r="C208" t="s">
        <v>74</v>
      </c>
      <c r="D208">
        <v>67</v>
      </c>
      <c r="F208" s="47">
        <v>5448</v>
      </c>
      <c r="G208" s="47">
        <v>1462</v>
      </c>
      <c r="H208" s="47">
        <v>1388</v>
      </c>
      <c r="I208" s="47">
        <v>2598</v>
      </c>
      <c r="J208" s="47">
        <v>1462</v>
      </c>
      <c r="K208" s="47">
        <v>3986</v>
      </c>
      <c r="L208" s="47">
        <v>395</v>
      </c>
      <c r="M208" s="47">
        <v>5053</v>
      </c>
      <c r="N208" s="47">
        <v>1518</v>
      </c>
      <c r="O208" s="47">
        <v>2212</v>
      </c>
      <c r="P208" s="47">
        <v>1718</v>
      </c>
      <c r="Q208" s="47">
        <v>2850</v>
      </c>
      <c r="R208" s="47">
        <v>2598</v>
      </c>
      <c r="S208" s="47">
        <v>2750</v>
      </c>
      <c r="T208" s="47">
        <v>2698</v>
      </c>
      <c r="U208" s="47">
        <v>3027</v>
      </c>
      <c r="V208" s="47">
        <v>2421</v>
      </c>
      <c r="W208" s="47">
        <v>2689</v>
      </c>
      <c r="X208" s="47">
        <v>2759</v>
      </c>
      <c r="Y208" s="47">
        <v>1948</v>
      </c>
      <c r="Z208" s="47">
        <v>744</v>
      </c>
      <c r="AA208" s="47">
        <v>2756</v>
      </c>
      <c r="AB208" s="47">
        <v>2692</v>
      </c>
      <c r="AC208" s="47">
        <v>2756</v>
      </c>
      <c r="AD208" s="47">
        <v>1697</v>
      </c>
      <c r="AE208" s="47">
        <v>1330</v>
      </c>
      <c r="AF208" s="47">
        <v>832</v>
      </c>
      <c r="AG208" s="47">
        <v>2195</v>
      </c>
      <c r="AH208" s="47">
        <v>1385</v>
      </c>
      <c r="AI208" s="47">
        <v>1642</v>
      </c>
      <c r="AJ208" s="47">
        <v>995</v>
      </c>
      <c r="AK208" s="47">
        <v>1426</v>
      </c>
      <c r="AL208" s="47">
        <v>630</v>
      </c>
      <c r="AM208" s="47">
        <v>1791</v>
      </c>
      <c r="AN208" s="47">
        <v>1365</v>
      </c>
      <c r="AO208" s="47">
        <v>1056</v>
      </c>
      <c r="AP208" s="47">
        <v>907</v>
      </c>
      <c r="AQ208" s="47">
        <v>1782</v>
      </c>
      <c r="AR208" s="47">
        <v>1514</v>
      </c>
      <c r="AS208" s="47">
        <v>1175</v>
      </c>
      <c r="AT208" s="47">
        <v>555</v>
      </c>
      <c r="AU208" s="47">
        <v>2204</v>
      </c>
      <c r="AV208" s="47">
        <v>1236</v>
      </c>
      <c r="AW208" s="47">
        <v>1523</v>
      </c>
      <c r="AX208" s="47">
        <v>474</v>
      </c>
      <c r="AY208" s="47">
        <v>2218</v>
      </c>
      <c r="AZ208" s="47">
        <v>1190</v>
      </c>
      <c r="BA208" s="47">
        <v>1502</v>
      </c>
      <c r="BB208" s="47">
        <v>988</v>
      </c>
      <c r="BC208" s="47">
        <v>1768</v>
      </c>
      <c r="BD208" s="47">
        <v>1560</v>
      </c>
      <c r="BE208" s="47">
        <v>1196</v>
      </c>
      <c r="BF208" s="47">
        <v>854</v>
      </c>
      <c r="BG208" s="47">
        <v>1996</v>
      </c>
      <c r="BH208" s="47">
        <v>1348</v>
      </c>
      <c r="BI208" s="47">
        <v>1502</v>
      </c>
      <c r="BJ208" s="47">
        <v>1930</v>
      </c>
      <c r="BK208" s="47">
        <v>920</v>
      </c>
      <c r="BL208" s="47">
        <v>1838</v>
      </c>
      <c r="BM208" s="47">
        <v>760</v>
      </c>
      <c r="BN208" s="47">
        <v>114</v>
      </c>
      <c r="BO208" s="47">
        <v>2484</v>
      </c>
      <c r="BP208" s="47">
        <v>820</v>
      </c>
      <c r="BQ208" s="47">
        <v>1778</v>
      </c>
      <c r="BR208" s="47">
        <v>1101</v>
      </c>
      <c r="BS208" s="47">
        <v>1649</v>
      </c>
      <c r="BT208" s="47">
        <v>361</v>
      </c>
      <c r="BU208" s="47">
        <v>2337</v>
      </c>
    </row>
    <row r="209" spans="1:73">
      <c r="A209" t="s">
        <v>519</v>
      </c>
      <c r="B209" t="s">
        <v>517</v>
      </c>
      <c r="C209" t="s">
        <v>65</v>
      </c>
      <c r="D209">
        <v>68</v>
      </c>
      <c r="F209" s="47">
        <v>47567</v>
      </c>
      <c r="G209" s="47">
        <v>23271</v>
      </c>
      <c r="H209" s="47">
        <v>10715</v>
      </c>
      <c r="I209" s="47">
        <v>13581</v>
      </c>
      <c r="J209" s="47">
        <v>23271</v>
      </c>
      <c r="K209" s="47">
        <v>24296</v>
      </c>
      <c r="L209" s="47">
        <v>12501</v>
      </c>
      <c r="M209" s="47">
        <v>35066</v>
      </c>
      <c r="N209" s="47">
        <v>28486</v>
      </c>
      <c r="O209" s="47">
        <v>13979</v>
      </c>
      <c r="P209" s="47">
        <v>5102</v>
      </c>
      <c r="Q209" s="47">
        <v>37945</v>
      </c>
      <c r="R209" s="47">
        <v>9622</v>
      </c>
      <c r="S209" s="47">
        <v>31020</v>
      </c>
      <c r="T209" s="47">
        <v>16547</v>
      </c>
      <c r="U209" s="47">
        <v>20800</v>
      </c>
      <c r="V209" s="47">
        <v>26767</v>
      </c>
      <c r="W209" s="47">
        <v>31759</v>
      </c>
      <c r="X209" s="47">
        <v>15808</v>
      </c>
      <c r="Y209" s="47">
        <v>6986</v>
      </c>
      <c r="Z209" s="47">
        <v>4580</v>
      </c>
      <c r="AA209" s="47">
        <v>36001</v>
      </c>
      <c r="AB209" s="47">
        <v>11566</v>
      </c>
      <c r="AC209" s="47">
        <v>36001</v>
      </c>
      <c r="AD209" s="47">
        <v>7288</v>
      </c>
      <c r="AE209" s="47">
        <v>13512</v>
      </c>
      <c r="AF209" s="47">
        <v>11169</v>
      </c>
      <c r="AG209" s="47">
        <v>9631</v>
      </c>
      <c r="AH209" s="47">
        <v>13649</v>
      </c>
      <c r="AI209" s="47">
        <v>7151</v>
      </c>
      <c r="AJ209" s="47">
        <v>4278</v>
      </c>
      <c r="AK209" s="47">
        <v>22489</v>
      </c>
      <c r="AL209" s="47">
        <v>12102</v>
      </c>
      <c r="AM209" s="47">
        <v>14665</v>
      </c>
      <c r="AN209" s="47">
        <v>17371</v>
      </c>
      <c r="AO209" s="47">
        <v>9396</v>
      </c>
      <c r="AP209" s="47">
        <v>15299</v>
      </c>
      <c r="AQ209" s="47">
        <v>16460</v>
      </c>
      <c r="AR209" s="47">
        <v>21117</v>
      </c>
      <c r="AS209" s="47">
        <v>10642</v>
      </c>
      <c r="AT209" s="47">
        <v>7972</v>
      </c>
      <c r="AU209" s="47">
        <v>7836</v>
      </c>
      <c r="AV209" s="47">
        <v>9903</v>
      </c>
      <c r="AW209" s="47">
        <v>5905</v>
      </c>
      <c r="AX209" s="47">
        <v>5056</v>
      </c>
      <c r="AY209" s="47">
        <v>6510</v>
      </c>
      <c r="AZ209" s="47">
        <v>6254</v>
      </c>
      <c r="BA209" s="47">
        <v>5312</v>
      </c>
      <c r="BB209" s="47">
        <v>18215</v>
      </c>
      <c r="BC209" s="47">
        <v>17786</v>
      </c>
      <c r="BD209" s="47">
        <v>24766</v>
      </c>
      <c r="BE209" s="47">
        <v>11235</v>
      </c>
      <c r="BF209" s="47">
        <v>6757</v>
      </c>
      <c r="BG209" s="47">
        <v>31188</v>
      </c>
      <c r="BH209" s="47">
        <v>22460</v>
      </c>
      <c r="BI209" s="47">
        <v>15485</v>
      </c>
      <c r="BJ209" s="47">
        <v>28871</v>
      </c>
      <c r="BK209" s="47">
        <v>9074</v>
      </c>
      <c r="BL209" s="47">
        <v>4809</v>
      </c>
      <c r="BM209" s="47">
        <v>4813</v>
      </c>
      <c r="BN209" s="47">
        <v>811</v>
      </c>
      <c r="BO209" s="47">
        <v>8811</v>
      </c>
      <c r="BP209" s="47">
        <v>2149</v>
      </c>
      <c r="BQ209" s="47">
        <v>7473</v>
      </c>
      <c r="BR209" s="47">
        <v>19521</v>
      </c>
      <c r="BS209" s="47">
        <v>11499</v>
      </c>
      <c r="BT209" s="47">
        <v>3750</v>
      </c>
      <c r="BU209" s="47">
        <v>12797</v>
      </c>
    </row>
    <row r="210" spans="1:73">
      <c r="A210" t="s">
        <v>519</v>
      </c>
      <c r="B210" t="s">
        <v>517</v>
      </c>
      <c r="C210" t="s">
        <v>506</v>
      </c>
      <c r="D210">
        <v>69</v>
      </c>
      <c r="F210" s="47">
        <v>25090</v>
      </c>
      <c r="G210" s="47">
        <v>8337</v>
      </c>
      <c r="H210" s="47">
        <v>5845</v>
      </c>
      <c r="I210" s="47">
        <v>10908</v>
      </c>
      <c r="J210" s="47">
        <v>8337</v>
      </c>
      <c r="K210" s="47">
        <v>16753</v>
      </c>
      <c r="L210" s="47">
        <v>2515</v>
      </c>
      <c r="M210" s="47">
        <v>22575</v>
      </c>
      <c r="N210" s="47">
        <v>10557</v>
      </c>
      <c r="O210" s="47">
        <v>8840</v>
      </c>
      <c r="P210" s="47">
        <v>5693</v>
      </c>
      <c r="Q210" s="47">
        <v>16025</v>
      </c>
      <c r="R210" s="47">
        <v>9065</v>
      </c>
      <c r="S210" s="47">
        <v>13900</v>
      </c>
      <c r="T210" s="47">
        <v>11190</v>
      </c>
      <c r="U210" s="47">
        <v>13857</v>
      </c>
      <c r="V210" s="47">
        <v>11233</v>
      </c>
      <c r="W210" s="47">
        <v>13422</v>
      </c>
      <c r="X210" s="47">
        <v>11668</v>
      </c>
      <c r="Y210" s="47">
        <v>7131</v>
      </c>
      <c r="Z210" s="47">
        <v>2798</v>
      </c>
      <c r="AA210" s="47">
        <v>15161</v>
      </c>
      <c r="AB210" s="47">
        <v>9929</v>
      </c>
      <c r="AC210" s="47">
        <v>15161</v>
      </c>
      <c r="AD210" s="47">
        <v>7615</v>
      </c>
      <c r="AE210" s="47">
        <v>6242</v>
      </c>
      <c r="AF210" s="47">
        <v>5043</v>
      </c>
      <c r="AG210" s="47">
        <v>8814</v>
      </c>
      <c r="AH210" s="47">
        <v>7129</v>
      </c>
      <c r="AI210" s="47">
        <v>6728</v>
      </c>
      <c r="AJ210" s="47">
        <v>2314</v>
      </c>
      <c r="AK210" s="47">
        <v>8919</v>
      </c>
      <c r="AL210" s="47">
        <v>3294</v>
      </c>
      <c r="AM210" s="47">
        <v>7939</v>
      </c>
      <c r="AN210" s="47">
        <v>6771</v>
      </c>
      <c r="AO210" s="47">
        <v>4462</v>
      </c>
      <c r="AP210" s="47">
        <v>4233</v>
      </c>
      <c r="AQ210" s="47">
        <v>9189</v>
      </c>
      <c r="AR210" s="47">
        <v>8039</v>
      </c>
      <c r="AS210" s="47">
        <v>5383</v>
      </c>
      <c r="AT210" s="47">
        <v>4104</v>
      </c>
      <c r="AU210" s="47">
        <v>7564</v>
      </c>
      <c r="AV210" s="47">
        <v>5861</v>
      </c>
      <c r="AW210" s="47">
        <v>5807</v>
      </c>
      <c r="AX210" s="47">
        <v>2983</v>
      </c>
      <c r="AY210" s="47">
        <v>6946</v>
      </c>
      <c r="AZ210" s="47">
        <v>4335</v>
      </c>
      <c r="BA210" s="47">
        <v>5594</v>
      </c>
      <c r="BB210" s="47">
        <v>5354</v>
      </c>
      <c r="BC210" s="47">
        <v>9807</v>
      </c>
      <c r="BD210" s="47">
        <v>9565</v>
      </c>
      <c r="BE210" s="47">
        <v>5596</v>
      </c>
      <c r="BF210" s="47">
        <v>4163</v>
      </c>
      <c r="BG210" s="47">
        <v>11862</v>
      </c>
      <c r="BH210" s="47">
        <v>7715</v>
      </c>
      <c r="BI210" s="47">
        <v>8310</v>
      </c>
      <c r="BJ210" s="47">
        <v>12024</v>
      </c>
      <c r="BK210" s="47">
        <v>4001</v>
      </c>
      <c r="BL210" s="47">
        <v>5766</v>
      </c>
      <c r="BM210" s="47">
        <v>3299</v>
      </c>
      <c r="BN210" s="47">
        <v>622</v>
      </c>
      <c r="BO210" s="47">
        <v>8443</v>
      </c>
      <c r="BP210" s="47">
        <v>1876</v>
      </c>
      <c r="BQ210" s="47">
        <v>7189</v>
      </c>
      <c r="BR210" s="47">
        <v>6772</v>
      </c>
      <c r="BS210" s="47">
        <v>7128</v>
      </c>
      <c r="BT210" s="47">
        <v>1565</v>
      </c>
      <c r="BU210" s="47">
        <v>9625</v>
      </c>
    </row>
    <row r="211" spans="1:73">
      <c r="A211" t="s">
        <v>519</v>
      </c>
      <c r="B211" t="s">
        <v>517</v>
      </c>
      <c r="C211" t="s">
        <v>507</v>
      </c>
      <c r="D211">
        <v>70</v>
      </c>
      <c r="F211" s="47">
        <v>35115</v>
      </c>
      <c r="G211" s="47">
        <v>12545</v>
      </c>
      <c r="H211" s="47">
        <v>8936</v>
      </c>
      <c r="I211" s="47">
        <v>13634</v>
      </c>
      <c r="J211" s="47">
        <v>12545</v>
      </c>
      <c r="K211" s="47">
        <v>22570</v>
      </c>
      <c r="L211" s="47">
        <v>3028</v>
      </c>
      <c r="M211" s="47">
        <v>32087</v>
      </c>
      <c r="N211" s="47">
        <v>14363</v>
      </c>
      <c r="O211" s="47">
        <v>13512</v>
      </c>
      <c r="P211" s="47">
        <v>7240</v>
      </c>
      <c r="Q211" s="47">
        <v>22979</v>
      </c>
      <c r="R211" s="47">
        <v>12136</v>
      </c>
      <c r="S211" s="47">
        <v>18944</v>
      </c>
      <c r="T211" s="47">
        <v>16171</v>
      </c>
      <c r="U211" s="47">
        <v>21148</v>
      </c>
      <c r="V211" s="47">
        <v>13967</v>
      </c>
      <c r="W211" s="47">
        <v>18562</v>
      </c>
      <c r="X211" s="47">
        <v>16553</v>
      </c>
      <c r="Y211" s="47">
        <v>8202</v>
      </c>
      <c r="Z211" s="47">
        <v>4837</v>
      </c>
      <c r="AA211" s="47">
        <v>22076</v>
      </c>
      <c r="AB211" s="47">
        <v>13039</v>
      </c>
      <c r="AC211" s="47">
        <v>22076</v>
      </c>
      <c r="AD211" s="47">
        <v>9709</v>
      </c>
      <c r="AE211" s="47">
        <v>11439</v>
      </c>
      <c r="AF211" s="47">
        <v>7845</v>
      </c>
      <c r="AG211" s="47">
        <v>13303</v>
      </c>
      <c r="AH211" s="47">
        <v>10963</v>
      </c>
      <c r="AI211" s="47">
        <v>10185</v>
      </c>
      <c r="AJ211" s="47">
        <v>3330</v>
      </c>
      <c r="AK211" s="47">
        <v>10637</v>
      </c>
      <c r="AL211" s="47">
        <v>4700</v>
      </c>
      <c r="AM211" s="47">
        <v>9267</v>
      </c>
      <c r="AN211" s="47">
        <v>7981</v>
      </c>
      <c r="AO211" s="47">
        <v>5986</v>
      </c>
      <c r="AP211" s="47">
        <v>6797</v>
      </c>
      <c r="AQ211" s="47">
        <v>11765</v>
      </c>
      <c r="AR211" s="47">
        <v>10487</v>
      </c>
      <c r="AS211" s="47">
        <v>8075</v>
      </c>
      <c r="AT211" s="47">
        <v>5748</v>
      </c>
      <c r="AU211" s="47">
        <v>10805</v>
      </c>
      <c r="AV211" s="47">
        <v>8457</v>
      </c>
      <c r="AW211" s="47">
        <v>8096</v>
      </c>
      <c r="AX211" s="47">
        <v>4187</v>
      </c>
      <c r="AY211" s="47">
        <v>8852</v>
      </c>
      <c r="AZ211" s="47">
        <v>6053</v>
      </c>
      <c r="BA211" s="47">
        <v>6986</v>
      </c>
      <c r="BB211" s="47">
        <v>8358</v>
      </c>
      <c r="BC211" s="47">
        <v>13718</v>
      </c>
      <c r="BD211" s="47">
        <v>12891</v>
      </c>
      <c r="BE211" s="47">
        <v>9185</v>
      </c>
      <c r="BF211" s="47">
        <v>6299</v>
      </c>
      <c r="BG211" s="47">
        <v>16680</v>
      </c>
      <c r="BH211" s="47">
        <v>11770</v>
      </c>
      <c r="BI211" s="47">
        <v>11209</v>
      </c>
      <c r="BJ211" s="47">
        <v>15900</v>
      </c>
      <c r="BK211" s="47">
        <v>7079</v>
      </c>
      <c r="BL211" s="47">
        <v>6740</v>
      </c>
      <c r="BM211" s="47">
        <v>5396</v>
      </c>
      <c r="BN211" s="47">
        <v>775</v>
      </c>
      <c r="BO211" s="47">
        <v>11361</v>
      </c>
      <c r="BP211" s="47">
        <v>3044</v>
      </c>
      <c r="BQ211" s="47">
        <v>9092</v>
      </c>
      <c r="BR211" s="47">
        <v>9683</v>
      </c>
      <c r="BS211" s="47">
        <v>9261</v>
      </c>
      <c r="BT211" s="47">
        <v>2862</v>
      </c>
      <c r="BU211" s="47">
        <v>13309</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BU211"/>
  <sheetViews>
    <sheetView zoomScale="80" zoomScaleNormal="80" zoomScalePageLayoutView="80" workbookViewId="0">
      <selection activeCell="B1" sqref="B1:J1"/>
    </sheetView>
  </sheetViews>
  <sheetFormatPr defaultColWidth="8.85546875" defaultRowHeight="15"/>
  <cols>
    <col min="1" max="1" width="14" bestFit="1" customWidth="1"/>
    <col min="2" max="2" width="11.7109375" bestFit="1" customWidth="1"/>
    <col min="3" max="3" width="9.7109375" bestFit="1" customWidth="1"/>
    <col min="4" max="4" width="4.85546875" bestFit="1" customWidth="1"/>
    <col min="5" max="5" width="20.7109375" bestFit="1" customWidth="1"/>
    <col min="6" max="73" width="20.7109375" customWidth="1"/>
  </cols>
  <sheetData>
    <row r="1" spans="1:73" s="5" customFormat="1">
      <c r="A1" s="68" t="s">
        <v>191</v>
      </c>
      <c r="B1" s="68" t="s">
        <v>5</v>
      </c>
      <c r="C1" s="68" t="s">
        <v>85</v>
      </c>
      <c r="D1" s="68" t="s">
        <v>192</v>
      </c>
      <c r="E1" s="68" t="str">
        <f>CONCATENATE(B1,C1)</f>
        <v>RegionMethod</v>
      </c>
      <c r="F1" s="68" t="s">
        <v>77</v>
      </c>
      <c r="G1" s="68" t="s">
        <v>193</v>
      </c>
      <c r="H1" s="68" t="s">
        <v>194</v>
      </c>
      <c r="I1" s="68" t="s">
        <v>195</v>
      </c>
      <c r="J1" s="68" t="s">
        <v>196</v>
      </c>
      <c r="K1" s="68" t="s">
        <v>197</v>
      </c>
      <c r="L1" s="68" t="s">
        <v>138</v>
      </c>
      <c r="M1" s="68" t="s">
        <v>139</v>
      </c>
      <c r="N1" s="68" t="s">
        <v>152</v>
      </c>
      <c r="O1" s="68" t="s">
        <v>153</v>
      </c>
      <c r="P1" s="68" t="s">
        <v>151</v>
      </c>
      <c r="Q1" s="68" t="s">
        <v>198</v>
      </c>
      <c r="R1" s="68" t="s">
        <v>199</v>
      </c>
      <c r="S1" s="68" t="s">
        <v>200</v>
      </c>
      <c r="T1" s="68" t="s">
        <v>190</v>
      </c>
      <c r="U1" s="68" t="s">
        <v>88</v>
      </c>
      <c r="V1" s="68" t="s">
        <v>140</v>
      </c>
      <c r="W1" s="68" t="s">
        <v>89</v>
      </c>
      <c r="X1" s="68" t="s">
        <v>90</v>
      </c>
      <c r="Y1" s="68" t="s">
        <v>201</v>
      </c>
      <c r="Z1" s="68" t="s">
        <v>92</v>
      </c>
      <c r="AA1" s="68" t="s">
        <v>91</v>
      </c>
      <c r="AB1" s="68" t="s">
        <v>202</v>
      </c>
      <c r="AC1" s="68" t="s">
        <v>203</v>
      </c>
      <c r="AD1" s="68" t="s">
        <v>204</v>
      </c>
      <c r="AE1" s="68" t="s">
        <v>205</v>
      </c>
      <c r="AF1" s="68" t="s">
        <v>206</v>
      </c>
      <c r="AG1" s="68" t="s">
        <v>207</v>
      </c>
      <c r="AH1" s="68" t="s">
        <v>208</v>
      </c>
      <c r="AI1" s="68" t="s">
        <v>209</v>
      </c>
      <c r="AJ1" s="68" t="s">
        <v>210</v>
      </c>
      <c r="AK1" s="68" t="s">
        <v>211</v>
      </c>
      <c r="AL1" s="68" t="s">
        <v>212</v>
      </c>
      <c r="AM1" s="68" t="s">
        <v>213</v>
      </c>
      <c r="AN1" s="68" t="s">
        <v>214</v>
      </c>
      <c r="AO1" s="68" t="s">
        <v>215</v>
      </c>
      <c r="AP1" s="68" t="s">
        <v>216</v>
      </c>
      <c r="AQ1" s="68" t="s">
        <v>217</v>
      </c>
      <c r="AR1" s="68" t="s">
        <v>218</v>
      </c>
      <c r="AS1" s="68" t="s">
        <v>219</v>
      </c>
      <c r="AT1" s="68" t="s">
        <v>220</v>
      </c>
      <c r="AU1" s="68" t="s">
        <v>221</v>
      </c>
      <c r="AV1" s="68" t="s">
        <v>222</v>
      </c>
      <c r="AW1" s="68" t="s">
        <v>223</v>
      </c>
      <c r="AX1" s="68" t="s">
        <v>224</v>
      </c>
      <c r="AY1" s="68" t="s">
        <v>225</v>
      </c>
      <c r="AZ1" s="68" t="s">
        <v>226</v>
      </c>
      <c r="BA1" s="68" t="s">
        <v>227</v>
      </c>
      <c r="BB1" s="68" t="s">
        <v>228</v>
      </c>
      <c r="BC1" s="68" t="s">
        <v>229</v>
      </c>
      <c r="BD1" s="68" t="s">
        <v>230</v>
      </c>
      <c r="BE1" s="68" t="s">
        <v>231</v>
      </c>
      <c r="BF1" s="68" t="s">
        <v>232</v>
      </c>
      <c r="BG1" s="68" t="s">
        <v>233</v>
      </c>
      <c r="BH1" s="68" t="s">
        <v>234</v>
      </c>
      <c r="BI1" s="68" t="s">
        <v>235</v>
      </c>
      <c r="BJ1" s="68" t="s">
        <v>236</v>
      </c>
      <c r="BK1" s="68" t="s">
        <v>237</v>
      </c>
      <c r="BL1" s="68" t="s">
        <v>238</v>
      </c>
      <c r="BM1" s="68" t="s">
        <v>239</v>
      </c>
      <c r="BN1" s="68" t="s">
        <v>240</v>
      </c>
      <c r="BO1" s="68" t="s">
        <v>241</v>
      </c>
      <c r="BP1" s="68" t="s">
        <v>242</v>
      </c>
      <c r="BQ1" s="68" t="s">
        <v>243</v>
      </c>
      <c r="BR1" s="68" t="s">
        <v>244</v>
      </c>
      <c r="BS1" s="68" t="s">
        <v>245</v>
      </c>
      <c r="BT1" s="68" t="s">
        <v>246</v>
      </c>
      <c r="BU1" s="68" t="s">
        <v>247</v>
      </c>
    </row>
    <row r="2" spans="1:73">
      <c r="A2" t="s">
        <v>520</v>
      </c>
      <c r="B2" t="s">
        <v>504</v>
      </c>
      <c r="C2" t="s">
        <v>0</v>
      </c>
      <c r="D2">
        <v>1</v>
      </c>
      <c r="E2" s="69" t="str">
        <f>CONCATENATE(B2,C2)</f>
        <v>EAfricaPill</v>
      </c>
      <c r="F2" s="47">
        <v>6.9657999999999998</v>
      </c>
      <c r="G2" s="47">
        <v>8.4062999999999999</v>
      </c>
      <c r="H2" s="47">
        <v>7.3727999999999998</v>
      </c>
      <c r="I2" s="47">
        <v>5.0441000000000003</v>
      </c>
      <c r="J2" s="47">
        <v>8.4062999999999999</v>
      </c>
      <c r="K2" s="47">
        <v>6.1176000000000004</v>
      </c>
      <c r="L2" s="47">
        <v>8.2676999999999996</v>
      </c>
      <c r="M2" s="47">
        <v>6.8872</v>
      </c>
      <c r="N2" s="47">
        <v>7.7157999999999998</v>
      </c>
      <c r="O2" s="47">
        <v>6.9718</v>
      </c>
      <c r="P2" s="47">
        <v>6.0641999999999996</v>
      </c>
      <c r="Q2" s="47">
        <v>7.4100999999999999</v>
      </c>
      <c r="R2" s="47">
        <v>6.4009999999999998</v>
      </c>
      <c r="S2" s="47">
        <v>6.6242000000000001</v>
      </c>
      <c r="T2" s="47">
        <v>7.8136999999999999</v>
      </c>
      <c r="U2" s="47">
        <v>6.9255000000000004</v>
      </c>
      <c r="V2" s="47">
        <v>7.0034000000000001</v>
      </c>
      <c r="W2" s="47">
        <v>7.1989000000000001</v>
      </c>
      <c r="X2" s="47">
        <v>6.8493000000000004</v>
      </c>
      <c r="Y2" s="47">
        <v>6.8962000000000003</v>
      </c>
      <c r="Z2" s="47">
        <v>6.6044999999999998</v>
      </c>
      <c r="AA2" s="47">
        <v>7.2249999999999996</v>
      </c>
      <c r="AB2" s="47">
        <v>6.7733999999999996</v>
      </c>
      <c r="AC2" s="47">
        <v>7.2249999999999996</v>
      </c>
      <c r="AD2" s="47">
        <v>6.9383999999999997</v>
      </c>
      <c r="AE2" s="47">
        <v>6.9058000000000002</v>
      </c>
      <c r="AF2" s="47">
        <v>8.5336999999999996</v>
      </c>
      <c r="AG2" s="47">
        <v>5.8905000000000003</v>
      </c>
      <c r="AH2" s="47">
        <v>6.4375</v>
      </c>
      <c r="AI2" s="47">
        <v>8.1175999999999995</v>
      </c>
      <c r="AJ2" s="47">
        <v>6.5385</v>
      </c>
      <c r="AK2" s="47">
        <v>7.4114000000000004</v>
      </c>
      <c r="AL2" s="47">
        <v>8.2773000000000003</v>
      </c>
      <c r="AM2" s="47">
        <v>6.3258999999999999</v>
      </c>
      <c r="AN2" s="47">
        <v>6.8010000000000002</v>
      </c>
      <c r="AO2" s="47">
        <v>7.5058999999999996</v>
      </c>
      <c r="AP2" s="47">
        <v>8.4804999999999993</v>
      </c>
      <c r="AQ2" s="47">
        <v>6.4387999999999996</v>
      </c>
      <c r="AR2" s="47">
        <v>6.6178999999999997</v>
      </c>
      <c r="AS2" s="47">
        <v>8.9535</v>
      </c>
      <c r="AT2" s="47">
        <v>8.3660999999999994</v>
      </c>
      <c r="AU2" s="47">
        <v>5.9611000000000001</v>
      </c>
      <c r="AV2" s="47">
        <v>6.6284000000000001</v>
      </c>
      <c r="AW2" s="47">
        <v>7.3537999999999997</v>
      </c>
      <c r="AX2" s="47">
        <v>8.0312000000000001</v>
      </c>
      <c r="AY2" s="47">
        <v>6.0309999999999997</v>
      </c>
      <c r="AZ2" s="47">
        <v>6.3628</v>
      </c>
      <c r="BA2" s="47">
        <v>7.6261000000000001</v>
      </c>
      <c r="BB2" s="47">
        <v>8.9009</v>
      </c>
      <c r="BC2" s="47">
        <v>6.2423999999999999</v>
      </c>
      <c r="BD2" s="47">
        <v>6.9339000000000004</v>
      </c>
      <c r="BE2" s="47">
        <v>8.1516999999999999</v>
      </c>
      <c r="BF2" s="47">
        <v>7.2667999999999999</v>
      </c>
      <c r="BG2" s="47">
        <v>7.5400999999999998</v>
      </c>
      <c r="BH2" s="47">
        <v>8.1448</v>
      </c>
      <c r="BI2" s="47">
        <v>6.3061999999999996</v>
      </c>
      <c r="BJ2" s="47">
        <v>7.2972999999999999</v>
      </c>
      <c r="BK2" s="47">
        <v>8.4733999999999998</v>
      </c>
      <c r="BL2" s="47">
        <v>6.3442999999999996</v>
      </c>
      <c r="BM2" s="47">
        <v>6.5338000000000003</v>
      </c>
      <c r="BN2" s="47">
        <v>11.3653</v>
      </c>
      <c r="BO2" s="47">
        <v>6.0240999999999998</v>
      </c>
      <c r="BP2" s="47">
        <v>4.9439000000000002</v>
      </c>
      <c r="BQ2" s="47">
        <v>7.6660000000000004</v>
      </c>
      <c r="BR2" s="47">
        <v>8.3108000000000004</v>
      </c>
      <c r="BS2" s="47">
        <v>5.0639000000000003</v>
      </c>
      <c r="BT2" s="47">
        <v>9.6478999999999999</v>
      </c>
      <c r="BU2" s="47">
        <v>7.6303999999999998</v>
      </c>
    </row>
    <row r="3" spans="1:73">
      <c r="A3" t="s">
        <v>520</v>
      </c>
      <c r="B3" t="s">
        <v>504</v>
      </c>
      <c r="C3" t="s">
        <v>1</v>
      </c>
      <c r="D3">
        <v>2</v>
      </c>
      <c r="E3" s="69" t="str">
        <f t="shared" ref="E3:E64" si="0">CONCATENATE(B3,C3)</f>
        <v>EAfricaIUD</v>
      </c>
      <c r="F3" s="47">
        <v>3.6103999999999998</v>
      </c>
      <c r="G3" s="47" t="s">
        <v>184</v>
      </c>
      <c r="H3" s="47" t="s">
        <v>184</v>
      </c>
      <c r="I3" s="47">
        <v>-1.895</v>
      </c>
      <c r="J3" s="47" t="s">
        <v>184</v>
      </c>
      <c r="K3" s="47">
        <v>2.9228999999999998</v>
      </c>
      <c r="L3" s="47" t="s">
        <v>184</v>
      </c>
      <c r="M3" s="47">
        <v>3.746</v>
      </c>
      <c r="N3" s="47" t="s">
        <v>184</v>
      </c>
      <c r="O3" s="47">
        <v>-5.4614000000000003</v>
      </c>
      <c r="P3" s="47">
        <v>-1.4330000000000001</v>
      </c>
      <c r="Q3" s="47">
        <v>-3.8969</v>
      </c>
      <c r="R3" s="47">
        <v>-3.5108999999999999</v>
      </c>
      <c r="S3" s="47">
        <v>2.3898999999999999</v>
      </c>
      <c r="T3" s="47">
        <v>-5.5964999999999998</v>
      </c>
      <c r="U3" s="47" t="s">
        <v>184</v>
      </c>
      <c r="V3" s="47">
        <v>1.6642999999999999</v>
      </c>
      <c r="W3" s="47">
        <v>-1.5392999999999999</v>
      </c>
      <c r="X3" s="47">
        <v>-5.8098999999999998</v>
      </c>
      <c r="Y3" s="47">
        <v>-8.6097000000000001</v>
      </c>
      <c r="Z3" s="47" t="s">
        <v>184</v>
      </c>
      <c r="AA3" s="47">
        <v>-2.3325</v>
      </c>
      <c r="AB3" s="47">
        <v>-5.2163000000000004</v>
      </c>
      <c r="AC3" s="47">
        <v>-2.3325</v>
      </c>
      <c r="AD3" s="47" t="s">
        <v>184</v>
      </c>
      <c r="AE3" s="47" t="s">
        <v>184</v>
      </c>
      <c r="AF3" s="47" t="s">
        <v>184</v>
      </c>
      <c r="AG3" s="47" t="s">
        <v>184</v>
      </c>
      <c r="AH3" s="47" t="s">
        <v>184</v>
      </c>
      <c r="AI3" s="47" t="s">
        <v>184</v>
      </c>
      <c r="AJ3" s="47" t="s">
        <v>184</v>
      </c>
      <c r="AK3" s="47">
        <v>-2.4950999999999999</v>
      </c>
      <c r="AL3" s="47" t="s">
        <v>184</v>
      </c>
      <c r="AM3" s="47">
        <v>1.8151999999999999</v>
      </c>
      <c r="AN3" s="47">
        <v>-0.71</v>
      </c>
      <c r="AO3" s="47">
        <v>-3.1924999999999999</v>
      </c>
      <c r="AP3" s="47" t="s">
        <v>184</v>
      </c>
      <c r="AQ3" s="47">
        <v>-1.625</v>
      </c>
      <c r="AR3" s="47">
        <v>-0.95960000000000001</v>
      </c>
      <c r="AS3" s="47" t="s">
        <v>184</v>
      </c>
      <c r="AT3" s="47" t="s">
        <v>184</v>
      </c>
      <c r="AU3" s="47">
        <v>-4.6302000000000003</v>
      </c>
      <c r="AV3" s="47" t="s">
        <v>184</v>
      </c>
      <c r="AW3" s="47" t="s">
        <v>184</v>
      </c>
      <c r="AX3" s="47" t="s">
        <v>184</v>
      </c>
      <c r="AY3" s="47">
        <v>-3.6911</v>
      </c>
      <c r="AZ3" s="47" t="s">
        <v>184</v>
      </c>
      <c r="BA3" s="47" t="s">
        <v>184</v>
      </c>
      <c r="BB3" s="47" t="s">
        <v>184</v>
      </c>
      <c r="BC3" s="47">
        <v>-2.5198999999999998</v>
      </c>
      <c r="BD3" s="47">
        <v>-0.93259999999999998</v>
      </c>
      <c r="BE3" s="47" t="s">
        <v>184</v>
      </c>
      <c r="BF3" s="47" t="s">
        <v>184</v>
      </c>
      <c r="BG3" s="47">
        <v>-2.3304</v>
      </c>
      <c r="BH3" s="47" t="s">
        <v>184</v>
      </c>
      <c r="BI3" s="47">
        <v>-2.2395999999999998</v>
      </c>
      <c r="BJ3" s="47">
        <v>-3.5608</v>
      </c>
      <c r="BK3" s="47" t="s">
        <v>184</v>
      </c>
      <c r="BL3" s="47">
        <v>-4.2294999999999998</v>
      </c>
      <c r="BM3" s="47" t="s">
        <v>184</v>
      </c>
      <c r="BN3" s="47" t="s">
        <v>184</v>
      </c>
      <c r="BO3" s="47">
        <v>-3.5478000000000001</v>
      </c>
      <c r="BP3" s="47" t="s">
        <v>184</v>
      </c>
      <c r="BQ3" s="47">
        <v>-5.6256000000000004</v>
      </c>
      <c r="BR3" s="47" t="s">
        <v>184</v>
      </c>
      <c r="BS3" s="47">
        <v>-0.72199999999999998</v>
      </c>
      <c r="BT3" s="47" t="s">
        <v>184</v>
      </c>
      <c r="BU3" s="47">
        <v>-5.5735999999999999</v>
      </c>
    </row>
    <row r="4" spans="1:73">
      <c r="A4" t="s">
        <v>520</v>
      </c>
      <c r="B4" t="s">
        <v>504</v>
      </c>
      <c r="C4" t="s">
        <v>505</v>
      </c>
      <c r="D4">
        <v>3</v>
      </c>
      <c r="E4" s="69" t="str">
        <f t="shared" si="0"/>
        <v>EAfricaInject</v>
      </c>
      <c r="F4" s="47">
        <v>2.7012</v>
      </c>
      <c r="G4" s="47">
        <v>3.9931000000000001</v>
      </c>
      <c r="H4" s="47">
        <v>2.0081000000000002</v>
      </c>
      <c r="I4" s="47">
        <v>2.1097999999999999</v>
      </c>
      <c r="J4" s="47">
        <v>3.9931000000000001</v>
      </c>
      <c r="K4" s="47">
        <v>2.0659000000000001</v>
      </c>
      <c r="L4" s="47">
        <v>1.9708000000000001</v>
      </c>
      <c r="M4" s="47">
        <v>2.7324000000000002</v>
      </c>
      <c r="N4" s="47">
        <v>3.2955999999999999</v>
      </c>
      <c r="O4" s="47">
        <v>2.6537999999999999</v>
      </c>
      <c r="P4" s="47">
        <v>2.4342999999999999</v>
      </c>
      <c r="Q4" s="47">
        <v>3.3037000000000001</v>
      </c>
      <c r="R4" s="47">
        <v>2.2536999999999998</v>
      </c>
      <c r="S4" s="47">
        <v>2.9356</v>
      </c>
      <c r="T4" s="47">
        <v>2.3184</v>
      </c>
      <c r="U4" s="47">
        <v>2.7706</v>
      </c>
      <c r="V4" s="47">
        <v>2.6278999999999999</v>
      </c>
      <c r="W4" s="47">
        <v>2.3113999999999999</v>
      </c>
      <c r="X4" s="47">
        <v>2.8277000000000001</v>
      </c>
      <c r="Y4" s="47">
        <v>2.6884999999999999</v>
      </c>
      <c r="Z4" s="47">
        <v>3.0076000000000001</v>
      </c>
      <c r="AA4" s="47">
        <v>2.4289999999999998</v>
      </c>
      <c r="AB4" s="47">
        <v>2.7742</v>
      </c>
      <c r="AC4" s="47">
        <v>2.4289999999999998</v>
      </c>
      <c r="AD4" s="47">
        <v>2.8047</v>
      </c>
      <c r="AE4" s="47">
        <v>2.4544999999999999</v>
      </c>
      <c r="AF4" s="47">
        <v>3.4485000000000001</v>
      </c>
      <c r="AG4" s="47">
        <v>2.4379</v>
      </c>
      <c r="AH4" s="47">
        <v>3.1396999999999999</v>
      </c>
      <c r="AI4" s="47">
        <v>2.2033999999999998</v>
      </c>
      <c r="AJ4" s="47">
        <v>2.7262</v>
      </c>
      <c r="AK4" s="47">
        <v>2.4226000000000001</v>
      </c>
      <c r="AL4" s="47">
        <v>4.4690000000000003</v>
      </c>
      <c r="AM4" s="47">
        <v>1.6947000000000001</v>
      </c>
      <c r="AN4" s="47">
        <v>2.7397999999999998</v>
      </c>
      <c r="AO4" s="47">
        <v>2.4340000000000002</v>
      </c>
      <c r="AP4" s="47">
        <v>3.8081999999999998</v>
      </c>
      <c r="AQ4" s="47">
        <v>1.3499000000000001</v>
      </c>
      <c r="AR4" s="47">
        <v>2.5350000000000001</v>
      </c>
      <c r="AS4" s="47">
        <v>1.8196000000000001</v>
      </c>
      <c r="AT4" s="47">
        <v>4.0644999999999998</v>
      </c>
      <c r="AU4" s="47">
        <v>2.2704</v>
      </c>
      <c r="AV4" s="47">
        <v>3.0825</v>
      </c>
      <c r="AW4" s="47">
        <v>2.4438</v>
      </c>
      <c r="AX4" s="47">
        <v>4.1928000000000001</v>
      </c>
      <c r="AY4" s="47">
        <v>2.1223000000000001</v>
      </c>
      <c r="AZ4" s="47">
        <v>3.0442999999999998</v>
      </c>
      <c r="BA4" s="47">
        <v>2.3715000000000002</v>
      </c>
      <c r="BB4" s="47">
        <v>3.3902999999999999</v>
      </c>
      <c r="BC4" s="47">
        <v>1.8319000000000001</v>
      </c>
      <c r="BD4" s="47">
        <v>2.6027999999999998</v>
      </c>
      <c r="BE4" s="47">
        <v>2.0329000000000002</v>
      </c>
      <c r="BF4" s="47">
        <v>3.4579</v>
      </c>
      <c r="BG4" s="47">
        <v>2.9535</v>
      </c>
      <c r="BH4" s="47">
        <v>3.9506999999999999</v>
      </c>
      <c r="BI4" s="47">
        <v>2.0682</v>
      </c>
      <c r="BJ4" s="47">
        <v>3.3990999999999998</v>
      </c>
      <c r="BK4" s="47">
        <v>2.4054000000000002</v>
      </c>
      <c r="BL4" s="47">
        <v>2.3633000000000002</v>
      </c>
      <c r="BM4" s="47">
        <v>1.5952</v>
      </c>
      <c r="BN4" s="47">
        <v>4.3536999999999999</v>
      </c>
      <c r="BO4" s="47">
        <v>2.0617000000000001</v>
      </c>
      <c r="BP4" s="47">
        <v>2.1839</v>
      </c>
      <c r="BQ4" s="47">
        <v>2.3073000000000001</v>
      </c>
      <c r="BR4" s="47">
        <v>3.9811000000000001</v>
      </c>
      <c r="BS4" s="47">
        <v>1.9851000000000001</v>
      </c>
      <c r="BT4" s="47">
        <v>4.1977000000000002</v>
      </c>
      <c r="BU4" s="47">
        <v>2.1467000000000001</v>
      </c>
    </row>
    <row r="5" spans="1:73">
      <c r="A5" t="s">
        <v>520</v>
      </c>
      <c r="B5" t="s">
        <v>504</v>
      </c>
      <c r="C5" t="s">
        <v>74</v>
      </c>
      <c r="D5">
        <v>4</v>
      </c>
      <c r="E5" s="69" t="str">
        <f t="shared" si="0"/>
        <v>EAfricaImplant</v>
      </c>
      <c r="F5" s="47">
        <v>0.46939999999999998</v>
      </c>
      <c r="G5" s="47">
        <v>-0.44879999999999998</v>
      </c>
      <c r="H5" s="47">
        <v>0.2069</v>
      </c>
      <c r="I5" s="47">
        <v>0.59289999999999998</v>
      </c>
      <c r="J5" s="47">
        <v>-0.44879999999999998</v>
      </c>
      <c r="K5" s="47">
        <v>0.46489999999999998</v>
      </c>
      <c r="L5" s="47" t="s">
        <v>184</v>
      </c>
      <c r="M5" s="47">
        <v>0.48530000000000001</v>
      </c>
      <c r="N5" s="47">
        <v>-0.51959999999999995</v>
      </c>
      <c r="O5" s="47">
        <v>0.69530000000000003</v>
      </c>
      <c r="P5" s="47">
        <v>0.25409999999999999</v>
      </c>
      <c r="Q5" s="47">
        <v>0.65</v>
      </c>
      <c r="R5" s="47">
        <v>0.38219999999999998</v>
      </c>
      <c r="S5" s="47">
        <v>0.73150000000000004</v>
      </c>
      <c r="T5" s="47">
        <v>0.21990000000000001</v>
      </c>
      <c r="U5" s="47">
        <v>0.28949999999999998</v>
      </c>
      <c r="V5" s="47">
        <v>0.58620000000000005</v>
      </c>
      <c r="W5" s="47">
        <v>0.96409999999999996</v>
      </c>
      <c r="X5" s="47">
        <v>0.28220000000000001</v>
      </c>
      <c r="Y5" s="47">
        <v>0.12609999999999999</v>
      </c>
      <c r="Z5" s="47">
        <v>-0.35299999999999998</v>
      </c>
      <c r="AA5" s="47">
        <v>0.93510000000000004</v>
      </c>
      <c r="AB5" s="47">
        <v>0.18340000000000001</v>
      </c>
      <c r="AC5" s="47">
        <v>0.93510000000000004</v>
      </c>
      <c r="AD5" s="47">
        <v>0.34360000000000002</v>
      </c>
      <c r="AE5" s="47" t="s">
        <v>184</v>
      </c>
      <c r="AF5" s="47" t="s">
        <v>184</v>
      </c>
      <c r="AG5" s="47">
        <v>0.34739999999999999</v>
      </c>
      <c r="AH5" s="47">
        <v>-1E-4</v>
      </c>
      <c r="AI5" s="47">
        <v>0.52569999999999995</v>
      </c>
      <c r="AJ5" s="47">
        <v>0</v>
      </c>
      <c r="AK5" s="47">
        <v>1.1129</v>
      </c>
      <c r="AL5" s="47" t="s">
        <v>184</v>
      </c>
      <c r="AM5" s="47">
        <v>0.53400000000000003</v>
      </c>
      <c r="AN5" s="47">
        <v>1.1462000000000001</v>
      </c>
      <c r="AO5" s="47">
        <v>0</v>
      </c>
      <c r="AP5" s="47" t="s">
        <v>184</v>
      </c>
      <c r="AQ5" s="47">
        <v>0.83550000000000002</v>
      </c>
      <c r="AR5" s="47">
        <v>-1.2996000000000001</v>
      </c>
      <c r="AS5" s="47">
        <v>-0.46129999999999999</v>
      </c>
      <c r="AT5" s="47" t="s">
        <v>184</v>
      </c>
      <c r="AU5" s="47">
        <v>0.32879999999999998</v>
      </c>
      <c r="AV5" s="47">
        <v>0.44650000000000001</v>
      </c>
      <c r="AW5" s="47">
        <v>0.14349999999999999</v>
      </c>
      <c r="AX5" s="47" t="s">
        <v>184</v>
      </c>
      <c r="AY5" s="47">
        <v>0.21590000000000001</v>
      </c>
      <c r="AZ5" s="47">
        <v>0</v>
      </c>
      <c r="BA5" s="47">
        <v>0.31819999999999998</v>
      </c>
      <c r="BB5" s="47" t="s">
        <v>184</v>
      </c>
      <c r="BC5" s="47">
        <v>0.8629</v>
      </c>
      <c r="BD5" s="47">
        <v>-1.6161000000000001</v>
      </c>
      <c r="BE5" s="47">
        <v>-1E-4</v>
      </c>
      <c r="BF5" s="47">
        <v>-1E-4</v>
      </c>
      <c r="BG5" s="47">
        <v>-1.0994999999999999</v>
      </c>
      <c r="BH5" s="47">
        <v>-0.58709999999999996</v>
      </c>
      <c r="BI5" s="47">
        <v>-0.6593</v>
      </c>
      <c r="BJ5" s="47">
        <v>0.8256</v>
      </c>
      <c r="BK5" s="47" t="s">
        <v>184</v>
      </c>
      <c r="BL5" s="47">
        <v>0.23949999999999999</v>
      </c>
      <c r="BM5" s="47">
        <v>-0.75780000000000003</v>
      </c>
      <c r="BN5" s="47" t="s">
        <v>184</v>
      </c>
      <c r="BO5" s="47">
        <v>0.40050000000000002</v>
      </c>
      <c r="BP5" s="47">
        <v>-0.63060000000000005</v>
      </c>
      <c r="BQ5" s="47">
        <v>0.25729999999999997</v>
      </c>
      <c r="BR5" s="47">
        <v>-0.54179999999999995</v>
      </c>
      <c r="BS5" s="47">
        <v>0.7903</v>
      </c>
      <c r="BT5" s="47" t="s">
        <v>184</v>
      </c>
      <c r="BU5" s="47">
        <v>0.22850000000000001</v>
      </c>
    </row>
    <row r="6" spans="1:73">
      <c r="A6" t="s">
        <v>520</v>
      </c>
      <c r="B6" t="s">
        <v>504</v>
      </c>
      <c r="C6" t="s">
        <v>65</v>
      </c>
      <c r="D6">
        <v>5</v>
      </c>
      <c r="E6" s="69" t="str">
        <f t="shared" si="0"/>
        <v>EAfricaCondom</v>
      </c>
      <c r="F6" s="47">
        <v>5.5589000000000004</v>
      </c>
      <c r="G6" s="47">
        <v>5.8644999999999996</v>
      </c>
      <c r="H6" s="47">
        <v>6.6622000000000003</v>
      </c>
      <c r="I6" s="47">
        <v>4.0461</v>
      </c>
      <c r="J6" s="47">
        <v>5.8644999999999996</v>
      </c>
      <c r="K6" s="47">
        <v>5.2099000000000002</v>
      </c>
      <c r="L6" s="47">
        <v>2.8290000000000002</v>
      </c>
      <c r="M6" s="47">
        <v>7.3676000000000004</v>
      </c>
      <c r="N6" s="47">
        <v>4.8571</v>
      </c>
      <c r="O6" s="47">
        <v>6.1398000000000001</v>
      </c>
      <c r="P6" s="47">
        <v>7.2084000000000001</v>
      </c>
      <c r="Q6" s="47">
        <v>5.3932000000000002</v>
      </c>
      <c r="R6" s="47">
        <v>6.0526999999999997</v>
      </c>
      <c r="S6" s="47">
        <v>5.3525999999999998</v>
      </c>
      <c r="T6" s="47">
        <v>6.4589999999999996</v>
      </c>
      <c r="U6" s="47">
        <v>8.1873000000000005</v>
      </c>
      <c r="V6" s="47">
        <v>4.3795999999999999</v>
      </c>
      <c r="W6" s="47">
        <v>4.4751000000000003</v>
      </c>
      <c r="X6" s="47">
        <v>6.5461999999999998</v>
      </c>
      <c r="Y6" s="47">
        <v>8.5716000000000001</v>
      </c>
      <c r="Z6" s="47">
        <v>5.5260999999999996</v>
      </c>
      <c r="AA6" s="47">
        <v>3.9643999999999999</v>
      </c>
      <c r="AB6" s="47">
        <v>7.1115000000000004</v>
      </c>
      <c r="AC6" s="47">
        <v>3.9643999999999999</v>
      </c>
      <c r="AD6" s="47">
        <v>9.4231999999999996</v>
      </c>
      <c r="AE6" s="47">
        <v>-4.8143000000000002</v>
      </c>
      <c r="AF6" s="47">
        <v>8.3218999999999994</v>
      </c>
      <c r="AG6" s="47">
        <v>8.0358000000000001</v>
      </c>
      <c r="AH6" s="47">
        <v>7.8667999999999996</v>
      </c>
      <c r="AI6" s="47">
        <v>-9.1780000000000008</v>
      </c>
      <c r="AJ6" s="47">
        <v>5.2446000000000002</v>
      </c>
      <c r="AK6" s="47">
        <v>3.7989000000000002</v>
      </c>
      <c r="AL6" s="47">
        <v>4.7926000000000002</v>
      </c>
      <c r="AM6" s="47">
        <v>3.9005999999999998</v>
      </c>
      <c r="AN6" s="47">
        <v>4.2508999999999997</v>
      </c>
      <c r="AO6" s="47">
        <v>4.9848999999999997</v>
      </c>
      <c r="AP6" s="47">
        <v>4.8593999999999999</v>
      </c>
      <c r="AQ6" s="47">
        <v>3.9868999999999999</v>
      </c>
      <c r="AR6" s="47">
        <v>4.5370999999999997</v>
      </c>
      <c r="AS6" s="47">
        <v>4.1177999999999999</v>
      </c>
      <c r="AT6" s="47">
        <v>6.9370000000000003</v>
      </c>
      <c r="AU6" s="47">
        <v>6.1635999999999997</v>
      </c>
      <c r="AV6" s="47">
        <v>6.1504000000000003</v>
      </c>
      <c r="AW6" s="47">
        <v>7.8703000000000003</v>
      </c>
      <c r="AX6" s="47">
        <v>7.6733000000000002</v>
      </c>
      <c r="AY6" s="47">
        <v>6.5057999999999998</v>
      </c>
      <c r="AZ6" s="47">
        <v>6.9352999999999998</v>
      </c>
      <c r="BA6" s="47">
        <v>7.7427000000000001</v>
      </c>
      <c r="BB6" s="47">
        <v>4.0994000000000002</v>
      </c>
      <c r="BC6" s="47">
        <v>3.7856000000000001</v>
      </c>
      <c r="BD6" s="47">
        <v>3.8321999999999998</v>
      </c>
      <c r="BE6" s="47">
        <v>4.6973000000000003</v>
      </c>
      <c r="BF6" s="47">
        <v>7.1923000000000004</v>
      </c>
      <c r="BG6" s="47">
        <v>3.9117999999999999</v>
      </c>
      <c r="BH6" s="47">
        <v>5.6054000000000004</v>
      </c>
      <c r="BI6" s="47">
        <v>4.8446999999999996</v>
      </c>
      <c r="BJ6" s="47">
        <v>4.9881000000000002</v>
      </c>
      <c r="BK6" s="47">
        <v>-14.474</v>
      </c>
      <c r="BL6" s="47">
        <v>7.0034000000000001</v>
      </c>
      <c r="BM6" s="47">
        <v>4.2005999999999997</v>
      </c>
      <c r="BN6" s="47" t="s">
        <v>184</v>
      </c>
      <c r="BO6" s="47">
        <v>5.5125999999999999</v>
      </c>
      <c r="BP6" s="47">
        <v>7.6601999999999997</v>
      </c>
      <c r="BQ6" s="47">
        <v>4.8493000000000004</v>
      </c>
      <c r="BR6" s="47">
        <v>6.0029000000000003</v>
      </c>
      <c r="BS6" s="47">
        <v>4.1203000000000003</v>
      </c>
      <c r="BT6" s="47" t="s">
        <v>184</v>
      </c>
      <c r="BU6" s="47">
        <v>6.9786000000000001</v>
      </c>
    </row>
    <row r="7" spans="1:73">
      <c r="A7" t="s">
        <v>520</v>
      </c>
      <c r="B7" t="s">
        <v>504</v>
      </c>
      <c r="C7" t="s">
        <v>506</v>
      </c>
      <c r="D7">
        <v>6</v>
      </c>
      <c r="E7" s="69" t="str">
        <f t="shared" si="0"/>
        <v>EAfricaPeriAbst</v>
      </c>
      <c r="F7" s="47">
        <v>22.665800000000001</v>
      </c>
      <c r="G7" s="47">
        <v>27.417999999999999</v>
      </c>
      <c r="H7" s="47">
        <v>25.882100000000001</v>
      </c>
      <c r="I7" s="47">
        <v>16.578700000000001</v>
      </c>
      <c r="J7" s="47">
        <v>27.417999999999999</v>
      </c>
      <c r="K7" s="47">
        <v>20.0245</v>
      </c>
      <c r="L7" s="47">
        <v>17.895900000000001</v>
      </c>
      <c r="M7" s="47">
        <v>23.528300000000002</v>
      </c>
      <c r="N7" s="47">
        <v>22.247699999999998</v>
      </c>
      <c r="O7" s="47">
        <v>25.988099999999999</v>
      </c>
      <c r="P7" s="47">
        <v>19.997599999999998</v>
      </c>
      <c r="Q7" s="47">
        <v>25.064800000000002</v>
      </c>
      <c r="R7" s="47">
        <v>19.868500000000001</v>
      </c>
      <c r="S7" s="47">
        <v>24.521899999999999</v>
      </c>
      <c r="T7" s="47">
        <v>18.8721</v>
      </c>
      <c r="U7" s="47">
        <v>29.634</v>
      </c>
      <c r="V7" s="47">
        <v>16.530799999999999</v>
      </c>
      <c r="W7" s="47">
        <v>11.010899999999999</v>
      </c>
      <c r="X7" s="47">
        <v>27.056000000000001</v>
      </c>
      <c r="Y7" s="47">
        <v>27.287099999999999</v>
      </c>
      <c r="Z7" s="47">
        <v>24.144100000000002</v>
      </c>
      <c r="AA7" s="47">
        <v>16.161100000000001</v>
      </c>
      <c r="AB7" s="47">
        <v>25.9177</v>
      </c>
      <c r="AC7" s="47">
        <v>16.161100000000001</v>
      </c>
      <c r="AD7" s="47">
        <v>28.745100000000001</v>
      </c>
      <c r="AE7" s="47" t="s">
        <v>184</v>
      </c>
      <c r="AF7" s="47">
        <v>-37.543100000000003</v>
      </c>
      <c r="AG7" s="47">
        <v>25.543099999999999</v>
      </c>
      <c r="AH7" s="47">
        <v>35.346200000000003</v>
      </c>
      <c r="AI7" s="47">
        <v>21.013100000000001</v>
      </c>
      <c r="AJ7" s="47">
        <v>21.453900000000001</v>
      </c>
      <c r="AK7" s="47">
        <v>11.916600000000001</v>
      </c>
      <c r="AL7" s="47">
        <v>19.285900000000002</v>
      </c>
      <c r="AM7" s="47">
        <v>14.913500000000001</v>
      </c>
      <c r="AN7" s="47">
        <v>16.634799999999998</v>
      </c>
      <c r="AO7" s="47">
        <v>16.1998</v>
      </c>
      <c r="AP7" s="47">
        <v>-11.446199999999999</v>
      </c>
      <c r="AQ7" s="47">
        <v>10.814</v>
      </c>
      <c r="AR7" s="47">
        <v>10.265000000000001</v>
      </c>
      <c r="AS7" s="47">
        <v>-13.626099999999999</v>
      </c>
      <c r="AT7" s="47">
        <v>33.895600000000002</v>
      </c>
      <c r="AU7" s="47">
        <v>23.360099999999999</v>
      </c>
      <c r="AV7" s="47">
        <v>31.317</v>
      </c>
      <c r="AW7" s="47">
        <v>20.001300000000001</v>
      </c>
      <c r="AX7" s="47">
        <v>30.352</v>
      </c>
      <c r="AY7" s="47">
        <v>23.417400000000001</v>
      </c>
      <c r="AZ7" s="47">
        <v>29.902100000000001</v>
      </c>
      <c r="BA7" s="47">
        <v>19.082699999999999</v>
      </c>
      <c r="BB7" s="47">
        <v>-21.540099999999999</v>
      </c>
      <c r="BC7" s="47">
        <v>13.116</v>
      </c>
      <c r="BD7" s="47">
        <v>15.3752</v>
      </c>
      <c r="BE7" s="47">
        <v>-18.526499999999999</v>
      </c>
      <c r="BF7" s="47">
        <v>30.2194</v>
      </c>
      <c r="BG7" s="47">
        <v>18.0059</v>
      </c>
      <c r="BH7" s="47">
        <v>26.750800000000002</v>
      </c>
      <c r="BI7" s="47">
        <v>22.162800000000001</v>
      </c>
      <c r="BJ7" s="47">
        <v>24.8215</v>
      </c>
      <c r="BK7" s="47" t="s">
        <v>184</v>
      </c>
      <c r="BL7" s="47">
        <v>22.126999999999999</v>
      </c>
      <c r="BM7" s="47">
        <v>-12.162000000000001</v>
      </c>
      <c r="BN7" s="47" t="s">
        <v>184</v>
      </c>
      <c r="BO7" s="47">
        <v>18.977</v>
      </c>
      <c r="BP7" s="47">
        <v>23.588100000000001</v>
      </c>
      <c r="BQ7" s="47">
        <v>17.856100000000001</v>
      </c>
      <c r="BR7" s="47">
        <v>26.503799999999998</v>
      </c>
      <c r="BS7" s="47">
        <v>22.470099999999999</v>
      </c>
      <c r="BT7" s="47" t="s">
        <v>184</v>
      </c>
      <c r="BU7" s="47">
        <v>17.291799999999999</v>
      </c>
    </row>
    <row r="8" spans="1:73">
      <c r="A8" t="s">
        <v>520</v>
      </c>
      <c r="B8" t="s">
        <v>504</v>
      </c>
      <c r="C8" t="s">
        <v>507</v>
      </c>
      <c r="D8">
        <v>7</v>
      </c>
      <c r="E8" s="69" t="str">
        <f t="shared" si="0"/>
        <v>EAfricaWithdraw</v>
      </c>
      <c r="F8" s="47">
        <v>24.238</v>
      </c>
      <c r="G8" s="47">
        <v>24.863700000000001</v>
      </c>
      <c r="H8" s="47">
        <v>28.578099999999999</v>
      </c>
      <c r="I8" s="47">
        <v>20.921199999999999</v>
      </c>
      <c r="J8" s="47">
        <v>24.863700000000001</v>
      </c>
      <c r="K8" s="47">
        <v>23.8598</v>
      </c>
      <c r="L8" s="47" t="s">
        <v>184</v>
      </c>
      <c r="M8" s="47">
        <v>24.6753</v>
      </c>
      <c r="N8" s="47">
        <v>23.156099999999999</v>
      </c>
      <c r="O8" s="47">
        <v>26.503699999999998</v>
      </c>
      <c r="P8" s="47">
        <v>23.134599999999999</v>
      </c>
      <c r="Q8" s="47">
        <v>23.618099999999998</v>
      </c>
      <c r="R8" s="47">
        <v>24.609500000000001</v>
      </c>
      <c r="S8" s="47">
        <v>25.120200000000001</v>
      </c>
      <c r="T8" s="47">
        <v>22.0627</v>
      </c>
      <c r="U8" s="47">
        <v>26.1738</v>
      </c>
      <c r="V8" s="47">
        <v>22.0547</v>
      </c>
      <c r="W8" s="47">
        <v>19.836300000000001</v>
      </c>
      <c r="X8" s="47">
        <v>25.268699999999999</v>
      </c>
      <c r="Y8" s="47">
        <v>23.946200000000001</v>
      </c>
      <c r="Z8" s="47">
        <v>24.139299999999999</v>
      </c>
      <c r="AA8" s="47">
        <v>25.120200000000001</v>
      </c>
      <c r="AB8" s="47">
        <v>24.0305</v>
      </c>
      <c r="AC8" s="47">
        <v>25.120200000000001</v>
      </c>
      <c r="AD8" s="47">
        <v>25.7562</v>
      </c>
      <c r="AE8" s="47" t="s">
        <v>184</v>
      </c>
      <c r="AF8" s="47">
        <v>26.404199999999999</v>
      </c>
      <c r="AG8" s="47">
        <v>26.064499999999999</v>
      </c>
      <c r="AH8" s="47">
        <v>25.742699999999999</v>
      </c>
      <c r="AI8" s="47">
        <v>27.043500000000002</v>
      </c>
      <c r="AJ8" s="47">
        <v>21.605399999999999</v>
      </c>
      <c r="AK8" s="47">
        <v>23.1981</v>
      </c>
      <c r="AL8" s="47">
        <v>22.905100000000001</v>
      </c>
      <c r="AM8" s="47">
        <v>21.545100000000001</v>
      </c>
      <c r="AN8" s="47">
        <v>24.4161</v>
      </c>
      <c r="AO8" s="47">
        <v>16.1571</v>
      </c>
      <c r="AP8" s="47">
        <v>-15.517799999999999</v>
      </c>
      <c r="AQ8" s="47">
        <v>22.3309</v>
      </c>
      <c r="AR8" s="47">
        <v>22.202400000000001</v>
      </c>
      <c r="AS8" s="47" t="s">
        <v>184</v>
      </c>
      <c r="AT8" s="47">
        <v>27.2211</v>
      </c>
      <c r="AU8" s="47">
        <v>24.1904</v>
      </c>
      <c r="AV8" s="47">
        <v>25.877600000000001</v>
      </c>
      <c r="AW8" s="47">
        <v>23.773</v>
      </c>
      <c r="AX8" s="47">
        <v>24.302800000000001</v>
      </c>
      <c r="AY8" s="47">
        <v>23.8673</v>
      </c>
      <c r="AZ8" s="47">
        <v>24.826699999999999</v>
      </c>
      <c r="BA8" s="47">
        <v>22.177399999999999</v>
      </c>
      <c r="BB8" s="47">
        <v>-27.364799999999999</v>
      </c>
      <c r="BC8" s="47">
        <v>-23.566299999999998</v>
      </c>
      <c r="BD8" s="47">
        <v>26.2423</v>
      </c>
      <c r="BE8" s="47" t="s">
        <v>184</v>
      </c>
      <c r="BF8" s="47">
        <v>23.400200000000002</v>
      </c>
      <c r="BG8" s="47">
        <v>-24.2775</v>
      </c>
      <c r="BH8" s="47">
        <v>23.393899999999999</v>
      </c>
      <c r="BI8" s="47">
        <v>24.1907</v>
      </c>
      <c r="BJ8" s="47">
        <v>23.540299999999998</v>
      </c>
      <c r="BK8" s="47" t="s">
        <v>184</v>
      </c>
      <c r="BL8" s="47">
        <v>24.3613</v>
      </c>
      <c r="BM8" s="47">
        <v>-25.7303</v>
      </c>
      <c r="BN8" s="47" t="s">
        <v>184</v>
      </c>
      <c r="BO8" s="47">
        <v>23.740500000000001</v>
      </c>
      <c r="BP8" s="47">
        <v>27.650099999999998</v>
      </c>
      <c r="BQ8" s="47">
        <v>21.867699999999999</v>
      </c>
      <c r="BR8" s="47">
        <v>24.413599999999999</v>
      </c>
      <c r="BS8" s="47">
        <v>25.814599999999999</v>
      </c>
      <c r="BT8" s="47" t="s">
        <v>184</v>
      </c>
      <c r="BU8" s="47">
        <v>21.439900000000002</v>
      </c>
    </row>
    <row r="9" spans="1:73">
      <c r="A9" t="s">
        <v>520</v>
      </c>
      <c r="B9" t="s">
        <v>508</v>
      </c>
      <c r="C9" t="s">
        <v>0</v>
      </c>
      <c r="D9">
        <v>8</v>
      </c>
      <c r="E9" s="69" t="str">
        <f t="shared" si="0"/>
        <v>WAfricaPill</v>
      </c>
      <c r="F9" s="47">
        <v>4.5589000000000004</v>
      </c>
      <c r="G9" s="47">
        <v>4.6985999999999999</v>
      </c>
      <c r="H9" s="47">
        <v>5.3254000000000001</v>
      </c>
      <c r="I9" s="47">
        <v>3.9851000000000001</v>
      </c>
      <c r="J9" s="47">
        <v>4.6985999999999999</v>
      </c>
      <c r="K9" s="47">
        <v>4.5373999999999999</v>
      </c>
      <c r="L9" s="47">
        <v>-4.7377000000000002</v>
      </c>
      <c r="M9" s="47">
        <v>4.5537000000000001</v>
      </c>
      <c r="N9" s="47">
        <v>4.6081000000000003</v>
      </c>
      <c r="O9" s="47">
        <v>4.0849000000000002</v>
      </c>
      <c r="P9" s="47">
        <v>4.9287999999999998</v>
      </c>
      <c r="Q9" s="47">
        <v>4.6882999999999999</v>
      </c>
      <c r="R9" s="47">
        <v>4.4672999999999998</v>
      </c>
      <c r="S9" s="47">
        <v>4.7972999999999999</v>
      </c>
      <c r="T9" s="47">
        <v>3.4596</v>
      </c>
      <c r="U9" s="47">
        <v>4.8475000000000001</v>
      </c>
      <c r="V9" s="47">
        <v>4.4455999999999998</v>
      </c>
      <c r="W9" s="47">
        <v>4.4884000000000004</v>
      </c>
      <c r="X9" s="47">
        <v>4.7000999999999999</v>
      </c>
      <c r="Y9" s="47">
        <v>4.6170999999999998</v>
      </c>
      <c r="Z9" s="47">
        <v>-2.3111999999999999</v>
      </c>
      <c r="AA9" s="47">
        <v>4.7667000000000002</v>
      </c>
      <c r="AB9" s="47">
        <v>4.4913999999999996</v>
      </c>
      <c r="AC9" s="47">
        <v>4.7667000000000002</v>
      </c>
      <c r="AD9" s="47">
        <v>4.6295999999999999</v>
      </c>
      <c r="AE9" s="47" t="s">
        <v>184</v>
      </c>
      <c r="AF9" s="47">
        <v>3.8273999999999999</v>
      </c>
      <c r="AG9" s="47">
        <v>5.3262999999999998</v>
      </c>
      <c r="AH9" s="47">
        <v>4.9203000000000001</v>
      </c>
      <c r="AI9" s="47">
        <v>-4.6003999999999996</v>
      </c>
      <c r="AJ9" s="47">
        <v>4.4143999999999997</v>
      </c>
      <c r="AK9" s="47">
        <v>4.5157999999999996</v>
      </c>
      <c r="AL9" s="47">
        <v>5.0583999999999998</v>
      </c>
      <c r="AM9" s="47">
        <v>4.2278000000000002</v>
      </c>
      <c r="AN9" s="47">
        <v>4.7474999999999996</v>
      </c>
      <c r="AO9" s="47">
        <v>2.9750999999999999</v>
      </c>
      <c r="AP9" s="47">
        <v>4.8441999999999998</v>
      </c>
      <c r="AQ9" s="47">
        <v>4.3720999999999997</v>
      </c>
      <c r="AR9" s="47">
        <v>4.7495000000000003</v>
      </c>
      <c r="AS9" s="47">
        <v>3.3138000000000001</v>
      </c>
      <c r="AT9" s="47">
        <v>4.6310000000000002</v>
      </c>
      <c r="AU9" s="47">
        <v>4.7834000000000003</v>
      </c>
      <c r="AV9" s="47">
        <v>4.9321000000000002</v>
      </c>
      <c r="AW9" s="47">
        <v>3.6591</v>
      </c>
      <c r="AX9" s="47">
        <v>3.7048000000000001</v>
      </c>
      <c r="AY9" s="47">
        <v>4.8471000000000002</v>
      </c>
      <c r="AZ9" s="47">
        <v>4.6146000000000003</v>
      </c>
      <c r="BA9" s="47">
        <v>4.0050999999999997</v>
      </c>
      <c r="BB9" s="47">
        <v>7.6197999999999997</v>
      </c>
      <c r="BC9" s="47">
        <v>3.4041999999999999</v>
      </c>
      <c r="BD9" s="47">
        <v>5.37</v>
      </c>
      <c r="BE9" s="47" t="s">
        <v>184</v>
      </c>
      <c r="BF9" s="47">
        <v>4.0789</v>
      </c>
      <c r="BG9" s="47">
        <v>5.7195999999999998</v>
      </c>
      <c r="BH9" s="47">
        <v>5.3404999999999996</v>
      </c>
      <c r="BI9" s="47">
        <v>3.7915999999999999</v>
      </c>
      <c r="BJ9" s="47">
        <v>4.7926000000000002</v>
      </c>
      <c r="BK9" s="47" t="s">
        <v>184</v>
      </c>
      <c r="BL9" s="47">
        <v>4.7104999999999997</v>
      </c>
      <c r="BM9" s="47">
        <v>2.6867000000000001</v>
      </c>
      <c r="BN9" s="47">
        <v>1.752</v>
      </c>
      <c r="BO9" s="47">
        <v>4.7892999999999999</v>
      </c>
      <c r="BP9" s="47">
        <v>4.8048999999999999</v>
      </c>
      <c r="BQ9" s="47">
        <v>3.6234000000000002</v>
      </c>
      <c r="BR9" s="47">
        <v>4.7057000000000002</v>
      </c>
      <c r="BS9" s="47">
        <v>4.8930999999999996</v>
      </c>
      <c r="BT9" s="47" t="s">
        <v>184</v>
      </c>
      <c r="BU9" s="47">
        <v>3.4382000000000001</v>
      </c>
    </row>
    <row r="10" spans="1:73">
      <c r="A10" t="s">
        <v>520</v>
      </c>
      <c r="B10" t="s">
        <v>508</v>
      </c>
      <c r="C10" t="s">
        <v>1</v>
      </c>
      <c r="D10">
        <v>9</v>
      </c>
      <c r="E10" s="69" t="str">
        <f t="shared" si="0"/>
        <v>WAfricaIUD</v>
      </c>
      <c r="F10" s="47">
        <v>-2.2829999999999999</v>
      </c>
      <c r="G10" s="47" t="s">
        <v>184</v>
      </c>
      <c r="H10" s="47" t="s">
        <v>184</v>
      </c>
      <c r="I10" s="47">
        <v>-3.3106</v>
      </c>
      <c r="J10" s="47" t="s">
        <v>184</v>
      </c>
      <c r="K10" s="47">
        <v>-2.7256999999999998</v>
      </c>
      <c r="L10" s="47" t="s">
        <v>184</v>
      </c>
      <c r="M10" s="47">
        <v>-2.38</v>
      </c>
      <c r="N10" s="47" t="s">
        <v>184</v>
      </c>
      <c r="O10" s="47" t="s">
        <v>184</v>
      </c>
      <c r="P10" s="47">
        <v>-1.194</v>
      </c>
      <c r="Q10" s="47" t="s">
        <v>184</v>
      </c>
      <c r="R10" s="47">
        <v>-3.3410000000000002</v>
      </c>
      <c r="S10" s="47" t="s">
        <v>184</v>
      </c>
      <c r="T10" s="47" t="s">
        <v>184</v>
      </c>
      <c r="U10" s="47" t="s">
        <v>184</v>
      </c>
      <c r="V10" s="47">
        <v>-2.9352</v>
      </c>
      <c r="W10" s="47">
        <v>-3.3098999999999998</v>
      </c>
      <c r="X10" s="47" t="s">
        <v>184</v>
      </c>
      <c r="Y10" s="47">
        <v>-2.6230000000000002</v>
      </c>
      <c r="Z10" s="47" t="s">
        <v>184</v>
      </c>
      <c r="AA10" s="47" t="s">
        <v>184</v>
      </c>
      <c r="AB10" s="47">
        <v>-3.4699</v>
      </c>
      <c r="AC10" s="47" t="s">
        <v>184</v>
      </c>
      <c r="AD10" s="47" t="s">
        <v>184</v>
      </c>
      <c r="AE10" s="47" t="s">
        <v>184</v>
      </c>
      <c r="AF10" s="47" t="s">
        <v>184</v>
      </c>
      <c r="AG10" s="47" t="s">
        <v>184</v>
      </c>
      <c r="AH10" s="47" t="s">
        <v>184</v>
      </c>
      <c r="AI10" s="47" t="s">
        <v>184</v>
      </c>
      <c r="AJ10" s="47" t="s">
        <v>184</v>
      </c>
      <c r="AK10" s="47" t="s">
        <v>184</v>
      </c>
      <c r="AL10" s="47" t="s">
        <v>184</v>
      </c>
      <c r="AM10" s="47">
        <v>-3.5724999999999998</v>
      </c>
      <c r="AN10" s="47" t="s">
        <v>184</v>
      </c>
      <c r="AO10" s="47" t="s">
        <v>184</v>
      </c>
      <c r="AP10" s="47" t="s">
        <v>184</v>
      </c>
      <c r="AQ10" s="47">
        <v>-4.0049999999999999</v>
      </c>
      <c r="AR10" s="47" t="s">
        <v>184</v>
      </c>
      <c r="AS10" s="47" t="s">
        <v>184</v>
      </c>
      <c r="AT10" s="47" t="s">
        <v>184</v>
      </c>
      <c r="AU10" s="47" t="s">
        <v>184</v>
      </c>
      <c r="AV10" s="47" t="s">
        <v>184</v>
      </c>
      <c r="AW10" s="47" t="s">
        <v>184</v>
      </c>
      <c r="AX10" s="47" t="s">
        <v>184</v>
      </c>
      <c r="AY10" s="47">
        <v>-3.8288000000000002</v>
      </c>
      <c r="AZ10" s="47" t="s">
        <v>184</v>
      </c>
      <c r="BA10" s="47" t="s">
        <v>184</v>
      </c>
      <c r="BB10" s="47" t="s">
        <v>184</v>
      </c>
      <c r="BC10" s="47" t="s">
        <v>184</v>
      </c>
      <c r="BD10" s="47" t="s">
        <v>184</v>
      </c>
      <c r="BE10" s="47" t="s">
        <v>184</v>
      </c>
      <c r="BF10" s="47" t="s">
        <v>184</v>
      </c>
      <c r="BG10" s="47" t="s">
        <v>184</v>
      </c>
      <c r="BH10" s="47" t="s">
        <v>184</v>
      </c>
      <c r="BI10" s="47" t="s">
        <v>184</v>
      </c>
      <c r="BJ10" s="47" t="s">
        <v>184</v>
      </c>
      <c r="BK10" s="47" t="s">
        <v>184</v>
      </c>
      <c r="BL10" s="47" t="s">
        <v>184</v>
      </c>
      <c r="BM10" s="47" t="s">
        <v>184</v>
      </c>
      <c r="BN10" s="47" t="s">
        <v>184</v>
      </c>
      <c r="BO10" s="47">
        <v>-3.4617</v>
      </c>
      <c r="BP10" s="47" t="s">
        <v>184</v>
      </c>
      <c r="BQ10" s="47" t="s">
        <v>184</v>
      </c>
      <c r="BR10" s="47" t="s">
        <v>184</v>
      </c>
      <c r="BS10" s="47" t="s">
        <v>184</v>
      </c>
      <c r="BT10" s="47" t="s">
        <v>184</v>
      </c>
      <c r="BU10" s="47" t="s">
        <v>184</v>
      </c>
    </row>
    <row r="11" spans="1:73">
      <c r="A11" t="s">
        <v>520</v>
      </c>
      <c r="B11" t="s">
        <v>508</v>
      </c>
      <c r="C11" t="s">
        <v>505</v>
      </c>
      <c r="D11">
        <v>10</v>
      </c>
      <c r="E11" s="69" t="str">
        <f t="shared" si="0"/>
        <v>WAfricaInject</v>
      </c>
      <c r="F11" s="47">
        <v>2.1916000000000002</v>
      </c>
      <c r="G11" s="47">
        <v>2.8201000000000001</v>
      </c>
      <c r="H11" s="47">
        <v>2.6817000000000002</v>
      </c>
      <c r="I11" s="47">
        <v>1.6087</v>
      </c>
      <c r="J11" s="47">
        <v>2.8201000000000001</v>
      </c>
      <c r="K11" s="47">
        <v>1.9708000000000001</v>
      </c>
      <c r="L11" s="47">
        <v>-1.8745000000000001</v>
      </c>
      <c r="M11" s="47">
        <v>2.2006000000000001</v>
      </c>
      <c r="N11" s="47">
        <v>2.8039000000000001</v>
      </c>
      <c r="O11" s="47">
        <v>2.0078999999999998</v>
      </c>
      <c r="P11" s="47">
        <v>2.1093999999999999</v>
      </c>
      <c r="Q11" s="47">
        <v>2.5381</v>
      </c>
      <c r="R11" s="47">
        <v>2.0335000000000001</v>
      </c>
      <c r="S11" s="47">
        <v>2.0808</v>
      </c>
      <c r="T11" s="47">
        <v>2.5129000000000001</v>
      </c>
      <c r="U11" s="47">
        <v>2.1613000000000002</v>
      </c>
      <c r="V11" s="47">
        <v>2.1951999999999998</v>
      </c>
      <c r="W11" s="47">
        <v>2.6798999999999999</v>
      </c>
      <c r="X11" s="47">
        <v>1.8605</v>
      </c>
      <c r="Y11" s="47">
        <v>2.1598999999999999</v>
      </c>
      <c r="Z11" s="47">
        <v>-2.9302000000000001</v>
      </c>
      <c r="AA11" s="47">
        <v>2.0897000000000001</v>
      </c>
      <c r="AB11" s="47">
        <v>2.2073</v>
      </c>
      <c r="AC11" s="47">
        <v>2.0897000000000001</v>
      </c>
      <c r="AD11" s="47">
        <v>2.2471000000000001</v>
      </c>
      <c r="AE11" s="47" t="s">
        <v>184</v>
      </c>
      <c r="AF11" s="47">
        <v>2.0339999999999998</v>
      </c>
      <c r="AG11" s="47">
        <v>2.2090999999999998</v>
      </c>
      <c r="AH11" s="47">
        <v>1.5909</v>
      </c>
      <c r="AI11" s="47">
        <v>3.5470999999999999</v>
      </c>
      <c r="AJ11" s="47">
        <v>2.1568000000000001</v>
      </c>
      <c r="AK11" s="47">
        <v>2.3178999999999998</v>
      </c>
      <c r="AL11" s="47">
        <v>3.2530999999999999</v>
      </c>
      <c r="AM11" s="47">
        <v>1.7776000000000001</v>
      </c>
      <c r="AN11" s="47">
        <v>2.3923999999999999</v>
      </c>
      <c r="AO11" s="47">
        <v>1.6198999999999999</v>
      </c>
      <c r="AP11" s="47">
        <v>3.8075000000000001</v>
      </c>
      <c r="AQ11" s="47">
        <v>2.3020999999999998</v>
      </c>
      <c r="AR11" s="47">
        <v>2.4998999999999998</v>
      </c>
      <c r="AS11" s="47">
        <v>3.2206000000000001</v>
      </c>
      <c r="AT11" s="47">
        <v>2.1248</v>
      </c>
      <c r="AU11" s="47">
        <v>1.7518</v>
      </c>
      <c r="AV11" s="47">
        <v>1.7915000000000001</v>
      </c>
      <c r="AW11" s="47">
        <v>2.0514999999999999</v>
      </c>
      <c r="AX11" s="47">
        <v>2.8700999999999999</v>
      </c>
      <c r="AY11" s="47">
        <v>1.9834000000000001</v>
      </c>
      <c r="AZ11" s="47">
        <v>1.9854000000000001</v>
      </c>
      <c r="BA11" s="47">
        <v>2.8008999999999999</v>
      </c>
      <c r="BB11" s="47">
        <v>-2.7778</v>
      </c>
      <c r="BC11" s="47">
        <v>1.9787999999999999</v>
      </c>
      <c r="BD11" s="47">
        <v>2.5457999999999998</v>
      </c>
      <c r="BE11" s="47" t="s">
        <v>184</v>
      </c>
      <c r="BF11" s="47">
        <v>2.198</v>
      </c>
      <c r="BG11" s="47">
        <v>3.4159000000000002</v>
      </c>
      <c r="BH11" s="47">
        <v>2.3079000000000001</v>
      </c>
      <c r="BI11" s="47">
        <v>2.9870000000000001</v>
      </c>
      <c r="BJ11" s="47">
        <v>2.5705</v>
      </c>
      <c r="BK11" s="47" t="s">
        <v>184</v>
      </c>
      <c r="BL11" s="47">
        <v>2.2201</v>
      </c>
      <c r="BM11" s="47">
        <v>-0.29020000000000001</v>
      </c>
      <c r="BN11" s="47">
        <v>-4.4569999999999999</v>
      </c>
      <c r="BO11" s="47">
        <v>1.7721</v>
      </c>
      <c r="BP11" s="47">
        <v>1.7259</v>
      </c>
      <c r="BQ11" s="47">
        <v>2.5565000000000002</v>
      </c>
      <c r="BR11" s="47">
        <v>2.8769999999999998</v>
      </c>
      <c r="BS11" s="47">
        <v>1.6566000000000001</v>
      </c>
      <c r="BT11" s="47" t="s">
        <v>184</v>
      </c>
      <c r="BU11" s="47">
        <v>2.5649999999999999</v>
      </c>
    </row>
    <row r="12" spans="1:73">
      <c r="A12" t="s">
        <v>520</v>
      </c>
      <c r="B12" t="s">
        <v>508</v>
      </c>
      <c r="C12" t="s">
        <v>74</v>
      </c>
      <c r="D12">
        <v>11</v>
      </c>
      <c r="E12" s="69" t="str">
        <f t="shared" si="0"/>
        <v>WAfricaImplant</v>
      </c>
      <c r="F12" s="47">
        <v>1.2908999999999999</v>
      </c>
      <c r="G12" s="47">
        <v>0.29270000000000002</v>
      </c>
      <c r="H12" s="47">
        <v>3.0116000000000001</v>
      </c>
      <c r="I12" s="47">
        <v>1.0311999999999999</v>
      </c>
      <c r="J12" s="47">
        <v>0.29270000000000002</v>
      </c>
      <c r="K12" s="47">
        <v>1.5570999999999999</v>
      </c>
      <c r="L12" s="47" t="s">
        <v>184</v>
      </c>
      <c r="M12" s="47">
        <v>1.2426999999999999</v>
      </c>
      <c r="N12" s="47">
        <v>-1.9048</v>
      </c>
      <c r="O12" s="47">
        <v>1.4874000000000001</v>
      </c>
      <c r="P12" s="47">
        <v>0.9859</v>
      </c>
      <c r="Q12" s="47">
        <v>1.0545</v>
      </c>
      <c r="R12" s="47">
        <v>1.3956</v>
      </c>
      <c r="S12" s="47">
        <v>1.6798999999999999</v>
      </c>
      <c r="T12" s="47">
        <v>0.59509999999999996</v>
      </c>
      <c r="U12" s="47">
        <v>2.0142000000000002</v>
      </c>
      <c r="V12" s="47">
        <v>0.99790000000000001</v>
      </c>
      <c r="W12" s="47">
        <v>1.1705000000000001</v>
      </c>
      <c r="X12" s="47">
        <v>1.4463999999999999</v>
      </c>
      <c r="Y12" s="47">
        <v>1.627</v>
      </c>
      <c r="Z12" s="47" t="s">
        <v>184</v>
      </c>
      <c r="AA12" s="47">
        <v>0</v>
      </c>
      <c r="AB12" s="47">
        <v>1.651</v>
      </c>
      <c r="AC12" s="47">
        <v>0</v>
      </c>
      <c r="AD12" s="47">
        <v>2.1089000000000002</v>
      </c>
      <c r="AE12" s="47" t="s">
        <v>184</v>
      </c>
      <c r="AF12" s="47" t="s">
        <v>184</v>
      </c>
      <c r="AG12" s="47">
        <v>2.4746999999999999</v>
      </c>
      <c r="AH12" s="47">
        <v>-2.8437999999999999</v>
      </c>
      <c r="AI12" s="47">
        <v>-0.89910000000000001</v>
      </c>
      <c r="AJ12" s="47">
        <v>1.4067000000000001</v>
      </c>
      <c r="AK12" s="47">
        <v>0</v>
      </c>
      <c r="AL12" s="47">
        <v>-0.39910000000000001</v>
      </c>
      <c r="AM12" s="47">
        <v>1.1646000000000001</v>
      </c>
      <c r="AN12" s="47">
        <v>1.2728999999999999</v>
      </c>
      <c r="AO12" s="47">
        <v>0.4395</v>
      </c>
      <c r="AP12" s="47">
        <v>-0.48859999999999998</v>
      </c>
      <c r="AQ12" s="47">
        <v>1.3613999999999999</v>
      </c>
      <c r="AR12" s="47">
        <v>1.7853000000000001</v>
      </c>
      <c r="AS12" s="47">
        <v>-1E-4</v>
      </c>
      <c r="AT12" s="47" t="s">
        <v>184</v>
      </c>
      <c r="AU12" s="47">
        <v>1.7925</v>
      </c>
      <c r="AV12" s="47">
        <v>1.5470999999999999</v>
      </c>
      <c r="AW12" s="47">
        <v>-1.2611000000000001</v>
      </c>
      <c r="AX12" s="47">
        <v>-0.47289999999999999</v>
      </c>
      <c r="AY12" s="47">
        <v>1.8885000000000001</v>
      </c>
      <c r="AZ12" s="47">
        <v>2.3222999999999998</v>
      </c>
      <c r="BA12" s="47">
        <v>0.67290000000000005</v>
      </c>
      <c r="BB12" s="47" t="s">
        <v>184</v>
      </c>
      <c r="BC12" s="47">
        <v>-1E-4</v>
      </c>
      <c r="BD12" s="47">
        <v>-1E-4</v>
      </c>
      <c r="BE12" s="47" t="s">
        <v>184</v>
      </c>
      <c r="BF12" s="47">
        <v>-1.93</v>
      </c>
      <c r="BG12" s="47">
        <v>-1E-4</v>
      </c>
      <c r="BH12" s="47">
        <v>-0.35949999999999999</v>
      </c>
      <c r="BI12" s="47">
        <v>-1.9045000000000001</v>
      </c>
      <c r="BJ12" s="47">
        <v>1.1259999999999999</v>
      </c>
      <c r="BK12" s="47" t="s">
        <v>184</v>
      </c>
      <c r="BL12" s="47">
        <v>1.5706</v>
      </c>
      <c r="BM12" s="47" t="s">
        <v>184</v>
      </c>
      <c r="BN12" s="47" t="s">
        <v>184</v>
      </c>
      <c r="BO12" s="47">
        <v>1.4819</v>
      </c>
      <c r="BP12" s="47">
        <v>2.1463000000000001</v>
      </c>
      <c r="BQ12" s="47">
        <v>0.62939999999999996</v>
      </c>
      <c r="BR12" s="47">
        <v>0.3175</v>
      </c>
      <c r="BS12" s="47">
        <v>2.2755000000000001</v>
      </c>
      <c r="BT12" s="47" t="s">
        <v>184</v>
      </c>
      <c r="BU12" s="47">
        <v>0.62460000000000004</v>
      </c>
    </row>
    <row r="13" spans="1:73">
      <c r="A13" t="s">
        <v>520</v>
      </c>
      <c r="B13" t="s">
        <v>508</v>
      </c>
      <c r="C13" t="s">
        <v>65</v>
      </c>
      <c r="D13">
        <v>12</v>
      </c>
      <c r="E13" s="69" t="str">
        <f t="shared" si="0"/>
        <v>WAfricaCondom</v>
      </c>
      <c r="F13" s="47">
        <v>3.5566</v>
      </c>
      <c r="G13" s="47">
        <v>2.9409000000000001</v>
      </c>
      <c r="H13" s="47">
        <v>-2.3713000000000002</v>
      </c>
      <c r="I13" s="47">
        <v>-6.6162000000000001</v>
      </c>
      <c r="J13" s="47">
        <v>2.9409000000000001</v>
      </c>
      <c r="K13" s="47">
        <v>4.6745000000000001</v>
      </c>
      <c r="L13" s="47">
        <v>2.8635000000000002</v>
      </c>
      <c r="M13" s="47">
        <v>4.2484000000000002</v>
      </c>
      <c r="N13" s="47">
        <v>2.8532000000000002</v>
      </c>
      <c r="O13" s="47">
        <v>3.2477999999999998</v>
      </c>
      <c r="P13" s="47">
        <v>-9.7659000000000002</v>
      </c>
      <c r="Q13" s="47">
        <v>2.9001000000000001</v>
      </c>
      <c r="R13" s="47">
        <v>6.57</v>
      </c>
      <c r="S13" s="47">
        <v>3.4830999999999999</v>
      </c>
      <c r="T13" s="47" t="s">
        <v>184</v>
      </c>
      <c r="U13" s="47">
        <v>5.1390000000000002</v>
      </c>
      <c r="V13" s="47">
        <v>3.0421</v>
      </c>
      <c r="W13" s="47">
        <v>3.2656000000000001</v>
      </c>
      <c r="X13" s="47">
        <v>4.4382000000000001</v>
      </c>
      <c r="Y13" s="47">
        <v>3.3441999999999998</v>
      </c>
      <c r="Z13" s="47" t="s">
        <v>184</v>
      </c>
      <c r="AA13" s="47">
        <v>3.6760999999999999</v>
      </c>
      <c r="AB13" s="47">
        <v>3.4636</v>
      </c>
      <c r="AC13" s="47">
        <v>3.6760999999999999</v>
      </c>
      <c r="AD13" s="47">
        <v>5.6291000000000002</v>
      </c>
      <c r="AE13" s="47">
        <v>-4.1765999999999996</v>
      </c>
      <c r="AF13" s="47">
        <v>6.4610000000000003</v>
      </c>
      <c r="AG13" s="47">
        <v>-3.0203000000000002</v>
      </c>
      <c r="AH13" s="47">
        <v>4.7964000000000002</v>
      </c>
      <c r="AI13" s="47" t="s">
        <v>184</v>
      </c>
      <c r="AJ13" s="47">
        <v>2.1890000000000001</v>
      </c>
      <c r="AK13" s="47">
        <v>3.5933000000000002</v>
      </c>
      <c r="AL13" s="47">
        <v>1.806</v>
      </c>
      <c r="AM13" s="47">
        <v>5.2754000000000003</v>
      </c>
      <c r="AN13" s="47">
        <v>3.0693999999999999</v>
      </c>
      <c r="AO13" s="47" t="s">
        <v>184</v>
      </c>
      <c r="AP13" s="47">
        <v>2.3791000000000002</v>
      </c>
      <c r="AQ13" s="47">
        <v>4.7880000000000003</v>
      </c>
      <c r="AR13" s="47">
        <v>3.5047000000000001</v>
      </c>
      <c r="AS13" s="47" t="s">
        <v>184</v>
      </c>
      <c r="AT13" s="47">
        <v>4.6611000000000002</v>
      </c>
      <c r="AU13" s="47">
        <v>-4.3278999999999996</v>
      </c>
      <c r="AV13" s="47">
        <v>3.5746000000000002</v>
      </c>
      <c r="AW13" s="47" t="s">
        <v>184</v>
      </c>
      <c r="AX13" s="47">
        <v>3.9081999999999999</v>
      </c>
      <c r="AY13" s="47">
        <v>2.9622999999999999</v>
      </c>
      <c r="AZ13" s="47">
        <v>3.4546999999999999</v>
      </c>
      <c r="BA13" s="47" t="s">
        <v>184</v>
      </c>
      <c r="BB13" s="47">
        <v>2.3386999999999998</v>
      </c>
      <c r="BC13" s="47">
        <v>-7.2442000000000002</v>
      </c>
      <c r="BD13" s="47">
        <v>3.5354999999999999</v>
      </c>
      <c r="BE13" s="47" t="s">
        <v>184</v>
      </c>
      <c r="BF13" s="47">
        <v>3.4748000000000001</v>
      </c>
      <c r="BG13" s="47">
        <v>2.5539000000000001</v>
      </c>
      <c r="BH13" s="47">
        <v>3.0101</v>
      </c>
      <c r="BI13" s="47">
        <v>-2.6974999999999998</v>
      </c>
      <c r="BJ13" s="47">
        <v>2.9066999999999998</v>
      </c>
      <c r="BK13" s="47" t="s">
        <v>184</v>
      </c>
      <c r="BL13" s="47">
        <v>-3.4849999999999999</v>
      </c>
      <c r="BM13" s="47" t="s">
        <v>184</v>
      </c>
      <c r="BN13" s="47" t="s">
        <v>184</v>
      </c>
      <c r="BO13" s="47">
        <v>-7.1445999999999996</v>
      </c>
      <c r="BP13" s="47">
        <v>-7.3864000000000001</v>
      </c>
      <c r="BQ13" s="47" t="s">
        <v>184</v>
      </c>
      <c r="BR13" s="47">
        <v>2.9769999999999999</v>
      </c>
      <c r="BS13" s="47">
        <v>4.6387</v>
      </c>
      <c r="BT13" s="47" t="s">
        <v>184</v>
      </c>
      <c r="BU13" s="47" t="s">
        <v>184</v>
      </c>
    </row>
    <row r="14" spans="1:73">
      <c r="A14" t="s">
        <v>520</v>
      </c>
      <c r="B14" t="s">
        <v>508</v>
      </c>
      <c r="C14" t="s">
        <v>506</v>
      </c>
      <c r="D14">
        <v>13</v>
      </c>
      <c r="E14" s="69" t="str">
        <f t="shared" si="0"/>
        <v>WAfricaPeriAbst</v>
      </c>
      <c r="F14" s="47">
        <v>11.3187</v>
      </c>
      <c r="G14" s="47">
        <v>9.9794</v>
      </c>
      <c r="H14" s="47">
        <v>-19.2163</v>
      </c>
      <c r="I14" s="47">
        <v>8.4391999999999996</v>
      </c>
      <c r="J14" s="47">
        <v>9.9794</v>
      </c>
      <c r="K14" s="47">
        <v>12.037800000000001</v>
      </c>
      <c r="L14" s="47">
        <v>-2.2818000000000001</v>
      </c>
      <c r="M14" s="47">
        <v>13.3169</v>
      </c>
      <c r="N14" s="47">
        <v>8.3594000000000008</v>
      </c>
      <c r="O14" s="47">
        <v>-13.7173</v>
      </c>
      <c r="P14" s="47">
        <v>-12.501899999999999</v>
      </c>
      <c r="Q14" s="47">
        <v>9.7627000000000006</v>
      </c>
      <c r="R14" s="47">
        <v>13.267899999999999</v>
      </c>
      <c r="S14" s="47">
        <v>12.2607</v>
      </c>
      <c r="T14" s="47">
        <v>-8.1643000000000008</v>
      </c>
      <c r="U14" s="47">
        <v>16.375800000000002</v>
      </c>
      <c r="V14" s="47">
        <v>8.5193999999999992</v>
      </c>
      <c r="W14" s="47">
        <v>7.9330999999999996</v>
      </c>
      <c r="X14" s="47">
        <v>16.6036</v>
      </c>
      <c r="Y14" s="47">
        <v>15.5002</v>
      </c>
      <c r="Z14" s="47" t="s">
        <v>184</v>
      </c>
      <c r="AA14" s="47">
        <v>-4.4668000000000001</v>
      </c>
      <c r="AB14" s="47">
        <v>14.2286</v>
      </c>
      <c r="AC14" s="47">
        <v>-4.4668000000000001</v>
      </c>
      <c r="AD14" s="47">
        <v>18.170000000000002</v>
      </c>
      <c r="AE14" s="47" t="s">
        <v>184</v>
      </c>
      <c r="AF14" s="47" t="s">
        <v>184</v>
      </c>
      <c r="AG14" s="47">
        <v>-17.719200000000001</v>
      </c>
      <c r="AH14" s="47">
        <v>-17.223700000000001</v>
      </c>
      <c r="AI14" s="47" t="s">
        <v>184</v>
      </c>
      <c r="AJ14" s="47">
        <v>10.9353</v>
      </c>
      <c r="AK14" s="47">
        <v>-5.0170000000000003</v>
      </c>
      <c r="AL14" s="47">
        <v>-8.0813000000000006</v>
      </c>
      <c r="AM14" s="47">
        <v>8.8283000000000005</v>
      </c>
      <c r="AN14" s="47">
        <v>9.4443999999999999</v>
      </c>
      <c r="AO14" s="47" t="s">
        <v>184</v>
      </c>
      <c r="AP14" s="47">
        <v>-7.9372999999999996</v>
      </c>
      <c r="AQ14" s="47">
        <v>7.9390000000000001</v>
      </c>
      <c r="AR14" s="47">
        <v>9.0395000000000003</v>
      </c>
      <c r="AS14" s="47" t="s">
        <v>184</v>
      </c>
      <c r="AT14" s="47">
        <v>-13.5693</v>
      </c>
      <c r="AU14" s="47">
        <v>-18.162600000000001</v>
      </c>
      <c r="AV14" s="47">
        <v>16.9147</v>
      </c>
      <c r="AW14" s="47" t="s">
        <v>184</v>
      </c>
      <c r="AX14" s="47">
        <v>-14.577299999999999</v>
      </c>
      <c r="AY14" s="47">
        <v>14.0434</v>
      </c>
      <c r="AZ14" s="47">
        <v>15.6867</v>
      </c>
      <c r="BA14" s="47">
        <v>-9.5359999999999996</v>
      </c>
      <c r="BB14" s="47">
        <v>-3.3946999999999998</v>
      </c>
      <c r="BC14" s="47" t="s">
        <v>184</v>
      </c>
      <c r="BD14" s="47">
        <v>-4.5605000000000002</v>
      </c>
      <c r="BE14" s="47" t="s">
        <v>184</v>
      </c>
      <c r="BF14" s="47">
        <v>-13.221500000000001</v>
      </c>
      <c r="BG14" s="47">
        <v>-4.4279999999999999</v>
      </c>
      <c r="BH14" s="47">
        <v>9.6598000000000006</v>
      </c>
      <c r="BI14" s="47">
        <v>-9.9626000000000001</v>
      </c>
      <c r="BJ14" s="47">
        <v>9.9489999999999998</v>
      </c>
      <c r="BK14" s="47" t="s">
        <v>184</v>
      </c>
      <c r="BL14" s="47">
        <v>15.196099999999999</v>
      </c>
      <c r="BM14" s="47" t="s">
        <v>184</v>
      </c>
      <c r="BN14" s="47" t="s">
        <v>184</v>
      </c>
      <c r="BO14" s="47">
        <v>13.222</v>
      </c>
      <c r="BP14" s="47">
        <v>-17.353000000000002</v>
      </c>
      <c r="BQ14" s="47">
        <v>-8.4141999999999992</v>
      </c>
      <c r="BR14" s="47">
        <v>10.0961</v>
      </c>
      <c r="BS14" s="47">
        <v>13.9527</v>
      </c>
      <c r="BT14" s="47" t="s">
        <v>184</v>
      </c>
      <c r="BU14" s="47">
        <v>-8.2411999999999992</v>
      </c>
    </row>
    <row r="15" spans="1:73">
      <c r="A15" t="s">
        <v>520</v>
      </c>
      <c r="B15" t="s">
        <v>508</v>
      </c>
      <c r="C15" t="s">
        <v>507</v>
      </c>
      <c r="D15">
        <v>14</v>
      </c>
      <c r="E15" s="69" t="str">
        <f t="shared" si="0"/>
        <v>WAfricaWithdraw</v>
      </c>
      <c r="F15" s="47">
        <v>-11.4962</v>
      </c>
      <c r="G15" s="47" t="s">
        <v>184</v>
      </c>
      <c r="H15" s="47" t="s">
        <v>184</v>
      </c>
      <c r="I15" s="47" t="s">
        <v>184</v>
      </c>
      <c r="J15" s="47" t="s">
        <v>184</v>
      </c>
      <c r="K15" s="47">
        <v>-8.4674999999999994</v>
      </c>
      <c r="L15" s="47" t="s">
        <v>184</v>
      </c>
      <c r="M15" s="47">
        <v>-14.2171</v>
      </c>
      <c r="N15" s="47" t="s">
        <v>184</v>
      </c>
      <c r="O15" s="47" t="s">
        <v>184</v>
      </c>
      <c r="P15" s="47" t="s">
        <v>184</v>
      </c>
      <c r="Q15" s="47" t="s">
        <v>184</v>
      </c>
      <c r="R15" s="47" t="s">
        <v>184</v>
      </c>
      <c r="S15" s="47">
        <v>-12.2989</v>
      </c>
      <c r="T15" s="47" t="s">
        <v>184</v>
      </c>
      <c r="U15" s="47" t="s">
        <v>184</v>
      </c>
      <c r="V15" s="47" t="s">
        <v>184</v>
      </c>
      <c r="W15" s="47" t="s">
        <v>184</v>
      </c>
      <c r="X15" s="47" t="s">
        <v>184</v>
      </c>
      <c r="Y15" s="47">
        <v>-13.3072</v>
      </c>
      <c r="Z15" s="47" t="s">
        <v>184</v>
      </c>
      <c r="AA15" s="47" t="s">
        <v>184</v>
      </c>
      <c r="AB15" s="47">
        <v>-13.744199999999999</v>
      </c>
      <c r="AC15" s="47" t="s">
        <v>184</v>
      </c>
      <c r="AD15" s="47" t="s">
        <v>184</v>
      </c>
      <c r="AE15" s="47" t="s">
        <v>184</v>
      </c>
      <c r="AF15" s="47" t="s">
        <v>184</v>
      </c>
      <c r="AG15" s="47" t="s">
        <v>184</v>
      </c>
      <c r="AH15" s="47" t="s">
        <v>184</v>
      </c>
      <c r="AI15" s="47" t="s">
        <v>184</v>
      </c>
      <c r="AJ15" s="47" t="s">
        <v>184</v>
      </c>
      <c r="AK15" s="47" t="s">
        <v>184</v>
      </c>
      <c r="AL15" s="47" t="s">
        <v>184</v>
      </c>
      <c r="AM15" s="47" t="s">
        <v>184</v>
      </c>
      <c r="AN15" s="47" t="s">
        <v>184</v>
      </c>
      <c r="AO15" s="47" t="s">
        <v>184</v>
      </c>
      <c r="AP15" s="47" t="s">
        <v>184</v>
      </c>
      <c r="AQ15" s="47" t="s">
        <v>184</v>
      </c>
      <c r="AR15" s="47" t="s">
        <v>184</v>
      </c>
      <c r="AS15" s="47" t="s">
        <v>184</v>
      </c>
      <c r="AT15" s="47" t="s">
        <v>184</v>
      </c>
      <c r="AU15" s="47" t="s">
        <v>184</v>
      </c>
      <c r="AV15" s="47" t="s">
        <v>184</v>
      </c>
      <c r="AW15" s="47" t="s">
        <v>184</v>
      </c>
      <c r="AX15" s="47" t="s">
        <v>184</v>
      </c>
      <c r="AY15" s="47" t="s">
        <v>184</v>
      </c>
      <c r="AZ15" s="47">
        <v>-14.708600000000001</v>
      </c>
      <c r="BA15" s="47" t="s">
        <v>184</v>
      </c>
      <c r="BB15" s="47" t="s">
        <v>184</v>
      </c>
      <c r="BC15" s="47" t="s">
        <v>184</v>
      </c>
      <c r="BD15" s="47" t="s">
        <v>184</v>
      </c>
      <c r="BE15" s="47" t="s">
        <v>184</v>
      </c>
      <c r="BF15" s="47" t="s">
        <v>184</v>
      </c>
      <c r="BG15" s="47" t="s">
        <v>184</v>
      </c>
      <c r="BH15" s="47" t="s">
        <v>184</v>
      </c>
      <c r="BI15" s="47" t="s">
        <v>184</v>
      </c>
      <c r="BJ15" s="47" t="s">
        <v>184</v>
      </c>
      <c r="BK15" s="47" t="s">
        <v>184</v>
      </c>
      <c r="BL15" s="47" t="s">
        <v>184</v>
      </c>
      <c r="BM15" s="47" t="s">
        <v>184</v>
      </c>
      <c r="BN15" s="47" t="s">
        <v>184</v>
      </c>
      <c r="BO15" s="47" t="s">
        <v>184</v>
      </c>
      <c r="BP15" s="47" t="s">
        <v>184</v>
      </c>
      <c r="BQ15" s="47" t="s">
        <v>184</v>
      </c>
      <c r="BR15" s="47" t="s">
        <v>184</v>
      </c>
      <c r="BS15" s="47" t="s">
        <v>184</v>
      </c>
      <c r="BT15" s="47" t="s">
        <v>184</v>
      </c>
      <c r="BU15" s="47" t="s">
        <v>184</v>
      </c>
    </row>
    <row r="16" spans="1:73">
      <c r="A16" t="s">
        <v>520</v>
      </c>
      <c r="B16" t="s">
        <v>509</v>
      </c>
      <c r="C16" t="s">
        <v>0</v>
      </c>
      <c r="D16">
        <v>15</v>
      </c>
      <c r="E16" s="69" t="str">
        <f t="shared" si="0"/>
        <v>NAfr_WAsiaPill</v>
      </c>
      <c r="F16" s="47">
        <v>8.8851999999999993</v>
      </c>
      <c r="G16" s="47">
        <v>12.1775</v>
      </c>
      <c r="H16" s="47">
        <v>10.5906</v>
      </c>
      <c r="I16" s="47">
        <v>6.0309999999999997</v>
      </c>
      <c r="J16" s="47">
        <v>12.1775</v>
      </c>
      <c r="K16" s="47">
        <v>7.6905999999999999</v>
      </c>
      <c r="L16" s="47" t="s">
        <v>184</v>
      </c>
      <c r="M16" s="47">
        <v>8.9118999999999993</v>
      </c>
      <c r="N16" s="47">
        <v>8.5724</v>
      </c>
      <c r="O16" s="47">
        <v>9.5340000000000007</v>
      </c>
      <c r="P16" s="47">
        <v>8.3070000000000004</v>
      </c>
      <c r="Q16" s="47">
        <v>8.7935999999999996</v>
      </c>
      <c r="R16" s="47">
        <v>8.9985999999999997</v>
      </c>
      <c r="S16" s="47">
        <v>9.0045999999999999</v>
      </c>
      <c r="T16" s="47">
        <v>8.7568000000000001</v>
      </c>
      <c r="U16" s="47">
        <v>11.216799999999999</v>
      </c>
      <c r="V16" s="47">
        <v>5.6085000000000003</v>
      </c>
      <c r="W16" s="47">
        <v>7.7534000000000001</v>
      </c>
      <c r="X16" s="47">
        <v>10.739699999999999</v>
      </c>
      <c r="Y16" s="47">
        <v>9.2995999999999999</v>
      </c>
      <c r="Z16" s="47">
        <v>7.7925000000000004</v>
      </c>
      <c r="AA16" s="47">
        <v>8.6675000000000004</v>
      </c>
      <c r="AB16" s="47">
        <v>9.0934000000000008</v>
      </c>
      <c r="AC16" s="47">
        <v>8.6675000000000004</v>
      </c>
      <c r="AD16" s="47">
        <v>10.8546</v>
      </c>
      <c r="AE16" s="47">
        <v>11.753</v>
      </c>
      <c r="AF16" s="47">
        <v>13.658099999999999</v>
      </c>
      <c r="AG16" s="47">
        <v>10.1523</v>
      </c>
      <c r="AH16" s="47">
        <v>10.0259</v>
      </c>
      <c r="AI16" s="47">
        <v>12.4765</v>
      </c>
      <c r="AJ16" s="47">
        <v>4.7026000000000003</v>
      </c>
      <c r="AK16" s="47">
        <v>6.0625999999999998</v>
      </c>
      <c r="AL16" s="47">
        <v>9.1305999999999994</v>
      </c>
      <c r="AM16" s="47">
        <v>4.6447000000000003</v>
      </c>
      <c r="AN16" s="47">
        <v>7.5484</v>
      </c>
      <c r="AO16" s="47">
        <v>3.5640999999999998</v>
      </c>
      <c r="AP16" s="47">
        <v>12.0703</v>
      </c>
      <c r="AQ16" s="47">
        <v>6.4287000000000001</v>
      </c>
      <c r="AR16" s="47">
        <v>8.8545999999999996</v>
      </c>
      <c r="AS16" s="47">
        <v>6.6374000000000004</v>
      </c>
      <c r="AT16" s="47">
        <v>12.2858</v>
      </c>
      <c r="AU16" s="47">
        <v>10.0215</v>
      </c>
      <c r="AV16" s="47">
        <v>9.234</v>
      </c>
      <c r="AW16" s="47">
        <v>12.4596</v>
      </c>
      <c r="AX16" s="47">
        <v>11.1591</v>
      </c>
      <c r="AY16" s="47">
        <v>8.3675999999999995</v>
      </c>
      <c r="AZ16" s="47">
        <v>8.4220000000000006</v>
      </c>
      <c r="BA16" s="47">
        <v>9.6841000000000008</v>
      </c>
      <c r="BB16" s="47">
        <v>13.0939</v>
      </c>
      <c r="BC16" s="47">
        <v>7.0128000000000004</v>
      </c>
      <c r="BD16" s="47">
        <v>9.4657</v>
      </c>
      <c r="BE16" s="47">
        <v>7.6695000000000002</v>
      </c>
      <c r="BF16" s="47">
        <v>8.7120999999999995</v>
      </c>
      <c r="BG16" s="47">
        <v>8.8475000000000001</v>
      </c>
      <c r="BH16" s="47">
        <v>10.733599999999999</v>
      </c>
      <c r="BI16" s="47">
        <v>7.1746999999999996</v>
      </c>
      <c r="BJ16" s="47">
        <v>8.7896000000000001</v>
      </c>
      <c r="BK16" s="47">
        <v>8.7898999999999994</v>
      </c>
      <c r="BL16" s="47">
        <v>9.4205000000000005</v>
      </c>
      <c r="BM16" s="47">
        <v>8.3864000000000001</v>
      </c>
      <c r="BN16" s="47">
        <v>30.3019</v>
      </c>
      <c r="BO16" s="47">
        <v>8.0456000000000003</v>
      </c>
      <c r="BP16" s="47">
        <v>9.7623999999999995</v>
      </c>
      <c r="BQ16" s="47">
        <v>8.7347000000000001</v>
      </c>
      <c r="BR16" s="47">
        <v>10.6751</v>
      </c>
      <c r="BS16" s="47">
        <v>7.8103999999999996</v>
      </c>
      <c r="BT16" s="47">
        <v>18.435099999999998</v>
      </c>
      <c r="BU16" s="47">
        <v>7.5995999999999997</v>
      </c>
    </row>
    <row r="17" spans="1:73">
      <c r="A17" t="s">
        <v>520</v>
      </c>
      <c r="B17" t="s">
        <v>509</v>
      </c>
      <c r="C17" t="s">
        <v>1</v>
      </c>
      <c r="D17">
        <v>16</v>
      </c>
      <c r="E17" s="69" t="str">
        <f t="shared" si="0"/>
        <v>NAfr_WAsiaIUD</v>
      </c>
      <c r="F17" s="47">
        <v>2.1278999999999999</v>
      </c>
      <c r="G17" s="47">
        <v>3.4788000000000001</v>
      </c>
      <c r="H17" s="47">
        <v>3.0206</v>
      </c>
      <c r="I17" s="47">
        <v>1.1292</v>
      </c>
      <c r="J17" s="47">
        <v>3.4788000000000001</v>
      </c>
      <c r="K17" s="47">
        <v>1.8146</v>
      </c>
      <c r="L17" s="47" t="s">
        <v>184</v>
      </c>
      <c r="M17" s="47">
        <v>2.1278999999999999</v>
      </c>
      <c r="N17" s="47">
        <v>2.4916999999999998</v>
      </c>
      <c r="O17" s="47">
        <v>1.8006</v>
      </c>
      <c r="P17" s="47">
        <v>2.4527999999999999</v>
      </c>
      <c r="Q17" s="47">
        <v>2.2071000000000001</v>
      </c>
      <c r="R17" s="47">
        <v>2.0419</v>
      </c>
      <c r="S17" s="47">
        <v>2.44</v>
      </c>
      <c r="T17" s="47">
        <v>1.9111</v>
      </c>
      <c r="U17" s="47">
        <v>2.3813</v>
      </c>
      <c r="V17" s="47">
        <v>1.8331</v>
      </c>
      <c r="W17" s="47">
        <v>2.3107000000000002</v>
      </c>
      <c r="X17" s="47">
        <v>1.7623</v>
      </c>
      <c r="Y17" s="47">
        <v>1.9040999999999999</v>
      </c>
      <c r="Z17" s="47">
        <v>2.1015999999999999</v>
      </c>
      <c r="AA17" s="47">
        <v>2.1888000000000001</v>
      </c>
      <c r="AB17" s="47">
        <v>1.9935</v>
      </c>
      <c r="AC17" s="47">
        <v>2.1888000000000001</v>
      </c>
      <c r="AD17" s="47">
        <v>2.3597999999999999</v>
      </c>
      <c r="AE17" s="47">
        <v>2.3996</v>
      </c>
      <c r="AF17" s="47">
        <v>3.8026</v>
      </c>
      <c r="AG17" s="47">
        <v>1.9675</v>
      </c>
      <c r="AH17" s="47">
        <v>3.1720999999999999</v>
      </c>
      <c r="AI17" s="47">
        <v>1.8432999999999999</v>
      </c>
      <c r="AJ17" s="47">
        <v>1.0361</v>
      </c>
      <c r="AK17" s="47">
        <v>2.0091999999999999</v>
      </c>
      <c r="AL17" s="47">
        <v>2.9519000000000002</v>
      </c>
      <c r="AM17" s="47">
        <v>1.6512</v>
      </c>
      <c r="AN17" s="47">
        <v>1.6114999999999999</v>
      </c>
      <c r="AO17" s="47">
        <v>1.9901</v>
      </c>
      <c r="AP17" s="47">
        <v>3.9173</v>
      </c>
      <c r="AQ17" s="47">
        <v>2.0114999999999998</v>
      </c>
      <c r="AR17" s="47">
        <v>2.5905</v>
      </c>
      <c r="AS17" s="47">
        <v>2.1339999999999999</v>
      </c>
      <c r="AT17" s="47">
        <v>2.9382999999999999</v>
      </c>
      <c r="AU17" s="47">
        <v>1.3731</v>
      </c>
      <c r="AV17" s="47">
        <v>2.1726000000000001</v>
      </c>
      <c r="AW17" s="47">
        <v>1.4265000000000001</v>
      </c>
      <c r="AX17" s="47">
        <v>4.2146999999999997</v>
      </c>
      <c r="AY17" s="47">
        <v>1.3527</v>
      </c>
      <c r="AZ17" s="47">
        <v>3.2814000000000001</v>
      </c>
      <c r="BA17" s="47">
        <v>1.3847</v>
      </c>
      <c r="BB17" s="47">
        <v>3.1217999999999999</v>
      </c>
      <c r="BC17" s="47">
        <v>2.0044</v>
      </c>
      <c r="BD17" s="47">
        <v>2.1812999999999998</v>
      </c>
      <c r="BE17" s="47">
        <v>2.1945999999999999</v>
      </c>
      <c r="BF17" s="47">
        <v>2.3784999999999998</v>
      </c>
      <c r="BG17" s="47">
        <v>2.1429</v>
      </c>
      <c r="BH17" s="47">
        <v>3.5876000000000001</v>
      </c>
      <c r="BI17" s="47">
        <v>1.5266</v>
      </c>
      <c r="BJ17" s="47">
        <v>2.4579</v>
      </c>
      <c r="BK17" s="47">
        <v>1.8634999999999999</v>
      </c>
      <c r="BL17" s="47">
        <v>1.651</v>
      </c>
      <c r="BM17" s="47">
        <v>2.2330999999999999</v>
      </c>
      <c r="BN17" s="47">
        <v>-2.5188999999999999</v>
      </c>
      <c r="BO17" s="47">
        <v>2.0259</v>
      </c>
      <c r="BP17" s="47">
        <v>2.3555999999999999</v>
      </c>
      <c r="BQ17" s="47">
        <v>1.9395</v>
      </c>
      <c r="BR17" s="47">
        <v>3.2867999999999999</v>
      </c>
      <c r="BS17" s="47">
        <v>2.0026999999999999</v>
      </c>
      <c r="BT17" s="47">
        <v>3.9706999999999999</v>
      </c>
      <c r="BU17" s="47">
        <v>1.716</v>
      </c>
    </row>
    <row r="18" spans="1:73">
      <c r="A18" t="s">
        <v>520</v>
      </c>
      <c r="B18" t="s">
        <v>509</v>
      </c>
      <c r="C18" t="s">
        <v>505</v>
      </c>
      <c r="D18">
        <v>17</v>
      </c>
      <c r="E18" s="69" t="str">
        <f t="shared" si="0"/>
        <v>NAfr_WAsiaInject</v>
      </c>
      <c r="F18" s="47">
        <v>1.9079999999999999</v>
      </c>
      <c r="G18" s="47">
        <v>2.0234999999999999</v>
      </c>
      <c r="H18" s="47">
        <v>2.1776</v>
      </c>
      <c r="I18" s="47">
        <v>1.7219</v>
      </c>
      <c r="J18" s="47">
        <v>2.0234999999999999</v>
      </c>
      <c r="K18" s="47">
        <v>1.875</v>
      </c>
      <c r="L18" s="47" t="s">
        <v>184</v>
      </c>
      <c r="M18" s="47">
        <v>1.9105000000000001</v>
      </c>
      <c r="N18" s="47">
        <v>2.3578000000000001</v>
      </c>
      <c r="O18" s="47">
        <v>1.4846999999999999</v>
      </c>
      <c r="P18" s="47">
        <v>2.1793999999999998</v>
      </c>
      <c r="Q18" s="47">
        <v>1.7978000000000001</v>
      </c>
      <c r="R18" s="47">
        <v>1.9696</v>
      </c>
      <c r="S18" s="47">
        <v>1.865</v>
      </c>
      <c r="T18" s="47">
        <v>1.9081999999999999</v>
      </c>
      <c r="U18" s="47">
        <v>1.8866000000000001</v>
      </c>
      <c r="V18" s="47">
        <v>1.9896</v>
      </c>
      <c r="W18" s="47">
        <v>2.621</v>
      </c>
      <c r="X18" s="47">
        <v>1.3466</v>
      </c>
      <c r="Y18" s="47">
        <v>1.6063000000000001</v>
      </c>
      <c r="Z18" s="47">
        <v>-0.94669999999999999</v>
      </c>
      <c r="AA18" s="47">
        <v>2.4508999999999999</v>
      </c>
      <c r="AB18" s="47">
        <v>1.5031000000000001</v>
      </c>
      <c r="AC18" s="47">
        <v>2.4508999999999999</v>
      </c>
      <c r="AD18" s="47">
        <v>1.2203999999999999</v>
      </c>
      <c r="AE18" s="47">
        <v>3.1480000000000001</v>
      </c>
      <c r="AF18" s="47">
        <v>1.8769</v>
      </c>
      <c r="AG18" s="47">
        <v>1.8948</v>
      </c>
      <c r="AH18" s="47">
        <v>1.8996999999999999</v>
      </c>
      <c r="AI18" s="47">
        <v>1.8552999999999999</v>
      </c>
      <c r="AJ18" s="47">
        <v>-3.4477000000000002</v>
      </c>
      <c r="AK18" s="47">
        <v>1.361</v>
      </c>
      <c r="AL18" s="47">
        <v>-2.5211999999999999</v>
      </c>
      <c r="AM18" s="47">
        <v>1.8432999999999999</v>
      </c>
      <c r="AN18" s="47">
        <v>-1.7923</v>
      </c>
      <c r="AO18" s="47">
        <v>2.1227999999999998</v>
      </c>
      <c r="AP18" s="47">
        <v>-3.0497999999999998</v>
      </c>
      <c r="AQ18" s="47">
        <v>2.5095000000000001</v>
      </c>
      <c r="AR18" s="47">
        <v>2.1966000000000001</v>
      </c>
      <c r="AS18" s="47">
        <v>2.8201000000000001</v>
      </c>
      <c r="AT18" s="47">
        <v>1.2110000000000001</v>
      </c>
      <c r="AU18" s="47">
        <v>1.3900999999999999</v>
      </c>
      <c r="AV18" s="47">
        <v>1.6714</v>
      </c>
      <c r="AW18" s="47">
        <v>1.1333</v>
      </c>
      <c r="AX18" s="47">
        <v>1.4319999999999999</v>
      </c>
      <c r="AY18" s="47">
        <v>1.5226</v>
      </c>
      <c r="AZ18" s="47">
        <v>1.1872</v>
      </c>
      <c r="BA18" s="47">
        <v>1.6339999999999999</v>
      </c>
      <c r="BB18" s="47">
        <v>2.6943999999999999</v>
      </c>
      <c r="BC18" s="47">
        <v>2.3833000000000002</v>
      </c>
      <c r="BD18" s="47">
        <v>2.5651000000000002</v>
      </c>
      <c r="BE18" s="47">
        <v>2.3302</v>
      </c>
      <c r="BF18" s="47">
        <v>1.706</v>
      </c>
      <c r="BG18" s="47">
        <v>1.8460000000000001</v>
      </c>
      <c r="BH18" s="47">
        <v>1.77</v>
      </c>
      <c r="BI18" s="47">
        <v>1.8396999999999999</v>
      </c>
      <c r="BJ18" s="47">
        <v>1.7471000000000001</v>
      </c>
      <c r="BK18" s="47">
        <v>1.8229</v>
      </c>
      <c r="BL18" s="47">
        <v>1.4158999999999999</v>
      </c>
      <c r="BM18" s="47">
        <v>3.0244</v>
      </c>
      <c r="BN18" s="47" t="s">
        <v>184</v>
      </c>
      <c r="BO18" s="47">
        <v>1.8854</v>
      </c>
      <c r="BP18" s="47">
        <v>2.0909</v>
      </c>
      <c r="BQ18" s="47">
        <v>1.9346000000000001</v>
      </c>
      <c r="BR18" s="47">
        <v>2.4129</v>
      </c>
      <c r="BS18" s="47">
        <v>1.4670000000000001</v>
      </c>
      <c r="BT18" s="47">
        <v>-1.3472</v>
      </c>
      <c r="BU18" s="47">
        <v>2.0173999999999999</v>
      </c>
    </row>
    <row r="19" spans="1:73">
      <c r="A19" t="s">
        <v>520</v>
      </c>
      <c r="B19" t="s">
        <v>509</v>
      </c>
      <c r="C19" t="s">
        <v>74</v>
      </c>
      <c r="D19">
        <v>18</v>
      </c>
      <c r="E19" s="69" t="str">
        <f t="shared" si="0"/>
        <v>NAfr_WAsiaImplant</v>
      </c>
      <c r="F19" s="47">
        <v>-1.7132000000000001</v>
      </c>
      <c r="G19" s="47" t="s">
        <v>184</v>
      </c>
      <c r="H19" s="47" t="s">
        <v>184</v>
      </c>
      <c r="I19" s="47" t="s">
        <v>184</v>
      </c>
      <c r="J19" s="47" t="s">
        <v>184</v>
      </c>
      <c r="K19" s="47">
        <v>-1.1012999999999999</v>
      </c>
      <c r="L19" s="47" t="s">
        <v>184</v>
      </c>
      <c r="M19" s="47">
        <v>-1.7132000000000001</v>
      </c>
      <c r="N19" s="47" t="s">
        <v>184</v>
      </c>
      <c r="O19" s="47" t="s">
        <v>184</v>
      </c>
      <c r="P19" s="47" t="s">
        <v>184</v>
      </c>
      <c r="Q19" s="47" t="s">
        <v>184</v>
      </c>
      <c r="R19" s="47">
        <v>-1.103</v>
      </c>
      <c r="S19" s="47" t="s">
        <v>184</v>
      </c>
      <c r="T19" s="47" t="s">
        <v>184</v>
      </c>
      <c r="U19" s="47">
        <v>-1.3448</v>
      </c>
      <c r="V19" s="47" t="s">
        <v>184</v>
      </c>
      <c r="W19" s="47" t="s">
        <v>184</v>
      </c>
      <c r="X19" s="47" t="s">
        <v>184</v>
      </c>
      <c r="Y19" s="47" t="s">
        <v>184</v>
      </c>
      <c r="Z19" s="47" t="s">
        <v>184</v>
      </c>
      <c r="AA19" s="47">
        <v>-2.4235000000000002</v>
      </c>
      <c r="AB19" s="47" t="s">
        <v>184</v>
      </c>
      <c r="AC19" s="47">
        <v>-2.4235000000000002</v>
      </c>
      <c r="AD19" s="47" t="s">
        <v>184</v>
      </c>
      <c r="AE19" s="47" t="s">
        <v>184</v>
      </c>
      <c r="AF19" s="47" t="s">
        <v>184</v>
      </c>
      <c r="AG19" s="47" t="s">
        <v>184</v>
      </c>
      <c r="AH19" s="47" t="s">
        <v>184</v>
      </c>
      <c r="AI19" s="47" t="s">
        <v>184</v>
      </c>
      <c r="AJ19" s="47" t="s">
        <v>184</v>
      </c>
      <c r="AK19" s="47" t="s">
        <v>184</v>
      </c>
      <c r="AL19" s="47" t="s">
        <v>184</v>
      </c>
      <c r="AM19" s="47" t="s">
        <v>184</v>
      </c>
      <c r="AN19" s="47" t="s">
        <v>184</v>
      </c>
      <c r="AO19" s="47" t="s">
        <v>184</v>
      </c>
      <c r="AP19" s="47" t="s">
        <v>184</v>
      </c>
      <c r="AQ19" s="47" t="s">
        <v>184</v>
      </c>
      <c r="AR19" s="47" t="s">
        <v>184</v>
      </c>
      <c r="AS19" s="47" t="s">
        <v>184</v>
      </c>
      <c r="AT19" s="47" t="s">
        <v>184</v>
      </c>
      <c r="AU19" s="47" t="s">
        <v>184</v>
      </c>
      <c r="AV19" s="47" t="s">
        <v>184</v>
      </c>
      <c r="AW19" s="47" t="s">
        <v>184</v>
      </c>
      <c r="AX19" s="47" t="s">
        <v>184</v>
      </c>
      <c r="AY19" s="47" t="s">
        <v>184</v>
      </c>
      <c r="AZ19" s="47" t="s">
        <v>184</v>
      </c>
      <c r="BA19" s="47" t="s">
        <v>184</v>
      </c>
      <c r="BB19" s="47" t="s">
        <v>184</v>
      </c>
      <c r="BC19" s="47" t="s">
        <v>184</v>
      </c>
      <c r="BD19" s="47" t="s">
        <v>184</v>
      </c>
      <c r="BE19" s="47" t="s">
        <v>184</v>
      </c>
      <c r="BF19" s="47" t="s">
        <v>184</v>
      </c>
      <c r="BG19" s="47" t="s">
        <v>184</v>
      </c>
      <c r="BH19" s="47" t="s">
        <v>184</v>
      </c>
      <c r="BI19" s="47" t="s">
        <v>184</v>
      </c>
      <c r="BJ19" s="47" t="s">
        <v>184</v>
      </c>
      <c r="BK19" s="47" t="s">
        <v>184</v>
      </c>
      <c r="BL19" s="47" t="s">
        <v>184</v>
      </c>
      <c r="BM19" s="47" t="s">
        <v>184</v>
      </c>
      <c r="BN19" s="47" t="s">
        <v>184</v>
      </c>
      <c r="BO19" s="47">
        <v>-1.1083000000000001</v>
      </c>
      <c r="BP19" s="47" t="s">
        <v>184</v>
      </c>
      <c r="BQ19" s="47" t="s">
        <v>184</v>
      </c>
      <c r="BR19" s="47" t="s">
        <v>184</v>
      </c>
      <c r="BS19" s="47" t="s">
        <v>184</v>
      </c>
      <c r="BT19" s="47" t="s">
        <v>184</v>
      </c>
      <c r="BU19" s="47" t="s">
        <v>184</v>
      </c>
    </row>
    <row r="20" spans="1:73">
      <c r="A20" t="s">
        <v>520</v>
      </c>
      <c r="B20" t="s">
        <v>509</v>
      </c>
      <c r="C20" t="s">
        <v>65</v>
      </c>
      <c r="D20">
        <v>19</v>
      </c>
      <c r="E20" s="69" t="str">
        <f t="shared" si="0"/>
        <v>NAfr_WAsiaCondom</v>
      </c>
      <c r="F20" s="47">
        <v>11.9184</v>
      </c>
      <c r="G20" s="47">
        <v>14.6571</v>
      </c>
      <c r="H20" s="47">
        <v>15.3033</v>
      </c>
      <c r="I20" s="47">
        <v>8.8175000000000008</v>
      </c>
      <c r="J20" s="47">
        <v>14.6571</v>
      </c>
      <c r="K20" s="47">
        <v>11.052199999999999</v>
      </c>
      <c r="L20" s="47" t="s">
        <v>184</v>
      </c>
      <c r="M20" s="47">
        <v>11.9139</v>
      </c>
      <c r="N20" s="47">
        <v>11.6073</v>
      </c>
      <c r="O20" s="47">
        <v>12.154400000000001</v>
      </c>
      <c r="P20" s="47">
        <v>11.9047</v>
      </c>
      <c r="Q20" s="47">
        <v>12.281700000000001</v>
      </c>
      <c r="R20" s="47">
        <v>11.174099999999999</v>
      </c>
      <c r="S20" s="47">
        <v>13.358700000000001</v>
      </c>
      <c r="T20" s="47">
        <v>10.689399999999999</v>
      </c>
      <c r="U20" s="47">
        <v>12.942399999999999</v>
      </c>
      <c r="V20" s="47">
        <v>11.055</v>
      </c>
      <c r="W20" s="47">
        <v>11.927</v>
      </c>
      <c r="X20" s="47">
        <v>11.896599999999999</v>
      </c>
      <c r="Y20" s="47">
        <v>12.6798</v>
      </c>
      <c r="Z20" s="47">
        <v>11.429</v>
      </c>
      <c r="AA20" s="47">
        <v>11.972</v>
      </c>
      <c r="AB20" s="47">
        <v>11.759399999999999</v>
      </c>
      <c r="AC20" s="47">
        <v>11.972</v>
      </c>
      <c r="AD20" s="47">
        <v>13.5143</v>
      </c>
      <c r="AE20" s="47">
        <v>12.663500000000001</v>
      </c>
      <c r="AF20" s="47">
        <v>16.040800000000001</v>
      </c>
      <c r="AG20" s="47">
        <v>11.7661</v>
      </c>
      <c r="AH20" s="47">
        <v>16.117699999999999</v>
      </c>
      <c r="AI20" s="47">
        <v>10.1007</v>
      </c>
      <c r="AJ20" s="47">
        <v>9.1895000000000007</v>
      </c>
      <c r="AK20" s="47">
        <v>11.450699999999999</v>
      </c>
      <c r="AL20" s="47">
        <v>13.1759</v>
      </c>
      <c r="AM20" s="47">
        <v>10.4932</v>
      </c>
      <c r="AN20" s="47">
        <v>10.9993</v>
      </c>
      <c r="AO20" s="47">
        <v>11.1364</v>
      </c>
      <c r="AP20" s="47">
        <v>15.121700000000001</v>
      </c>
      <c r="AQ20" s="47">
        <v>10.966799999999999</v>
      </c>
      <c r="AR20" s="47">
        <v>13.303699999999999</v>
      </c>
      <c r="AS20" s="47">
        <v>10.686999999999999</v>
      </c>
      <c r="AT20" s="47">
        <v>-13.262</v>
      </c>
      <c r="AU20" s="47">
        <v>11.496499999999999</v>
      </c>
      <c r="AV20" s="47">
        <v>13.625400000000001</v>
      </c>
      <c r="AW20" s="47">
        <v>10.6919</v>
      </c>
      <c r="AX20" s="47">
        <v>12.6578</v>
      </c>
      <c r="AY20" s="47">
        <v>11.285399999999999</v>
      </c>
      <c r="AZ20" s="47">
        <v>12.444000000000001</v>
      </c>
      <c r="BA20" s="47">
        <v>11.526999999999999</v>
      </c>
      <c r="BB20" s="47">
        <v>15.5669</v>
      </c>
      <c r="BC20" s="47">
        <v>10.9892</v>
      </c>
      <c r="BD20" s="47">
        <v>13.562099999999999</v>
      </c>
      <c r="BE20" s="47">
        <v>10.2905</v>
      </c>
      <c r="BF20" s="47">
        <v>13.218400000000001</v>
      </c>
      <c r="BG20" s="47">
        <v>12.053599999999999</v>
      </c>
      <c r="BH20" s="47">
        <v>14.475099999999999</v>
      </c>
      <c r="BI20" s="47">
        <v>11.2051</v>
      </c>
      <c r="BJ20" s="47">
        <v>12.297599999999999</v>
      </c>
      <c r="BK20" s="47">
        <v>12.280099999999999</v>
      </c>
      <c r="BL20" s="47">
        <v>9.5543999999999993</v>
      </c>
      <c r="BM20" s="47">
        <v>11.810499999999999</v>
      </c>
      <c r="BN20" s="47" t="s">
        <v>184</v>
      </c>
      <c r="BO20" s="47">
        <v>10.891</v>
      </c>
      <c r="BP20" s="47">
        <v>20.1478</v>
      </c>
      <c r="BQ20" s="47">
        <v>8.9207999999999998</v>
      </c>
      <c r="BR20" s="47">
        <v>14.2714</v>
      </c>
      <c r="BS20" s="47">
        <v>12.9725</v>
      </c>
      <c r="BT20" s="47">
        <v>15.260400000000001</v>
      </c>
      <c r="BU20" s="47">
        <v>9.734</v>
      </c>
    </row>
    <row r="21" spans="1:73">
      <c r="A21" t="s">
        <v>520</v>
      </c>
      <c r="B21" t="s">
        <v>509</v>
      </c>
      <c r="C21" t="s">
        <v>506</v>
      </c>
      <c r="D21">
        <v>20</v>
      </c>
      <c r="E21" s="69" t="str">
        <f t="shared" si="0"/>
        <v>NAfr_WAsiaPeriAbst</v>
      </c>
      <c r="F21" s="47">
        <v>26.483799999999999</v>
      </c>
      <c r="G21" s="47">
        <v>32.583399999999997</v>
      </c>
      <c r="H21" s="47">
        <v>32.409300000000002</v>
      </c>
      <c r="I21" s="47">
        <v>21.9923</v>
      </c>
      <c r="J21" s="47">
        <v>32.583399999999997</v>
      </c>
      <c r="K21" s="47">
        <v>25.036999999999999</v>
      </c>
      <c r="L21" s="47" t="s">
        <v>184</v>
      </c>
      <c r="M21" s="47">
        <v>26.393799999999999</v>
      </c>
      <c r="N21" s="47">
        <v>28.453299999999999</v>
      </c>
      <c r="O21" s="47">
        <v>29.325099999999999</v>
      </c>
      <c r="P21" s="47">
        <v>18.9724</v>
      </c>
      <c r="Q21" s="47">
        <v>30.600899999999999</v>
      </c>
      <c r="R21" s="47">
        <v>20.354900000000001</v>
      </c>
      <c r="S21" s="47">
        <v>26.860900000000001</v>
      </c>
      <c r="T21" s="47">
        <v>26.093900000000001</v>
      </c>
      <c r="U21" s="47">
        <v>29.3293</v>
      </c>
      <c r="V21" s="47">
        <v>24.522600000000001</v>
      </c>
      <c r="W21" s="47">
        <v>26.533100000000001</v>
      </c>
      <c r="X21" s="47">
        <v>26.185400000000001</v>
      </c>
      <c r="Y21" s="47">
        <v>26.928000000000001</v>
      </c>
      <c r="Z21" s="47" t="s">
        <v>184</v>
      </c>
      <c r="AA21" s="47">
        <v>26.867599999999999</v>
      </c>
      <c r="AB21" s="47">
        <v>24.619199999999999</v>
      </c>
      <c r="AC21" s="47">
        <v>26.867599999999999</v>
      </c>
      <c r="AD21" s="47">
        <v>-18.8523</v>
      </c>
      <c r="AE21" s="47">
        <v>32.399700000000003</v>
      </c>
      <c r="AF21" s="47">
        <v>-34.666200000000003</v>
      </c>
      <c r="AG21" s="47">
        <v>27.703199999999999</v>
      </c>
      <c r="AH21" s="47">
        <v>30.248699999999999</v>
      </c>
      <c r="AI21" s="47">
        <v>28.431699999999999</v>
      </c>
      <c r="AJ21" s="47">
        <v>-31.593900000000001</v>
      </c>
      <c r="AK21" s="47">
        <v>23.502800000000001</v>
      </c>
      <c r="AL21" s="47">
        <v>-30.077300000000001</v>
      </c>
      <c r="AM21" s="47">
        <v>23.3536</v>
      </c>
      <c r="AN21" s="47">
        <v>24.7697</v>
      </c>
      <c r="AO21" s="47">
        <v>24.238299999999999</v>
      </c>
      <c r="AP21" s="47">
        <v>-33.224899999999998</v>
      </c>
      <c r="AQ21" s="47">
        <v>25.096900000000002</v>
      </c>
      <c r="AR21" s="47">
        <v>27.5471</v>
      </c>
      <c r="AS21" s="47">
        <v>25.2881</v>
      </c>
      <c r="AT21" s="47" t="s">
        <v>184</v>
      </c>
      <c r="AU21" s="47">
        <v>24.585899999999999</v>
      </c>
      <c r="AV21" s="47">
        <v>-24.162099999999999</v>
      </c>
      <c r="AW21" s="47">
        <v>-28.801600000000001</v>
      </c>
      <c r="AX21" s="47" t="s">
        <v>184</v>
      </c>
      <c r="AY21" s="47">
        <v>21.6431</v>
      </c>
      <c r="AZ21" s="47">
        <v>-30.035399999999999</v>
      </c>
      <c r="BA21" s="47">
        <v>-21.4634</v>
      </c>
      <c r="BB21" s="47">
        <v>-31.8628</v>
      </c>
      <c r="BC21" s="47">
        <v>25.7074</v>
      </c>
      <c r="BD21" s="47">
        <v>26.491</v>
      </c>
      <c r="BE21" s="47">
        <v>27.534800000000001</v>
      </c>
      <c r="BF21" s="47">
        <v>-35.122900000000001</v>
      </c>
      <c r="BG21" s="47">
        <v>30.085799999999999</v>
      </c>
      <c r="BH21" s="47">
        <v>33.902799999999999</v>
      </c>
      <c r="BI21" s="47">
        <v>29.1172</v>
      </c>
      <c r="BJ21" s="47">
        <v>28.775600000000001</v>
      </c>
      <c r="BK21" s="47">
        <v>-35.294800000000002</v>
      </c>
      <c r="BL21" s="47">
        <v>-17.9633</v>
      </c>
      <c r="BM21" s="47">
        <v>21.235199999999999</v>
      </c>
      <c r="BN21" s="47" t="s">
        <v>184</v>
      </c>
      <c r="BO21" s="47">
        <v>20.745200000000001</v>
      </c>
      <c r="BP21" s="47">
        <v>-20.462499999999999</v>
      </c>
      <c r="BQ21" s="47">
        <v>20.284800000000001</v>
      </c>
      <c r="BR21" s="47">
        <v>-29.435300000000002</v>
      </c>
      <c r="BS21" s="47">
        <v>25.877400000000002</v>
      </c>
      <c r="BT21" s="47" t="s">
        <v>184</v>
      </c>
      <c r="BU21" s="47">
        <v>24.270099999999999</v>
      </c>
    </row>
    <row r="22" spans="1:73">
      <c r="A22" t="s">
        <v>520</v>
      </c>
      <c r="B22" t="s">
        <v>509</v>
      </c>
      <c r="C22" t="s">
        <v>507</v>
      </c>
      <c r="D22">
        <v>21</v>
      </c>
      <c r="E22" s="69" t="str">
        <f t="shared" si="0"/>
        <v>NAfr_WAsiaWithdraw</v>
      </c>
      <c r="F22" s="47">
        <v>23.244</v>
      </c>
      <c r="G22" s="47">
        <v>31.732199999999999</v>
      </c>
      <c r="H22" s="47">
        <v>25.490500000000001</v>
      </c>
      <c r="I22" s="47">
        <v>17.110900000000001</v>
      </c>
      <c r="J22" s="47">
        <v>31.732199999999999</v>
      </c>
      <c r="K22" s="47">
        <v>20.177299999999999</v>
      </c>
      <c r="L22" s="47" t="s">
        <v>184</v>
      </c>
      <c r="M22" s="47">
        <v>23.3001</v>
      </c>
      <c r="N22" s="47">
        <v>25.5808</v>
      </c>
      <c r="O22" s="47">
        <v>23.458400000000001</v>
      </c>
      <c r="P22" s="47">
        <v>19.2041</v>
      </c>
      <c r="Q22" s="47">
        <v>24.681100000000001</v>
      </c>
      <c r="R22" s="47">
        <v>20.9497</v>
      </c>
      <c r="S22" s="47">
        <v>24.6601</v>
      </c>
      <c r="T22" s="47">
        <v>22.148800000000001</v>
      </c>
      <c r="U22" s="47">
        <v>25.275099999999998</v>
      </c>
      <c r="V22" s="47">
        <v>20.033999999999999</v>
      </c>
      <c r="W22" s="47">
        <v>21.9772</v>
      </c>
      <c r="X22" s="47">
        <v>25.641999999999999</v>
      </c>
      <c r="Y22" s="47">
        <v>22.465</v>
      </c>
      <c r="Z22" s="47">
        <v>20.670999999999999</v>
      </c>
      <c r="AA22" s="47">
        <v>24.0886</v>
      </c>
      <c r="AB22" s="47">
        <v>21.2742</v>
      </c>
      <c r="AC22" s="47">
        <v>24.0886</v>
      </c>
      <c r="AD22" s="47">
        <v>22.754300000000001</v>
      </c>
      <c r="AE22" s="47">
        <v>26.582000000000001</v>
      </c>
      <c r="AF22" s="47">
        <v>32.853099999999998</v>
      </c>
      <c r="AG22" s="47">
        <v>22.363199999999999</v>
      </c>
      <c r="AH22" s="47">
        <v>25.235399999999998</v>
      </c>
      <c r="AI22" s="47">
        <v>25.2911</v>
      </c>
      <c r="AJ22" s="47">
        <v>17.896599999999999</v>
      </c>
      <c r="AK22" s="47">
        <v>20.704899999999999</v>
      </c>
      <c r="AL22" s="47">
        <v>29.7484</v>
      </c>
      <c r="AM22" s="47">
        <v>16.874600000000001</v>
      </c>
      <c r="AN22" s="47">
        <v>23.9115</v>
      </c>
      <c r="AO22" s="47">
        <v>16.386700000000001</v>
      </c>
      <c r="AP22" s="47">
        <v>32.5212</v>
      </c>
      <c r="AQ22" s="47">
        <v>18.279499999999999</v>
      </c>
      <c r="AR22" s="47">
        <v>24.558900000000001</v>
      </c>
      <c r="AS22" s="47">
        <v>19.734000000000002</v>
      </c>
      <c r="AT22" s="47">
        <v>30.299800000000001</v>
      </c>
      <c r="AU22" s="47">
        <v>23.862500000000001</v>
      </c>
      <c r="AV22" s="47">
        <v>24.8949</v>
      </c>
      <c r="AW22" s="47">
        <v>26.079799999999999</v>
      </c>
      <c r="AX22" s="47">
        <v>26.311299999999999</v>
      </c>
      <c r="AY22" s="47">
        <v>19.0824</v>
      </c>
      <c r="AZ22" s="47">
        <v>19.555700000000002</v>
      </c>
      <c r="BA22" s="47">
        <v>21.869</v>
      </c>
      <c r="BB22" s="47">
        <v>34.594999999999999</v>
      </c>
      <c r="BC22" s="47">
        <v>20.6081</v>
      </c>
      <c r="BD22" s="47">
        <v>25.778400000000001</v>
      </c>
      <c r="BE22" s="47">
        <v>22.296800000000001</v>
      </c>
      <c r="BF22" s="47">
        <v>20.303899999999999</v>
      </c>
      <c r="BG22" s="47">
        <v>26.314699999999998</v>
      </c>
      <c r="BH22" s="47">
        <v>30.136399999999998</v>
      </c>
      <c r="BI22" s="47">
        <v>20.904499999999999</v>
      </c>
      <c r="BJ22" s="47">
        <v>26.416599999999999</v>
      </c>
      <c r="BK22" s="47">
        <v>22.371500000000001</v>
      </c>
      <c r="BL22" s="47">
        <v>22.491900000000001</v>
      </c>
      <c r="BM22" s="47">
        <v>20.064499999999999</v>
      </c>
      <c r="BN22" s="47">
        <v>-60.4069</v>
      </c>
      <c r="BO22" s="47">
        <v>19.465800000000002</v>
      </c>
      <c r="BP22" s="47">
        <v>17.407900000000001</v>
      </c>
      <c r="BQ22" s="47">
        <v>21.9526</v>
      </c>
      <c r="BR22" s="47">
        <v>30.633900000000001</v>
      </c>
      <c r="BS22" s="47">
        <v>20.981300000000001</v>
      </c>
      <c r="BT22" s="47">
        <v>33.572899999999997</v>
      </c>
      <c r="BU22" s="47">
        <v>19.7193</v>
      </c>
    </row>
    <row r="23" spans="1:73">
      <c r="A23" t="s">
        <v>520</v>
      </c>
      <c r="B23" t="s">
        <v>510</v>
      </c>
      <c r="C23" t="s">
        <v>0</v>
      </c>
      <c r="D23">
        <v>22</v>
      </c>
      <c r="E23" s="69" t="str">
        <f t="shared" si="0"/>
        <v>EEur_CAsiaPill</v>
      </c>
      <c r="F23" s="47">
        <v>9.0561000000000007</v>
      </c>
      <c r="G23" s="47">
        <v>8.2642000000000007</v>
      </c>
      <c r="H23" s="47">
        <v>13.5564</v>
      </c>
      <c r="I23" s="47">
        <v>6.5076999999999998</v>
      </c>
      <c r="J23" s="47">
        <v>8.2642000000000007</v>
      </c>
      <c r="K23" s="47">
        <v>9.3547999999999991</v>
      </c>
      <c r="L23" s="47">
        <v>-4.3102999999999998</v>
      </c>
      <c r="M23" s="47">
        <v>9.6735000000000007</v>
      </c>
      <c r="N23" s="47">
        <v>7.3346999999999998</v>
      </c>
      <c r="O23" s="47">
        <v>12.7257</v>
      </c>
      <c r="P23" s="47">
        <v>-4.5621999999999998</v>
      </c>
      <c r="Q23" s="47">
        <v>8.7984000000000009</v>
      </c>
      <c r="R23" s="47">
        <v>10.279299999999999</v>
      </c>
      <c r="S23" s="47">
        <v>8.8102999999999998</v>
      </c>
      <c r="T23" s="47">
        <v>9.3213000000000008</v>
      </c>
      <c r="U23" s="47">
        <v>8.0288000000000004</v>
      </c>
      <c r="V23" s="47">
        <v>9.6438000000000006</v>
      </c>
      <c r="W23" s="47">
        <v>8.5723000000000003</v>
      </c>
      <c r="X23" s="47">
        <v>9.8954000000000004</v>
      </c>
      <c r="Y23" s="47" t="s">
        <v>184</v>
      </c>
      <c r="Z23" s="47" t="s">
        <v>184</v>
      </c>
      <c r="AA23" s="47">
        <v>9.0618999999999996</v>
      </c>
      <c r="AB23" s="47" t="s">
        <v>184</v>
      </c>
      <c r="AC23" s="47">
        <v>9.0618999999999996</v>
      </c>
      <c r="AD23" s="47" t="s">
        <v>184</v>
      </c>
      <c r="AE23" s="47">
        <v>8.0389999999999997</v>
      </c>
      <c r="AF23" s="47">
        <v>-10.6302</v>
      </c>
      <c r="AG23" s="47">
        <v>7.0664999999999996</v>
      </c>
      <c r="AH23" s="47">
        <v>8.4971999999999994</v>
      </c>
      <c r="AI23" s="47">
        <v>7.6108000000000002</v>
      </c>
      <c r="AJ23" s="47" t="s">
        <v>184</v>
      </c>
      <c r="AK23" s="47">
        <v>9.6452000000000009</v>
      </c>
      <c r="AL23" s="47">
        <v>7.1393000000000004</v>
      </c>
      <c r="AM23" s="47">
        <v>10.7445</v>
      </c>
      <c r="AN23" s="47">
        <v>9.0052000000000003</v>
      </c>
      <c r="AO23" s="47">
        <v>10.4192</v>
      </c>
      <c r="AP23" s="47">
        <v>7.7656999999999998</v>
      </c>
      <c r="AQ23" s="47">
        <v>8.9169999999999998</v>
      </c>
      <c r="AR23" s="47">
        <v>7.5471000000000004</v>
      </c>
      <c r="AS23" s="47">
        <v>10.0212</v>
      </c>
      <c r="AT23" s="47">
        <v>-9.3895</v>
      </c>
      <c r="AU23" s="47">
        <v>10.0214</v>
      </c>
      <c r="AV23" s="47">
        <v>-11.9168</v>
      </c>
      <c r="AW23" s="47">
        <v>8.4559999999999995</v>
      </c>
      <c r="AX23" s="47" t="s">
        <v>184</v>
      </c>
      <c r="AY23" s="47" t="s">
        <v>184</v>
      </c>
      <c r="AZ23" s="47" t="s">
        <v>184</v>
      </c>
      <c r="BA23" s="47" t="s">
        <v>184</v>
      </c>
      <c r="BB23" s="47">
        <v>8.2665000000000006</v>
      </c>
      <c r="BC23" s="47">
        <v>9.3622999999999994</v>
      </c>
      <c r="BD23" s="47">
        <v>8.8138000000000005</v>
      </c>
      <c r="BE23" s="47">
        <v>9.3307000000000002</v>
      </c>
      <c r="BF23" s="47" t="s">
        <v>184</v>
      </c>
      <c r="BG23" s="47">
        <v>8.7992000000000008</v>
      </c>
      <c r="BH23" s="47">
        <v>8.1311</v>
      </c>
      <c r="BI23" s="47">
        <v>9.1184999999999992</v>
      </c>
      <c r="BJ23" s="47">
        <v>8.6326999999999998</v>
      </c>
      <c r="BK23" s="47">
        <v>8.9669000000000008</v>
      </c>
      <c r="BL23" s="47" t="s">
        <v>184</v>
      </c>
      <c r="BM23" s="47">
        <v>10.3109</v>
      </c>
      <c r="BN23" s="47" t="s">
        <v>184</v>
      </c>
      <c r="BO23" s="47">
        <v>10.089499999999999</v>
      </c>
      <c r="BP23" s="47" t="s">
        <v>184</v>
      </c>
      <c r="BQ23" s="47">
        <v>-10.509499999999999</v>
      </c>
      <c r="BR23" s="47">
        <v>9.3561999999999994</v>
      </c>
      <c r="BS23" s="47">
        <v>8.4154999999999998</v>
      </c>
      <c r="BT23" s="47">
        <v>-6.1867000000000001</v>
      </c>
      <c r="BU23" s="47">
        <v>10.1707</v>
      </c>
    </row>
    <row r="24" spans="1:73">
      <c r="A24" t="s">
        <v>520</v>
      </c>
      <c r="B24" t="s">
        <v>510</v>
      </c>
      <c r="C24" t="s">
        <v>1</v>
      </c>
      <c r="D24">
        <v>23</v>
      </c>
      <c r="E24" s="69" t="str">
        <f t="shared" si="0"/>
        <v>EEur_CAsiaIUD</v>
      </c>
      <c r="F24" s="47">
        <v>2.8801000000000001</v>
      </c>
      <c r="G24" s="47">
        <v>6.3808999999999996</v>
      </c>
      <c r="H24" s="47">
        <v>4.5887000000000002</v>
      </c>
      <c r="I24" s="47">
        <v>1.3102</v>
      </c>
      <c r="J24" s="47">
        <v>6.3808999999999996</v>
      </c>
      <c r="K24" s="47">
        <v>2.2723</v>
      </c>
      <c r="L24" s="47" t="s">
        <v>184</v>
      </c>
      <c r="M24" s="47">
        <v>2.8332999999999999</v>
      </c>
      <c r="N24" s="47">
        <v>4.2727000000000004</v>
      </c>
      <c r="O24" s="47">
        <v>2.8249</v>
      </c>
      <c r="P24" s="47">
        <v>1.0862000000000001</v>
      </c>
      <c r="Q24" s="47">
        <v>3.6602999999999999</v>
      </c>
      <c r="R24" s="47">
        <v>1.5578000000000001</v>
      </c>
      <c r="S24" s="47">
        <v>3.7629999999999999</v>
      </c>
      <c r="T24" s="47">
        <v>2.0596999999999999</v>
      </c>
      <c r="U24" s="47">
        <v>2.0855000000000001</v>
      </c>
      <c r="V24" s="47">
        <v>3.86</v>
      </c>
      <c r="W24" s="47">
        <v>4.3238000000000003</v>
      </c>
      <c r="X24" s="47">
        <v>1.6793</v>
      </c>
      <c r="Y24" s="47" t="s">
        <v>184</v>
      </c>
      <c r="Z24" s="47" t="s">
        <v>184</v>
      </c>
      <c r="AA24" s="47">
        <v>2.9072</v>
      </c>
      <c r="AB24" s="47" t="s">
        <v>184</v>
      </c>
      <c r="AC24" s="47">
        <v>2.9072</v>
      </c>
      <c r="AD24" s="47" t="s">
        <v>184</v>
      </c>
      <c r="AE24" s="47">
        <v>2.1086999999999998</v>
      </c>
      <c r="AF24" s="47">
        <v>5.5690999999999997</v>
      </c>
      <c r="AG24" s="47">
        <v>1.5321</v>
      </c>
      <c r="AH24" s="47">
        <v>2.2334999999999998</v>
      </c>
      <c r="AI24" s="47">
        <v>1.9499</v>
      </c>
      <c r="AJ24" s="47" t="s">
        <v>184</v>
      </c>
      <c r="AK24" s="47">
        <v>3.8881999999999999</v>
      </c>
      <c r="AL24" s="47">
        <v>7.2130000000000001</v>
      </c>
      <c r="AM24" s="47">
        <v>3.2158000000000002</v>
      </c>
      <c r="AN24" s="47">
        <v>5.5171000000000001</v>
      </c>
      <c r="AO24" s="47">
        <v>2.2098</v>
      </c>
      <c r="AP24" s="47">
        <v>9.2585999999999995</v>
      </c>
      <c r="AQ24" s="47">
        <v>3.4460000000000002</v>
      </c>
      <c r="AR24" s="47">
        <v>5.8414999999999999</v>
      </c>
      <c r="AS24" s="47">
        <v>2.6970999999999998</v>
      </c>
      <c r="AT24" s="47">
        <v>3.9037000000000002</v>
      </c>
      <c r="AU24" s="47">
        <v>1.3028</v>
      </c>
      <c r="AV24" s="47">
        <v>1.7667999999999999</v>
      </c>
      <c r="AW24" s="47">
        <v>1.6025</v>
      </c>
      <c r="AX24" s="47" t="s">
        <v>184</v>
      </c>
      <c r="AY24" s="47" t="s">
        <v>184</v>
      </c>
      <c r="AZ24" s="47" t="s">
        <v>184</v>
      </c>
      <c r="BA24" s="47" t="s">
        <v>184</v>
      </c>
      <c r="BB24" s="47">
        <v>6.4573</v>
      </c>
      <c r="BC24" s="47">
        <v>2.2926000000000002</v>
      </c>
      <c r="BD24" s="47">
        <v>3.7948</v>
      </c>
      <c r="BE24" s="47">
        <v>2.0807000000000002</v>
      </c>
      <c r="BF24" s="47" t="s">
        <v>184</v>
      </c>
      <c r="BG24" s="47">
        <v>3.6823000000000001</v>
      </c>
      <c r="BH24" s="47">
        <v>6.1159999999999997</v>
      </c>
      <c r="BI24" s="47">
        <v>2.9508999999999999</v>
      </c>
      <c r="BJ24" s="47">
        <v>4.6288</v>
      </c>
      <c r="BK24" s="47">
        <v>2.5640999999999998</v>
      </c>
      <c r="BL24" s="47" t="s">
        <v>184</v>
      </c>
      <c r="BM24" s="47">
        <v>1.5813999999999999</v>
      </c>
      <c r="BN24" s="47" t="s">
        <v>184</v>
      </c>
      <c r="BO24" s="47">
        <v>1.3749</v>
      </c>
      <c r="BP24" s="47">
        <v>1.7981</v>
      </c>
      <c r="BQ24" s="47">
        <v>1.4003000000000001</v>
      </c>
      <c r="BR24" s="47">
        <v>5.8788999999999998</v>
      </c>
      <c r="BS24" s="47">
        <v>3.2461000000000002</v>
      </c>
      <c r="BT24" s="47">
        <v>7.2000999999999999</v>
      </c>
      <c r="BU24" s="47">
        <v>1.4569000000000001</v>
      </c>
    </row>
    <row r="25" spans="1:73">
      <c r="A25" t="s">
        <v>520</v>
      </c>
      <c r="B25" t="s">
        <v>510</v>
      </c>
      <c r="C25" t="s">
        <v>505</v>
      </c>
      <c r="D25">
        <v>24</v>
      </c>
      <c r="E25" s="69" t="str">
        <f t="shared" si="0"/>
        <v>EEur_CAsiaInject</v>
      </c>
      <c r="F25" s="47">
        <v>2.0366</v>
      </c>
      <c r="G25" s="47" t="s">
        <v>184</v>
      </c>
      <c r="H25" s="47" t="s">
        <v>184</v>
      </c>
      <c r="I25" s="47">
        <v>-2.3083999999999998</v>
      </c>
      <c r="J25" s="47" t="s">
        <v>184</v>
      </c>
      <c r="K25" s="47">
        <v>2.4220000000000002</v>
      </c>
      <c r="L25" s="47" t="s">
        <v>184</v>
      </c>
      <c r="M25" s="47">
        <v>2.0703999999999998</v>
      </c>
      <c r="N25" s="47" t="s">
        <v>184</v>
      </c>
      <c r="O25" s="47" t="s">
        <v>184</v>
      </c>
      <c r="P25" s="47">
        <v>-1E-4</v>
      </c>
      <c r="Q25" s="47" t="s">
        <v>184</v>
      </c>
      <c r="R25" s="47">
        <v>-1.5799000000000001</v>
      </c>
      <c r="S25" s="47" t="s">
        <v>184</v>
      </c>
      <c r="T25" s="47">
        <v>-0.73089999999999999</v>
      </c>
      <c r="U25" s="47">
        <v>-2.6596000000000002</v>
      </c>
      <c r="V25" s="47" t="s">
        <v>184</v>
      </c>
      <c r="W25" s="47" t="s">
        <v>184</v>
      </c>
      <c r="X25" s="47">
        <v>-2.1448999999999998</v>
      </c>
      <c r="Y25" s="47" t="s">
        <v>184</v>
      </c>
      <c r="Z25" s="47" t="s">
        <v>184</v>
      </c>
      <c r="AA25" s="47">
        <v>2.1286999999999998</v>
      </c>
      <c r="AB25" s="47" t="s">
        <v>184</v>
      </c>
      <c r="AC25" s="47">
        <v>2.1286999999999998</v>
      </c>
      <c r="AD25" s="47" t="s">
        <v>184</v>
      </c>
      <c r="AE25" s="47">
        <v>-2.8306</v>
      </c>
      <c r="AF25" s="47" t="s">
        <v>184</v>
      </c>
      <c r="AG25" s="47">
        <v>-3.0926</v>
      </c>
      <c r="AH25" s="47" t="s">
        <v>184</v>
      </c>
      <c r="AI25" s="47">
        <v>-0.99860000000000004</v>
      </c>
      <c r="AJ25" s="47" t="s">
        <v>184</v>
      </c>
      <c r="AK25" s="47" t="s">
        <v>184</v>
      </c>
      <c r="AL25" s="47" t="s">
        <v>184</v>
      </c>
      <c r="AM25" s="47" t="s">
        <v>184</v>
      </c>
      <c r="AN25" s="47" t="s">
        <v>184</v>
      </c>
      <c r="AO25" s="47" t="s">
        <v>184</v>
      </c>
      <c r="AP25" s="47" t="s">
        <v>184</v>
      </c>
      <c r="AQ25" s="47" t="s">
        <v>184</v>
      </c>
      <c r="AR25" s="47" t="s">
        <v>184</v>
      </c>
      <c r="AS25" s="47" t="s">
        <v>184</v>
      </c>
      <c r="AT25" s="47" t="s">
        <v>184</v>
      </c>
      <c r="AU25" s="47">
        <v>-2.4306000000000001</v>
      </c>
      <c r="AV25" s="47" t="s">
        <v>184</v>
      </c>
      <c r="AW25" s="47">
        <v>-0.23780000000000001</v>
      </c>
      <c r="AX25" s="47" t="s">
        <v>184</v>
      </c>
      <c r="AY25" s="47" t="s">
        <v>184</v>
      </c>
      <c r="AZ25" s="47" t="s">
        <v>184</v>
      </c>
      <c r="BA25" s="47" t="s">
        <v>184</v>
      </c>
      <c r="BB25" s="47" t="s">
        <v>184</v>
      </c>
      <c r="BC25" s="47">
        <v>-2.5531000000000001</v>
      </c>
      <c r="BD25" s="47" t="s">
        <v>184</v>
      </c>
      <c r="BE25" s="47">
        <v>-0.78380000000000005</v>
      </c>
      <c r="BF25" s="47" t="s">
        <v>184</v>
      </c>
      <c r="BG25" s="47" t="s">
        <v>184</v>
      </c>
      <c r="BH25" s="47" t="s">
        <v>184</v>
      </c>
      <c r="BI25" s="47" t="s">
        <v>184</v>
      </c>
      <c r="BJ25" s="47" t="s">
        <v>184</v>
      </c>
      <c r="BK25" s="47" t="s">
        <v>184</v>
      </c>
      <c r="BL25" s="47" t="s">
        <v>184</v>
      </c>
      <c r="BM25" s="47">
        <v>-1.7002999999999999</v>
      </c>
      <c r="BN25" s="47" t="s">
        <v>184</v>
      </c>
      <c r="BO25" s="47">
        <v>-1.5880000000000001</v>
      </c>
      <c r="BP25" s="47" t="s">
        <v>184</v>
      </c>
      <c r="BQ25" s="47">
        <v>-0.66610000000000003</v>
      </c>
      <c r="BR25" s="47" t="s">
        <v>184</v>
      </c>
      <c r="BS25" s="47" t="s">
        <v>184</v>
      </c>
      <c r="BT25" s="47" t="s">
        <v>184</v>
      </c>
      <c r="BU25" s="47">
        <v>-0.77459999999999996</v>
      </c>
    </row>
    <row r="26" spans="1:73">
      <c r="A26" t="s">
        <v>520</v>
      </c>
      <c r="B26" t="s">
        <v>510</v>
      </c>
      <c r="C26" t="s">
        <v>74</v>
      </c>
      <c r="D26">
        <v>25</v>
      </c>
      <c r="E26" s="69" t="str">
        <f t="shared" si="0"/>
        <v>EEur_CAsiaImplant</v>
      </c>
      <c r="F26" s="47" t="s">
        <v>511</v>
      </c>
      <c r="G26" s="47" t="s">
        <v>184</v>
      </c>
      <c r="H26" s="47" t="s">
        <v>184</v>
      </c>
      <c r="I26" s="47" t="s">
        <v>184</v>
      </c>
      <c r="J26" s="47" t="s">
        <v>184</v>
      </c>
      <c r="K26" s="47" t="s">
        <v>184</v>
      </c>
      <c r="L26" s="47" t="s">
        <v>184</v>
      </c>
      <c r="M26" s="47" t="s">
        <v>184</v>
      </c>
      <c r="N26" s="47" t="s">
        <v>184</v>
      </c>
      <c r="O26" s="47" t="s">
        <v>184</v>
      </c>
      <c r="P26" s="47" t="s">
        <v>184</v>
      </c>
      <c r="Q26" s="47" t="s">
        <v>184</v>
      </c>
      <c r="R26" s="47" t="s">
        <v>184</v>
      </c>
      <c r="S26" s="47" t="s">
        <v>184</v>
      </c>
      <c r="T26" s="47" t="s">
        <v>184</v>
      </c>
      <c r="U26" s="47" t="s">
        <v>184</v>
      </c>
      <c r="V26" s="47" t="s">
        <v>184</v>
      </c>
      <c r="W26" s="47" t="s">
        <v>184</v>
      </c>
      <c r="X26" s="47" t="s">
        <v>184</v>
      </c>
      <c r="Y26" s="47" t="s">
        <v>184</v>
      </c>
      <c r="Z26" s="47" t="s">
        <v>184</v>
      </c>
      <c r="AA26" s="47" t="s">
        <v>184</v>
      </c>
      <c r="AB26" s="47" t="s">
        <v>184</v>
      </c>
      <c r="AC26" s="47" t="s">
        <v>184</v>
      </c>
      <c r="AD26" s="47" t="s">
        <v>184</v>
      </c>
      <c r="AE26" s="47" t="s">
        <v>184</v>
      </c>
      <c r="AF26" s="47" t="s">
        <v>184</v>
      </c>
      <c r="AG26" s="47" t="s">
        <v>184</v>
      </c>
      <c r="AH26" s="47" t="s">
        <v>184</v>
      </c>
      <c r="AI26" s="47" t="s">
        <v>184</v>
      </c>
      <c r="AJ26" s="47" t="s">
        <v>184</v>
      </c>
      <c r="AK26" s="47" t="s">
        <v>184</v>
      </c>
      <c r="AL26" s="47" t="s">
        <v>184</v>
      </c>
      <c r="AM26" s="47" t="s">
        <v>184</v>
      </c>
      <c r="AN26" s="47" t="s">
        <v>184</v>
      </c>
      <c r="AO26" s="47" t="s">
        <v>184</v>
      </c>
      <c r="AP26" s="47" t="s">
        <v>184</v>
      </c>
      <c r="AQ26" s="47" t="s">
        <v>184</v>
      </c>
      <c r="AR26" s="47" t="s">
        <v>184</v>
      </c>
      <c r="AS26" s="47" t="s">
        <v>184</v>
      </c>
      <c r="AT26" s="47" t="s">
        <v>184</v>
      </c>
      <c r="AU26" s="47" t="s">
        <v>184</v>
      </c>
      <c r="AV26" s="47" t="s">
        <v>184</v>
      </c>
      <c r="AW26" s="47" t="s">
        <v>184</v>
      </c>
      <c r="AX26" s="47" t="s">
        <v>184</v>
      </c>
      <c r="AY26" s="47" t="s">
        <v>184</v>
      </c>
      <c r="AZ26" s="47" t="s">
        <v>184</v>
      </c>
      <c r="BA26" s="47" t="s">
        <v>184</v>
      </c>
      <c r="BB26" s="47" t="s">
        <v>184</v>
      </c>
      <c r="BC26" s="47" t="s">
        <v>184</v>
      </c>
      <c r="BD26" s="47" t="s">
        <v>184</v>
      </c>
      <c r="BE26" s="47" t="s">
        <v>184</v>
      </c>
      <c r="BF26" s="47" t="s">
        <v>184</v>
      </c>
      <c r="BG26" s="47" t="s">
        <v>184</v>
      </c>
      <c r="BH26" s="47" t="s">
        <v>184</v>
      </c>
      <c r="BI26" s="47" t="s">
        <v>184</v>
      </c>
      <c r="BJ26" s="47" t="s">
        <v>184</v>
      </c>
      <c r="BK26" s="47" t="s">
        <v>184</v>
      </c>
      <c r="BL26" s="47" t="s">
        <v>184</v>
      </c>
      <c r="BM26" s="47" t="s">
        <v>184</v>
      </c>
      <c r="BN26" s="47" t="s">
        <v>184</v>
      </c>
      <c r="BO26" s="47" t="s">
        <v>184</v>
      </c>
      <c r="BP26" s="47" t="s">
        <v>184</v>
      </c>
      <c r="BQ26" s="47" t="s">
        <v>184</v>
      </c>
      <c r="BR26" s="47" t="s">
        <v>184</v>
      </c>
      <c r="BS26" s="47" t="s">
        <v>184</v>
      </c>
      <c r="BT26" s="47" t="s">
        <v>184</v>
      </c>
      <c r="BU26" s="47" t="s">
        <v>184</v>
      </c>
    </row>
    <row r="27" spans="1:73">
      <c r="A27" t="s">
        <v>520</v>
      </c>
      <c r="B27" t="s">
        <v>510</v>
      </c>
      <c r="C27" t="s">
        <v>65</v>
      </c>
      <c r="D27">
        <v>26</v>
      </c>
      <c r="E27" s="69" t="str">
        <f t="shared" si="0"/>
        <v>EEur_CAsiaCondom</v>
      </c>
      <c r="F27" s="47">
        <v>9.5717999999999996</v>
      </c>
      <c r="G27" s="47">
        <v>10.931900000000001</v>
      </c>
      <c r="H27" s="47">
        <v>12.462400000000001</v>
      </c>
      <c r="I27" s="47">
        <v>6.2138</v>
      </c>
      <c r="J27" s="47">
        <v>10.931900000000001</v>
      </c>
      <c r="K27" s="47">
        <v>8.6638999999999999</v>
      </c>
      <c r="L27" s="47">
        <v>4.0176999999999996</v>
      </c>
      <c r="M27" s="47">
        <v>11.1251</v>
      </c>
      <c r="N27" s="47">
        <v>8.5030999999999999</v>
      </c>
      <c r="O27" s="47">
        <v>11.4299</v>
      </c>
      <c r="P27" s="47">
        <v>13.4618</v>
      </c>
      <c r="Q27" s="47">
        <v>9.1717999999999993</v>
      </c>
      <c r="R27" s="47">
        <v>12.4026</v>
      </c>
      <c r="S27" s="47">
        <v>10.4832</v>
      </c>
      <c r="T27" s="47">
        <v>8.1987000000000005</v>
      </c>
      <c r="U27" s="47">
        <v>8.2306000000000008</v>
      </c>
      <c r="V27" s="47">
        <v>10.406599999999999</v>
      </c>
      <c r="W27" s="47">
        <v>8.9186999999999994</v>
      </c>
      <c r="X27" s="47">
        <v>11.0641</v>
      </c>
      <c r="Y27" s="47" t="s">
        <v>184</v>
      </c>
      <c r="Z27" s="47" t="s">
        <v>184</v>
      </c>
      <c r="AA27" s="47">
        <v>9.5408000000000008</v>
      </c>
      <c r="AB27" s="47" t="s">
        <v>184</v>
      </c>
      <c r="AC27" s="47">
        <v>9.5408000000000008</v>
      </c>
      <c r="AD27" s="47" t="s">
        <v>184</v>
      </c>
      <c r="AE27" s="47">
        <v>8.1504999999999992</v>
      </c>
      <c r="AF27" s="47">
        <v>9.7470999999999997</v>
      </c>
      <c r="AG27" s="47">
        <v>7.2893999999999997</v>
      </c>
      <c r="AH27" s="47">
        <v>8.3892000000000007</v>
      </c>
      <c r="AI27" s="47">
        <v>8.0170999999999992</v>
      </c>
      <c r="AJ27" s="47" t="s">
        <v>184</v>
      </c>
      <c r="AK27" s="47">
        <v>10.403600000000001</v>
      </c>
      <c r="AL27" s="47">
        <v>11.5465</v>
      </c>
      <c r="AM27" s="47">
        <v>9.5996000000000006</v>
      </c>
      <c r="AN27" s="47">
        <v>11.7591</v>
      </c>
      <c r="AO27" s="47">
        <v>8.3201000000000001</v>
      </c>
      <c r="AP27" s="47">
        <v>9.8377999999999997</v>
      </c>
      <c r="AQ27" s="47">
        <v>8.2212999999999994</v>
      </c>
      <c r="AR27" s="47">
        <v>9.6367999999999991</v>
      </c>
      <c r="AS27" s="47">
        <v>7.6601999999999997</v>
      </c>
      <c r="AT27" s="47">
        <v>14.3855</v>
      </c>
      <c r="AU27" s="47">
        <v>9.5155999999999992</v>
      </c>
      <c r="AV27" s="47">
        <v>12.7653</v>
      </c>
      <c r="AW27" s="47">
        <v>9.1489999999999991</v>
      </c>
      <c r="AX27" s="47" t="s">
        <v>184</v>
      </c>
      <c r="AY27" s="47" t="s">
        <v>184</v>
      </c>
      <c r="AZ27" s="47" t="s">
        <v>184</v>
      </c>
      <c r="BA27" s="47" t="s">
        <v>184</v>
      </c>
      <c r="BB27" s="47">
        <v>10.904400000000001</v>
      </c>
      <c r="BC27" s="47">
        <v>8.6300000000000008</v>
      </c>
      <c r="BD27" s="47">
        <v>10.447100000000001</v>
      </c>
      <c r="BE27" s="47">
        <v>8.1722000000000001</v>
      </c>
      <c r="BF27" s="47" t="s">
        <v>184</v>
      </c>
      <c r="BG27" s="47">
        <v>9.1296999999999997</v>
      </c>
      <c r="BH27" s="47">
        <v>10.673299999999999</v>
      </c>
      <c r="BI27" s="47">
        <v>7.9394999999999998</v>
      </c>
      <c r="BJ27" s="47">
        <v>10.052099999999999</v>
      </c>
      <c r="BK27" s="47">
        <v>7.6517999999999997</v>
      </c>
      <c r="BL27" s="47" t="s">
        <v>184</v>
      </c>
      <c r="BM27" s="47">
        <v>12.459300000000001</v>
      </c>
      <c r="BN27" s="47" t="s">
        <v>184</v>
      </c>
      <c r="BO27" s="47">
        <v>11.5792</v>
      </c>
      <c r="BP27" s="47">
        <v>-15.486800000000001</v>
      </c>
      <c r="BQ27" s="47">
        <v>10.498100000000001</v>
      </c>
      <c r="BR27" s="47">
        <v>10.9633</v>
      </c>
      <c r="BS27" s="47">
        <v>9.9641999999999999</v>
      </c>
      <c r="BT27" s="47">
        <v>11.079700000000001</v>
      </c>
      <c r="BU27" s="47">
        <v>7.1548999999999996</v>
      </c>
    </row>
    <row r="28" spans="1:73">
      <c r="A28" t="s">
        <v>520</v>
      </c>
      <c r="B28" t="s">
        <v>510</v>
      </c>
      <c r="C28" t="s">
        <v>506</v>
      </c>
      <c r="D28">
        <v>27</v>
      </c>
      <c r="E28" s="69" t="str">
        <f t="shared" si="0"/>
        <v>EEur_CAsiaPeriAbst</v>
      </c>
      <c r="F28" s="47">
        <v>20.6448</v>
      </c>
      <c r="G28" s="47">
        <v>-23.393999999999998</v>
      </c>
      <c r="H28" s="47">
        <v>-29.851299999999998</v>
      </c>
      <c r="I28" s="47">
        <v>15.588800000000001</v>
      </c>
      <c r="J28" s="47">
        <v>-23.393999999999998</v>
      </c>
      <c r="K28" s="47">
        <v>19.8902</v>
      </c>
      <c r="L28" s="47" t="s">
        <v>184</v>
      </c>
      <c r="M28" s="47">
        <v>21.811399999999999</v>
      </c>
      <c r="N28" s="47">
        <v>18.6097</v>
      </c>
      <c r="O28" s="47">
        <v>23.545400000000001</v>
      </c>
      <c r="P28" s="47" t="s">
        <v>184</v>
      </c>
      <c r="Q28" s="47">
        <v>20.5321</v>
      </c>
      <c r="R28" s="47" t="s">
        <v>184</v>
      </c>
      <c r="S28" s="47">
        <v>24.9298</v>
      </c>
      <c r="T28" s="47">
        <v>16.021799999999999</v>
      </c>
      <c r="U28" s="47">
        <v>23.3444</v>
      </c>
      <c r="V28" s="47">
        <v>18.810400000000001</v>
      </c>
      <c r="W28" s="47">
        <v>19.614100000000001</v>
      </c>
      <c r="X28" s="47">
        <v>23.174700000000001</v>
      </c>
      <c r="Y28" s="47" t="s">
        <v>184</v>
      </c>
      <c r="Z28" s="47" t="s">
        <v>184</v>
      </c>
      <c r="AA28" s="47">
        <v>20.3888</v>
      </c>
      <c r="AB28" s="47" t="s">
        <v>184</v>
      </c>
      <c r="AC28" s="47">
        <v>20.3888</v>
      </c>
      <c r="AD28" s="47" t="s">
        <v>184</v>
      </c>
      <c r="AE28" s="47">
        <v>23.170400000000001</v>
      </c>
      <c r="AF28" s="47" t="s">
        <v>184</v>
      </c>
      <c r="AG28" s="47">
        <v>23.79</v>
      </c>
      <c r="AH28" s="47">
        <v>-25.1526</v>
      </c>
      <c r="AI28" s="47">
        <v>-21.663</v>
      </c>
      <c r="AJ28" s="47" t="s">
        <v>184</v>
      </c>
      <c r="AK28" s="47">
        <v>18.493099999999998</v>
      </c>
      <c r="AL28" s="47">
        <v>-24.464700000000001</v>
      </c>
      <c r="AM28" s="47">
        <v>17.340900000000001</v>
      </c>
      <c r="AN28" s="47">
        <v>-24.758500000000002</v>
      </c>
      <c r="AO28" s="47">
        <v>11.6746</v>
      </c>
      <c r="AP28" s="47">
        <v>-24.528199999999998</v>
      </c>
      <c r="AQ28" s="47">
        <v>18.1175</v>
      </c>
      <c r="AR28" s="47">
        <v>24.599799999999998</v>
      </c>
      <c r="AS28" s="47">
        <v>13.412000000000001</v>
      </c>
      <c r="AT28" s="47" t="s">
        <v>184</v>
      </c>
      <c r="AU28" s="47">
        <v>-24.273599999999998</v>
      </c>
      <c r="AV28" s="47">
        <v>-25.920999999999999</v>
      </c>
      <c r="AW28" s="47">
        <v>-21.337800000000001</v>
      </c>
      <c r="AX28" s="47" t="s">
        <v>184</v>
      </c>
      <c r="AY28" s="47" t="s">
        <v>184</v>
      </c>
      <c r="AZ28" s="47" t="s">
        <v>184</v>
      </c>
      <c r="BA28" s="47" t="s">
        <v>184</v>
      </c>
      <c r="BB28" s="47">
        <v>-23.393999999999998</v>
      </c>
      <c r="BC28" s="47">
        <v>19.541499999999999</v>
      </c>
      <c r="BD28" s="47">
        <v>24.594000000000001</v>
      </c>
      <c r="BE28" s="47">
        <v>15.861599999999999</v>
      </c>
      <c r="BF28" s="47" t="s">
        <v>184</v>
      </c>
      <c r="BG28" s="47">
        <v>20.240100000000002</v>
      </c>
      <c r="BH28" s="47">
        <v>-23.673200000000001</v>
      </c>
      <c r="BI28" s="47">
        <v>19.506499999999999</v>
      </c>
      <c r="BJ28" s="47">
        <v>25.3794</v>
      </c>
      <c r="BK28" s="47">
        <v>14.4359</v>
      </c>
      <c r="BL28" s="47" t="s">
        <v>184</v>
      </c>
      <c r="BM28" s="47" t="s">
        <v>184</v>
      </c>
      <c r="BN28" s="47" t="s">
        <v>184</v>
      </c>
      <c r="BO28" s="47" t="s">
        <v>184</v>
      </c>
      <c r="BP28" s="47" t="s">
        <v>184</v>
      </c>
      <c r="BQ28" s="47" t="s">
        <v>184</v>
      </c>
      <c r="BR28" s="47">
        <v>-25.3386</v>
      </c>
      <c r="BS28" s="47">
        <v>24.848299999999998</v>
      </c>
      <c r="BT28" s="47" t="s">
        <v>184</v>
      </c>
      <c r="BU28" s="47">
        <v>15.935</v>
      </c>
    </row>
    <row r="29" spans="1:73">
      <c r="A29" t="s">
        <v>520</v>
      </c>
      <c r="B29" t="s">
        <v>510</v>
      </c>
      <c r="C29" t="s">
        <v>507</v>
      </c>
      <c r="D29">
        <v>28</v>
      </c>
      <c r="E29" s="69" t="str">
        <f t="shared" si="0"/>
        <v>EEur_CAsiaWithdraw</v>
      </c>
      <c r="F29" s="47">
        <v>19.087299999999999</v>
      </c>
      <c r="G29" s="47">
        <v>24.1754</v>
      </c>
      <c r="H29" s="47">
        <v>23.139500000000002</v>
      </c>
      <c r="I29" s="47">
        <v>11.875299999999999</v>
      </c>
      <c r="J29" s="47">
        <v>24.1754</v>
      </c>
      <c r="K29" s="47">
        <v>16.149799999999999</v>
      </c>
      <c r="L29" s="47">
        <v>9.1052999999999997</v>
      </c>
      <c r="M29" s="47">
        <v>20.390899999999998</v>
      </c>
      <c r="N29" s="47">
        <v>22.3446</v>
      </c>
      <c r="O29" s="47">
        <v>15.778700000000001</v>
      </c>
      <c r="P29" s="47">
        <v>-11.0168</v>
      </c>
      <c r="Q29" s="47">
        <v>19.984400000000001</v>
      </c>
      <c r="R29" s="47">
        <v>13.8691</v>
      </c>
      <c r="S29" s="47">
        <v>18.664400000000001</v>
      </c>
      <c r="T29" s="47">
        <v>19.351099999999999</v>
      </c>
      <c r="U29" s="47">
        <v>21.236699999999999</v>
      </c>
      <c r="V29" s="47">
        <v>16.2788</v>
      </c>
      <c r="W29" s="47">
        <v>16.010100000000001</v>
      </c>
      <c r="X29" s="47">
        <v>21.955100000000002</v>
      </c>
      <c r="Y29" s="47" t="s">
        <v>184</v>
      </c>
      <c r="Z29" s="47" t="s">
        <v>184</v>
      </c>
      <c r="AA29" s="47">
        <v>18.928899999999999</v>
      </c>
      <c r="AB29" s="47" t="s">
        <v>184</v>
      </c>
      <c r="AC29" s="47">
        <v>18.928899999999999</v>
      </c>
      <c r="AD29" s="47" t="s">
        <v>184</v>
      </c>
      <c r="AE29" s="47">
        <v>20.9556</v>
      </c>
      <c r="AF29" s="47">
        <v>29.2498</v>
      </c>
      <c r="AG29" s="47">
        <v>17.027699999999999</v>
      </c>
      <c r="AH29" s="47">
        <v>21.988199999999999</v>
      </c>
      <c r="AI29" s="47">
        <v>20.906600000000001</v>
      </c>
      <c r="AJ29" s="47" t="s">
        <v>184</v>
      </c>
      <c r="AK29" s="47">
        <v>16.303100000000001</v>
      </c>
      <c r="AL29" s="47">
        <v>18.295500000000001</v>
      </c>
      <c r="AM29" s="47">
        <v>14.9259</v>
      </c>
      <c r="AN29" s="47">
        <v>15.450100000000001</v>
      </c>
      <c r="AO29" s="47">
        <v>16.9069</v>
      </c>
      <c r="AP29" s="47">
        <v>17.824000000000002</v>
      </c>
      <c r="AQ29" s="47">
        <v>14.8954</v>
      </c>
      <c r="AR29" s="47">
        <v>16.273499999999999</v>
      </c>
      <c r="AS29" s="47">
        <v>15.7813</v>
      </c>
      <c r="AT29" s="47">
        <v>30.643999999999998</v>
      </c>
      <c r="AU29" s="47">
        <v>17.256799999999998</v>
      </c>
      <c r="AV29" s="47">
        <v>22.629000000000001</v>
      </c>
      <c r="AW29" s="47">
        <v>21.717300000000002</v>
      </c>
      <c r="AX29" s="47" t="s">
        <v>184</v>
      </c>
      <c r="AY29" s="47" t="s">
        <v>184</v>
      </c>
      <c r="AZ29" s="47" t="s">
        <v>184</v>
      </c>
      <c r="BA29" s="47" t="s">
        <v>184</v>
      </c>
      <c r="BB29" s="47">
        <v>24.157599999999999</v>
      </c>
      <c r="BC29" s="47">
        <v>15.9049</v>
      </c>
      <c r="BD29" s="47">
        <v>18.688600000000001</v>
      </c>
      <c r="BE29" s="47">
        <v>19.0868</v>
      </c>
      <c r="BF29" s="47" t="s">
        <v>184</v>
      </c>
      <c r="BG29" s="47">
        <v>19.813199999999998</v>
      </c>
      <c r="BH29" s="47">
        <v>24.0791</v>
      </c>
      <c r="BI29" s="47">
        <v>17.040099999999999</v>
      </c>
      <c r="BJ29" s="47">
        <v>18.836099999999998</v>
      </c>
      <c r="BK29" s="47">
        <v>20.765799999999999</v>
      </c>
      <c r="BL29" s="47" t="s">
        <v>184</v>
      </c>
      <c r="BM29" s="47">
        <v>13.7727</v>
      </c>
      <c r="BN29" s="47" t="s">
        <v>184</v>
      </c>
      <c r="BO29" s="47">
        <v>13.026199999999999</v>
      </c>
      <c r="BP29" s="47" t="s">
        <v>184</v>
      </c>
      <c r="BQ29" s="47">
        <v>13.165100000000001</v>
      </c>
      <c r="BR29" s="47">
        <v>21.744</v>
      </c>
      <c r="BS29" s="47">
        <v>16.603400000000001</v>
      </c>
      <c r="BT29" s="47">
        <v>25.933299999999999</v>
      </c>
      <c r="BU29" s="47">
        <v>15.9481</v>
      </c>
    </row>
    <row r="30" spans="1:73">
      <c r="A30" t="s">
        <v>520</v>
      </c>
      <c r="B30" t="s">
        <v>512</v>
      </c>
      <c r="C30" t="s">
        <v>0</v>
      </c>
      <c r="D30">
        <v>29</v>
      </c>
      <c r="E30" s="69" t="str">
        <f t="shared" si="0"/>
        <v>SAsiaPill</v>
      </c>
      <c r="F30" s="47">
        <v>6.3155000000000001</v>
      </c>
      <c r="G30" s="47">
        <v>8.3016000000000005</v>
      </c>
      <c r="H30" s="47">
        <v>5.3803999999999998</v>
      </c>
      <c r="I30" s="47">
        <v>3.9451000000000001</v>
      </c>
      <c r="J30" s="47">
        <v>8.3016000000000005</v>
      </c>
      <c r="K30" s="47">
        <v>4.6138000000000003</v>
      </c>
      <c r="L30" s="47">
        <v>-7.4478999999999997</v>
      </c>
      <c r="M30" s="47">
        <v>6.3053999999999997</v>
      </c>
      <c r="N30" s="47">
        <v>7.6403999999999996</v>
      </c>
      <c r="O30" s="47">
        <v>5.3952</v>
      </c>
      <c r="P30" s="47">
        <v>5.6224999999999996</v>
      </c>
      <c r="Q30" s="47">
        <v>6.5799000000000003</v>
      </c>
      <c r="R30" s="47">
        <v>5.8197999999999999</v>
      </c>
      <c r="S30" s="47">
        <v>7.3650000000000002</v>
      </c>
      <c r="T30" s="47">
        <v>5.4607000000000001</v>
      </c>
      <c r="U30" s="47">
        <v>6.7595000000000001</v>
      </c>
      <c r="V30" s="47">
        <v>5.7302</v>
      </c>
      <c r="W30" s="47">
        <v>7.0953999999999997</v>
      </c>
      <c r="X30" s="47">
        <v>6.0656999999999996</v>
      </c>
      <c r="Y30" s="47">
        <v>6.9528999999999996</v>
      </c>
      <c r="Z30" s="47">
        <v>4.8642000000000003</v>
      </c>
      <c r="AA30" s="47">
        <v>6.2389000000000001</v>
      </c>
      <c r="AB30" s="47">
        <v>6.4039000000000001</v>
      </c>
      <c r="AC30" s="47">
        <v>6.2389000000000001</v>
      </c>
      <c r="AD30" s="47">
        <v>6.3716999999999997</v>
      </c>
      <c r="AE30" s="47">
        <v>7.4775</v>
      </c>
      <c r="AF30" s="47">
        <v>9.0465999999999998</v>
      </c>
      <c r="AG30" s="47">
        <v>4.6886999999999999</v>
      </c>
      <c r="AH30" s="47">
        <v>7.3653000000000004</v>
      </c>
      <c r="AI30" s="47">
        <v>6.3087999999999997</v>
      </c>
      <c r="AJ30" s="47">
        <v>6.4935999999999998</v>
      </c>
      <c r="AK30" s="47">
        <v>5.4207000000000001</v>
      </c>
      <c r="AL30" s="47">
        <v>7.2541000000000002</v>
      </c>
      <c r="AM30" s="47">
        <v>4.5282999999999998</v>
      </c>
      <c r="AN30" s="47">
        <v>7.3609999999999998</v>
      </c>
      <c r="AO30" s="47">
        <v>4.2488000000000001</v>
      </c>
      <c r="AP30" s="47">
        <v>8.5007000000000001</v>
      </c>
      <c r="AQ30" s="47">
        <v>5.8038999999999996</v>
      </c>
      <c r="AR30" s="47">
        <v>9.3673999999999999</v>
      </c>
      <c r="AS30" s="47">
        <v>4.8789999999999996</v>
      </c>
      <c r="AT30" s="47">
        <v>8.2370999999999999</v>
      </c>
      <c r="AU30" s="47">
        <v>4.2390999999999996</v>
      </c>
      <c r="AV30" s="47">
        <v>6.6303999999999998</v>
      </c>
      <c r="AW30" s="47">
        <v>5.6323999999999996</v>
      </c>
      <c r="AX30" s="47">
        <v>8.1736000000000004</v>
      </c>
      <c r="AY30" s="47">
        <v>5.4318</v>
      </c>
      <c r="AZ30" s="47">
        <v>7.1665999999999999</v>
      </c>
      <c r="BA30" s="47">
        <v>6.0457000000000001</v>
      </c>
      <c r="BB30" s="47">
        <v>8.3933</v>
      </c>
      <c r="BC30" s="47">
        <v>3.4235000000000002</v>
      </c>
      <c r="BD30" s="47">
        <v>7.4922000000000004</v>
      </c>
      <c r="BE30" s="47">
        <v>4.5605000000000002</v>
      </c>
      <c r="BF30" s="47">
        <v>6.5119999999999996</v>
      </c>
      <c r="BG30" s="47">
        <v>6.6294000000000004</v>
      </c>
      <c r="BH30" s="47">
        <v>8.1080000000000005</v>
      </c>
      <c r="BI30" s="47">
        <v>3.7248000000000001</v>
      </c>
      <c r="BJ30" s="47">
        <v>7.444</v>
      </c>
      <c r="BK30" s="47">
        <v>5.0744999999999996</v>
      </c>
      <c r="BL30" s="47">
        <v>6.3106999999999998</v>
      </c>
      <c r="BM30" s="47">
        <v>4.2732999999999999</v>
      </c>
      <c r="BN30" s="47">
        <v>10.662599999999999</v>
      </c>
      <c r="BO30" s="47">
        <v>5.2682000000000002</v>
      </c>
      <c r="BP30" s="47">
        <v>6.4340999999999999</v>
      </c>
      <c r="BQ30" s="47">
        <v>5.7407000000000004</v>
      </c>
      <c r="BR30" s="47">
        <v>8.1053999999999995</v>
      </c>
      <c r="BS30" s="47">
        <v>5.1879999999999997</v>
      </c>
      <c r="BT30" s="47">
        <v>8.8239000000000001</v>
      </c>
      <c r="BU30" s="47">
        <v>4.4615</v>
      </c>
    </row>
    <row r="31" spans="1:73">
      <c r="A31" t="s">
        <v>520</v>
      </c>
      <c r="B31" t="s">
        <v>512</v>
      </c>
      <c r="C31" t="s">
        <v>1</v>
      </c>
      <c r="D31">
        <v>30</v>
      </c>
      <c r="E31" s="69" t="str">
        <f t="shared" si="0"/>
        <v>SAsiaIUD</v>
      </c>
      <c r="F31" s="47">
        <v>1.3453999999999999</v>
      </c>
      <c r="G31" s="47">
        <v>2.5409999999999999</v>
      </c>
      <c r="H31" s="47">
        <v>1.4882</v>
      </c>
      <c r="I31" s="47">
        <v>0.74709999999999999</v>
      </c>
      <c r="J31" s="47">
        <v>2.5409999999999999</v>
      </c>
      <c r="K31" s="47">
        <v>1.0281</v>
      </c>
      <c r="L31" s="47" t="s">
        <v>184</v>
      </c>
      <c r="M31" s="47">
        <v>1.3453999999999999</v>
      </c>
      <c r="N31" s="47">
        <v>2.8359999999999999</v>
      </c>
      <c r="O31" s="47">
        <v>0.42909999999999998</v>
      </c>
      <c r="P31" s="47">
        <v>1.6605000000000001</v>
      </c>
      <c r="Q31" s="47">
        <v>1.4214</v>
      </c>
      <c r="R31" s="47">
        <v>1.2926</v>
      </c>
      <c r="S31" s="47">
        <v>1.5915999999999999</v>
      </c>
      <c r="T31" s="47">
        <v>1.2202999999999999</v>
      </c>
      <c r="U31" s="47">
        <v>0.96989999999999998</v>
      </c>
      <c r="V31" s="47">
        <v>1.6798</v>
      </c>
      <c r="W31" s="47">
        <v>1.6494</v>
      </c>
      <c r="X31" s="47">
        <v>1.1432</v>
      </c>
      <c r="Y31" s="47">
        <v>1.2331000000000001</v>
      </c>
      <c r="Z31" s="47">
        <v>-0.1096</v>
      </c>
      <c r="AA31" s="47">
        <v>1.7537</v>
      </c>
      <c r="AB31" s="47">
        <v>1.0234000000000001</v>
      </c>
      <c r="AC31" s="47">
        <v>1.7537</v>
      </c>
      <c r="AD31" s="47">
        <v>0.94220000000000004</v>
      </c>
      <c r="AE31" s="47">
        <v>1.0732999999999999</v>
      </c>
      <c r="AF31" s="47">
        <v>1.0269999999999999</v>
      </c>
      <c r="AG31" s="47">
        <v>0.95909999999999995</v>
      </c>
      <c r="AH31" s="47">
        <v>0.37109999999999999</v>
      </c>
      <c r="AI31" s="47">
        <v>1.2130000000000001</v>
      </c>
      <c r="AJ31" s="47">
        <v>1.2136</v>
      </c>
      <c r="AK31" s="47">
        <v>1.8852</v>
      </c>
      <c r="AL31" s="47">
        <v>3.5754000000000001</v>
      </c>
      <c r="AM31" s="47">
        <v>1.0881000000000001</v>
      </c>
      <c r="AN31" s="47">
        <v>2.4965000000000002</v>
      </c>
      <c r="AO31" s="47">
        <v>1.2322</v>
      </c>
      <c r="AP31" s="47">
        <v>1.9547000000000001</v>
      </c>
      <c r="AQ31" s="47">
        <v>1.5730999999999999</v>
      </c>
      <c r="AR31" s="47">
        <v>1.1493</v>
      </c>
      <c r="AS31" s="47">
        <v>1.9321999999999999</v>
      </c>
      <c r="AT31" s="47">
        <v>2.9281999999999999</v>
      </c>
      <c r="AU31" s="47">
        <v>0.66900000000000004</v>
      </c>
      <c r="AV31" s="47">
        <v>1.9108000000000001</v>
      </c>
      <c r="AW31" s="47">
        <v>0.78080000000000005</v>
      </c>
      <c r="AX31" s="47">
        <v>0.50529999999999997</v>
      </c>
      <c r="AY31" s="47">
        <v>1.1241000000000001</v>
      </c>
      <c r="AZ31" s="47">
        <v>6.7799999999999999E-2</v>
      </c>
      <c r="BA31" s="47">
        <v>1.3638999999999999</v>
      </c>
      <c r="BB31" s="47">
        <v>3.9605999999999999</v>
      </c>
      <c r="BC31" s="47">
        <v>0.91120000000000001</v>
      </c>
      <c r="BD31" s="47">
        <v>2.9445999999999999</v>
      </c>
      <c r="BE31" s="47">
        <v>1.0396000000000001</v>
      </c>
      <c r="BF31" s="47">
        <v>0.1091</v>
      </c>
      <c r="BG31" s="47">
        <v>2.0228000000000002</v>
      </c>
      <c r="BH31" s="47">
        <v>2.9952000000000001</v>
      </c>
      <c r="BI31" s="47">
        <v>0.35310000000000002</v>
      </c>
      <c r="BJ31" s="47">
        <v>2.4186999999999999</v>
      </c>
      <c r="BK31" s="47">
        <v>0.4486</v>
      </c>
      <c r="BL31" s="47">
        <v>1.3118000000000001</v>
      </c>
      <c r="BM31" s="47">
        <v>1.2884</v>
      </c>
      <c r="BN31" s="47" t="s">
        <v>184</v>
      </c>
      <c r="BO31" s="47">
        <v>1.339</v>
      </c>
      <c r="BP31" s="47">
        <v>-7.6399999999999996E-2</v>
      </c>
      <c r="BQ31" s="47">
        <v>1.5795999999999999</v>
      </c>
      <c r="BR31" s="47">
        <v>3.9241999999999999</v>
      </c>
      <c r="BS31" s="47">
        <v>0.18210000000000001</v>
      </c>
      <c r="BT31" s="47">
        <v>0.72699999999999998</v>
      </c>
      <c r="BU31" s="47">
        <v>1.3062</v>
      </c>
    </row>
    <row r="32" spans="1:73">
      <c r="A32" t="s">
        <v>520</v>
      </c>
      <c r="B32" t="s">
        <v>512</v>
      </c>
      <c r="C32" t="s">
        <v>505</v>
      </c>
      <c r="D32">
        <v>31</v>
      </c>
      <c r="E32" s="69" t="str">
        <f t="shared" si="0"/>
        <v>SAsiaInject</v>
      </c>
      <c r="F32" s="47">
        <v>1.8483000000000001</v>
      </c>
      <c r="G32" s="47">
        <v>2.2965</v>
      </c>
      <c r="H32" s="47">
        <v>2.3226</v>
      </c>
      <c r="I32" s="47">
        <v>1.0665</v>
      </c>
      <c r="J32" s="47">
        <v>2.2965</v>
      </c>
      <c r="K32" s="47">
        <v>1.6055999999999999</v>
      </c>
      <c r="L32" s="47" t="s">
        <v>184</v>
      </c>
      <c r="M32" s="47">
        <v>1.8362000000000001</v>
      </c>
      <c r="N32" s="47">
        <v>1.9725999999999999</v>
      </c>
      <c r="O32" s="47">
        <v>2.0684</v>
      </c>
      <c r="P32" s="47">
        <v>1.4146000000000001</v>
      </c>
      <c r="Q32" s="47">
        <v>1.8802000000000001</v>
      </c>
      <c r="R32" s="47">
        <v>1.8130999999999999</v>
      </c>
      <c r="S32" s="47">
        <v>2.2033</v>
      </c>
      <c r="T32" s="47">
        <v>1.6881999999999999</v>
      </c>
      <c r="U32" s="47">
        <v>2.1934</v>
      </c>
      <c r="V32" s="47">
        <v>1.2214</v>
      </c>
      <c r="W32" s="47">
        <v>2.2019000000000002</v>
      </c>
      <c r="X32" s="47">
        <v>1.758</v>
      </c>
      <c r="Y32" s="47">
        <v>1.8177000000000001</v>
      </c>
      <c r="Z32" s="47">
        <v>2.9127999999999998</v>
      </c>
      <c r="AA32" s="47">
        <v>1.5591999999999999</v>
      </c>
      <c r="AB32" s="47">
        <v>2.0022000000000002</v>
      </c>
      <c r="AC32" s="47">
        <v>1.5591999999999999</v>
      </c>
      <c r="AD32" s="47">
        <v>2.3633000000000002</v>
      </c>
      <c r="AE32" s="47">
        <v>1.5631999999999999</v>
      </c>
      <c r="AF32" s="47">
        <v>2.8237999999999999</v>
      </c>
      <c r="AG32" s="47">
        <v>1.8667</v>
      </c>
      <c r="AH32" s="47">
        <v>2.8677999999999999</v>
      </c>
      <c r="AI32" s="47">
        <v>1.9136</v>
      </c>
      <c r="AJ32" s="47">
        <v>0.75290000000000001</v>
      </c>
      <c r="AK32" s="47">
        <v>1.5492999999999999</v>
      </c>
      <c r="AL32" s="47">
        <v>1.4146000000000001</v>
      </c>
      <c r="AM32" s="47">
        <v>1.1105</v>
      </c>
      <c r="AN32" s="47">
        <v>1.1274</v>
      </c>
      <c r="AO32" s="47">
        <v>1.2613000000000001</v>
      </c>
      <c r="AP32" s="47">
        <v>3.3877000000000002</v>
      </c>
      <c r="AQ32" s="47">
        <v>1.5002</v>
      </c>
      <c r="AR32" s="47">
        <v>3.1070000000000002</v>
      </c>
      <c r="AS32" s="47">
        <v>1.7055</v>
      </c>
      <c r="AT32" s="47">
        <v>1.994</v>
      </c>
      <c r="AU32" s="47">
        <v>1.6335</v>
      </c>
      <c r="AV32" s="47">
        <v>1.9343999999999999</v>
      </c>
      <c r="AW32" s="47">
        <v>1.6862999999999999</v>
      </c>
      <c r="AX32" s="47">
        <v>2.3761999999999999</v>
      </c>
      <c r="AY32" s="47">
        <v>1.8433999999999999</v>
      </c>
      <c r="AZ32" s="47">
        <v>2.7667000000000002</v>
      </c>
      <c r="BA32" s="47">
        <v>1.7404999999999999</v>
      </c>
      <c r="BB32" s="47">
        <v>2.2033</v>
      </c>
      <c r="BC32" s="47">
        <v>1.0106999999999999</v>
      </c>
      <c r="BD32" s="47">
        <v>1.5494000000000001</v>
      </c>
      <c r="BE32" s="47">
        <v>1.5579000000000001</v>
      </c>
      <c r="BF32" s="47">
        <v>2.0184000000000002</v>
      </c>
      <c r="BG32" s="47">
        <v>1.7492000000000001</v>
      </c>
      <c r="BH32" s="47">
        <v>2.4062999999999999</v>
      </c>
      <c r="BI32" s="47">
        <v>1.0702</v>
      </c>
      <c r="BJ32" s="47">
        <v>1.9895</v>
      </c>
      <c r="BK32" s="47">
        <v>1.7628999999999999</v>
      </c>
      <c r="BL32" s="47">
        <v>1.9877</v>
      </c>
      <c r="BM32" s="47">
        <v>0.99560000000000004</v>
      </c>
      <c r="BN32" s="47">
        <v>-1.494</v>
      </c>
      <c r="BO32" s="47">
        <v>1.8491</v>
      </c>
      <c r="BP32" s="47">
        <v>3.1655000000000002</v>
      </c>
      <c r="BQ32" s="47">
        <v>1.6431</v>
      </c>
      <c r="BR32" s="47">
        <v>2.0373000000000001</v>
      </c>
      <c r="BS32" s="47">
        <v>2.4868999999999999</v>
      </c>
      <c r="BT32" s="47">
        <v>2.6215000000000002</v>
      </c>
      <c r="BU32" s="47">
        <v>1.4262999999999999</v>
      </c>
    </row>
    <row r="33" spans="1:73">
      <c r="A33" t="s">
        <v>520</v>
      </c>
      <c r="B33" t="s">
        <v>512</v>
      </c>
      <c r="C33" t="s">
        <v>74</v>
      </c>
      <c r="D33">
        <v>32</v>
      </c>
      <c r="E33" s="69" t="str">
        <f t="shared" si="0"/>
        <v>SAsiaImplant</v>
      </c>
      <c r="F33" s="47">
        <v>0.45219999999999999</v>
      </c>
      <c r="G33" s="47" t="s">
        <v>184</v>
      </c>
      <c r="H33" s="47" t="s">
        <v>184</v>
      </c>
      <c r="I33" s="47">
        <v>-0.92689999999999995</v>
      </c>
      <c r="J33" s="47" t="s">
        <v>184</v>
      </c>
      <c r="K33" s="47">
        <v>-0.64749999999999996</v>
      </c>
      <c r="L33" s="47" t="s">
        <v>184</v>
      </c>
      <c r="M33" s="47">
        <v>0.4632</v>
      </c>
      <c r="N33" s="47" t="s">
        <v>184</v>
      </c>
      <c r="O33" s="47">
        <v>-0.75319999999999998</v>
      </c>
      <c r="P33" s="47" t="s">
        <v>184</v>
      </c>
      <c r="Q33" s="47">
        <v>-0.86309999999999998</v>
      </c>
      <c r="R33" s="47">
        <v>-1E-4</v>
      </c>
      <c r="S33" s="47" t="s">
        <v>184</v>
      </c>
      <c r="T33" s="47">
        <v>0.56940000000000002</v>
      </c>
      <c r="U33" s="47">
        <v>-0.85519999999999996</v>
      </c>
      <c r="V33" s="47" t="s">
        <v>184</v>
      </c>
      <c r="W33" s="47" t="s">
        <v>184</v>
      </c>
      <c r="X33" s="47">
        <v>-0.70930000000000004</v>
      </c>
      <c r="Y33" s="47">
        <v>-0.90129999999999999</v>
      </c>
      <c r="Z33" s="47" t="s">
        <v>184</v>
      </c>
      <c r="AA33" s="47" t="s">
        <v>184</v>
      </c>
      <c r="AB33" s="47">
        <v>-0.70199999999999996</v>
      </c>
      <c r="AC33" s="47" t="s">
        <v>184</v>
      </c>
      <c r="AD33" s="47">
        <v>-1.0488</v>
      </c>
      <c r="AE33" s="47" t="s">
        <v>184</v>
      </c>
      <c r="AF33" s="47" t="s">
        <v>184</v>
      </c>
      <c r="AG33" s="47">
        <v>-1.1353</v>
      </c>
      <c r="AH33" s="47" t="s">
        <v>184</v>
      </c>
      <c r="AI33" s="47">
        <v>-1.0157</v>
      </c>
      <c r="AJ33" s="47" t="s">
        <v>184</v>
      </c>
      <c r="AK33" s="47" t="s">
        <v>184</v>
      </c>
      <c r="AL33" s="47" t="s">
        <v>184</v>
      </c>
      <c r="AM33" s="47" t="s">
        <v>184</v>
      </c>
      <c r="AN33" s="47" t="s">
        <v>184</v>
      </c>
      <c r="AO33" s="47" t="s">
        <v>184</v>
      </c>
      <c r="AP33" s="47" t="s">
        <v>184</v>
      </c>
      <c r="AQ33" s="47" t="s">
        <v>184</v>
      </c>
      <c r="AR33" s="47" t="s">
        <v>184</v>
      </c>
      <c r="AS33" s="47" t="s">
        <v>184</v>
      </c>
      <c r="AT33" s="47" t="s">
        <v>184</v>
      </c>
      <c r="AU33" s="47">
        <v>-0.98099999999999998</v>
      </c>
      <c r="AV33" s="47" t="s">
        <v>184</v>
      </c>
      <c r="AW33" s="47">
        <v>-0.85740000000000005</v>
      </c>
      <c r="AX33" s="47" t="s">
        <v>184</v>
      </c>
      <c r="AY33" s="47">
        <v>-0.87839999999999996</v>
      </c>
      <c r="AZ33" s="47" t="s">
        <v>184</v>
      </c>
      <c r="BA33" s="47">
        <v>-0.83940000000000003</v>
      </c>
      <c r="BB33" s="47" t="s">
        <v>184</v>
      </c>
      <c r="BC33" s="47" t="s">
        <v>184</v>
      </c>
      <c r="BD33" s="47" t="s">
        <v>184</v>
      </c>
      <c r="BE33" s="47" t="s">
        <v>184</v>
      </c>
      <c r="BF33" s="47" t="s">
        <v>184</v>
      </c>
      <c r="BG33" s="47" t="s">
        <v>184</v>
      </c>
      <c r="BH33" s="47" t="s">
        <v>184</v>
      </c>
      <c r="BI33" s="47" t="s">
        <v>184</v>
      </c>
      <c r="BJ33" s="47" t="s">
        <v>184</v>
      </c>
      <c r="BK33" s="47" t="s">
        <v>184</v>
      </c>
      <c r="BL33" s="47">
        <v>-1E-4</v>
      </c>
      <c r="BM33" s="47" t="s">
        <v>184</v>
      </c>
      <c r="BN33" s="47" t="s">
        <v>184</v>
      </c>
      <c r="BO33" s="47">
        <v>-1E-4</v>
      </c>
      <c r="BP33" s="47" t="s">
        <v>184</v>
      </c>
      <c r="BQ33" s="47">
        <v>-1E-4</v>
      </c>
      <c r="BR33" s="47" t="s">
        <v>184</v>
      </c>
      <c r="BS33" s="47" t="s">
        <v>184</v>
      </c>
      <c r="BT33" s="47" t="s">
        <v>184</v>
      </c>
      <c r="BU33" s="47">
        <v>-0.76519999999999999</v>
      </c>
    </row>
    <row r="34" spans="1:73">
      <c r="A34" t="s">
        <v>520</v>
      </c>
      <c r="B34" t="s">
        <v>512</v>
      </c>
      <c r="C34" t="s">
        <v>65</v>
      </c>
      <c r="D34">
        <v>33</v>
      </c>
      <c r="E34" s="69" t="str">
        <f t="shared" si="0"/>
        <v>SAsiaCondom</v>
      </c>
      <c r="F34" s="47">
        <v>8.9353999999999996</v>
      </c>
      <c r="G34" s="47">
        <v>11.2334</v>
      </c>
      <c r="H34" s="47">
        <v>8.5289000000000001</v>
      </c>
      <c r="I34" s="47">
        <v>6.4875999999999996</v>
      </c>
      <c r="J34" s="47">
        <v>11.2334</v>
      </c>
      <c r="K34" s="47">
        <v>7.4326999999999996</v>
      </c>
      <c r="L34" s="47">
        <v>9.3231000000000002</v>
      </c>
      <c r="M34" s="47">
        <v>8.9308999999999994</v>
      </c>
      <c r="N34" s="47">
        <v>9.1951999999999998</v>
      </c>
      <c r="O34" s="47">
        <v>7.1585000000000001</v>
      </c>
      <c r="P34" s="47">
        <v>11.873699999999999</v>
      </c>
      <c r="Q34" s="47">
        <v>8.4834999999999994</v>
      </c>
      <c r="R34" s="47">
        <v>10.0306</v>
      </c>
      <c r="S34" s="47">
        <v>9.1842000000000006</v>
      </c>
      <c r="T34" s="47">
        <v>8.5622000000000007</v>
      </c>
      <c r="U34" s="47">
        <v>8.9078999999999997</v>
      </c>
      <c r="V34" s="47">
        <v>8.9655000000000005</v>
      </c>
      <c r="W34" s="47">
        <v>9.8129000000000008</v>
      </c>
      <c r="X34" s="47">
        <v>8.3574999999999999</v>
      </c>
      <c r="Y34" s="47">
        <v>8.7159999999999993</v>
      </c>
      <c r="Z34" s="47">
        <v>9.2049000000000003</v>
      </c>
      <c r="AA34" s="47">
        <v>8.9755000000000003</v>
      </c>
      <c r="AB34" s="47">
        <v>8.8728999999999996</v>
      </c>
      <c r="AC34" s="47">
        <v>8.9755000000000003</v>
      </c>
      <c r="AD34" s="47">
        <v>8.3359000000000005</v>
      </c>
      <c r="AE34" s="47">
        <v>9.8447999999999993</v>
      </c>
      <c r="AF34" s="47">
        <v>10.269600000000001</v>
      </c>
      <c r="AG34" s="47">
        <v>7.81</v>
      </c>
      <c r="AH34" s="47">
        <v>8.6707000000000001</v>
      </c>
      <c r="AI34" s="47">
        <v>9.2766999999999999</v>
      </c>
      <c r="AJ34" s="47">
        <v>9.9144000000000005</v>
      </c>
      <c r="AK34" s="47">
        <v>8.7148000000000003</v>
      </c>
      <c r="AL34" s="47">
        <v>12.009399999999999</v>
      </c>
      <c r="AM34" s="47">
        <v>7.2374000000000001</v>
      </c>
      <c r="AN34" s="47">
        <v>9.5427</v>
      </c>
      <c r="AO34" s="47">
        <v>8.1323000000000008</v>
      </c>
      <c r="AP34" s="47">
        <v>13.5664</v>
      </c>
      <c r="AQ34" s="47">
        <v>8.0249000000000006</v>
      </c>
      <c r="AR34" s="47">
        <v>9.8725000000000005</v>
      </c>
      <c r="AS34" s="47">
        <v>9.7150999999999996</v>
      </c>
      <c r="AT34" s="47">
        <v>10.083500000000001</v>
      </c>
      <c r="AU34" s="47">
        <v>6.9671000000000003</v>
      </c>
      <c r="AV34" s="47">
        <v>8.7532999999999994</v>
      </c>
      <c r="AW34" s="47">
        <v>7.7634999999999996</v>
      </c>
      <c r="AX34" s="47">
        <v>9.4611999999999998</v>
      </c>
      <c r="AY34" s="47">
        <v>8.6321999999999992</v>
      </c>
      <c r="AZ34" s="47">
        <v>8.2614000000000001</v>
      </c>
      <c r="BA34" s="47">
        <v>9.4048999999999996</v>
      </c>
      <c r="BB34" s="47">
        <v>11.867000000000001</v>
      </c>
      <c r="BC34" s="47">
        <v>6.5125999999999999</v>
      </c>
      <c r="BD34" s="47">
        <v>9.5721000000000007</v>
      </c>
      <c r="BE34" s="47">
        <v>7.7697000000000003</v>
      </c>
      <c r="BF34" s="47">
        <v>7.1378000000000004</v>
      </c>
      <c r="BG34" s="47">
        <v>8.9320000000000004</v>
      </c>
      <c r="BH34" s="47">
        <v>11.4048</v>
      </c>
      <c r="BI34" s="47">
        <v>5.1437999999999997</v>
      </c>
      <c r="BJ34" s="47">
        <v>9.0619999999999994</v>
      </c>
      <c r="BK34" s="47">
        <v>6.69</v>
      </c>
      <c r="BL34" s="47">
        <v>10.425700000000001</v>
      </c>
      <c r="BM34" s="47">
        <v>9.2386999999999997</v>
      </c>
      <c r="BN34" s="47">
        <v>8.1090999999999998</v>
      </c>
      <c r="BO34" s="47">
        <v>10.1637</v>
      </c>
      <c r="BP34" s="47">
        <v>10.241300000000001</v>
      </c>
      <c r="BQ34" s="47">
        <v>9.9551999999999996</v>
      </c>
      <c r="BR34" s="47">
        <v>11.438000000000001</v>
      </c>
      <c r="BS34" s="47">
        <v>6.2812999999999999</v>
      </c>
      <c r="BT34" s="47">
        <v>10.1511</v>
      </c>
      <c r="BU34" s="47">
        <v>8.2881999999999998</v>
      </c>
    </row>
    <row r="35" spans="1:73">
      <c r="A35" t="s">
        <v>520</v>
      </c>
      <c r="B35" t="s">
        <v>512</v>
      </c>
      <c r="C35" t="s">
        <v>506</v>
      </c>
      <c r="D35">
        <v>34</v>
      </c>
      <c r="E35" s="69" t="str">
        <f t="shared" si="0"/>
        <v>SAsiaPeriAbst</v>
      </c>
      <c r="F35" s="47">
        <v>11.268599999999999</v>
      </c>
      <c r="G35" s="47">
        <v>18.584</v>
      </c>
      <c r="H35" s="47">
        <v>12.418900000000001</v>
      </c>
      <c r="I35" s="47">
        <v>4.1403999999999996</v>
      </c>
      <c r="J35" s="47">
        <v>18.584</v>
      </c>
      <c r="K35" s="47">
        <v>7.2407000000000004</v>
      </c>
      <c r="L35" s="47" t="s">
        <v>184</v>
      </c>
      <c r="M35" s="47">
        <v>11.2818</v>
      </c>
      <c r="N35" s="47">
        <v>12.5717</v>
      </c>
      <c r="O35" s="47">
        <v>12.022600000000001</v>
      </c>
      <c r="P35" s="47">
        <v>8.0777000000000001</v>
      </c>
      <c r="Q35" s="47">
        <v>12.1477</v>
      </c>
      <c r="R35" s="47">
        <v>9.9357000000000006</v>
      </c>
      <c r="S35" s="47">
        <v>12.984999999999999</v>
      </c>
      <c r="T35" s="47">
        <v>9.6920000000000002</v>
      </c>
      <c r="U35" s="47">
        <v>13.344200000000001</v>
      </c>
      <c r="V35" s="47">
        <v>8.0396000000000001</v>
      </c>
      <c r="W35" s="47">
        <v>9.4578000000000007</v>
      </c>
      <c r="X35" s="47">
        <v>11.9727</v>
      </c>
      <c r="Y35" s="47">
        <v>11.153</v>
      </c>
      <c r="Z35" s="47">
        <v>8.8453999999999997</v>
      </c>
      <c r="AA35" s="47">
        <v>12.045999999999999</v>
      </c>
      <c r="AB35" s="47">
        <v>10.6831</v>
      </c>
      <c r="AC35" s="47">
        <v>12.045999999999999</v>
      </c>
      <c r="AD35" s="47">
        <v>11.500400000000001</v>
      </c>
      <c r="AE35" s="47">
        <v>18.793500000000002</v>
      </c>
      <c r="AF35" s="47">
        <v>20.310199999999998</v>
      </c>
      <c r="AG35" s="47">
        <v>9.0122999999999998</v>
      </c>
      <c r="AH35" s="47">
        <v>15.750299999999999</v>
      </c>
      <c r="AI35" s="47">
        <v>11.360799999999999</v>
      </c>
      <c r="AJ35" s="47">
        <v>7.4808000000000003</v>
      </c>
      <c r="AK35" s="47">
        <v>8.2827999999999999</v>
      </c>
      <c r="AL35" s="47">
        <v>15.266500000000001</v>
      </c>
      <c r="AM35" s="47">
        <v>4.7645</v>
      </c>
      <c r="AN35" s="47">
        <v>9.3874999999999993</v>
      </c>
      <c r="AO35" s="47">
        <v>6.6353999999999997</v>
      </c>
      <c r="AP35" s="47">
        <v>14.725099999999999</v>
      </c>
      <c r="AQ35" s="47">
        <v>7.1180000000000003</v>
      </c>
      <c r="AR35" s="47">
        <v>9.8318999999999992</v>
      </c>
      <c r="AS35" s="47">
        <v>9.1851000000000003</v>
      </c>
      <c r="AT35" s="47">
        <v>19.842300000000002</v>
      </c>
      <c r="AU35" s="47">
        <v>7.2720000000000002</v>
      </c>
      <c r="AV35" s="47">
        <v>14.394600000000001</v>
      </c>
      <c r="AW35" s="47">
        <v>9.8774999999999995</v>
      </c>
      <c r="AX35" s="47">
        <v>19.8551</v>
      </c>
      <c r="AY35" s="47">
        <v>6.5285000000000002</v>
      </c>
      <c r="AZ35" s="47">
        <v>12.658799999999999</v>
      </c>
      <c r="BA35" s="47">
        <v>9.5078999999999994</v>
      </c>
      <c r="BB35" s="47">
        <v>17.361599999999999</v>
      </c>
      <c r="BC35" s="47">
        <v>8.3766999999999996</v>
      </c>
      <c r="BD35" s="47">
        <v>13.1922</v>
      </c>
      <c r="BE35" s="47">
        <v>10.1229</v>
      </c>
      <c r="BF35" s="47">
        <v>12.6541</v>
      </c>
      <c r="BG35" s="47">
        <v>11.759</v>
      </c>
      <c r="BH35" s="47">
        <v>17.2637</v>
      </c>
      <c r="BI35" s="47">
        <v>6.3715999999999999</v>
      </c>
      <c r="BJ35" s="47">
        <v>13.195499999999999</v>
      </c>
      <c r="BK35" s="47">
        <v>9.4840999999999998</v>
      </c>
      <c r="BL35" s="47">
        <v>9.0953999999999997</v>
      </c>
      <c r="BM35" s="47">
        <v>13.376200000000001</v>
      </c>
      <c r="BN35" s="47">
        <v>30.685500000000001</v>
      </c>
      <c r="BO35" s="47">
        <v>7.9173999999999998</v>
      </c>
      <c r="BP35" s="47">
        <v>-11.0738</v>
      </c>
      <c r="BQ35" s="47">
        <v>9.7904</v>
      </c>
      <c r="BR35" s="47">
        <v>17.5426</v>
      </c>
      <c r="BS35" s="47">
        <v>7.1032000000000002</v>
      </c>
      <c r="BT35" s="47">
        <v>21.959599999999998</v>
      </c>
      <c r="BU35" s="47">
        <v>7.3681000000000001</v>
      </c>
    </row>
    <row r="36" spans="1:73">
      <c r="A36" t="s">
        <v>520</v>
      </c>
      <c r="B36" t="s">
        <v>512</v>
      </c>
      <c r="C36" t="s">
        <v>507</v>
      </c>
      <c r="D36">
        <v>35</v>
      </c>
      <c r="E36" s="69" t="str">
        <f t="shared" si="0"/>
        <v>SAsiaWithdraw</v>
      </c>
      <c r="F36" s="47">
        <v>12.119899999999999</v>
      </c>
      <c r="G36" s="47">
        <v>16.758700000000001</v>
      </c>
      <c r="H36" s="47">
        <v>13.7727</v>
      </c>
      <c r="I36" s="47">
        <v>7.6428000000000003</v>
      </c>
      <c r="J36" s="47">
        <v>16.758700000000001</v>
      </c>
      <c r="K36" s="47">
        <v>10.180999999999999</v>
      </c>
      <c r="L36" s="47" t="s">
        <v>184</v>
      </c>
      <c r="M36" s="47">
        <v>12.0177</v>
      </c>
      <c r="N36" s="47">
        <v>15.2559</v>
      </c>
      <c r="O36" s="47">
        <v>11.1303</v>
      </c>
      <c r="P36" s="47">
        <v>9.5975999999999999</v>
      </c>
      <c r="Q36" s="47">
        <v>13.6007</v>
      </c>
      <c r="R36" s="47">
        <v>9.9817</v>
      </c>
      <c r="S36" s="47">
        <v>15.141</v>
      </c>
      <c r="T36" s="47">
        <v>9.1084999999999994</v>
      </c>
      <c r="U36" s="47">
        <v>13.209099999999999</v>
      </c>
      <c r="V36" s="47">
        <v>11.0817</v>
      </c>
      <c r="W36" s="47">
        <v>11.615600000000001</v>
      </c>
      <c r="X36" s="47">
        <v>12.3584</v>
      </c>
      <c r="Y36" s="47">
        <v>11.438599999999999</v>
      </c>
      <c r="Z36" s="47">
        <v>9.4853000000000005</v>
      </c>
      <c r="AA36" s="47">
        <v>13.312099999999999</v>
      </c>
      <c r="AB36" s="47">
        <v>10.977</v>
      </c>
      <c r="AC36" s="47">
        <v>13.312099999999999</v>
      </c>
      <c r="AD36" s="47">
        <v>12.0457</v>
      </c>
      <c r="AE36" s="47">
        <v>16.546099999999999</v>
      </c>
      <c r="AF36" s="47">
        <v>19.3186</v>
      </c>
      <c r="AG36" s="47">
        <v>10.4529</v>
      </c>
      <c r="AH36" s="47">
        <v>15.5212</v>
      </c>
      <c r="AI36" s="47">
        <v>11.0318</v>
      </c>
      <c r="AJ36" s="47">
        <v>8.3694000000000006</v>
      </c>
      <c r="AK36" s="47">
        <v>12.184799999999999</v>
      </c>
      <c r="AL36" s="47">
        <v>14.022600000000001</v>
      </c>
      <c r="AM36" s="47">
        <v>9.9286999999999992</v>
      </c>
      <c r="AN36" s="47">
        <v>14.7264</v>
      </c>
      <c r="AO36" s="47">
        <v>7.1805000000000003</v>
      </c>
      <c r="AP36" s="47">
        <v>12.936999999999999</v>
      </c>
      <c r="AQ36" s="47">
        <v>11.156700000000001</v>
      </c>
      <c r="AR36" s="47">
        <v>14.9923</v>
      </c>
      <c r="AS36" s="47">
        <v>7.4722999999999997</v>
      </c>
      <c r="AT36" s="47">
        <v>18.2865</v>
      </c>
      <c r="AU36" s="47">
        <v>9.6669</v>
      </c>
      <c r="AV36" s="47">
        <v>15.1021</v>
      </c>
      <c r="AW36" s="47">
        <v>9.8383000000000003</v>
      </c>
      <c r="AX36" s="47">
        <v>19.5244</v>
      </c>
      <c r="AY36" s="47">
        <v>8.1658000000000008</v>
      </c>
      <c r="AZ36" s="47">
        <v>14.676299999999999</v>
      </c>
      <c r="BA36" s="47">
        <v>8.5146999999999995</v>
      </c>
      <c r="BB36" s="47">
        <v>14.6694</v>
      </c>
      <c r="BC36" s="47">
        <v>12.5792</v>
      </c>
      <c r="BD36" s="47">
        <v>15.500500000000001</v>
      </c>
      <c r="BE36" s="47">
        <v>10.0017</v>
      </c>
      <c r="BF36" s="47">
        <v>13.307600000000001</v>
      </c>
      <c r="BG36" s="47">
        <v>13.742900000000001</v>
      </c>
      <c r="BH36" s="47">
        <v>16.785</v>
      </c>
      <c r="BI36" s="47">
        <v>10.893800000000001</v>
      </c>
      <c r="BJ36" s="47">
        <v>15.747999999999999</v>
      </c>
      <c r="BK36" s="47">
        <v>8.6875999999999998</v>
      </c>
      <c r="BL36" s="47">
        <v>9.3808000000000007</v>
      </c>
      <c r="BM36" s="47">
        <v>11.7384</v>
      </c>
      <c r="BN36" s="47">
        <v>-16.9206</v>
      </c>
      <c r="BO36" s="47">
        <v>9.5820000000000007</v>
      </c>
      <c r="BP36" s="47">
        <v>12.610300000000001</v>
      </c>
      <c r="BQ36" s="47">
        <v>9.3641000000000005</v>
      </c>
      <c r="BR36" s="47">
        <v>17.338699999999999</v>
      </c>
      <c r="BS36" s="47">
        <v>13.195</v>
      </c>
      <c r="BT36" s="47">
        <v>14.2141</v>
      </c>
      <c r="BU36" s="47">
        <v>8.4763999999999999</v>
      </c>
    </row>
    <row r="37" spans="1:73">
      <c r="A37" t="s">
        <v>520</v>
      </c>
      <c r="B37" t="s">
        <v>513</v>
      </c>
      <c r="C37" t="s">
        <v>0</v>
      </c>
      <c r="D37">
        <v>36</v>
      </c>
      <c r="E37" s="69" t="str">
        <f t="shared" si="0"/>
        <v>SEAsiaPill</v>
      </c>
      <c r="F37" s="47">
        <v>5.6548999999999996</v>
      </c>
      <c r="G37" s="47">
        <v>8.9061000000000003</v>
      </c>
      <c r="H37" s="47">
        <v>6.5772000000000004</v>
      </c>
      <c r="I37" s="47">
        <v>3.3237999999999999</v>
      </c>
      <c r="J37" s="47">
        <v>8.9061000000000003</v>
      </c>
      <c r="K37" s="47">
        <v>4.6234000000000002</v>
      </c>
      <c r="L37" s="47" t="s">
        <v>184</v>
      </c>
      <c r="M37" s="47">
        <v>5.5670999999999999</v>
      </c>
      <c r="N37" s="47">
        <v>7.5913000000000004</v>
      </c>
      <c r="O37" s="47">
        <v>4.9522000000000004</v>
      </c>
      <c r="P37" s="47">
        <v>3.9910000000000001</v>
      </c>
      <c r="Q37" s="47">
        <v>6.0885999999999996</v>
      </c>
      <c r="R37" s="47">
        <v>4.8636999999999997</v>
      </c>
      <c r="S37" s="47">
        <v>6.6135000000000002</v>
      </c>
      <c r="T37" s="47">
        <v>4.5080999999999998</v>
      </c>
      <c r="U37" s="47">
        <v>5.7737999999999996</v>
      </c>
      <c r="V37" s="47">
        <v>5.4562999999999997</v>
      </c>
      <c r="W37" s="47">
        <v>6.5286</v>
      </c>
      <c r="X37" s="47">
        <v>5.1562000000000001</v>
      </c>
      <c r="Y37" s="47">
        <v>4.8920000000000003</v>
      </c>
      <c r="Z37" s="47">
        <v>5.2461000000000002</v>
      </c>
      <c r="AA37" s="47">
        <v>6.1578999999999997</v>
      </c>
      <c r="AB37" s="47">
        <v>5.0141999999999998</v>
      </c>
      <c r="AC37" s="47">
        <v>6.1578999999999997</v>
      </c>
      <c r="AD37" s="47">
        <v>5.1769999999999996</v>
      </c>
      <c r="AE37" s="47">
        <v>6.5358000000000001</v>
      </c>
      <c r="AF37" s="47">
        <v>9.8451000000000004</v>
      </c>
      <c r="AG37" s="47">
        <v>4.2409999999999997</v>
      </c>
      <c r="AH37" s="47">
        <v>6.7111000000000001</v>
      </c>
      <c r="AI37" s="47">
        <v>4.7001999999999997</v>
      </c>
      <c r="AJ37" s="47">
        <v>4.3647</v>
      </c>
      <c r="AK37" s="47">
        <v>5.7868000000000004</v>
      </c>
      <c r="AL37" s="47">
        <v>6.5099</v>
      </c>
      <c r="AM37" s="47">
        <v>5.2015000000000002</v>
      </c>
      <c r="AN37" s="47">
        <v>6.4576000000000002</v>
      </c>
      <c r="AO37" s="47">
        <v>4.1619999999999999</v>
      </c>
      <c r="AP37" s="47">
        <v>9.2867999999999995</v>
      </c>
      <c r="AQ37" s="47">
        <v>5.7354000000000003</v>
      </c>
      <c r="AR37" s="47">
        <v>6.9718999999999998</v>
      </c>
      <c r="AS37" s="47">
        <v>5.9496000000000002</v>
      </c>
      <c r="AT37" s="47">
        <v>8.6841000000000008</v>
      </c>
      <c r="AU37" s="47">
        <v>3.9539</v>
      </c>
      <c r="AV37" s="47">
        <v>6.3921000000000001</v>
      </c>
      <c r="AW37" s="47">
        <v>3.7675999999999998</v>
      </c>
      <c r="AX37" s="47">
        <v>9.6979000000000006</v>
      </c>
      <c r="AY37" s="47">
        <v>3.5962000000000001</v>
      </c>
      <c r="AZ37" s="47">
        <v>5.6162000000000001</v>
      </c>
      <c r="BA37" s="47">
        <v>4.3898000000000001</v>
      </c>
      <c r="BB37" s="47">
        <v>8.4052000000000007</v>
      </c>
      <c r="BC37" s="47">
        <v>5.4375999999999998</v>
      </c>
      <c r="BD37" s="47">
        <v>7.3022</v>
      </c>
      <c r="BE37" s="47">
        <v>4.6204999999999998</v>
      </c>
      <c r="BF37" s="47">
        <v>5.3005000000000004</v>
      </c>
      <c r="BG37" s="47">
        <v>6.5693999999999999</v>
      </c>
      <c r="BH37" s="47">
        <v>8.3591999999999995</v>
      </c>
      <c r="BI37" s="47">
        <v>4.8440000000000003</v>
      </c>
      <c r="BJ37" s="47">
        <v>6.8792999999999997</v>
      </c>
      <c r="BK37" s="47">
        <v>4.0898000000000003</v>
      </c>
      <c r="BL37" s="47">
        <v>4.6649000000000003</v>
      </c>
      <c r="BM37" s="47">
        <v>5.1132999999999997</v>
      </c>
      <c r="BN37" s="47" t="s">
        <v>184</v>
      </c>
      <c r="BO37" s="47">
        <v>4.3532999999999999</v>
      </c>
      <c r="BP37" s="47">
        <v>5.0991999999999997</v>
      </c>
      <c r="BQ37" s="47">
        <v>4.7960000000000003</v>
      </c>
      <c r="BR37" s="47">
        <v>8.5850000000000009</v>
      </c>
      <c r="BS37" s="47">
        <v>5.4151999999999996</v>
      </c>
      <c r="BT37" s="47">
        <v>10.793699999999999</v>
      </c>
      <c r="BU37" s="47">
        <v>3.9904000000000002</v>
      </c>
    </row>
    <row r="38" spans="1:73">
      <c r="A38" t="s">
        <v>520</v>
      </c>
      <c r="B38" t="s">
        <v>513</v>
      </c>
      <c r="C38" t="s">
        <v>1</v>
      </c>
      <c r="D38">
        <v>37</v>
      </c>
      <c r="E38" s="69" t="str">
        <f t="shared" si="0"/>
        <v>SEAsiaIUD</v>
      </c>
      <c r="F38" s="47">
        <v>3.0821999999999998</v>
      </c>
      <c r="G38" s="47">
        <v>3.1356000000000002</v>
      </c>
      <c r="H38" s="47">
        <v>4.7568000000000001</v>
      </c>
      <c r="I38" s="47">
        <v>1.8561000000000001</v>
      </c>
      <c r="J38" s="47">
        <v>3.1356000000000002</v>
      </c>
      <c r="K38" s="47">
        <v>3.0402999999999998</v>
      </c>
      <c r="L38" s="47" t="s">
        <v>184</v>
      </c>
      <c r="M38" s="47">
        <v>3.0848</v>
      </c>
      <c r="N38" s="47">
        <v>3.9527999999999999</v>
      </c>
      <c r="O38" s="47">
        <v>2.4762</v>
      </c>
      <c r="P38" s="47">
        <v>3.706</v>
      </c>
      <c r="Q38" s="47">
        <v>3.3319000000000001</v>
      </c>
      <c r="R38" s="47">
        <v>2.5268000000000002</v>
      </c>
      <c r="S38" s="47">
        <v>2.9906999999999999</v>
      </c>
      <c r="T38" s="47">
        <v>3.1396999999999999</v>
      </c>
      <c r="U38" s="47">
        <v>3.6817000000000002</v>
      </c>
      <c r="V38" s="47">
        <v>1.9362999999999999</v>
      </c>
      <c r="W38" s="47">
        <v>1.5328999999999999</v>
      </c>
      <c r="X38" s="47">
        <v>3.4420000000000002</v>
      </c>
      <c r="Y38" s="47">
        <v>3.3871000000000002</v>
      </c>
      <c r="Z38" s="47">
        <v>3.7839999999999998</v>
      </c>
      <c r="AA38" s="47">
        <v>2.8601999999999999</v>
      </c>
      <c r="AB38" s="47">
        <v>3.5106999999999999</v>
      </c>
      <c r="AC38" s="47">
        <v>2.8601999999999999</v>
      </c>
      <c r="AD38" s="47">
        <v>3.9117999999999999</v>
      </c>
      <c r="AE38" s="47">
        <v>3.5114000000000001</v>
      </c>
      <c r="AF38" s="47">
        <v>3.4342000000000001</v>
      </c>
      <c r="AG38" s="47">
        <v>3.7119</v>
      </c>
      <c r="AH38" s="47">
        <v>3.6562000000000001</v>
      </c>
      <c r="AI38" s="47">
        <v>3.6981000000000002</v>
      </c>
      <c r="AJ38" s="47">
        <v>-1.4439</v>
      </c>
      <c r="AK38" s="47">
        <v>2.0333000000000001</v>
      </c>
      <c r="AL38" s="47">
        <v>-2.1181000000000001</v>
      </c>
      <c r="AM38" s="47">
        <v>1.9372</v>
      </c>
      <c r="AN38" s="47">
        <v>1.7050000000000001</v>
      </c>
      <c r="AO38" s="47">
        <v>2.0752999999999999</v>
      </c>
      <c r="AP38" s="47">
        <v>-0.54720000000000002</v>
      </c>
      <c r="AQ38" s="47">
        <v>1.6942999999999999</v>
      </c>
      <c r="AR38" s="47">
        <v>1.4598</v>
      </c>
      <c r="AS38" s="47">
        <v>1.6063000000000001</v>
      </c>
      <c r="AT38" s="47">
        <v>3.4931999999999999</v>
      </c>
      <c r="AU38" s="47">
        <v>3.3923000000000001</v>
      </c>
      <c r="AV38" s="47">
        <v>3.4159999999999999</v>
      </c>
      <c r="AW38" s="47">
        <v>3.4594</v>
      </c>
      <c r="AX38" s="47">
        <v>-4.6292</v>
      </c>
      <c r="AY38" s="47">
        <v>2.9798</v>
      </c>
      <c r="AZ38" s="47">
        <v>2.7315</v>
      </c>
      <c r="BA38" s="47">
        <v>3.9685000000000001</v>
      </c>
      <c r="BB38" s="47">
        <v>2.0295999999999998</v>
      </c>
      <c r="BC38" s="47">
        <v>3.0537999999999998</v>
      </c>
      <c r="BD38" s="47">
        <v>3.1076000000000001</v>
      </c>
      <c r="BE38" s="47">
        <v>2.6775000000000002</v>
      </c>
      <c r="BF38" s="47">
        <v>2.9401000000000002</v>
      </c>
      <c r="BG38" s="47">
        <v>3.4876999999999998</v>
      </c>
      <c r="BH38" s="47">
        <v>3.2585000000000002</v>
      </c>
      <c r="BI38" s="47">
        <v>3.3374999999999999</v>
      </c>
      <c r="BJ38" s="47">
        <v>3.3264999999999998</v>
      </c>
      <c r="BK38" s="47">
        <v>3.3306</v>
      </c>
      <c r="BL38" s="47">
        <v>4.1353</v>
      </c>
      <c r="BM38" s="47">
        <v>1.0461</v>
      </c>
      <c r="BN38" s="47" t="s">
        <v>184</v>
      </c>
      <c r="BO38" s="47">
        <v>2.5874999999999999</v>
      </c>
      <c r="BP38" s="47">
        <v>-1E-4</v>
      </c>
      <c r="BQ38" s="47">
        <v>2.9014000000000002</v>
      </c>
      <c r="BR38" s="47">
        <v>3.6069</v>
      </c>
      <c r="BS38" s="47">
        <v>2.4893000000000001</v>
      </c>
      <c r="BT38" s="47">
        <v>-1.5859000000000001</v>
      </c>
      <c r="BU38" s="47">
        <v>3.2728999999999999</v>
      </c>
    </row>
    <row r="39" spans="1:73">
      <c r="A39" t="s">
        <v>520</v>
      </c>
      <c r="B39" t="s">
        <v>513</v>
      </c>
      <c r="C39" t="s">
        <v>505</v>
      </c>
      <c r="D39">
        <v>38</v>
      </c>
      <c r="E39" s="69" t="str">
        <f t="shared" si="0"/>
        <v>SEAsiaInject</v>
      </c>
      <c r="F39" s="47">
        <v>1.4326000000000001</v>
      </c>
      <c r="G39" s="47">
        <v>1.7799</v>
      </c>
      <c r="H39" s="47">
        <v>1.296</v>
      </c>
      <c r="I39" s="47">
        <v>1.3292999999999999</v>
      </c>
      <c r="J39" s="47">
        <v>1.7799</v>
      </c>
      <c r="K39" s="47">
        <v>1.3208</v>
      </c>
      <c r="L39" s="47">
        <v>11.6241</v>
      </c>
      <c r="M39" s="47">
        <v>1.4127000000000001</v>
      </c>
      <c r="N39" s="47">
        <v>1.5109999999999999</v>
      </c>
      <c r="O39" s="47">
        <v>1.3463000000000001</v>
      </c>
      <c r="P39" s="47">
        <v>1.4986999999999999</v>
      </c>
      <c r="Q39" s="47">
        <v>1.3751</v>
      </c>
      <c r="R39" s="47">
        <v>1.5448999999999999</v>
      </c>
      <c r="S39" s="47">
        <v>1.5108999999999999</v>
      </c>
      <c r="T39" s="47">
        <v>1.3221000000000001</v>
      </c>
      <c r="U39" s="47">
        <v>1.522</v>
      </c>
      <c r="V39" s="47">
        <v>1.2785</v>
      </c>
      <c r="W39" s="47">
        <v>1.5358000000000001</v>
      </c>
      <c r="X39" s="47">
        <v>1.3633999999999999</v>
      </c>
      <c r="Y39" s="47">
        <v>2.1844000000000001</v>
      </c>
      <c r="Z39" s="47">
        <v>1.1532</v>
      </c>
      <c r="AA39" s="47">
        <v>1.2314000000000001</v>
      </c>
      <c r="AB39" s="47">
        <v>1.6794</v>
      </c>
      <c r="AC39" s="47">
        <v>1.2314000000000001</v>
      </c>
      <c r="AD39" s="47">
        <v>1.6798999999999999</v>
      </c>
      <c r="AE39" s="47">
        <v>1.3226</v>
      </c>
      <c r="AF39" s="47">
        <v>1.7439</v>
      </c>
      <c r="AG39" s="47">
        <v>1.4423999999999999</v>
      </c>
      <c r="AH39" s="47">
        <v>1.4844999999999999</v>
      </c>
      <c r="AI39" s="47">
        <v>1.5826</v>
      </c>
      <c r="AJ39" s="47">
        <v>1.6794</v>
      </c>
      <c r="AK39" s="47">
        <v>1.141</v>
      </c>
      <c r="AL39" s="47">
        <v>1.8817999999999999</v>
      </c>
      <c r="AM39" s="47">
        <v>1.1281000000000001</v>
      </c>
      <c r="AN39" s="47">
        <v>1.5546</v>
      </c>
      <c r="AO39" s="47">
        <v>0.87370000000000003</v>
      </c>
      <c r="AP39" s="47">
        <v>2.6581000000000001</v>
      </c>
      <c r="AQ39" s="47">
        <v>1.2074</v>
      </c>
      <c r="AR39" s="47">
        <v>1.6729000000000001</v>
      </c>
      <c r="AS39" s="47">
        <v>1.3453999999999999</v>
      </c>
      <c r="AT39" s="47">
        <v>1.2596000000000001</v>
      </c>
      <c r="AU39" s="47">
        <v>1.3974</v>
      </c>
      <c r="AV39" s="47">
        <v>1.4036</v>
      </c>
      <c r="AW39" s="47">
        <v>1.3055000000000001</v>
      </c>
      <c r="AX39" s="47">
        <v>1.4024000000000001</v>
      </c>
      <c r="AY39" s="47">
        <v>1.7448999999999999</v>
      </c>
      <c r="AZ39" s="47">
        <v>1.6662999999999999</v>
      </c>
      <c r="BA39" s="47">
        <v>1.6983999999999999</v>
      </c>
      <c r="BB39" s="47">
        <v>2.0160999999999998</v>
      </c>
      <c r="BC39" s="47">
        <v>0.95020000000000004</v>
      </c>
      <c r="BD39" s="47">
        <v>1.4021999999999999</v>
      </c>
      <c r="BE39" s="47">
        <v>0.93440000000000001</v>
      </c>
      <c r="BF39" s="47">
        <v>1.4984999999999999</v>
      </c>
      <c r="BG39" s="47">
        <v>1.3049999999999999</v>
      </c>
      <c r="BH39" s="47">
        <v>1.823</v>
      </c>
      <c r="BI39" s="47">
        <v>1.1293</v>
      </c>
      <c r="BJ39" s="47">
        <v>1.4004000000000001</v>
      </c>
      <c r="BK39" s="47">
        <v>1.3152999999999999</v>
      </c>
      <c r="BL39" s="47">
        <v>1.8777999999999999</v>
      </c>
      <c r="BM39" s="47">
        <v>0.98019999999999996</v>
      </c>
      <c r="BN39" s="47">
        <v>0.23769999999999999</v>
      </c>
      <c r="BO39" s="47">
        <v>1.5708</v>
      </c>
      <c r="BP39" s="47">
        <v>2.0901999999999998</v>
      </c>
      <c r="BQ39" s="47">
        <v>1.3326</v>
      </c>
      <c r="BR39" s="47">
        <v>1.6506000000000001</v>
      </c>
      <c r="BS39" s="47">
        <v>1.4256</v>
      </c>
      <c r="BT39" s="47">
        <v>3.2290000000000001</v>
      </c>
      <c r="BU39" s="47">
        <v>1.2242</v>
      </c>
    </row>
    <row r="40" spans="1:73">
      <c r="A40" t="s">
        <v>520</v>
      </c>
      <c r="B40" t="s">
        <v>513</v>
      </c>
      <c r="C40" t="s">
        <v>74</v>
      </c>
      <c r="D40">
        <v>39</v>
      </c>
      <c r="E40" s="69" t="str">
        <f t="shared" si="0"/>
        <v>SEAsiaImplant</v>
      </c>
      <c r="F40" s="47">
        <v>1.2253000000000001</v>
      </c>
      <c r="G40" s="47">
        <v>0</v>
      </c>
      <c r="H40" s="47">
        <v>2.8494999999999999</v>
      </c>
      <c r="I40" s="47">
        <v>0.88170000000000004</v>
      </c>
      <c r="J40" s="47">
        <v>0</v>
      </c>
      <c r="K40" s="47">
        <v>1.3925000000000001</v>
      </c>
      <c r="L40" s="47" t="s">
        <v>184</v>
      </c>
      <c r="M40" s="47">
        <v>1.2253000000000001</v>
      </c>
      <c r="N40" s="47">
        <v>1.2806999999999999</v>
      </c>
      <c r="O40" s="47">
        <v>0.48720000000000002</v>
      </c>
      <c r="P40" s="47">
        <v>3.2945000000000002</v>
      </c>
      <c r="Q40" s="47">
        <v>0.78369999999999995</v>
      </c>
      <c r="R40" s="47">
        <v>1.8498000000000001</v>
      </c>
      <c r="S40" s="47">
        <v>0.96220000000000006</v>
      </c>
      <c r="T40" s="47">
        <v>1.4057999999999999</v>
      </c>
      <c r="U40" s="47">
        <v>1.3471</v>
      </c>
      <c r="V40" s="47">
        <v>1.0029999999999999</v>
      </c>
      <c r="W40" s="47">
        <v>0</v>
      </c>
      <c r="X40" s="47">
        <v>1.9831000000000001</v>
      </c>
      <c r="Y40" s="47">
        <v>0.3231</v>
      </c>
      <c r="Z40" s="47">
        <v>2.4643000000000002</v>
      </c>
      <c r="AA40" s="47">
        <v>0.83509999999999995</v>
      </c>
      <c r="AB40" s="47">
        <v>1.6986000000000001</v>
      </c>
      <c r="AC40" s="47">
        <v>0.83509999999999995</v>
      </c>
      <c r="AD40" s="47">
        <v>1.3275999999999999</v>
      </c>
      <c r="AE40" s="47">
        <v>1.3866000000000001</v>
      </c>
      <c r="AF40" s="47">
        <v>0</v>
      </c>
      <c r="AG40" s="47">
        <v>1.5263</v>
      </c>
      <c r="AH40" s="47">
        <v>0.37369999999999998</v>
      </c>
      <c r="AI40" s="47">
        <v>1.9981</v>
      </c>
      <c r="AJ40" s="47">
        <v>3.7492999999999999</v>
      </c>
      <c r="AK40" s="47">
        <v>0.23250000000000001</v>
      </c>
      <c r="AL40" s="47">
        <v>0</v>
      </c>
      <c r="AM40" s="47">
        <v>1.1288</v>
      </c>
      <c r="AN40" s="47">
        <v>2.1353</v>
      </c>
      <c r="AO40" s="47">
        <v>0</v>
      </c>
      <c r="AP40" s="47">
        <v>0</v>
      </c>
      <c r="AQ40" s="47">
        <v>0</v>
      </c>
      <c r="AR40" s="47">
        <v>0</v>
      </c>
      <c r="AS40" s="47">
        <v>0</v>
      </c>
      <c r="AT40" s="47">
        <v>0</v>
      </c>
      <c r="AU40" s="47">
        <v>2.3130999999999999</v>
      </c>
      <c r="AV40" s="47">
        <v>1.4410000000000001</v>
      </c>
      <c r="AW40" s="47">
        <v>2.3946999999999998</v>
      </c>
      <c r="AX40" s="47">
        <v>0</v>
      </c>
      <c r="AY40" s="47">
        <v>1.8468</v>
      </c>
      <c r="AZ40" s="47">
        <v>1.4195</v>
      </c>
      <c r="BA40" s="47">
        <v>1.8366</v>
      </c>
      <c r="BB40" s="47">
        <v>0</v>
      </c>
      <c r="BC40" s="47">
        <v>0.99009999999999998</v>
      </c>
      <c r="BD40" s="47">
        <v>0.62529999999999997</v>
      </c>
      <c r="BE40" s="47">
        <v>1.0522</v>
      </c>
      <c r="BF40" s="47">
        <v>1.0782</v>
      </c>
      <c r="BG40" s="47">
        <v>0.57809999999999995</v>
      </c>
      <c r="BH40" s="47">
        <v>0</v>
      </c>
      <c r="BI40" s="47">
        <v>0.98360000000000003</v>
      </c>
      <c r="BJ40" s="47">
        <v>1.2447999999999999</v>
      </c>
      <c r="BK40" s="47">
        <v>0.2016</v>
      </c>
      <c r="BL40" s="47">
        <v>2.3102</v>
      </c>
      <c r="BM40" s="47">
        <v>1.3594999999999999</v>
      </c>
      <c r="BN40" s="47">
        <v>0</v>
      </c>
      <c r="BO40" s="47">
        <v>1.8642000000000001</v>
      </c>
      <c r="BP40" s="47">
        <v>0</v>
      </c>
      <c r="BQ40" s="47">
        <v>2.4531999999999998</v>
      </c>
      <c r="BR40" s="47">
        <v>0</v>
      </c>
      <c r="BS40" s="47">
        <v>1.2456</v>
      </c>
      <c r="BT40" s="47">
        <v>0</v>
      </c>
      <c r="BU40" s="47">
        <v>1.4717</v>
      </c>
    </row>
    <row r="41" spans="1:73">
      <c r="A41" t="s">
        <v>520</v>
      </c>
      <c r="B41" t="s">
        <v>513</v>
      </c>
      <c r="C41" t="s">
        <v>65</v>
      </c>
      <c r="D41">
        <v>40</v>
      </c>
      <c r="E41" s="69" t="str">
        <f t="shared" si="0"/>
        <v>SEAsiaCondom</v>
      </c>
      <c r="F41" s="47">
        <v>10.925599999999999</v>
      </c>
      <c r="G41" s="47">
        <v>13.950200000000001</v>
      </c>
      <c r="H41" s="47">
        <v>10.0067</v>
      </c>
      <c r="I41" s="47">
        <v>10.2479</v>
      </c>
      <c r="J41" s="47">
        <v>13.950200000000001</v>
      </c>
      <c r="K41" s="47">
        <v>10.1778</v>
      </c>
      <c r="L41" s="47">
        <v>5.7465000000000002</v>
      </c>
      <c r="M41" s="47">
        <v>11.0063</v>
      </c>
      <c r="N41" s="47">
        <v>12.1881</v>
      </c>
      <c r="O41" s="47">
        <v>9.2306000000000008</v>
      </c>
      <c r="P41" s="47">
        <v>13.679500000000001</v>
      </c>
      <c r="Q41" s="47">
        <v>10.264799999999999</v>
      </c>
      <c r="R41" s="47">
        <v>12.1808</v>
      </c>
      <c r="S41" s="47">
        <v>11.3399</v>
      </c>
      <c r="T41" s="47">
        <v>10.468400000000001</v>
      </c>
      <c r="U41" s="47">
        <v>13.483700000000001</v>
      </c>
      <c r="V41" s="47">
        <v>9.0055999999999994</v>
      </c>
      <c r="W41" s="47">
        <v>8.1792999999999996</v>
      </c>
      <c r="X41" s="47">
        <v>12.861000000000001</v>
      </c>
      <c r="Y41" s="47">
        <v>8.3926999999999996</v>
      </c>
      <c r="Z41" s="47">
        <v>13.336600000000001</v>
      </c>
      <c r="AA41" s="47">
        <v>11.1128</v>
      </c>
      <c r="AB41" s="47">
        <v>10.071999999999999</v>
      </c>
      <c r="AC41" s="47">
        <v>11.1128</v>
      </c>
      <c r="AD41" s="47">
        <v>12.789199999999999</v>
      </c>
      <c r="AE41" s="47">
        <v>13.8544</v>
      </c>
      <c r="AF41" s="47">
        <v>12.354799999999999</v>
      </c>
      <c r="AG41" s="47">
        <v>13.8521</v>
      </c>
      <c r="AH41" s="47">
        <v>10.476900000000001</v>
      </c>
      <c r="AI41" s="47">
        <v>15.9831</v>
      </c>
      <c r="AJ41" s="47">
        <v>4.2645</v>
      </c>
      <c r="AK41" s="47">
        <v>9.6402999999999999</v>
      </c>
      <c r="AL41" s="47">
        <v>15.6046</v>
      </c>
      <c r="AM41" s="47">
        <v>7.7145000000000001</v>
      </c>
      <c r="AN41" s="47">
        <v>11.844900000000001</v>
      </c>
      <c r="AO41" s="47">
        <v>5.6097000000000001</v>
      </c>
      <c r="AP41" s="47">
        <v>11.243</v>
      </c>
      <c r="AQ41" s="47">
        <v>7.7380000000000004</v>
      </c>
      <c r="AR41" s="47">
        <v>11.318</v>
      </c>
      <c r="AS41" s="47">
        <v>3.8367</v>
      </c>
      <c r="AT41" s="47">
        <v>15.481299999999999</v>
      </c>
      <c r="AU41" s="47">
        <v>12.041700000000001</v>
      </c>
      <c r="AV41" s="47">
        <v>11.3668</v>
      </c>
      <c r="AW41" s="47">
        <v>14.065899999999999</v>
      </c>
      <c r="AX41" s="47">
        <v>14.548</v>
      </c>
      <c r="AY41" s="47">
        <v>8.9548000000000005</v>
      </c>
      <c r="AZ41" s="47">
        <v>6.7289000000000003</v>
      </c>
      <c r="BA41" s="47">
        <v>12.4245</v>
      </c>
      <c r="BB41" s="47">
        <v>13.4815</v>
      </c>
      <c r="BC41" s="47">
        <v>10.512700000000001</v>
      </c>
      <c r="BD41" s="47">
        <v>12.3428</v>
      </c>
      <c r="BE41" s="47">
        <v>9.6683000000000003</v>
      </c>
      <c r="BF41" s="47">
        <v>9.3352000000000004</v>
      </c>
      <c r="BG41" s="47">
        <v>10.352499999999999</v>
      </c>
      <c r="BH41" s="47">
        <v>14.3461</v>
      </c>
      <c r="BI41" s="47">
        <v>8.6036000000000001</v>
      </c>
      <c r="BJ41" s="47">
        <v>11.4024</v>
      </c>
      <c r="BK41" s="47">
        <v>8.0172000000000008</v>
      </c>
      <c r="BL41" s="47">
        <v>10.710800000000001</v>
      </c>
      <c r="BM41" s="47">
        <v>13.046099999999999</v>
      </c>
      <c r="BN41" s="47" t="s">
        <v>184</v>
      </c>
      <c r="BO41" s="47">
        <v>12.4148</v>
      </c>
      <c r="BP41" s="47">
        <v>11.154299999999999</v>
      </c>
      <c r="BQ41" s="47">
        <v>12.4229</v>
      </c>
      <c r="BR41" s="47">
        <v>13.4604</v>
      </c>
      <c r="BS41" s="47">
        <v>10.1861</v>
      </c>
      <c r="BT41" s="47">
        <v>19.665700000000001</v>
      </c>
      <c r="BU41" s="47">
        <v>10.0998</v>
      </c>
    </row>
    <row r="42" spans="1:73">
      <c r="A42" t="s">
        <v>520</v>
      </c>
      <c r="B42" t="s">
        <v>513</v>
      </c>
      <c r="C42" t="s">
        <v>506</v>
      </c>
      <c r="D42">
        <v>41</v>
      </c>
      <c r="E42" s="69" t="str">
        <f t="shared" si="0"/>
        <v>SEAsiaPeriAbst</v>
      </c>
      <c r="F42" s="47">
        <v>20.9055</v>
      </c>
      <c r="G42" s="47">
        <v>28.1919</v>
      </c>
      <c r="H42" s="47">
        <v>22.539100000000001</v>
      </c>
      <c r="I42" s="47">
        <v>18.312100000000001</v>
      </c>
      <c r="J42" s="47">
        <v>28.1919</v>
      </c>
      <c r="K42" s="47">
        <v>19.516100000000002</v>
      </c>
      <c r="L42" s="47">
        <v>7.7176</v>
      </c>
      <c r="M42" s="47">
        <v>21.033799999999999</v>
      </c>
      <c r="N42" s="47">
        <v>22.757999999999999</v>
      </c>
      <c r="O42" s="47">
        <v>21.0472</v>
      </c>
      <c r="P42" s="47">
        <v>18.0456</v>
      </c>
      <c r="Q42" s="47">
        <v>21.771699999999999</v>
      </c>
      <c r="R42" s="47">
        <v>19.5611</v>
      </c>
      <c r="S42" s="47">
        <v>21.6282</v>
      </c>
      <c r="T42" s="47">
        <v>20.2469</v>
      </c>
      <c r="U42" s="47">
        <v>25.167100000000001</v>
      </c>
      <c r="V42" s="47">
        <v>16.570799999999998</v>
      </c>
      <c r="W42" s="47">
        <v>21.9374</v>
      </c>
      <c r="X42" s="47">
        <v>20.319800000000001</v>
      </c>
      <c r="Y42" s="47">
        <v>21.312799999999999</v>
      </c>
      <c r="Z42" s="47">
        <v>24.113399999999999</v>
      </c>
      <c r="AA42" s="47">
        <v>20.4604</v>
      </c>
      <c r="AB42" s="47">
        <v>22.459599999999998</v>
      </c>
      <c r="AC42" s="47">
        <v>20.4604</v>
      </c>
      <c r="AD42" s="47">
        <v>26.123799999999999</v>
      </c>
      <c r="AE42" s="47">
        <v>24.615500000000001</v>
      </c>
      <c r="AF42" s="47">
        <v>34.400799999999997</v>
      </c>
      <c r="AG42" s="47">
        <v>22.761700000000001</v>
      </c>
      <c r="AH42" s="47">
        <v>28.646000000000001</v>
      </c>
      <c r="AI42" s="47">
        <v>22.638100000000001</v>
      </c>
      <c r="AJ42" s="47">
        <v>5.3296999999999999</v>
      </c>
      <c r="AK42" s="47">
        <v>17.565799999999999</v>
      </c>
      <c r="AL42" s="47">
        <v>17.149899999999999</v>
      </c>
      <c r="AM42" s="47">
        <v>16.522400000000001</v>
      </c>
      <c r="AN42" s="47">
        <v>15.9527</v>
      </c>
      <c r="AO42" s="47">
        <v>17.229900000000001</v>
      </c>
      <c r="AP42" s="47">
        <v>30.797699999999999</v>
      </c>
      <c r="AQ42" s="47">
        <v>20.410799999999998</v>
      </c>
      <c r="AR42" s="47">
        <v>19.0243</v>
      </c>
      <c r="AS42" s="47">
        <v>25.390999999999998</v>
      </c>
      <c r="AT42" s="47">
        <v>26.735499999999998</v>
      </c>
      <c r="AU42" s="47">
        <v>18.996300000000002</v>
      </c>
      <c r="AV42" s="47">
        <v>23.4438</v>
      </c>
      <c r="AW42" s="47">
        <v>18.0062</v>
      </c>
      <c r="AX42" s="47">
        <v>45.397399999999998</v>
      </c>
      <c r="AY42" s="47">
        <v>17.6172</v>
      </c>
      <c r="AZ42" s="47">
        <v>26.6812</v>
      </c>
      <c r="BA42" s="47">
        <v>20.219200000000001</v>
      </c>
      <c r="BB42" s="47">
        <v>22.680399999999999</v>
      </c>
      <c r="BC42" s="47">
        <v>20.049700000000001</v>
      </c>
      <c r="BD42" s="47">
        <v>20.651599999999998</v>
      </c>
      <c r="BE42" s="47">
        <v>20.2348</v>
      </c>
      <c r="BF42" s="47">
        <v>27.2455</v>
      </c>
      <c r="BG42" s="47">
        <v>20.9803</v>
      </c>
      <c r="BH42" s="47">
        <v>25.521799999999999</v>
      </c>
      <c r="BI42" s="47">
        <v>20.569400000000002</v>
      </c>
      <c r="BJ42" s="47">
        <v>20.656099999999999</v>
      </c>
      <c r="BK42" s="47">
        <v>23.821100000000001</v>
      </c>
      <c r="BL42" s="47">
        <v>19.903199999999998</v>
      </c>
      <c r="BM42" s="47">
        <v>19.337199999999999</v>
      </c>
      <c r="BN42" s="47" t="s">
        <v>184</v>
      </c>
      <c r="BO42" s="47">
        <v>18.276599999999998</v>
      </c>
      <c r="BP42" s="47">
        <v>27.258400000000002</v>
      </c>
      <c r="BQ42" s="47">
        <v>17.898700000000002</v>
      </c>
      <c r="BR42" s="47">
        <v>25.8779</v>
      </c>
      <c r="BS42" s="47">
        <v>19.7563</v>
      </c>
      <c r="BT42" s="47">
        <v>45.882399999999997</v>
      </c>
      <c r="BU42" s="47">
        <v>19.3231</v>
      </c>
    </row>
    <row r="43" spans="1:73">
      <c r="A43" t="s">
        <v>520</v>
      </c>
      <c r="B43" t="s">
        <v>513</v>
      </c>
      <c r="C43" t="s">
        <v>507</v>
      </c>
      <c r="D43">
        <v>42</v>
      </c>
      <c r="E43" s="69" t="str">
        <f t="shared" si="0"/>
        <v>SEAsiaWithdraw</v>
      </c>
      <c r="F43" s="47">
        <v>22.642499999999998</v>
      </c>
      <c r="G43" s="47">
        <v>32.416400000000003</v>
      </c>
      <c r="H43" s="47">
        <v>23.6572</v>
      </c>
      <c r="I43" s="47">
        <v>17.935500000000001</v>
      </c>
      <c r="J43" s="47">
        <v>32.416400000000003</v>
      </c>
      <c r="K43" s="47">
        <v>19.932300000000001</v>
      </c>
      <c r="L43" s="47">
        <v>37.7545</v>
      </c>
      <c r="M43" s="47">
        <v>22.449200000000001</v>
      </c>
      <c r="N43" s="47">
        <v>23.3245</v>
      </c>
      <c r="O43" s="47">
        <v>22.394300000000001</v>
      </c>
      <c r="P43" s="47">
        <v>22.110199999999999</v>
      </c>
      <c r="Q43" s="47">
        <v>23.457999999999998</v>
      </c>
      <c r="R43" s="47">
        <v>21.288699999999999</v>
      </c>
      <c r="S43" s="47">
        <v>22.742100000000001</v>
      </c>
      <c r="T43" s="47">
        <v>22.542300000000001</v>
      </c>
      <c r="U43" s="47">
        <v>24.4419</v>
      </c>
      <c r="V43" s="47">
        <v>19.953399999999998</v>
      </c>
      <c r="W43" s="47">
        <v>23.078700000000001</v>
      </c>
      <c r="X43" s="47">
        <v>22.440300000000001</v>
      </c>
      <c r="Y43" s="47">
        <v>21.2666</v>
      </c>
      <c r="Z43" s="47">
        <v>15.7965</v>
      </c>
      <c r="AA43" s="47">
        <v>24.305800000000001</v>
      </c>
      <c r="AB43" s="47">
        <v>19.4086</v>
      </c>
      <c r="AC43" s="47">
        <v>24.305800000000001</v>
      </c>
      <c r="AD43" s="47">
        <v>19.4284</v>
      </c>
      <c r="AE43" s="47">
        <v>28.185199999999998</v>
      </c>
      <c r="AF43" s="47">
        <v>32.445099999999996</v>
      </c>
      <c r="AG43" s="47">
        <v>21.978200000000001</v>
      </c>
      <c r="AH43" s="47">
        <v>24.897300000000001</v>
      </c>
      <c r="AI43" s="47">
        <v>24.078800000000001</v>
      </c>
      <c r="AJ43" s="47">
        <v>19.393599999999999</v>
      </c>
      <c r="AK43" s="47">
        <v>20.12</v>
      </c>
      <c r="AL43" s="47">
        <v>32.479900000000001</v>
      </c>
      <c r="AM43" s="47">
        <v>17.064399999999999</v>
      </c>
      <c r="AN43" s="47">
        <v>20.166899999999998</v>
      </c>
      <c r="AO43" s="47">
        <v>19.6511</v>
      </c>
      <c r="AP43" s="47">
        <v>33.265999999999998</v>
      </c>
      <c r="AQ43" s="47">
        <v>19.881499999999999</v>
      </c>
      <c r="AR43" s="47">
        <v>25.3672</v>
      </c>
      <c r="AS43" s="47">
        <v>19.483699999999999</v>
      </c>
      <c r="AT43" s="47">
        <v>31.939299999999999</v>
      </c>
      <c r="AU43" s="47">
        <v>19.9514</v>
      </c>
      <c r="AV43" s="47">
        <v>21.134699999999999</v>
      </c>
      <c r="AW43" s="47">
        <v>23.489799999999999</v>
      </c>
      <c r="AX43" s="47">
        <v>26.730399999999999</v>
      </c>
      <c r="AY43" s="47">
        <v>17.372399999999999</v>
      </c>
      <c r="AZ43" s="47">
        <v>19.114100000000001</v>
      </c>
      <c r="BA43" s="47">
        <v>19.669</v>
      </c>
      <c r="BB43" s="47">
        <v>35.581899999999997</v>
      </c>
      <c r="BC43" s="47">
        <v>21.264199999999999</v>
      </c>
      <c r="BD43" s="47">
        <v>24.438500000000001</v>
      </c>
      <c r="BE43" s="47">
        <v>24.154800000000002</v>
      </c>
      <c r="BF43" s="47">
        <v>20.4925</v>
      </c>
      <c r="BG43" s="47">
        <v>24.559000000000001</v>
      </c>
      <c r="BH43" s="47">
        <v>32.277700000000003</v>
      </c>
      <c r="BI43" s="47">
        <v>19.043199999999999</v>
      </c>
      <c r="BJ43" s="47">
        <v>22.998000000000001</v>
      </c>
      <c r="BK43" s="47">
        <v>24.442699999999999</v>
      </c>
      <c r="BL43" s="47">
        <v>18.275400000000001</v>
      </c>
      <c r="BM43" s="47">
        <v>23.735800000000001</v>
      </c>
      <c r="BN43" s="47">
        <v>35.9542</v>
      </c>
      <c r="BO43" s="47">
        <v>20.967199999999998</v>
      </c>
      <c r="BP43" s="47">
        <v>21.221399999999999</v>
      </c>
      <c r="BQ43" s="47">
        <v>21.319500000000001</v>
      </c>
      <c r="BR43" s="47">
        <v>30.388500000000001</v>
      </c>
      <c r="BS43" s="47">
        <v>18.313600000000001</v>
      </c>
      <c r="BT43" s="47">
        <v>42.080500000000001</v>
      </c>
      <c r="BU43" s="47">
        <v>20.9971</v>
      </c>
    </row>
    <row r="44" spans="1:73">
      <c r="A44" t="s">
        <v>520</v>
      </c>
      <c r="B44" t="s">
        <v>514</v>
      </c>
      <c r="C44" t="s">
        <v>0</v>
      </c>
      <c r="D44">
        <v>43</v>
      </c>
      <c r="E44" s="69" t="str">
        <f t="shared" si="0"/>
        <v>LatAm_CribPill</v>
      </c>
      <c r="F44" s="47">
        <v>6.4310999999999998</v>
      </c>
      <c r="G44" s="47">
        <v>8.85</v>
      </c>
      <c r="H44" s="47">
        <v>5.7100999999999997</v>
      </c>
      <c r="I44" s="47">
        <v>3.3856999999999999</v>
      </c>
      <c r="J44" s="47">
        <v>8.85</v>
      </c>
      <c r="K44" s="47">
        <v>4.4619</v>
      </c>
      <c r="L44" s="47">
        <v>4.8147000000000002</v>
      </c>
      <c r="M44" s="47">
        <v>6.6660000000000004</v>
      </c>
      <c r="N44" s="47">
        <v>6.3483000000000001</v>
      </c>
      <c r="O44" s="47">
        <v>6.7664</v>
      </c>
      <c r="P44" s="47">
        <v>5.8715000000000002</v>
      </c>
      <c r="Q44" s="47">
        <v>6.3037999999999998</v>
      </c>
      <c r="R44" s="47">
        <v>6.8022</v>
      </c>
      <c r="S44" s="47">
        <v>6.0602999999999998</v>
      </c>
      <c r="T44" s="47">
        <v>7.2382999999999997</v>
      </c>
      <c r="U44" s="47">
        <v>8.1417999999999999</v>
      </c>
      <c r="V44" s="47">
        <v>4.5198999999999998</v>
      </c>
      <c r="W44" s="47">
        <v>6.5986000000000002</v>
      </c>
      <c r="X44" s="47">
        <v>6.0129999999999999</v>
      </c>
      <c r="Y44" s="47">
        <v>8.0578000000000003</v>
      </c>
      <c r="Z44" s="47">
        <v>5.1661999999999999</v>
      </c>
      <c r="AA44" s="47">
        <v>6.1559999999999997</v>
      </c>
      <c r="AB44" s="47">
        <v>6.7721999999999998</v>
      </c>
      <c r="AC44" s="47">
        <v>6.1559999999999997</v>
      </c>
      <c r="AD44" s="47">
        <v>7.9622000000000002</v>
      </c>
      <c r="AE44" s="47">
        <v>8.3904999999999994</v>
      </c>
      <c r="AF44" s="47">
        <v>10.569900000000001</v>
      </c>
      <c r="AG44" s="47">
        <v>5.7698999999999998</v>
      </c>
      <c r="AH44" s="47">
        <v>7.7580999999999998</v>
      </c>
      <c r="AI44" s="47">
        <v>8.8628999999999998</v>
      </c>
      <c r="AJ44" s="47">
        <v>4.2030000000000003</v>
      </c>
      <c r="AK44" s="47">
        <v>4.649</v>
      </c>
      <c r="AL44" s="47">
        <v>6.4332000000000003</v>
      </c>
      <c r="AM44" s="47">
        <v>3.2399</v>
      </c>
      <c r="AN44" s="47">
        <v>4.3407</v>
      </c>
      <c r="AO44" s="47">
        <v>4.9760999999999997</v>
      </c>
      <c r="AP44" s="47">
        <v>9.1921999999999997</v>
      </c>
      <c r="AQ44" s="47">
        <v>4.5715000000000003</v>
      </c>
      <c r="AR44" s="47">
        <v>6.2979000000000003</v>
      </c>
      <c r="AS44" s="47">
        <v>7.2542999999999997</v>
      </c>
      <c r="AT44" s="47">
        <v>8.0533999999999999</v>
      </c>
      <c r="AU44" s="47">
        <v>4.1657999999999999</v>
      </c>
      <c r="AV44" s="47">
        <v>5.4646999999999997</v>
      </c>
      <c r="AW44" s="47">
        <v>7.1882000000000001</v>
      </c>
      <c r="AX44" s="47">
        <v>10.428699999999999</v>
      </c>
      <c r="AY44" s="47">
        <v>4.3581000000000003</v>
      </c>
      <c r="AZ44" s="47">
        <v>6.2202000000000002</v>
      </c>
      <c r="BA44" s="47">
        <v>7.6715</v>
      </c>
      <c r="BB44" s="47">
        <v>7.8243999999999998</v>
      </c>
      <c r="BC44" s="47">
        <v>4.5586000000000002</v>
      </c>
      <c r="BD44" s="47">
        <v>5.9489000000000001</v>
      </c>
      <c r="BE44" s="47">
        <v>6.7398999999999996</v>
      </c>
      <c r="BF44" s="47">
        <v>7.1524999999999999</v>
      </c>
      <c r="BG44" s="47">
        <v>5.8390000000000004</v>
      </c>
      <c r="BH44" s="47">
        <v>8.3376000000000001</v>
      </c>
      <c r="BI44" s="47">
        <v>3.6425999999999998</v>
      </c>
      <c r="BJ44" s="47">
        <v>6.2662000000000004</v>
      </c>
      <c r="BK44" s="47">
        <v>6.4592999999999998</v>
      </c>
      <c r="BL44" s="47">
        <v>6.2243000000000004</v>
      </c>
      <c r="BM44" s="47">
        <v>8.3131000000000004</v>
      </c>
      <c r="BN44" s="47">
        <v>17.596299999999999</v>
      </c>
      <c r="BO44" s="47">
        <v>5.6304999999999996</v>
      </c>
      <c r="BP44" s="47">
        <v>4.5393999999999997</v>
      </c>
      <c r="BQ44" s="47">
        <v>7.9184000000000001</v>
      </c>
      <c r="BR44" s="47">
        <v>8.0452999999999992</v>
      </c>
      <c r="BS44" s="47">
        <v>3.6371000000000002</v>
      </c>
      <c r="BT44" s="47">
        <v>13.041399999999999</v>
      </c>
      <c r="BU44" s="47">
        <v>5.5145999999999997</v>
      </c>
    </row>
    <row r="45" spans="1:73">
      <c r="A45" t="s">
        <v>520</v>
      </c>
      <c r="B45" t="s">
        <v>514</v>
      </c>
      <c r="C45" t="s">
        <v>1</v>
      </c>
      <c r="D45">
        <v>44</v>
      </c>
      <c r="E45" s="69" t="str">
        <f t="shared" si="0"/>
        <v>LatAm_CribIUD</v>
      </c>
      <c r="F45" s="47">
        <v>3.6467999999999998</v>
      </c>
      <c r="G45" s="47">
        <v>5.1311</v>
      </c>
      <c r="H45" s="47">
        <v>4.6574</v>
      </c>
      <c r="I45" s="47">
        <v>1.792</v>
      </c>
      <c r="J45" s="47">
        <v>5.1311</v>
      </c>
      <c r="K45" s="47">
        <v>3.0573999999999999</v>
      </c>
      <c r="L45" s="47">
        <v>4.7062999999999997</v>
      </c>
      <c r="M45" s="47">
        <v>3.5886999999999998</v>
      </c>
      <c r="N45" s="47">
        <v>4.4485000000000001</v>
      </c>
      <c r="O45" s="47">
        <v>3.5796000000000001</v>
      </c>
      <c r="P45" s="47">
        <v>1.8032999999999999</v>
      </c>
      <c r="Q45" s="47">
        <v>3.6478999999999999</v>
      </c>
      <c r="R45" s="47">
        <v>3.6413000000000002</v>
      </c>
      <c r="S45" s="47">
        <v>4.4488000000000003</v>
      </c>
      <c r="T45" s="47">
        <v>2.5402999999999998</v>
      </c>
      <c r="U45" s="47">
        <v>3.1716000000000002</v>
      </c>
      <c r="V45" s="47">
        <v>3.9340000000000002</v>
      </c>
      <c r="W45" s="47">
        <v>3.8506</v>
      </c>
      <c r="X45" s="47">
        <v>2.9253</v>
      </c>
      <c r="Y45" s="47">
        <v>4.1706000000000003</v>
      </c>
      <c r="Z45" s="47">
        <v>4.1654999999999998</v>
      </c>
      <c r="AA45" s="47">
        <v>3.4045000000000001</v>
      </c>
      <c r="AB45" s="47">
        <v>4.1528</v>
      </c>
      <c r="AC45" s="47">
        <v>3.4045000000000001</v>
      </c>
      <c r="AD45" s="47">
        <v>2.82</v>
      </c>
      <c r="AE45" s="47">
        <v>3.5693000000000001</v>
      </c>
      <c r="AF45" s="47">
        <v>4.3498000000000001</v>
      </c>
      <c r="AG45" s="47">
        <v>2.4786999999999999</v>
      </c>
      <c r="AH45" s="47">
        <v>3.4373</v>
      </c>
      <c r="AI45" s="47">
        <v>2.8384</v>
      </c>
      <c r="AJ45" s="47">
        <v>6.4581999999999997</v>
      </c>
      <c r="AK45" s="47">
        <v>3.3513999999999999</v>
      </c>
      <c r="AL45" s="47">
        <v>5.7906000000000004</v>
      </c>
      <c r="AM45" s="47">
        <v>3.3471000000000002</v>
      </c>
      <c r="AN45" s="47">
        <v>5.0484999999999998</v>
      </c>
      <c r="AO45" s="47">
        <v>2.3672</v>
      </c>
      <c r="AP45" s="47">
        <v>5.5563000000000002</v>
      </c>
      <c r="AQ45" s="47">
        <v>3.2107999999999999</v>
      </c>
      <c r="AR45" s="47">
        <v>4.7125000000000004</v>
      </c>
      <c r="AS45" s="47">
        <v>2.6408999999999998</v>
      </c>
      <c r="AT45" s="47">
        <v>3.8237999999999999</v>
      </c>
      <c r="AU45" s="47">
        <v>2.4908000000000001</v>
      </c>
      <c r="AV45" s="47">
        <v>3.5097</v>
      </c>
      <c r="AW45" s="47">
        <v>2.246</v>
      </c>
      <c r="AX45" s="47">
        <v>4.2895000000000003</v>
      </c>
      <c r="AY45" s="47">
        <v>4.1136999999999997</v>
      </c>
      <c r="AZ45" s="47">
        <v>6.3512000000000004</v>
      </c>
      <c r="BA45" s="47">
        <v>1.8251999999999999</v>
      </c>
      <c r="BB45" s="47">
        <v>5.4936999999999996</v>
      </c>
      <c r="BC45" s="47">
        <v>2.5735000000000001</v>
      </c>
      <c r="BD45" s="47">
        <v>3.6991000000000001</v>
      </c>
      <c r="BE45" s="47">
        <v>2.9304000000000001</v>
      </c>
      <c r="BF45" s="47">
        <v>4.4795999999999996</v>
      </c>
      <c r="BG45" s="47">
        <v>3.4081999999999999</v>
      </c>
      <c r="BH45" s="47">
        <v>5.0914999999999999</v>
      </c>
      <c r="BI45" s="47">
        <v>2.7254</v>
      </c>
      <c r="BJ45" s="47">
        <v>4.1231999999999998</v>
      </c>
      <c r="BK45" s="47">
        <v>2.4058999999999999</v>
      </c>
      <c r="BL45" s="47">
        <v>3.8414999999999999</v>
      </c>
      <c r="BM45" s="47">
        <v>3.3841000000000001</v>
      </c>
      <c r="BN45" s="47">
        <v>5.3804999999999996</v>
      </c>
      <c r="BO45" s="47">
        <v>3.5078999999999998</v>
      </c>
      <c r="BP45" s="47">
        <v>6.2485999999999997</v>
      </c>
      <c r="BQ45" s="47">
        <v>2.6461000000000001</v>
      </c>
      <c r="BR45" s="47">
        <v>5.0891000000000002</v>
      </c>
      <c r="BS45" s="47">
        <v>4.0427999999999997</v>
      </c>
      <c r="BT45" s="47">
        <v>5.1074000000000002</v>
      </c>
      <c r="BU45" s="47">
        <v>2.0785</v>
      </c>
    </row>
    <row r="46" spans="1:73">
      <c r="A46" t="s">
        <v>520</v>
      </c>
      <c r="B46" t="s">
        <v>514</v>
      </c>
      <c r="C46" t="s">
        <v>505</v>
      </c>
      <c r="D46">
        <v>45</v>
      </c>
      <c r="E46" s="69" t="str">
        <f t="shared" si="0"/>
        <v>LatAm_CribInject</v>
      </c>
      <c r="F46" s="47">
        <v>4.0906000000000002</v>
      </c>
      <c r="G46" s="47">
        <v>5.1166</v>
      </c>
      <c r="H46" s="47">
        <v>3.5937000000000001</v>
      </c>
      <c r="I46" s="47">
        <v>2.8130999999999999</v>
      </c>
      <c r="J46" s="47">
        <v>5.1166</v>
      </c>
      <c r="K46" s="47">
        <v>3.1867999999999999</v>
      </c>
      <c r="L46" s="47">
        <v>3.8123999999999998</v>
      </c>
      <c r="M46" s="47">
        <v>4.1322999999999999</v>
      </c>
      <c r="N46" s="47">
        <v>4.1886000000000001</v>
      </c>
      <c r="O46" s="47">
        <v>3.9428999999999998</v>
      </c>
      <c r="P46" s="47">
        <v>4.0892999999999997</v>
      </c>
      <c r="Q46" s="47">
        <v>4.1071</v>
      </c>
      <c r="R46" s="47">
        <v>4.0453999999999999</v>
      </c>
      <c r="S46" s="47">
        <v>4.1776999999999997</v>
      </c>
      <c r="T46" s="47">
        <v>3.9198</v>
      </c>
      <c r="U46" s="47">
        <v>3.6654</v>
      </c>
      <c r="V46" s="47">
        <v>4.6288</v>
      </c>
      <c r="W46" s="47">
        <v>4.6822999999999997</v>
      </c>
      <c r="X46" s="47">
        <v>2.9163999999999999</v>
      </c>
      <c r="Y46" s="47">
        <v>3.2079</v>
      </c>
      <c r="Z46" s="47">
        <v>4.2694999999999999</v>
      </c>
      <c r="AA46" s="47">
        <v>4.3775000000000004</v>
      </c>
      <c r="AB46" s="47">
        <v>3.6955</v>
      </c>
      <c r="AC46" s="47">
        <v>4.3775000000000004</v>
      </c>
      <c r="AD46" s="47">
        <v>2.9944000000000002</v>
      </c>
      <c r="AE46" s="47">
        <v>4.4470999999999998</v>
      </c>
      <c r="AF46" s="47">
        <v>4.9477000000000002</v>
      </c>
      <c r="AG46" s="47">
        <v>2.5194000000000001</v>
      </c>
      <c r="AH46" s="47">
        <v>3.8275999999999999</v>
      </c>
      <c r="AI46" s="47">
        <v>3.4180000000000001</v>
      </c>
      <c r="AJ46" s="47">
        <v>5.4656000000000002</v>
      </c>
      <c r="AK46" s="47">
        <v>4.3197000000000001</v>
      </c>
      <c r="AL46" s="47">
        <v>5.3318000000000003</v>
      </c>
      <c r="AM46" s="47">
        <v>4.0130999999999997</v>
      </c>
      <c r="AN46" s="47">
        <v>4.5476999999999999</v>
      </c>
      <c r="AO46" s="47">
        <v>4.8464999999999998</v>
      </c>
      <c r="AP46" s="47">
        <v>5.8242000000000003</v>
      </c>
      <c r="AQ46" s="47">
        <v>3.6154999999999999</v>
      </c>
      <c r="AR46" s="47">
        <v>4.9154</v>
      </c>
      <c r="AS46" s="47">
        <v>4.1818</v>
      </c>
      <c r="AT46" s="47">
        <v>3.5752000000000002</v>
      </c>
      <c r="AU46" s="47">
        <v>2.3994</v>
      </c>
      <c r="AV46" s="47">
        <v>2.5817999999999999</v>
      </c>
      <c r="AW46" s="47">
        <v>3.4830000000000001</v>
      </c>
      <c r="AX46" s="47">
        <v>4.9817</v>
      </c>
      <c r="AY46" s="47">
        <v>2.8633999999999999</v>
      </c>
      <c r="AZ46" s="47">
        <v>3.8984000000000001</v>
      </c>
      <c r="BA46" s="47">
        <v>3.4152999999999998</v>
      </c>
      <c r="BB46" s="47">
        <v>5.1887999999999996</v>
      </c>
      <c r="BC46" s="47">
        <v>3.4857999999999998</v>
      </c>
      <c r="BD46" s="47">
        <v>4.3463000000000003</v>
      </c>
      <c r="BE46" s="47">
        <v>4.4557000000000002</v>
      </c>
      <c r="BF46" s="47">
        <v>4.3472</v>
      </c>
      <c r="BG46" s="47">
        <v>3.9943</v>
      </c>
      <c r="BH46" s="47">
        <v>5.1383999999999999</v>
      </c>
      <c r="BI46" s="47">
        <v>2.5531999999999999</v>
      </c>
      <c r="BJ46" s="47">
        <v>4.1010999999999997</v>
      </c>
      <c r="BK46" s="47">
        <v>4.1329000000000002</v>
      </c>
      <c r="BL46" s="47">
        <v>2.8614999999999999</v>
      </c>
      <c r="BM46" s="47">
        <v>6.8337000000000003</v>
      </c>
      <c r="BN46" s="47">
        <v>4.8461999999999996</v>
      </c>
      <c r="BO46" s="47">
        <v>3.9718</v>
      </c>
      <c r="BP46" s="47">
        <v>4.7530999999999999</v>
      </c>
      <c r="BQ46" s="47">
        <v>3.7425000000000002</v>
      </c>
      <c r="BR46" s="47">
        <v>4.8829000000000002</v>
      </c>
      <c r="BS46" s="47">
        <v>3.2183999999999999</v>
      </c>
      <c r="BT46" s="47">
        <v>6.19</v>
      </c>
      <c r="BU46" s="47">
        <v>3.1493000000000002</v>
      </c>
    </row>
    <row r="47" spans="1:73">
      <c r="A47" t="s">
        <v>520</v>
      </c>
      <c r="B47" t="s">
        <v>514</v>
      </c>
      <c r="C47" t="s">
        <v>74</v>
      </c>
      <c r="D47">
        <v>46</v>
      </c>
      <c r="E47" s="69" t="str">
        <f t="shared" si="0"/>
        <v>LatAm_CribImplant</v>
      </c>
      <c r="F47" s="47">
        <v>0.14710000000000001</v>
      </c>
      <c r="G47" s="47">
        <v>0.18909999999999999</v>
      </c>
      <c r="H47" s="47">
        <v>0.1721</v>
      </c>
      <c r="I47" s="47">
        <v>0</v>
      </c>
      <c r="J47" s="47">
        <v>0.18909999999999999</v>
      </c>
      <c r="K47" s="47">
        <v>9.9199999999999997E-2</v>
      </c>
      <c r="L47" s="47">
        <v>8.5599999999999996E-2</v>
      </c>
      <c r="M47" s="47">
        <v>0.16400000000000001</v>
      </c>
      <c r="N47" s="47">
        <v>0.15140000000000001</v>
      </c>
      <c r="O47" s="47">
        <v>0.15409999999999999</v>
      </c>
      <c r="P47" s="47">
        <v>0</v>
      </c>
      <c r="Q47" s="47">
        <v>0.1113</v>
      </c>
      <c r="R47" s="47">
        <v>0.3876</v>
      </c>
      <c r="S47" s="47">
        <v>0.12620000000000001</v>
      </c>
      <c r="T47" s="47">
        <v>0.1782</v>
      </c>
      <c r="U47" s="47">
        <v>0.19650000000000001</v>
      </c>
      <c r="V47" s="47">
        <v>0.10050000000000001</v>
      </c>
      <c r="W47" s="47">
        <v>8.2199999999999995E-2</v>
      </c>
      <c r="X47" s="47">
        <v>0.51700000000000002</v>
      </c>
      <c r="Y47" s="47">
        <v>0.85860000000000003</v>
      </c>
      <c r="Z47" s="47">
        <v>0</v>
      </c>
      <c r="AA47" s="47">
        <v>8.2400000000000001E-2</v>
      </c>
      <c r="AB47" s="47">
        <v>0.49909999999999999</v>
      </c>
      <c r="AC47" s="47">
        <v>8.2400000000000001E-2</v>
      </c>
      <c r="AD47" s="47">
        <v>0.6038</v>
      </c>
      <c r="AE47" s="47">
        <v>5.3600000000000002E-2</v>
      </c>
      <c r="AF47" s="47">
        <v>0.3569</v>
      </c>
      <c r="AG47" s="47">
        <v>0</v>
      </c>
      <c r="AH47" s="47">
        <v>0.27489999999999998</v>
      </c>
      <c r="AI47" s="47">
        <v>9.5100000000000004E-2</v>
      </c>
      <c r="AJ47" s="47">
        <v>0</v>
      </c>
      <c r="AK47" s="47">
        <v>0.10630000000000001</v>
      </c>
      <c r="AL47" s="47">
        <v>0</v>
      </c>
      <c r="AM47" s="47">
        <v>0.18329999999999999</v>
      </c>
      <c r="AN47" s="47">
        <v>0</v>
      </c>
      <c r="AO47" s="47">
        <v>0.28710000000000002</v>
      </c>
      <c r="AP47" s="47">
        <v>4.4699999999999997E-2</v>
      </c>
      <c r="AQ47" s="47">
        <v>0.11700000000000001</v>
      </c>
      <c r="AR47" s="47">
        <v>0</v>
      </c>
      <c r="AS47" s="47">
        <v>0.2077</v>
      </c>
      <c r="AT47" s="47">
        <v>1.0314000000000001</v>
      </c>
      <c r="AU47" s="47">
        <v>0</v>
      </c>
      <c r="AV47" s="47">
        <v>0.80520000000000003</v>
      </c>
      <c r="AW47" s="47">
        <v>0</v>
      </c>
      <c r="AX47" s="47">
        <v>1.0159</v>
      </c>
      <c r="AY47" s="47">
        <v>0</v>
      </c>
      <c r="AZ47" s="47">
        <v>0.92589999999999995</v>
      </c>
      <c r="BA47" s="47">
        <v>0</v>
      </c>
      <c r="BB47" s="47">
        <v>4.4299999999999999E-2</v>
      </c>
      <c r="BC47" s="47">
        <v>0.1177</v>
      </c>
      <c r="BD47" s="47">
        <v>0</v>
      </c>
      <c r="BE47" s="47">
        <v>0.22059999999999999</v>
      </c>
      <c r="BF47" s="47">
        <v>0.72499999999999998</v>
      </c>
      <c r="BG47" s="47">
        <v>2.5600000000000001E-2</v>
      </c>
      <c r="BH47" s="47">
        <v>0.1918</v>
      </c>
      <c r="BI47" s="47">
        <v>0</v>
      </c>
      <c r="BJ47" s="47">
        <v>0.13139999999999999</v>
      </c>
      <c r="BK47" s="47">
        <v>7.0499999999999993E-2</v>
      </c>
      <c r="BL47" s="47">
        <v>0</v>
      </c>
      <c r="BM47" s="47">
        <v>0.64229999999999998</v>
      </c>
      <c r="BN47" s="47">
        <v>0</v>
      </c>
      <c r="BO47" s="47">
        <v>0.40910000000000002</v>
      </c>
      <c r="BP47" s="47">
        <v>0</v>
      </c>
      <c r="BQ47" s="47">
        <v>0.4647</v>
      </c>
      <c r="BR47" s="47">
        <v>0.20569999999999999</v>
      </c>
      <c r="BS47" s="47">
        <v>0</v>
      </c>
      <c r="BT47" s="47">
        <v>0.1449</v>
      </c>
      <c r="BU47" s="47">
        <v>0.193</v>
      </c>
    </row>
    <row r="48" spans="1:73">
      <c r="A48" t="s">
        <v>520</v>
      </c>
      <c r="B48" t="s">
        <v>514</v>
      </c>
      <c r="C48" t="s">
        <v>65</v>
      </c>
      <c r="D48">
        <v>47</v>
      </c>
      <c r="E48" s="69" t="str">
        <f t="shared" si="0"/>
        <v>LatAm_CribCondom</v>
      </c>
      <c r="F48" s="47">
        <v>5.6246999999999998</v>
      </c>
      <c r="G48" s="47">
        <v>6.3945999999999996</v>
      </c>
      <c r="H48" s="47">
        <v>5.4002999999999997</v>
      </c>
      <c r="I48" s="47">
        <v>4.2325999999999997</v>
      </c>
      <c r="J48" s="47">
        <v>6.3945999999999996</v>
      </c>
      <c r="K48" s="47">
        <v>4.7297000000000002</v>
      </c>
      <c r="L48" s="47">
        <v>5.3554000000000004</v>
      </c>
      <c r="M48" s="47">
        <v>5.8231000000000002</v>
      </c>
      <c r="N48" s="47">
        <v>5.6326000000000001</v>
      </c>
      <c r="O48" s="47">
        <v>5.4759000000000002</v>
      </c>
      <c r="P48" s="47">
        <v>6.0979000000000001</v>
      </c>
      <c r="Q48" s="47">
        <v>5.5530999999999997</v>
      </c>
      <c r="R48" s="47">
        <v>6.0795000000000003</v>
      </c>
      <c r="S48" s="47">
        <v>5.9021999999999997</v>
      </c>
      <c r="T48" s="47">
        <v>4.7176999999999998</v>
      </c>
      <c r="U48" s="47">
        <v>7.2351000000000001</v>
      </c>
      <c r="V48" s="47">
        <v>4.5214999999999996</v>
      </c>
      <c r="W48" s="47">
        <v>5.5891999999999999</v>
      </c>
      <c r="X48" s="47">
        <v>5.7751999999999999</v>
      </c>
      <c r="Y48" s="47">
        <v>6.2271000000000001</v>
      </c>
      <c r="Z48" s="47">
        <v>5.1365999999999996</v>
      </c>
      <c r="AA48" s="47">
        <v>5.6265000000000001</v>
      </c>
      <c r="AB48" s="47">
        <v>5.6359000000000004</v>
      </c>
      <c r="AC48" s="47">
        <v>5.6265000000000001</v>
      </c>
      <c r="AD48" s="47">
        <v>7.3886000000000003</v>
      </c>
      <c r="AE48" s="47">
        <v>7.1676000000000002</v>
      </c>
      <c r="AF48" s="47">
        <v>7.6532</v>
      </c>
      <c r="AG48" s="47">
        <v>6.6353</v>
      </c>
      <c r="AH48" s="47">
        <v>7.2199</v>
      </c>
      <c r="AI48" s="47">
        <v>7.2267000000000001</v>
      </c>
      <c r="AJ48" s="47">
        <v>2.6494</v>
      </c>
      <c r="AK48" s="47">
        <v>4.7942999999999998</v>
      </c>
      <c r="AL48" s="47">
        <v>5.3830999999999998</v>
      </c>
      <c r="AM48" s="47">
        <v>3.6509</v>
      </c>
      <c r="AN48" s="47">
        <v>5.0597000000000003</v>
      </c>
      <c r="AO48" s="47">
        <v>2.5701999999999998</v>
      </c>
      <c r="AP48" s="47">
        <v>6.4454000000000002</v>
      </c>
      <c r="AQ48" s="47">
        <v>4.63</v>
      </c>
      <c r="AR48" s="47">
        <v>5.9394</v>
      </c>
      <c r="AS48" s="47">
        <v>4.423</v>
      </c>
      <c r="AT48" s="47">
        <v>6.2111000000000001</v>
      </c>
      <c r="AU48" s="47">
        <v>5.1624999999999996</v>
      </c>
      <c r="AV48" s="47">
        <v>5.7297000000000002</v>
      </c>
      <c r="AW48" s="47">
        <v>5.8276000000000003</v>
      </c>
      <c r="AX48" s="47">
        <v>6.5606</v>
      </c>
      <c r="AY48" s="47">
        <v>4.9085999999999999</v>
      </c>
      <c r="AZ48" s="47">
        <v>5.7134999999999998</v>
      </c>
      <c r="BA48" s="47">
        <v>5.4494999999999996</v>
      </c>
      <c r="BB48" s="47">
        <v>6.3691000000000004</v>
      </c>
      <c r="BC48" s="47">
        <v>4.6601999999999997</v>
      </c>
      <c r="BD48" s="47">
        <v>5.9417999999999997</v>
      </c>
      <c r="BE48" s="47">
        <v>4.3673999999999999</v>
      </c>
      <c r="BF48" s="47">
        <v>5.5454999999999997</v>
      </c>
      <c r="BG48" s="47">
        <v>5.5563000000000002</v>
      </c>
      <c r="BH48" s="47">
        <v>6.3860999999999999</v>
      </c>
      <c r="BI48" s="47">
        <v>4.2393000000000001</v>
      </c>
      <c r="BJ48" s="47">
        <v>5.7731000000000003</v>
      </c>
      <c r="BK48" s="47">
        <v>4.3864999999999998</v>
      </c>
      <c r="BL48" s="47">
        <v>5.7629999999999999</v>
      </c>
      <c r="BM48" s="47">
        <v>6.3384</v>
      </c>
      <c r="BN48" s="47">
        <v>6.9337</v>
      </c>
      <c r="BO48" s="47">
        <v>6.0229999999999997</v>
      </c>
      <c r="BP48" s="47">
        <v>8.0023</v>
      </c>
      <c r="BQ48" s="47">
        <v>5.1447000000000003</v>
      </c>
      <c r="BR48" s="47">
        <v>6.5180999999999996</v>
      </c>
      <c r="BS48" s="47">
        <v>4.8204000000000002</v>
      </c>
      <c r="BT48" s="47">
        <v>5.3270999999999997</v>
      </c>
      <c r="BU48" s="47">
        <v>4.5335000000000001</v>
      </c>
    </row>
    <row r="49" spans="1:73">
      <c r="A49" t="s">
        <v>520</v>
      </c>
      <c r="B49" t="s">
        <v>514</v>
      </c>
      <c r="C49" t="s">
        <v>506</v>
      </c>
      <c r="D49">
        <v>48</v>
      </c>
      <c r="E49" s="69" t="str">
        <f t="shared" si="0"/>
        <v>LatAm_CribPeriAbst</v>
      </c>
      <c r="F49" s="47">
        <v>27.2941</v>
      </c>
      <c r="G49" s="47">
        <v>35.374899999999997</v>
      </c>
      <c r="H49" s="47">
        <v>29.084700000000002</v>
      </c>
      <c r="I49" s="47">
        <v>20.045500000000001</v>
      </c>
      <c r="J49" s="47">
        <v>35.374899999999997</v>
      </c>
      <c r="K49" s="47">
        <v>23.388400000000001</v>
      </c>
      <c r="L49" s="47">
        <v>22.787700000000001</v>
      </c>
      <c r="M49" s="47">
        <v>28.0444</v>
      </c>
      <c r="N49" s="47">
        <v>27.877800000000001</v>
      </c>
      <c r="O49" s="47">
        <v>25.5398</v>
      </c>
      <c r="P49" s="47">
        <v>28.783799999999999</v>
      </c>
      <c r="Q49" s="47">
        <v>27.325700000000001</v>
      </c>
      <c r="R49" s="47">
        <v>27.177199999999999</v>
      </c>
      <c r="S49" s="47">
        <v>26.5868</v>
      </c>
      <c r="T49" s="47">
        <v>28.357500000000002</v>
      </c>
      <c r="U49" s="47">
        <v>31.064599999999999</v>
      </c>
      <c r="V49" s="47">
        <v>23.865300000000001</v>
      </c>
      <c r="W49" s="47">
        <v>26.043399999999998</v>
      </c>
      <c r="X49" s="47">
        <v>30.1919</v>
      </c>
      <c r="Y49" s="47">
        <v>30.425799999999999</v>
      </c>
      <c r="Z49" s="47">
        <v>27.0945</v>
      </c>
      <c r="AA49" s="47">
        <v>26.247299999999999</v>
      </c>
      <c r="AB49" s="47">
        <v>29.099399999999999</v>
      </c>
      <c r="AC49" s="47">
        <v>26.247299999999999</v>
      </c>
      <c r="AD49" s="47">
        <v>31.847300000000001</v>
      </c>
      <c r="AE49" s="47">
        <v>30.026</v>
      </c>
      <c r="AF49" s="47">
        <v>38.951099999999997</v>
      </c>
      <c r="AG49" s="47">
        <v>26.791399999999999</v>
      </c>
      <c r="AH49" s="47">
        <v>30.0656</v>
      </c>
      <c r="AI49" s="47">
        <v>32.178800000000003</v>
      </c>
      <c r="AJ49" s="47">
        <v>21.3599</v>
      </c>
      <c r="AK49" s="47">
        <v>24.425999999999998</v>
      </c>
      <c r="AL49" s="47">
        <v>31.656300000000002</v>
      </c>
      <c r="AM49" s="47">
        <v>20.505800000000001</v>
      </c>
      <c r="AN49" s="47">
        <v>24.090299999999999</v>
      </c>
      <c r="AO49" s="47">
        <v>23.336500000000001</v>
      </c>
      <c r="AP49" s="47">
        <v>33.316400000000002</v>
      </c>
      <c r="AQ49" s="47">
        <v>22.658899999999999</v>
      </c>
      <c r="AR49" s="47">
        <v>25.774100000000001</v>
      </c>
      <c r="AS49" s="47">
        <v>26.496600000000001</v>
      </c>
      <c r="AT49" s="47">
        <v>39.863300000000002</v>
      </c>
      <c r="AU49" s="47">
        <v>25.142399999999999</v>
      </c>
      <c r="AV49" s="47">
        <v>28.913499999999999</v>
      </c>
      <c r="AW49" s="47">
        <v>31.576499999999999</v>
      </c>
      <c r="AX49" s="47">
        <v>40.693399999999997</v>
      </c>
      <c r="AY49" s="47">
        <v>25.382300000000001</v>
      </c>
      <c r="AZ49" s="47">
        <v>28.236799999999999</v>
      </c>
      <c r="BA49" s="47">
        <v>29.7471</v>
      </c>
      <c r="BB49" s="47">
        <v>33.357300000000002</v>
      </c>
      <c r="BC49" s="47">
        <v>21.982600000000001</v>
      </c>
      <c r="BD49" s="47">
        <v>25.9696</v>
      </c>
      <c r="BE49" s="47">
        <v>26.874700000000001</v>
      </c>
      <c r="BF49" s="47">
        <v>30.559899999999999</v>
      </c>
      <c r="BG49" s="47">
        <v>26.408100000000001</v>
      </c>
      <c r="BH49" s="47">
        <v>34.881100000000004</v>
      </c>
      <c r="BI49" s="47">
        <v>20.853200000000001</v>
      </c>
      <c r="BJ49" s="47">
        <v>26.709199999999999</v>
      </c>
      <c r="BK49" s="47">
        <v>29.798100000000002</v>
      </c>
      <c r="BL49" s="47">
        <v>28.1008</v>
      </c>
      <c r="BM49" s="47">
        <v>25.371400000000001</v>
      </c>
      <c r="BN49" s="47">
        <v>42.8</v>
      </c>
      <c r="BO49" s="47">
        <v>26.206</v>
      </c>
      <c r="BP49" s="47">
        <v>25.669799999999999</v>
      </c>
      <c r="BQ49" s="47">
        <v>27.625599999999999</v>
      </c>
      <c r="BR49" s="47">
        <v>32.533499999999997</v>
      </c>
      <c r="BS49" s="47">
        <v>21.74</v>
      </c>
      <c r="BT49" s="47">
        <v>49.480899999999998</v>
      </c>
      <c r="BU49" s="47">
        <v>24.969000000000001</v>
      </c>
    </row>
    <row r="50" spans="1:73">
      <c r="A50" t="s">
        <v>520</v>
      </c>
      <c r="B50" t="s">
        <v>514</v>
      </c>
      <c r="C50" t="s">
        <v>507</v>
      </c>
      <c r="D50">
        <v>49</v>
      </c>
      <c r="E50" s="69" t="str">
        <f t="shared" si="0"/>
        <v>LatAm_CribWithdraw</v>
      </c>
      <c r="F50" s="47">
        <v>17.6188</v>
      </c>
      <c r="G50" s="47">
        <v>21.0471</v>
      </c>
      <c r="H50" s="47">
        <v>14.9666</v>
      </c>
      <c r="I50" s="47">
        <v>13.971</v>
      </c>
      <c r="J50" s="47">
        <v>21.0471</v>
      </c>
      <c r="K50" s="47">
        <v>14.382400000000001</v>
      </c>
      <c r="L50" s="47">
        <v>18.9678</v>
      </c>
      <c r="M50" s="47">
        <v>17.2072</v>
      </c>
      <c r="N50" s="47">
        <v>18.5776</v>
      </c>
      <c r="O50" s="47">
        <v>14.765000000000001</v>
      </c>
      <c r="P50" s="47">
        <v>19.2577</v>
      </c>
      <c r="Q50" s="47">
        <v>17.633299999999998</v>
      </c>
      <c r="R50" s="47">
        <v>17.573399999999999</v>
      </c>
      <c r="S50" s="47">
        <v>18.1113</v>
      </c>
      <c r="T50" s="47">
        <v>16.461400000000001</v>
      </c>
      <c r="U50" s="47">
        <v>19.782399999999999</v>
      </c>
      <c r="V50" s="47">
        <v>14.8895</v>
      </c>
      <c r="W50" s="47">
        <v>17.133099999999999</v>
      </c>
      <c r="X50" s="47">
        <v>18.5625</v>
      </c>
      <c r="Y50" s="47">
        <v>18.592199999999998</v>
      </c>
      <c r="Z50" s="47">
        <v>16.958600000000001</v>
      </c>
      <c r="AA50" s="47">
        <v>17.436699999999998</v>
      </c>
      <c r="AB50" s="47">
        <v>17.889800000000001</v>
      </c>
      <c r="AC50" s="47">
        <v>17.436699999999998</v>
      </c>
      <c r="AD50" s="47">
        <v>19.303100000000001</v>
      </c>
      <c r="AE50" s="47">
        <v>20.398399999999999</v>
      </c>
      <c r="AF50" s="47">
        <v>23.945499999999999</v>
      </c>
      <c r="AG50" s="47">
        <v>16.118500000000001</v>
      </c>
      <c r="AH50" s="47">
        <v>20.326000000000001</v>
      </c>
      <c r="AI50" s="47">
        <v>18.845600000000001</v>
      </c>
      <c r="AJ50" s="47">
        <v>13.0786</v>
      </c>
      <c r="AK50" s="47">
        <v>15.3703</v>
      </c>
      <c r="AL50" s="47">
        <v>17.691299999999998</v>
      </c>
      <c r="AM50" s="47">
        <v>12.0151</v>
      </c>
      <c r="AN50" s="47">
        <v>15.8498</v>
      </c>
      <c r="AO50" s="47">
        <v>11.3492</v>
      </c>
      <c r="AP50" s="47">
        <v>20.4312</v>
      </c>
      <c r="AQ50" s="47">
        <v>13.7049</v>
      </c>
      <c r="AR50" s="47">
        <v>17.768000000000001</v>
      </c>
      <c r="AS50" s="47">
        <v>15.391299999999999</v>
      </c>
      <c r="AT50" s="47">
        <v>22.429200000000002</v>
      </c>
      <c r="AU50" s="47">
        <v>15.5367</v>
      </c>
      <c r="AV50" s="47">
        <v>18.866199999999999</v>
      </c>
      <c r="AW50" s="47">
        <v>18.014700000000001</v>
      </c>
      <c r="AX50" s="47">
        <v>21.4758</v>
      </c>
      <c r="AY50" s="47">
        <v>15.76</v>
      </c>
      <c r="AZ50" s="47">
        <v>17.896699999999999</v>
      </c>
      <c r="BA50" s="47">
        <v>17.8596</v>
      </c>
      <c r="BB50" s="47">
        <v>20.850300000000001</v>
      </c>
      <c r="BC50" s="47">
        <v>13.041700000000001</v>
      </c>
      <c r="BD50" s="47">
        <v>18.217500000000001</v>
      </c>
      <c r="BE50" s="47">
        <v>14.5741</v>
      </c>
      <c r="BF50" s="47">
        <v>17.8979</v>
      </c>
      <c r="BG50" s="47">
        <v>17.524799999999999</v>
      </c>
      <c r="BH50" s="47">
        <v>20.520700000000001</v>
      </c>
      <c r="BI50" s="47">
        <v>12.8887</v>
      </c>
      <c r="BJ50" s="47">
        <v>18.277000000000001</v>
      </c>
      <c r="BK50" s="47">
        <v>14.2706</v>
      </c>
      <c r="BL50" s="47">
        <v>17.8749</v>
      </c>
      <c r="BM50" s="47">
        <v>16.7483</v>
      </c>
      <c r="BN50" s="47">
        <v>32.5458</v>
      </c>
      <c r="BO50" s="47">
        <v>16.198699999999999</v>
      </c>
      <c r="BP50" s="47">
        <v>16.721699999999998</v>
      </c>
      <c r="BQ50" s="47">
        <v>17.9252</v>
      </c>
      <c r="BR50" s="47">
        <v>20.516999999999999</v>
      </c>
      <c r="BS50" s="47">
        <v>14.1769</v>
      </c>
      <c r="BT50" s="47">
        <v>25.619599999999998</v>
      </c>
      <c r="BU50" s="47">
        <v>14.5899</v>
      </c>
    </row>
    <row r="51" spans="1:73">
      <c r="A51" t="s">
        <v>520</v>
      </c>
      <c r="B51" t="s">
        <v>515</v>
      </c>
      <c r="C51" t="s">
        <v>0</v>
      </c>
      <c r="D51">
        <v>50</v>
      </c>
      <c r="E51" s="69" t="str">
        <f t="shared" si="0"/>
        <v>In69Pill</v>
      </c>
      <c r="F51" s="47">
        <v>6.4062000000000001</v>
      </c>
      <c r="G51" s="47">
        <v>8.1679999999999993</v>
      </c>
      <c r="H51" s="47">
        <v>6.6432000000000002</v>
      </c>
      <c r="I51" s="47">
        <v>4.4028999999999998</v>
      </c>
      <c r="J51" s="47">
        <v>8.1679999999999993</v>
      </c>
      <c r="K51" s="47">
        <v>5.3808999999999996</v>
      </c>
      <c r="L51" s="47">
        <v>6.7842000000000002</v>
      </c>
      <c r="M51" s="47">
        <v>6.3917000000000002</v>
      </c>
      <c r="N51" s="47">
        <v>7.1978999999999997</v>
      </c>
      <c r="O51" s="47">
        <v>6.1734</v>
      </c>
      <c r="P51" s="47">
        <v>5.6771000000000003</v>
      </c>
      <c r="Q51" s="47">
        <v>6.7312000000000003</v>
      </c>
      <c r="R51" s="47">
        <v>5.9290000000000003</v>
      </c>
      <c r="S51" s="47">
        <v>6.5709999999999997</v>
      </c>
      <c r="T51" s="47">
        <v>6.1383999999999999</v>
      </c>
      <c r="U51" s="47">
        <v>6.8932000000000002</v>
      </c>
      <c r="V51" s="47">
        <v>5.8939000000000004</v>
      </c>
      <c r="W51" s="47">
        <v>6.4336000000000002</v>
      </c>
      <c r="X51" s="47">
        <v>6.3887</v>
      </c>
      <c r="Y51" s="47">
        <v>6.3640999999999996</v>
      </c>
      <c r="Z51" s="47">
        <v>5.6505000000000001</v>
      </c>
      <c r="AA51" s="47">
        <v>6.7009999999999996</v>
      </c>
      <c r="AB51" s="47">
        <v>6.1375999999999999</v>
      </c>
      <c r="AC51" s="47">
        <v>6.7009999999999996</v>
      </c>
      <c r="AD51" s="47">
        <v>6.3818000000000001</v>
      </c>
      <c r="AE51" s="47">
        <v>7.8090999999999999</v>
      </c>
      <c r="AF51" s="47">
        <v>9.0277999999999992</v>
      </c>
      <c r="AG51" s="47">
        <v>5.5202</v>
      </c>
      <c r="AH51" s="47">
        <v>7.0285000000000002</v>
      </c>
      <c r="AI51" s="47">
        <v>6.7008999999999999</v>
      </c>
      <c r="AJ51" s="47">
        <v>5.726</v>
      </c>
      <c r="AK51" s="47">
        <v>6.0053000000000001</v>
      </c>
      <c r="AL51" s="47">
        <v>7.1547999999999998</v>
      </c>
      <c r="AM51" s="47">
        <v>5.2431000000000001</v>
      </c>
      <c r="AN51" s="47">
        <v>6.1379000000000001</v>
      </c>
      <c r="AO51" s="47">
        <v>5.4352999999999998</v>
      </c>
      <c r="AP51" s="47">
        <v>8.0298999999999996</v>
      </c>
      <c r="AQ51" s="47">
        <v>5.5505000000000004</v>
      </c>
      <c r="AR51" s="47">
        <v>6.3486000000000002</v>
      </c>
      <c r="AS51" s="47">
        <v>6.5984999999999996</v>
      </c>
      <c r="AT51" s="47">
        <v>8.2453000000000003</v>
      </c>
      <c r="AU51" s="47">
        <v>5.2760999999999996</v>
      </c>
      <c r="AV51" s="47">
        <v>6.7195</v>
      </c>
      <c r="AW51" s="47">
        <v>5.9089999999999998</v>
      </c>
      <c r="AX51" s="47">
        <v>7.6219999999999999</v>
      </c>
      <c r="AY51" s="47">
        <v>5.3624000000000001</v>
      </c>
      <c r="AZ51" s="47">
        <v>5.9949000000000003</v>
      </c>
      <c r="BA51" s="47">
        <v>6.3358999999999996</v>
      </c>
      <c r="BB51" s="47">
        <v>8.6841000000000008</v>
      </c>
      <c r="BC51" s="47">
        <v>5.4038000000000004</v>
      </c>
      <c r="BD51" s="47">
        <v>7.1295999999999999</v>
      </c>
      <c r="BE51" s="47">
        <v>5.8730000000000002</v>
      </c>
      <c r="BF51" s="47">
        <v>6.2676999999999996</v>
      </c>
      <c r="BG51" s="47">
        <v>7.0610999999999997</v>
      </c>
      <c r="BH51" s="47">
        <v>7.9443999999999999</v>
      </c>
      <c r="BI51" s="47">
        <v>5.1536</v>
      </c>
      <c r="BJ51" s="47">
        <v>7.0061999999999998</v>
      </c>
      <c r="BK51" s="47">
        <v>5.7061999999999999</v>
      </c>
      <c r="BL51" s="47">
        <v>6.0206999999999997</v>
      </c>
      <c r="BM51" s="47">
        <v>5.7354000000000003</v>
      </c>
      <c r="BN51" s="47">
        <v>10.609400000000001</v>
      </c>
      <c r="BO51" s="47">
        <v>5.5399000000000003</v>
      </c>
      <c r="BP51" s="47">
        <v>5.2066999999999997</v>
      </c>
      <c r="BQ51" s="47">
        <v>6.3514999999999997</v>
      </c>
      <c r="BR51" s="47">
        <v>7.7948000000000004</v>
      </c>
      <c r="BS51" s="47">
        <v>5.3307000000000002</v>
      </c>
      <c r="BT51" s="47">
        <v>10.221</v>
      </c>
      <c r="BU51" s="47">
        <v>5.4295999999999998</v>
      </c>
    </row>
    <row r="52" spans="1:73">
      <c r="A52" t="s">
        <v>520</v>
      </c>
      <c r="B52" t="s">
        <v>515</v>
      </c>
      <c r="C52" t="s">
        <v>1</v>
      </c>
      <c r="D52">
        <v>51</v>
      </c>
      <c r="E52" s="69" t="str">
        <f t="shared" si="0"/>
        <v>In69IUD</v>
      </c>
      <c r="F52" s="47">
        <v>2.3206000000000002</v>
      </c>
      <c r="G52" s="47">
        <v>2.798</v>
      </c>
      <c r="H52" s="47">
        <v>3.5819000000000001</v>
      </c>
      <c r="I52" s="47">
        <v>1.3018000000000001</v>
      </c>
      <c r="J52" s="47">
        <v>2.798</v>
      </c>
      <c r="K52" s="47">
        <v>2.1791999999999998</v>
      </c>
      <c r="L52" s="47">
        <v>2.4318</v>
      </c>
      <c r="M52" s="47">
        <v>2.3199999999999998</v>
      </c>
      <c r="N52" s="47">
        <v>3.1133999999999999</v>
      </c>
      <c r="O52" s="47">
        <v>2.3100999999999998</v>
      </c>
      <c r="P52" s="47">
        <v>1.5769</v>
      </c>
      <c r="Q52" s="47">
        <v>2.79</v>
      </c>
      <c r="R52" s="47">
        <v>1.7543</v>
      </c>
      <c r="S52" s="47">
        <v>2.3411</v>
      </c>
      <c r="T52" s="47">
        <v>2.2978999999999998</v>
      </c>
      <c r="U52" s="47">
        <v>2.4994000000000001</v>
      </c>
      <c r="V52" s="47">
        <v>2.1124999999999998</v>
      </c>
      <c r="W52" s="47">
        <v>2.141</v>
      </c>
      <c r="X52" s="47">
        <v>2.4277000000000002</v>
      </c>
      <c r="Y52" s="47">
        <v>2.6355</v>
      </c>
      <c r="Z52" s="47">
        <v>2.7740999999999998</v>
      </c>
      <c r="AA52" s="47">
        <v>2.1764999999999999</v>
      </c>
      <c r="AB52" s="47">
        <v>2.6682000000000001</v>
      </c>
      <c r="AC52" s="47">
        <v>2.1764999999999999</v>
      </c>
      <c r="AD52" s="47">
        <v>3.1395</v>
      </c>
      <c r="AE52" s="47">
        <v>2.0550000000000002</v>
      </c>
      <c r="AF52" s="47">
        <v>2.8982000000000001</v>
      </c>
      <c r="AG52" s="47">
        <v>2.3462000000000001</v>
      </c>
      <c r="AH52" s="47">
        <v>2.5283000000000002</v>
      </c>
      <c r="AI52" s="47">
        <v>2.4655999999999998</v>
      </c>
      <c r="AJ52" s="47">
        <v>1.2101999999999999</v>
      </c>
      <c r="AK52" s="47">
        <v>2.2757000000000001</v>
      </c>
      <c r="AL52" s="47">
        <v>2.6568999999999998</v>
      </c>
      <c r="AM52" s="47">
        <v>1.996</v>
      </c>
      <c r="AN52" s="47">
        <v>2.1335000000000002</v>
      </c>
      <c r="AO52" s="47">
        <v>2.0935999999999999</v>
      </c>
      <c r="AP52" s="47">
        <v>2.6459000000000001</v>
      </c>
      <c r="AQ52" s="47">
        <v>2.0225</v>
      </c>
      <c r="AR52" s="47">
        <v>2.2444000000000002</v>
      </c>
      <c r="AS52" s="47">
        <v>2.0272000000000001</v>
      </c>
      <c r="AT52" s="47">
        <v>2.8763000000000001</v>
      </c>
      <c r="AU52" s="47">
        <v>2.2786</v>
      </c>
      <c r="AV52" s="47">
        <v>2.4033000000000002</v>
      </c>
      <c r="AW52" s="47">
        <v>2.4460000000000002</v>
      </c>
      <c r="AX52" s="47">
        <v>3.8603999999999998</v>
      </c>
      <c r="AY52" s="47">
        <v>2.2625999999999999</v>
      </c>
      <c r="AZ52" s="47">
        <v>2.5386000000000002</v>
      </c>
      <c r="BA52" s="47">
        <v>2.7547999999999999</v>
      </c>
      <c r="BB52" s="47">
        <v>2.2945000000000002</v>
      </c>
      <c r="BC52" s="47">
        <v>2.1431</v>
      </c>
      <c r="BD52" s="47">
        <v>2.2783000000000002</v>
      </c>
      <c r="BE52" s="47">
        <v>2.0647000000000002</v>
      </c>
      <c r="BF52" s="47">
        <v>2.7198000000000002</v>
      </c>
      <c r="BG52" s="47">
        <v>2.8149999999999999</v>
      </c>
      <c r="BH52" s="47">
        <v>2.9009</v>
      </c>
      <c r="BI52" s="47">
        <v>2.7097000000000002</v>
      </c>
      <c r="BJ52" s="47">
        <v>2.7126999999999999</v>
      </c>
      <c r="BK52" s="47">
        <v>2.9445000000000001</v>
      </c>
      <c r="BL52" s="47">
        <v>2.6196000000000002</v>
      </c>
      <c r="BM52" s="47">
        <v>1.2504</v>
      </c>
      <c r="BN52" s="47">
        <v>1.3503000000000001</v>
      </c>
      <c r="BO52" s="47">
        <v>1.7666999999999999</v>
      </c>
      <c r="BP52" s="47">
        <v>1.2468999999999999</v>
      </c>
      <c r="BQ52" s="47">
        <v>1.9444999999999999</v>
      </c>
      <c r="BR52" s="47">
        <v>2.9967999999999999</v>
      </c>
      <c r="BS52" s="47">
        <v>1.9613</v>
      </c>
      <c r="BT52" s="47">
        <v>1.9303999999999999</v>
      </c>
      <c r="BU52" s="47">
        <v>2.3243</v>
      </c>
    </row>
    <row r="53" spans="1:73">
      <c r="A53" t="s">
        <v>520</v>
      </c>
      <c r="B53" t="s">
        <v>515</v>
      </c>
      <c r="C53" t="s">
        <v>505</v>
      </c>
      <c r="D53">
        <v>52</v>
      </c>
      <c r="E53" s="69" t="str">
        <f t="shared" si="0"/>
        <v>In69Inject</v>
      </c>
      <c r="F53" s="47">
        <v>2.3515999999999999</v>
      </c>
      <c r="G53" s="47">
        <v>3.2902</v>
      </c>
      <c r="H53" s="47">
        <v>2.0642</v>
      </c>
      <c r="I53" s="47">
        <v>1.7769999999999999</v>
      </c>
      <c r="J53" s="47">
        <v>3.2902</v>
      </c>
      <c r="K53" s="47">
        <v>1.8956</v>
      </c>
      <c r="L53" s="47">
        <v>2.2502</v>
      </c>
      <c r="M53" s="47">
        <v>2.3542999999999998</v>
      </c>
      <c r="N53" s="47">
        <v>2.5964999999999998</v>
      </c>
      <c r="O53" s="47">
        <v>2.3258000000000001</v>
      </c>
      <c r="P53" s="47">
        <v>2.1966999999999999</v>
      </c>
      <c r="Q53" s="47">
        <v>2.5960000000000001</v>
      </c>
      <c r="R53" s="47">
        <v>2.1183999999999998</v>
      </c>
      <c r="S53" s="47">
        <v>2.5453000000000001</v>
      </c>
      <c r="T53" s="47">
        <v>2.0836000000000001</v>
      </c>
      <c r="U53" s="47">
        <v>2.2936000000000001</v>
      </c>
      <c r="V53" s="47">
        <v>2.4235000000000002</v>
      </c>
      <c r="W53" s="47">
        <v>2.5072000000000001</v>
      </c>
      <c r="X53" s="47">
        <v>2.2869999999999999</v>
      </c>
      <c r="Y53" s="47">
        <v>2.4043999999999999</v>
      </c>
      <c r="Z53" s="47">
        <v>2.5230999999999999</v>
      </c>
      <c r="AA53" s="47">
        <v>2.1593</v>
      </c>
      <c r="AB53" s="47">
        <v>2.4373</v>
      </c>
      <c r="AC53" s="47">
        <v>2.1593</v>
      </c>
      <c r="AD53" s="47">
        <v>2.4163000000000001</v>
      </c>
      <c r="AE53" s="47">
        <v>1.8165</v>
      </c>
      <c r="AF53" s="47">
        <v>2.7799</v>
      </c>
      <c r="AG53" s="47">
        <v>2.0554999999999999</v>
      </c>
      <c r="AH53" s="47">
        <v>2.5325000000000002</v>
      </c>
      <c r="AI53" s="47">
        <v>1.9955000000000001</v>
      </c>
      <c r="AJ53" s="47">
        <v>2.4737</v>
      </c>
      <c r="AK53" s="47">
        <v>2.3616000000000001</v>
      </c>
      <c r="AL53" s="47">
        <v>3.9085000000000001</v>
      </c>
      <c r="AM53" s="47">
        <v>1.6997</v>
      </c>
      <c r="AN53" s="47">
        <v>2.5592000000000001</v>
      </c>
      <c r="AO53" s="47">
        <v>2.2103999999999999</v>
      </c>
      <c r="AP53" s="47">
        <v>3.7208999999999999</v>
      </c>
      <c r="AQ53" s="47">
        <v>1.8363</v>
      </c>
      <c r="AR53" s="47">
        <v>2.6151</v>
      </c>
      <c r="AS53" s="47">
        <v>2.3260000000000001</v>
      </c>
      <c r="AT53" s="47">
        <v>3.0756000000000001</v>
      </c>
      <c r="AU53" s="47">
        <v>1.9246000000000001</v>
      </c>
      <c r="AV53" s="47">
        <v>2.5135000000000001</v>
      </c>
      <c r="AW53" s="47">
        <v>1.9976</v>
      </c>
      <c r="AX53" s="47">
        <v>3.3934000000000002</v>
      </c>
      <c r="AY53" s="47">
        <v>2.0173000000000001</v>
      </c>
      <c r="AZ53" s="47">
        <v>2.6105</v>
      </c>
      <c r="BA53" s="47">
        <v>2.2199</v>
      </c>
      <c r="BB53" s="47">
        <v>3.1002000000000001</v>
      </c>
      <c r="BC53" s="47">
        <v>1.5916999999999999</v>
      </c>
      <c r="BD53" s="47">
        <v>2.4201000000000001</v>
      </c>
      <c r="BE53" s="47">
        <v>1.7130000000000001</v>
      </c>
      <c r="BF53" s="47">
        <v>2.7263000000000002</v>
      </c>
      <c r="BG53" s="47">
        <v>2.4277000000000002</v>
      </c>
      <c r="BH53" s="47">
        <v>3.2302</v>
      </c>
      <c r="BI53" s="47">
        <v>1.7024999999999999</v>
      </c>
      <c r="BJ53" s="47">
        <v>2.7597</v>
      </c>
      <c r="BK53" s="47">
        <v>1.9463999999999999</v>
      </c>
      <c r="BL53" s="47">
        <v>2.2465000000000002</v>
      </c>
      <c r="BM53" s="47">
        <v>1.5430999999999999</v>
      </c>
      <c r="BN53" s="47">
        <v>3.76</v>
      </c>
      <c r="BO53" s="47">
        <v>1.9785999999999999</v>
      </c>
      <c r="BP53" s="47">
        <v>2.1069</v>
      </c>
      <c r="BQ53" s="47">
        <v>2.1259999999999999</v>
      </c>
      <c r="BR53" s="47">
        <v>3.2831999999999999</v>
      </c>
      <c r="BS53" s="47">
        <v>1.8789</v>
      </c>
      <c r="BT53" s="47">
        <v>3.3357000000000001</v>
      </c>
      <c r="BU53" s="47">
        <v>1.909</v>
      </c>
    </row>
    <row r="54" spans="1:73">
      <c r="A54" t="s">
        <v>520</v>
      </c>
      <c r="B54" t="s">
        <v>515</v>
      </c>
      <c r="C54" t="s">
        <v>74</v>
      </c>
      <c r="D54">
        <v>53</v>
      </c>
      <c r="E54" s="69" t="str">
        <f t="shared" si="0"/>
        <v>In69Implant</v>
      </c>
      <c r="F54" s="47">
        <v>0.92510000000000003</v>
      </c>
      <c r="G54" s="47">
        <v>0.52180000000000004</v>
      </c>
      <c r="H54" s="47">
        <v>1.3022</v>
      </c>
      <c r="I54" s="47">
        <v>0.88339999999999996</v>
      </c>
      <c r="J54" s="47">
        <v>0.52180000000000004</v>
      </c>
      <c r="K54" s="47">
        <v>1.0118</v>
      </c>
      <c r="L54" s="47">
        <v>1.0686</v>
      </c>
      <c r="M54" s="47">
        <v>0.91739999999999999</v>
      </c>
      <c r="N54" s="47">
        <v>1.1623000000000001</v>
      </c>
      <c r="O54" s="47">
        <v>1.0666</v>
      </c>
      <c r="P54" s="47">
        <v>0.71489999999999998</v>
      </c>
      <c r="Q54" s="47">
        <v>0.96530000000000005</v>
      </c>
      <c r="R54" s="47">
        <v>0.9052</v>
      </c>
      <c r="S54" s="47">
        <v>1.2790999999999999</v>
      </c>
      <c r="T54" s="47">
        <v>0.56210000000000004</v>
      </c>
      <c r="U54" s="47">
        <v>1.0759000000000001</v>
      </c>
      <c r="V54" s="47">
        <v>0.81340000000000001</v>
      </c>
      <c r="W54" s="47">
        <v>0.95609999999999995</v>
      </c>
      <c r="X54" s="47">
        <v>0.91069999999999995</v>
      </c>
      <c r="Y54" s="47">
        <v>0.94399999999999995</v>
      </c>
      <c r="Z54" s="47">
        <v>1.1357999999999999</v>
      </c>
      <c r="AA54" s="47">
        <v>0.81410000000000005</v>
      </c>
      <c r="AB54" s="47">
        <v>0.98670000000000002</v>
      </c>
      <c r="AC54" s="47">
        <v>0.81410000000000005</v>
      </c>
      <c r="AD54" s="47">
        <v>1.0846</v>
      </c>
      <c r="AE54" s="47">
        <v>1.0627</v>
      </c>
      <c r="AF54" s="47">
        <v>0.1032</v>
      </c>
      <c r="AG54" s="47">
        <v>1.2841</v>
      </c>
      <c r="AH54" s="47">
        <v>1.2138</v>
      </c>
      <c r="AI54" s="47">
        <v>0.97250000000000003</v>
      </c>
      <c r="AJ54" s="47">
        <v>0.88219999999999998</v>
      </c>
      <c r="AK54" s="47">
        <v>0.73040000000000005</v>
      </c>
      <c r="AL54" s="47">
        <v>0.84589999999999999</v>
      </c>
      <c r="AM54" s="47">
        <v>0.8054</v>
      </c>
      <c r="AN54" s="47">
        <v>1.3244</v>
      </c>
      <c r="AO54" s="47">
        <v>0.16880000000000001</v>
      </c>
      <c r="AP54" s="47">
        <v>1.1951000000000001</v>
      </c>
      <c r="AQ54" s="47">
        <v>0.90300000000000002</v>
      </c>
      <c r="AR54" s="47">
        <v>1.5513999999999999</v>
      </c>
      <c r="AS54" s="47">
        <v>0.1656</v>
      </c>
      <c r="AT54" s="47">
        <v>7.3499999999999996E-2</v>
      </c>
      <c r="AU54" s="47">
        <v>1.0838000000000001</v>
      </c>
      <c r="AV54" s="47">
        <v>1.0788</v>
      </c>
      <c r="AW54" s="47">
        <v>0.76300000000000001</v>
      </c>
      <c r="AX54" s="47">
        <v>0.26979999999999998</v>
      </c>
      <c r="AY54" s="47">
        <v>1.1175999999999999</v>
      </c>
      <c r="AZ54" s="47">
        <v>1.3263</v>
      </c>
      <c r="BA54" s="47">
        <v>0.68940000000000001</v>
      </c>
      <c r="BB54" s="47">
        <v>0.87050000000000005</v>
      </c>
      <c r="BC54" s="47">
        <v>0.8004</v>
      </c>
      <c r="BD54" s="47">
        <v>1.2075</v>
      </c>
      <c r="BE54" s="47">
        <v>0.2477</v>
      </c>
      <c r="BF54" s="47">
        <v>1.2321</v>
      </c>
      <c r="BG54" s="47">
        <v>0.74129999999999996</v>
      </c>
      <c r="BH54" s="47">
        <v>0.63500000000000001</v>
      </c>
      <c r="BI54" s="47">
        <v>1.1787000000000001</v>
      </c>
      <c r="BJ54" s="47">
        <v>1.0834999999999999</v>
      </c>
      <c r="BK54" s="47">
        <v>0.63749999999999996</v>
      </c>
      <c r="BL54" s="47">
        <v>0.90590000000000004</v>
      </c>
      <c r="BM54" s="47">
        <v>0.92069999999999996</v>
      </c>
      <c r="BN54" s="47">
        <v>0</v>
      </c>
      <c r="BO54" s="47">
        <v>0.9536</v>
      </c>
      <c r="BP54" s="47">
        <v>1.5179</v>
      </c>
      <c r="BQ54" s="47">
        <v>0.54959999999999998</v>
      </c>
      <c r="BR54" s="47">
        <v>0.6331</v>
      </c>
      <c r="BS54" s="47">
        <v>1.5468999999999999</v>
      </c>
      <c r="BT54" s="47">
        <v>0</v>
      </c>
      <c r="BU54" s="47">
        <v>0.59830000000000005</v>
      </c>
    </row>
    <row r="55" spans="1:73">
      <c r="A55" t="s">
        <v>520</v>
      </c>
      <c r="B55" t="s">
        <v>515</v>
      </c>
      <c r="C55" t="s">
        <v>65</v>
      </c>
      <c r="D55">
        <v>54</v>
      </c>
      <c r="E55" s="69" t="str">
        <f t="shared" si="0"/>
        <v>In69Condom</v>
      </c>
      <c r="F55" s="47">
        <v>7.9078999999999997</v>
      </c>
      <c r="G55" s="47">
        <v>7.8137999999999996</v>
      </c>
      <c r="H55" s="47">
        <v>9.6653000000000002</v>
      </c>
      <c r="I55" s="47">
        <v>6.8779000000000003</v>
      </c>
      <c r="J55" s="47">
        <v>7.8137999999999996</v>
      </c>
      <c r="K55" s="47">
        <v>8.0225000000000009</v>
      </c>
      <c r="L55" s="47">
        <v>2.7225999999999999</v>
      </c>
      <c r="M55" s="47">
        <v>9.2677999999999994</v>
      </c>
      <c r="N55" s="47">
        <v>7.0110999999999999</v>
      </c>
      <c r="O55" s="47">
        <v>8.0417000000000005</v>
      </c>
      <c r="P55" s="47">
        <v>10.392899999999999</v>
      </c>
      <c r="Q55" s="47">
        <v>7.3978000000000002</v>
      </c>
      <c r="R55" s="47">
        <v>9.1603999999999992</v>
      </c>
      <c r="S55" s="47">
        <v>7.9733000000000001</v>
      </c>
      <c r="T55" s="47">
        <v>7.7538999999999998</v>
      </c>
      <c r="U55" s="47">
        <v>8.4821000000000009</v>
      </c>
      <c r="V55" s="47">
        <v>7.6128</v>
      </c>
      <c r="W55" s="47">
        <v>7.5835999999999997</v>
      </c>
      <c r="X55" s="47">
        <v>8.2584999999999997</v>
      </c>
      <c r="Y55" s="47">
        <v>7.7728000000000002</v>
      </c>
      <c r="Z55" s="47">
        <v>6.5242000000000004</v>
      </c>
      <c r="AA55" s="47">
        <v>8.2579999999999991</v>
      </c>
      <c r="AB55" s="47">
        <v>7.3028000000000004</v>
      </c>
      <c r="AC55" s="47">
        <v>8.2579999999999991</v>
      </c>
      <c r="AD55" s="47">
        <v>8.3831000000000007</v>
      </c>
      <c r="AE55" s="47">
        <v>8.6120999999999999</v>
      </c>
      <c r="AF55" s="47">
        <v>7.7678000000000003</v>
      </c>
      <c r="AG55" s="47">
        <v>9.0731999999999999</v>
      </c>
      <c r="AH55" s="47">
        <v>7.5115999999999996</v>
      </c>
      <c r="AI55" s="47">
        <v>10.1859</v>
      </c>
      <c r="AJ55" s="47">
        <v>6.0228999999999999</v>
      </c>
      <c r="AK55" s="47">
        <v>8.1466999999999992</v>
      </c>
      <c r="AL55" s="47">
        <v>7.8324999999999996</v>
      </c>
      <c r="AM55" s="47">
        <v>7.4949000000000003</v>
      </c>
      <c r="AN55" s="47">
        <v>8.1895000000000007</v>
      </c>
      <c r="AO55" s="47">
        <v>6.2263000000000002</v>
      </c>
      <c r="AP55" s="47">
        <v>7.3860999999999999</v>
      </c>
      <c r="AQ55" s="47">
        <v>7.8117999999999999</v>
      </c>
      <c r="AR55" s="47">
        <v>8.0289999999999999</v>
      </c>
      <c r="AS55" s="47">
        <v>6.3952</v>
      </c>
      <c r="AT55" s="47">
        <v>8.2805999999999997</v>
      </c>
      <c r="AU55" s="47">
        <v>8.2647999999999993</v>
      </c>
      <c r="AV55" s="47">
        <v>7.9061000000000003</v>
      </c>
      <c r="AW55" s="47">
        <v>8.8579000000000008</v>
      </c>
      <c r="AX55" s="47">
        <v>7.0559000000000003</v>
      </c>
      <c r="AY55" s="47">
        <v>7.5770999999999997</v>
      </c>
      <c r="AZ55" s="47">
        <v>6.2820999999999998</v>
      </c>
      <c r="BA55" s="47">
        <v>9.0347000000000008</v>
      </c>
      <c r="BB55" s="47">
        <v>8.2629000000000001</v>
      </c>
      <c r="BC55" s="47">
        <v>8.2820999999999998</v>
      </c>
      <c r="BD55" s="47">
        <v>8.8163</v>
      </c>
      <c r="BE55" s="47">
        <v>6.8425000000000002</v>
      </c>
      <c r="BF55" s="47">
        <v>6.3556999999999997</v>
      </c>
      <c r="BG55" s="47">
        <v>7.8442999999999996</v>
      </c>
      <c r="BH55" s="47">
        <v>7.7298999999999998</v>
      </c>
      <c r="BI55" s="47">
        <v>6.9493</v>
      </c>
      <c r="BJ55" s="47">
        <v>7.6737000000000002</v>
      </c>
      <c r="BK55" s="47">
        <v>6.0068000000000001</v>
      </c>
      <c r="BL55" s="47">
        <v>8.6353000000000009</v>
      </c>
      <c r="BM55" s="47">
        <v>9.7340999999999998</v>
      </c>
      <c r="BN55" s="47">
        <v>9.7921999999999993</v>
      </c>
      <c r="BO55" s="47">
        <v>9.1353000000000009</v>
      </c>
      <c r="BP55" s="47">
        <v>9.9200999999999997</v>
      </c>
      <c r="BQ55" s="47">
        <v>8.8054000000000006</v>
      </c>
      <c r="BR55" s="47">
        <v>8.0244</v>
      </c>
      <c r="BS55" s="47">
        <v>7.9622000000000002</v>
      </c>
      <c r="BT55" s="47">
        <v>5.8937999999999997</v>
      </c>
      <c r="BU55" s="47">
        <v>8.0768000000000004</v>
      </c>
    </row>
    <row r="56" spans="1:73">
      <c r="A56" t="s">
        <v>520</v>
      </c>
      <c r="B56" t="s">
        <v>515</v>
      </c>
      <c r="C56" t="s">
        <v>506</v>
      </c>
      <c r="D56">
        <v>55</v>
      </c>
      <c r="E56" s="69" t="str">
        <f t="shared" si="0"/>
        <v>In69PeriAbst</v>
      </c>
      <c r="F56" s="47">
        <v>22.3062</v>
      </c>
      <c r="G56" s="47">
        <v>28.244199999999999</v>
      </c>
      <c r="H56" s="47">
        <v>24.752500000000001</v>
      </c>
      <c r="I56" s="47">
        <v>16.863499999999998</v>
      </c>
      <c r="J56" s="47">
        <v>28.244199999999999</v>
      </c>
      <c r="K56" s="47">
        <v>19.567599999999999</v>
      </c>
      <c r="L56" s="47">
        <v>16.856100000000001</v>
      </c>
      <c r="M56" s="47">
        <v>22.812000000000001</v>
      </c>
      <c r="N56" s="47">
        <v>22.6372</v>
      </c>
      <c r="O56" s="47">
        <v>22.8108</v>
      </c>
      <c r="P56" s="47">
        <v>21.278600000000001</v>
      </c>
      <c r="Q56" s="47">
        <v>23.190200000000001</v>
      </c>
      <c r="R56" s="47">
        <v>21.149100000000001</v>
      </c>
      <c r="S56" s="47">
        <v>22.971599999999999</v>
      </c>
      <c r="T56" s="47">
        <v>21.4998</v>
      </c>
      <c r="U56" s="47">
        <v>27.388400000000001</v>
      </c>
      <c r="V56" s="47">
        <v>17.1175</v>
      </c>
      <c r="W56" s="47">
        <v>21.628699999999998</v>
      </c>
      <c r="X56" s="47">
        <v>22.861599999999999</v>
      </c>
      <c r="Y56" s="47">
        <v>23.1846</v>
      </c>
      <c r="Z56" s="47">
        <v>25.691700000000001</v>
      </c>
      <c r="AA56" s="47">
        <v>20.7362</v>
      </c>
      <c r="AB56" s="47">
        <v>23.924900000000001</v>
      </c>
      <c r="AC56" s="47">
        <v>20.7362</v>
      </c>
      <c r="AD56" s="47">
        <v>26.565999999999999</v>
      </c>
      <c r="AE56" s="47">
        <v>29.199300000000001</v>
      </c>
      <c r="AF56" s="47">
        <v>33.969099999999997</v>
      </c>
      <c r="AG56" s="47">
        <v>24.1389</v>
      </c>
      <c r="AH56" s="47">
        <v>29.399699999999999</v>
      </c>
      <c r="AI56" s="47">
        <v>25.590199999999999</v>
      </c>
      <c r="AJ56" s="47">
        <v>17.660299999999999</v>
      </c>
      <c r="AK56" s="47">
        <v>16.895700000000001</v>
      </c>
      <c r="AL56" s="47">
        <v>21.846900000000002</v>
      </c>
      <c r="AM56" s="47">
        <v>15.089700000000001</v>
      </c>
      <c r="AN56" s="47">
        <v>17.966000000000001</v>
      </c>
      <c r="AO56" s="47">
        <v>15.779500000000001</v>
      </c>
      <c r="AP56" s="47">
        <v>26.8156</v>
      </c>
      <c r="AQ56" s="47">
        <v>19.196999999999999</v>
      </c>
      <c r="AR56" s="47">
        <v>20.4938</v>
      </c>
      <c r="AS56" s="47">
        <v>23.212800000000001</v>
      </c>
      <c r="AT56" s="47">
        <v>29.371099999999998</v>
      </c>
      <c r="AU56" s="47">
        <v>19.867000000000001</v>
      </c>
      <c r="AV56" s="47">
        <v>25.364100000000001</v>
      </c>
      <c r="AW56" s="47">
        <v>20.362300000000001</v>
      </c>
      <c r="AX56" s="47">
        <v>30.6189</v>
      </c>
      <c r="AY56" s="47">
        <v>21.088699999999999</v>
      </c>
      <c r="AZ56" s="47">
        <v>25.784700000000001</v>
      </c>
      <c r="BA56" s="47">
        <v>22.211500000000001</v>
      </c>
      <c r="BB56" s="47">
        <v>26.1494</v>
      </c>
      <c r="BC56" s="47">
        <v>18.008199999999999</v>
      </c>
      <c r="BD56" s="47">
        <v>20.836200000000002</v>
      </c>
      <c r="BE56" s="47">
        <v>20.583500000000001</v>
      </c>
      <c r="BF56" s="47">
        <v>26.426100000000002</v>
      </c>
      <c r="BG56" s="47">
        <v>21.408000000000001</v>
      </c>
      <c r="BH56" s="47">
        <v>27.159500000000001</v>
      </c>
      <c r="BI56" s="47">
        <v>19.0471</v>
      </c>
      <c r="BJ56" s="47">
        <v>23.078399999999998</v>
      </c>
      <c r="BK56" s="47">
        <v>23.548400000000001</v>
      </c>
      <c r="BL56" s="47">
        <v>22.188500000000001</v>
      </c>
      <c r="BM56" s="47">
        <v>19.003799999999998</v>
      </c>
      <c r="BN56" s="47">
        <v>39.732199999999999</v>
      </c>
      <c r="BO56" s="47">
        <v>19.9085</v>
      </c>
      <c r="BP56" s="47">
        <v>22.522099999999998</v>
      </c>
      <c r="BQ56" s="47">
        <v>20.7224</v>
      </c>
      <c r="BR56" s="47">
        <v>26.137499999999999</v>
      </c>
      <c r="BS56" s="47">
        <v>19.920999999999999</v>
      </c>
      <c r="BT56" s="47">
        <v>38.518000000000001</v>
      </c>
      <c r="BU56" s="47">
        <v>19.285900000000002</v>
      </c>
    </row>
    <row r="57" spans="1:73">
      <c r="A57" t="s">
        <v>520</v>
      </c>
      <c r="B57" t="s">
        <v>515</v>
      </c>
      <c r="C57" t="s">
        <v>507</v>
      </c>
      <c r="D57">
        <v>56</v>
      </c>
      <c r="E57" s="69" t="str">
        <f t="shared" si="0"/>
        <v>In69Withdraw</v>
      </c>
      <c r="F57" s="47">
        <v>18.628</v>
      </c>
      <c r="G57" s="47">
        <v>22.499300000000002</v>
      </c>
      <c r="H57" s="47">
        <v>20.960100000000001</v>
      </c>
      <c r="I57" s="47">
        <v>14.6996</v>
      </c>
      <c r="J57" s="47">
        <v>22.499300000000002</v>
      </c>
      <c r="K57" s="47">
        <v>16.969200000000001</v>
      </c>
      <c r="L57" s="47">
        <v>14.3721</v>
      </c>
      <c r="M57" s="47">
        <v>18.844999999999999</v>
      </c>
      <c r="N57" s="47">
        <v>19.363</v>
      </c>
      <c r="O57" s="47">
        <v>18.403700000000001</v>
      </c>
      <c r="P57" s="47">
        <v>18.0747</v>
      </c>
      <c r="Q57" s="47">
        <v>19.041399999999999</v>
      </c>
      <c r="R57" s="47">
        <v>18.063400000000001</v>
      </c>
      <c r="S57" s="47">
        <v>19.698799999999999</v>
      </c>
      <c r="T57" s="47">
        <v>17.2624</v>
      </c>
      <c r="U57" s="47">
        <v>20.936900000000001</v>
      </c>
      <c r="V57" s="47">
        <v>15.9366</v>
      </c>
      <c r="W57" s="47">
        <v>16.913699999999999</v>
      </c>
      <c r="X57" s="47">
        <v>19.499400000000001</v>
      </c>
      <c r="Y57" s="47">
        <v>18.493200000000002</v>
      </c>
      <c r="Z57" s="47">
        <v>17.563600000000001</v>
      </c>
      <c r="AA57" s="47">
        <v>19.065200000000001</v>
      </c>
      <c r="AB57" s="47">
        <v>18.189499999999999</v>
      </c>
      <c r="AC57" s="47">
        <v>19.065200000000001</v>
      </c>
      <c r="AD57" s="47">
        <v>19.035699999999999</v>
      </c>
      <c r="AE57" s="47">
        <v>24.143000000000001</v>
      </c>
      <c r="AF57" s="47">
        <v>25.264800000000001</v>
      </c>
      <c r="AG57" s="47">
        <v>19.0413</v>
      </c>
      <c r="AH57" s="47">
        <v>21.593</v>
      </c>
      <c r="AI57" s="47">
        <v>20.193999999999999</v>
      </c>
      <c r="AJ57" s="47">
        <v>16.395600000000002</v>
      </c>
      <c r="AK57" s="47">
        <v>15.692299999999999</v>
      </c>
      <c r="AL57" s="47">
        <v>19.134</v>
      </c>
      <c r="AM57" s="47">
        <v>14.599</v>
      </c>
      <c r="AN57" s="47">
        <v>17.7532</v>
      </c>
      <c r="AO57" s="47">
        <v>13.176500000000001</v>
      </c>
      <c r="AP57" s="47">
        <v>18.619</v>
      </c>
      <c r="AQ57" s="47">
        <v>16.060700000000001</v>
      </c>
      <c r="AR57" s="47">
        <v>18.552900000000001</v>
      </c>
      <c r="AS57" s="47">
        <v>14.027699999999999</v>
      </c>
      <c r="AT57" s="47">
        <v>24.769200000000001</v>
      </c>
      <c r="AU57" s="47">
        <v>17.4026</v>
      </c>
      <c r="AV57" s="47">
        <v>20.397200000000002</v>
      </c>
      <c r="AW57" s="47">
        <v>18.513999999999999</v>
      </c>
      <c r="AX57" s="47">
        <v>22.2898</v>
      </c>
      <c r="AY57" s="47">
        <v>16.440200000000001</v>
      </c>
      <c r="AZ57" s="47">
        <v>20.1035</v>
      </c>
      <c r="BA57" s="47">
        <v>15.966699999999999</v>
      </c>
      <c r="BB57" s="47">
        <v>22.7164</v>
      </c>
      <c r="BC57" s="47">
        <v>17.5185</v>
      </c>
      <c r="BD57" s="47">
        <v>19.3186</v>
      </c>
      <c r="BE57" s="47">
        <v>18.706</v>
      </c>
      <c r="BF57" s="47">
        <v>18.900200000000002</v>
      </c>
      <c r="BG57" s="47">
        <v>19.122900000000001</v>
      </c>
      <c r="BH57" s="47">
        <v>21.9102</v>
      </c>
      <c r="BI57" s="47">
        <v>16.342600000000001</v>
      </c>
      <c r="BJ57" s="47">
        <v>19.293199999999999</v>
      </c>
      <c r="BK57" s="47">
        <v>18.2483</v>
      </c>
      <c r="BL57" s="47">
        <v>17.6067</v>
      </c>
      <c r="BM57" s="47">
        <v>18.944500000000001</v>
      </c>
      <c r="BN57" s="47">
        <v>29.6814</v>
      </c>
      <c r="BO57" s="47">
        <v>17.425599999999999</v>
      </c>
      <c r="BP57" s="47">
        <v>21.171099999999999</v>
      </c>
      <c r="BQ57" s="47">
        <v>16.797799999999999</v>
      </c>
      <c r="BR57" s="47">
        <v>21.897300000000001</v>
      </c>
      <c r="BS57" s="47">
        <v>17.769400000000001</v>
      </c>
      <c r="BT57" s="47">
        <v>26.671099999999999</v>
      </c>
      <c r="BU57" s="47">
        <v>16.3825</v>
      </c>
    </row>
    <row r="58" spans="1:73">
      <c r="A58" t="s">
        <v>520</v>
      </c>
      <c r="B58" t="s">
        <v>516</v>
      </c>
      <c r="C58" t="s">
        <v>0</v>
      </c>
      <c r="D58">
        <v>57</v>
      </c>
      <c r="E58" s="69" t="str">
        <f t="shared" si="0"/>
        <v>NotIn69Pill</v>
      </c>
      <c r="F58" s="47">
        <v>7.5342000000000002</v>
      </c>
      <c r="G58" s="47">
        <v>9.8446999999999996</v>
      </c>
      <c r="H58" s="47">
        <v>8.2126000000000001</v>
      </c>
      <c r="I58" s="47">
        <v>4.7351999999999999</v>
      </c>
      <c r="J58" s="47">
        <v>9.8446999999999996</v>
      </c>
      <c r="K58" s="47">
        <v>6.1910999999999996</v>
      </c>
      <c r="L58" s="47">
        <v>4.9748999999999999</v>
      </c>
      <c r="M58" s="47">
        <v>7.7824</v>
      </c>
      <c r="N58" s="47">
        <v>7.1066000000000003</v>
      </c>
      <c r="O58" s="47">
        <v>8.2738999999999994</v>
      </c>
      <c r="P58" s="47">
        <v>7.1184000000000003</v>
      </c>
      <c r="Q58" s="47">
        <v>7.2458</v>
      </c>
      <c r="R58" s="47">
        <v>8.1729000000000003</v>
      </c>
      <c r="S58" s="47">
        <v>7.1271000000000004</v>
      </c>
      <c r="T58" s="47">
        <v>8.1811000000000007</v>
      </c>
      <c r="U58" s="47">
        <v>9.2772000000000006</v>
      </c>
      <c r="V58" s="47">
        <v>5.4854000000000003</v>
      </c>
      <c r="W58" s="47">
        <v>7.2675999999999998</v>
      </c>
      <c r="X58" s="47">
        <v>8.1480999999999995</v>
      </c>
      <c r="Y58" s="47">
        <v>8.6349</v>
      </c>
      <c r="Z58" s="47">
        <v>5.8910999999999998</v>
      </c>
      <c r="AA58" s="47">
        <v>7.3326000000000002</v>
      </c>
      <c r="AB58" s="47">
        <v>7.7926000000000002</v>
      </c>
      <c r="AC58" s="47">
        <v>7.3326000000000002</v>
      </c>
      <c r="AD58" s="47">
        <v>9.3896999999999995</v>
      </c>
      <c r="AE58" s="47">
        <v>9.1357999999999997</v>
      </c>
      <c r="AF58" s="47">
        <v>11.6281</v>
      </c>
      <c r="AG58" s="47">
        <v>7.6935000000000002</v>
      </c>
      <c r="AH58" s="47">
        <v>8.3518000000000008</v>
      </c>
      <c r="AI58" s="47">
        <v>10.614100000000001</v>
      </c>
      <c r="AJ58" s="47">
        <v>4.1851000000000003</v>
      </c>
      <c r="AK58" s="47">
        <v>6.0041000000000002</v>
      </c>
      <c r="AL58" s="47">
        <v>7.2114000000000003</v>
      </c>
      <c r="AM58" s="47">
        <v>4.6323999999999996</v>
      </c>
      <c r="AN58" s="47">
        <v>5.7884000000000002</v>
      </c>
      <c r="AO58" s="47">
        <v>4.9402999999999997</v>
      </c>
      <c r="AP58" s="47">
        <v>9.9578000000000007</v>
      </c>
      <c r="AQ58" s="47">
        <v>5.7465999999999999</v>
      </c>
      <c r="AR58" s="47">
        <v>7.3243</v>
      </c>
      <c r="AS58" s="47">
        <v>7.1722999999999999</v>
      </c>
      <c r="AT58" s="47">
        <v>9.6081000000000003</v>
      </c>
      <c r="AU58" s="47">
        <v>7.2573999999999996</v>
      </c>
      <c r="AV58" s="47">
        <v>6.6527000000000003</v>
      </c>
      <c r="AW58" s="47">
        <v>10.3652</v>
      </c>
      <c r="AX58" s="47">
        <v>11.269</v>
      </c>
      <c r="AY58" s="47">
        <v>6.0871000000000004</v>
      </c>
      <c r="AZ58" s="47">
        <v>7.0587</v>
      </c>
      <c r="BA58" s="47">
        <v>8.7279</v>
      </c>
      <c r="BB58" s="47">
        <v>8.9539000000000009</v>
      </c>
      <c r="BC58" s="47">
        <v>6.2709000000000001</v>
      </c>
      <c r="BD58" s="47">
        <v>7.1631999999999998</v>
      </c>
      <c r="BE58" s="47">
        <v>7.6585000000000001</v>
      </c>
      <c r="BF58" s="47">
        <v>7.96</v>
      </c>
      <c r="BG58" s="47">
        <v>6.8837000000000002</v>
      </c>
      <c r="BH58" s="47">
        <v>9.0905000000000005</v>
      </c>
      <c r="BI58" s="47">
        <v>5.3794000000000004</v>
      </c>
      <c r="BJ58" s="47">
        <v>7.1269999999999998</v>
      </c>
      <c r="BK58" s="47">
        <v>7.6144999999999996</v>
      </c>
      <c r="BL58" s="47">
        <v>7.5933000000000002</v>
      </c>
      <c r="BM58" s="47">
        <v>9.2224000000000004</v>
      </c>
      <c r="BN58" s="47">
        <v>23.069199999999999</v>
      </c>
      <c r="BO58" s="47">
        <v>7.1584000000000003</v>
      </c>
      <c r="BP58" s="47">
        <v>7.0971000000000002</v>
      </c>
      <c r="BQ58" s="47">
        <v>8.6173999999999999</v>
      </c>
      <c r="BR58" s="47">
        <v>9.0520999999999994</v>
      </c>
      <c r="BS58" s="47">
        <v>5.2811000000000003</v>
      </c>
      <c r="BT58" s="47">
        <v>13.376899999999999</v>
      </c>
      <c r="BU58" s="47">
        <v>7.0880999999999998</v>
      </c>
    </row>
    <row r="59" spans="1:73">
      <c r="A59" t="s">
        <v>520</v>
      </c>
      <c r="B59" t="s">
        <v>516</v>
      </c>
      <c r="C59" t="s">
        <v>1</v>
      </c>
      <c r="D59">
        <v>58</v>
      </c>
      <c r="E59" s="69" t="str">
        <f t="shared" si="0"/>
        <v>NotIn69IUD</v>
      </c>
      <c r="F59" s="47">
        <v>2.9773000000000001</v>
      </c>
      <c r="G59" s="47">
        <v>6.2930000000000001</v>
      </c>
      <c r="H59" s="47">
        <v>4.1954000000000002</v>
      </c>
      <c r="I59" s="47">
        <v>1.4051</v>
      </c>
      <c r="J59" s="47">
        <v>6.2930000000000001</v>
      </c>
      <c r="K59" s="47">
        <v>2.3109000000000002</v>
      </c>
      <c r="L59" s="47">
        <v>5.9888000000000003</v>
      </c>
      <c r="M59" s="47">
        <v>2.9329999999999998</v>
      </c>
      <c r="N59" s="47">
        <v>4.0682999999999998</v>
      </c>
      <c r="O59" s="47">
        <v>2.6044999999999998</v>
      </c>
      <c r="P59" s="47">
        <v>2.4922</v>
      </c>
      <c r="Q59" s="47">
        <v>3.2965</v>
      </c>
      <c r="R59" s="47">
        <v>2.4561999999999999</v>
      </c>
      <c r="S59" s="47">
        <v>4.1399999999999997</v>
      </c>
      <c r="T59" s="47">
        <v>2.129</v>
      </c>
      <c r="U59" s="47">
        <v>2.6055000000000001</v>
      </c>
      <c r="V59" s="47">
        <v>3.3769999999999998</v>
      </c>
      <c r="W59" s="47">
        <v>3.5022000000000002</v>
      </c>
      <c r="X59" s="47">
        <v>1.8335999999999999</v>
      </c>
      <c r="Y59" s="47">
        <v>2.6589</v>
      </c>
      <c r="Z59" s="47">
        <v>2.5535999999999999</v>
      </c>
      <c r="AA59" s="47">
        <v>3.0567000000000002</v>
      </c>
      <c r="AB59" s="47">
        <v>2.5947</v>
      </c>
      <c r="AC59" s="47">
        <v>3.0567000000000002</v>
      </c>
      <c r="AD59" s="47">
        <v>2.1497999999999999</v>
      </c>
      <c r="AE59" s="47">
        <v>2.7372999999999998</v>
      </c>
      <c r="AF59" s="47">
        <v>5.8776000000000002</v>
      </c>
      <c r="AG59" s="47">
        <v>1.8908</v>
      </c>
      <c r="AH59" s="47">
        <v>3.3006000000000002</v>
      </c>
      <c r="AI59" s="47">
        <v>2.14</v>
      </c>
      <c r="AJ59" s="47">
        <v>3.4329999999999998</v>
      </c>
      <c r="AK59" s="47">
        <v>3.3603000000000001</v>
      </c>
      <c r="AL59" s="47">
        <v>6.8087</v>
      </c>
      <c r="AM59" s="47">
        <v>2.7505999999999999</v>
      </c>
      <c r="AN59" s="47">
        <v>4.9473000000000003</v>
      </c>
      <c r="AO59" s="47">
        <v>2.1164999999999998</v>
      </c>
      <c r="AP59" s="47">
        <v>6.8011999999999997</v>
      </c>
      <c r="AQ59" s="47">
        <v>2.8328000000000002</v>
      </c>
      <c r="AR59" s="47">
        <v>4.8418000000000001</v>
      </c>
      <c r="AS59" s="47">
        <v>2.4407000000000001</v>
      </c>
      <c r="AT59" s="47">
        <v>5.1262999999999996</v>
      </c>
      <c r="AU59" s="47">
        <v>1.1847000000000001</v>
      </c>
      <c r="AV59" s="47">
        <v>2.3525999999999998</v>
      </c>
      <c r="AW59" s="47">
        <v>1.5245</v>
      </c>
      <c r="AX59" s="47">
        <v>4.8990999999999998</v>
      </c>
      <c r="AY59" s="47">
        <v>1.9735</v>
      </c>
      <c r="AZ59" s="47">
        <v>5.8018000000000001</v>
      </c>
      <c r="BA59" s="47">
        <v>1.1327</v>
      </c>
      <c r="BB59" s="47">
        <v>6.6914999999999996</v>
      </c>
      <c r="BC59" s="47">
        <v>2.3751000000000002</v>
      </c>
      <c r="BD59" s="47">
        <v>3.8797999999999999</v>
      </c>
      <c r="BE59" s="47">
        <v>2.3936000000000002</v>
      </c>
      <c r="BF59" s="47">
        <v>2.9580000000000002</v>
      </c>
      <c r="BG59" s="47">
        <v>3.3504</v>
      </c>
      <c r="BH59" s="47">
        <v>6.2923999999999998</v>
      </c>
      <c r="BI59" s="47">
        <v>2.3197999999999999</v>
      </c>
      <c r="BJ59" s="47">
        <v>4.4069000000000003</v>
      </c>
      <c r="BK59" s="47">
        <v>2.1406000000000001</v>
      </c>
      <c r="BL59" s="47">
        <v>2.2443</v>
      </c>
      <c r="BM59" s="47">
        <v>2.5186999999999999</v>
      </c>
      <c r="BN59" s="47">
        <v>6.3677999999999999</v>
      </c>
      <c r="BO59" s="47">
        <v>2.3066</v>
      </c>
      <c r="BP59" s="47">
        <v>3.3277000000000001</v>
      </c>
      <c r="BQ59" s="47">
        <v>2.1158000000000001</v>
      </c>
      <c r="BR59" s="47">
        <v>6.2946999999999997</v>
      </c>
      <c r="BS59" s="47">
        <v>3.4297</v>
      </c>
      <c r="BT59" s="47">
        <v>6.2739000000000003</v>
      </c>
      <c r="BU59" s="47">
        <v>1.6153999999999999</v>
      </c>
    </row>
    <row r="60" spans="1:73">
      <c r="A60" t="s">
        <v>520</v>
      </c>
      <c r="B60" t="s">
        <v>516</v>
      </c>
      <c r="C60" t="s">
        <v>505</v>
      </c>
      <c r="D60">
        <v>59</v>
      </c>
      <c r="E60" s="69" t="str">
        <f t="shared" si="0"/>
        <v>NotIn69Inject</v>
      </c>
      <c r="F60" s="47">
        <v>4.2422000000000004</v>
      </c>
      <c r="G60" s="47">
        <v>5.5221</v>
      </c>
      <c r="H60" s="47">
        <v>3.8066</v>
      </c>
      <c r="I60" s="47">
        <v>2.8132999999999999</v>
      </c>
      <c r="J60" s="47">
        <v>5.5221</v>
      </c>
      <c r="K60" s="47">
        <v>3.2616000000000001</v>
      </c>
      <c r="L60" s="47">
        <v>3.9809000000000001</v>
      </c>
      <c r="M60" s="47">
        <v>4.2847999999999997</v>
      </c>
      <c r="N60" s="47">
        <v>4.5419</v>
      </c>
      <c r="O60" s="47">
        <v>3.9792999999999998</v>
      </c>
      <c r="P60" s="47">
        <v>3.8578999999999999</v>
      </c>
      <c r="Q60" s="47">
        <v>4.3018999999999998</v>
      </c>
      <c r="R60" s="47">
        <v>4.0827</v>
      </c>
      <c r="S60" s="47">
        <v>4.5259999999999998</v>
      </c>
      <c r="T60" s="47">
        <v>3.7486999999999999</v>
      </c>
      <c r="U60" s="47">
        <v>4.1025</v>
      </c>
      <c r="V60" s="47">
        <v>4.4115000000000002</v>
      </c>
      <c r="W60" s="47">
        <v>4.6535000000000002</v>
      </c>
      <c r="X60" s="47">
        <v>3.2111999999999998</v>
      </c>
      <c r="Y60" s="47">
        <v>3.2593000000000001</v>
      </c>
      <c r="Z60" s="47">
        <v>5.2858999999999998</v>
      </c>
      <c r="AA60" s="47">
        <v>4.3089000000000004</v>
      </c>
      <c r="AB60" s="47">
        <v>4.1246999999999998</v>
      </c>
      <c r="AC60" s="47">
        <v>4.3089000000000004</v>
      </c>
      <c r="AD60" s="47">
        <v>3.3039999999999998</v>
      </c>
      <c r="AE60" s="47">
        <v>4.7594000000000003</v>
      </c>
      <c r="AF60" s="47">
        <v>5.9028</v>
      </c>
      <c r="AG60" s="47">
        <v>2.7618</v>
      </c>
      <c r="AH60" s="47">
        <v>4.4500999999999999</v>
      </c>
      <c r="AI60" s="47">
        <v>3.6682999999999999</v>
      </c>
      <c r="AJ60" s="47">
        <v>5.9358000000000004</v>
      </c>
      <c r="AK60" s="47">
        <v>3.8927</v>
      </c>
      <c r="AL60" s="47">
        <v>5.0542999999999996</v>
      </c>
      <c r="AM60" s="47">
        <v>3.8891</v>
      </c>
      <c r="AN60" s="47">
        <v>4.5965999999999996</v>
      </c>
      <c r="AO60" s="47">
        <v>3.9026000000000001</v>
      </c>
      <c r="AP60" s="47">
        <v>6.0853999999999999</v>
      </c>
      <c r="AQ60" s="47">
        <v>3.4668000000000001</v>
      </c>
      <c r="AR60" s="47">
        <v>5.0523999999999996</v>
      </c>
      <c r="AS60" s="47">
        <v>3.8580000000000001</v>
      </c>
      <c r="AT60" s="47">
        <v>3.8519000000000001</v>
      </c>
      <c r="AU60" s="47">
        <v>2.8094000000000001</v>
      </c>
      <c r="AV60" s="47">
        <v>2.9527000000000001</v>
      </c>
      <c r="AW60" s="47">
        <v>3.5394000000000001</v>
      </c>
      <c r="AX60" s="47">
        <v>6.4771000000000001</v>
      </c>
      <c r="AY60" s="47">
        <v>2.9415</v>
      </c>
      <c r="AZ60" s="47">
        <v>4.9621000000000004</v>
      </c>
      <c r="BA60" s="47">
        <v>3.1989999999999998</v>
      </c>
      <c r="BB60" s="47">
        <v>5.1467000000000001</v>
      </c>
      <c r="BC60" s="47">
        <v>3.5019</v>
      </c>
      <c r="BD60" s="47">
        <v>4.3369</v>
      </c>
      <c r="BE60" s="47">
        <v>4.2332999999999998</v>
      </c>
      <c r="BF60" s="47">
        <v>5.4865000000000004</v>
      </c>
      <c r="BG60" s="47">
        <v>3.8874</v>
      </c>
      <c r="BH60" s="47">
        <v>5.5397999999999996</v>
      </c>
      <c r="BI60" s="47">
        <v>2.6629</v>
      </c>
      <c r="BJ60" s="47">
        <v>4.3478000000000003</v>
      </c>
      <c r="BK60" s="47">
        <v>4.1520999999999999</v>
      </c>
      <c r="BL60" s="47">
        <v>2.6873</v>
      </c>
      <c r="BM60" s="47">
        <v>6.5548999999999999</v>
      </c>
      <c r="BN60" s="47">
        <v>5.6310000000000002</v>
      </c>
      <c r="BO60" s="47">
        <v>3.9870999999999999</v>
      </c>
      <c r="BP60" s="47">
        <v>5.8903999999999996</v>
      </c>
      <c r="BQ60" s="47">
        <v>3.4243000000000001</v>
      </c>
      <c r="BR60" s="47">
        <v>5.3521000000000001</v>
      </c>
      <c r="BS60" s="47">
        <v>3.5158999999999998</v>
      </c>
      <c r="BT60" s="47">
        <v>6.26</v>
      </c>
      <c r="BU60" s="47">
        <v>2.9956999999999998</v>
      </c>
    </row>
    <row r="61" spans="1:73">
      <c r="A61" t="s">
        <v>520</v>
      </c>
      <c r="B61" t="s">
        <v>516</v>
      </c>
      <c r="C61" t="s">
        <v>74</v>
      </c>
      <c r="D61">
        <v>60</v>
      </c>
      <c r="E61" s="69" t="str">
        <f t="shared" si="0"/>
        <v>NotIn69Implant</v>
      </c>
      <c r="F61" s="47">
        <v>0.1124</v>
      </c>
      <c r="G61" s="47">
        <v>0.16139999999999999</v>
      </c>
      <c r="H61" s="47">
        <v>0.13220000000000001</v>
      </c>
      <c r="I61" s="47">
        <v>0</v>
      </c>
      <c r="J61" s="47">
        <v>0.16139999999999999</v>
      </c>
      <c r="K61" s="47">
        <v>6.8199999999999997E-2</v>
      </c>
      <c r="L61" s="47">
        <v>8.1900000000000001E-2</v>
      </c>
      <c r="M61" s="47">
        <v>0.11840000000000001</v>
      </c>
      <c r="N61" s="47">
        <v>0.14460000000000001</v>
      </c>
      <c r="O61" s="47">
        <v>9.2899999999999996E-2</v>
      </c>
      <c r="P61" s="47">
        <v>0</v>
      </c>
      <c r="Q61" s="47">
        <v>9.4399999999999998E-2</v>
      </c>
      <c r="R61" s="47">
        <v>0.18060000000000001</v>
      </c>
      <c r="S61" s="47">
        <v>0.1069</v>
      </c>
      <c r="T61" s="47">
        <v>0.1174</v>
      </c>
      <c r="U61" s="47">
        <v>0.1618</v>
      </c>
      <c r="V61" s="47">
        <v>7.0099999999999996E-2</v>
      </c>
      <c r="W61" s="47">
        <v>6.3500000000000001E-2</v>
      </c>
      <c r="X61" s="47">
        <v>0.35260000000000002</v>
      </c>
      <c r="Y61" s="47">
        <v>0.55789999999999995</v>
      </c>
      <c r="Z61" s="47">
        <v>0</v>
      </c>
      <c r="AA61" s="47">
        <v>6.5799999999999997E-2</v>
      </c>
      <c r="AB61" s="47">
        <v>0.30819999999999997</v>
      </c>
      <c r="AC61" s="47">
        <v>6.5799999999999997E-2</v>
      </c>
      <c r="AD61" s="47">
        <v>0.50190000000000001</v>
      </c>
      <c r="AE61" s="47">
        <v>4.4299999999999999E-2</v>
      </c>
      <c r="AF61" s="47">
        <v>0.34260000000000002</v>
      </c>
      <c r="AG61" s="47">
        <v>0</v>
      </c>
      <c r="AH61" s="47">
        <v>0.23380000000000001</v>
      </c>
      <c r="AI61" s="47">
        <v>7.5300000000000006E-2</v>
      </c>
      <c r="AJ61" s="47">
        <v>0</v>
      </c>
      <c r="AK61" s="47">
        <v>8.2500000000000004E-2</v>
      </c>
      <c r="AL61" s="47">
        <v>0</v>
      </c>
      <c r="AM61" s="47">
        <v>0.12470000000000001</v>
      </c>
      <c r="AN61" s="47">
        <v>0</v>
      </c>
      <c r="AO61" s="47">
        <v>0.15540000000000001</v>
      </c>
      <c r="AP61" s="47">
        <v>3.8199999999999998E-2</v>
      </c>
      <c r="AQ61" s="47">
        <v>8.3799999999999999E-2</v>
      </c>
      <c r="AR61" s="47">
        <v>0</v>
      </c>
      <c r="AS61" s="47">
        <v>0.1371</v>
      </c>
      <c r="AT61" s="47">
        <v>0.89959999999999996</v>
      </c>
      <c r="AU61" s="47">
        <v>0</v>
      </c>
      <c r="AV61" s="47">
        <v>0.57979999999999998</v>
      </c>
      <c r="AW61" s="47">
        <v>0</v>
      </c>
      <c r="AX61" s="47">
        <v>0.80530000000000002</v>
      </c>
      <c r="AY61" s="47">
        <v>0</v>
      </c>
      <c r="AZ61" s="47">
        <v>0.56879999999999997</v>
      </c>
      <c r="BA61" s="47">
        <v>0</v>
      </c>
      <c r="BB61" s="47">
        <v>3.8600000000000002E-2</v>
      </c>
      <c r="BC61" s="47">
        <v>8.8400000000000006E-2</v>
      </c>
      <c r="BD61" s="47">
        <v>0</v>
      </c>
      <c r="BE61" s="47">
        <v>0.1497</v>
      </c>
      <c r="BF61" s="47">
        <v>0.4844</v>
      </c>
      <c r="BG61" s="47">
        <v>2.2599999999999999E-2</v>
      </c>
      <c r="BH61" s="47">
        <v>0.1643</v>
      </c>
      <c r="BI61" s="47">
        <v>0</v>
      </c>
      <c r="BJ61" s="47">
        <v>0.121</v>
      </c>
      <c r="BK61" s="47">
        <v>5.1499999999999997E-2</v>
      </c>
      <c r="BL61" s="47">
        <v>0</v>
      </c>
      <c r="BM61" s="47">
        <v>0.28560000000000002</v>
      </c>
      <c r="BN61" s="47">
        <v>0</v>
      </c>
      <c r="BO61" s="47">
        <v>0.18790000000000001</v>
      </c>
      <c r="BP61" s="47">
        <v>0</v>
      </c>
      <c r="BQ61" s="47">
        <v>0.26690000000000003</v>
      </c>
      <c r="BR61" s="47">
        <v>0.1948</v>
      </c>
      <c r="BS61" s="47">
        <v>0</v>
      </c>
      <c r="BT61" s="47">
        <v>9.8599999999999993E-2</v>
      </c>
      <c r="BU61" s="47">
        <v>0.129</v>
      </c>
    </row>
    <row r="62" spans="1:73">
      <c r="A62" t="s">
        <v>520</v>
      </c>
      <c r="B62" t="s">
        <v>516</v>
      </c>
      <c r="C62" t="s">
        <v>65</v>
      </c>
      <c r="D62">
        <v>61</v>
      </c>
      <c r="E62" s="69" t="str">
        <f t="shared" si="0"/>
        <v>NotIn69Condom</v>
      </c>
      <c r="F62" s="47">
        <v>8.2653999999999996</v>
      </c>
      <c r="G62" s="47">
        <v>9.2919</v>
      </c>
      <c r="H62" s="47">
        <v>9.4219000000000008</v>
      </c>
      <c r="I62" s="47">
        <v>6.2546999999999997</v>
      </c>
      <c r="J62" s="47">
        <v>9.2919</v>
      </c>
      <c r="K62" s="47">
        <v>7.5129000000000001</v>
      </c>
      <c r="L62" s="47">
        <v>5.6604999999999999</v>
      </c>
      <c r="M62" s="47">
        <v>9.0875000000000004</v>
      </c>
      <c r="N62" s="47">
        <v>7.5730000000000004</v>
      </c>
      <c r="O62" s="47">
        <v>9.1576000000000004</v>
      </c>
      <c r="P62" s="47">
        <v>10.6089</v>
      </c>
      <c r="Q62" s="47">
        <v>8.0207999999999995</v>
      </c>
      <c r="R62" s="47">
        <v>9.5944000000000003</v>
      </c>
      <c r="S62" s="47">
        <v>8.1651000000000007</v>
      </c>
      <c r="T62" s="47">
        <v>8.4393999999999991</v>
      </c>
      <c r="U62" s="47">
        <v>9.3181999999999992</v>
      </c>
      <c r="V62" s="47">
        <v>7.4763999999999999</v>
      </c>
      <c r="W62" s="47">
        <v>7.9497</v>
      </c>
      <c r="X62" s="47">
        <v>9.3054000000000006</v>
      </c>
      <c r="Y62" s="47">
        <v>8.1933000000000007</v>
      </c>
      <c r="Z62" s="47">
        <v>8.9947999999999997</v>
      </c>
      <c r="AA62" s="47">
        <v>8.1919000000000004</v>
      </c>
      <c r="AB62" s="47">
        <v>8.6913</v>
      </c>
      <c r="AC62" s="47">
        <v>8.1919000000000004</v>
      </c>
      <c r="AD62" s="47">
        <v>10.3393</v>
      </c>
      <c r="AE62" s="47">
        <v>9.0207999999999995</v>
      </c>
      <c r="AF62" s="47">
        <v>10.468</v>
      </c>
      <c r="AG62" s="47">
        <v>8.4024000000000001</v>
      </c>
      <c r="AH62" s="47">
        <v>9.6807999999999996</v>
      </c>
      <c r="AI62" s="47">
        <v>8.6974</v>
      </c>
      <c r="AJ62" s="47">
        <v>5.8243999999999998</v>
      </c>
      <c r="AK62" s="47">
        <v>7.6576000000000004</v>
      </c>
      <c r="AL62" s="47">
        <v>8.3336000000000006</v>
      </c>
      <c r="AM62" s="47">
        <v>6.8936000000000002</v>
      </c>
      <c r="AN62" s="47">
        <v>7.0499000000000001</v>
      </c>
      <c r="AO62" s="47">
        <v>8.2379999999999995</v>
      </c>
      <c r="AP62" s="47">
        <v>8.7804000000000002</v>
      </c>
      <c r="AQ62" s="47">
        <v>7.3425000000000002</v>
      </c>
      <c r="AR62" s="47">
        <v>7.8250999999999999</v>
      </c>
      <c r="AS62" s="47">
        <v>8.1783000000000001</v>
      </c>
      <c r="AT62" s="47">
        <v>11.056900000000001</v>
      </c>
      <c r="AU62" s="47">
        <v>8.0875000000000004</v>
      </c>
      <c r="AV62" s="47">
        <v>9.3773999999999997</v>
      </c>
      <c r="AW62" s="47">
        <v>9.1902000000000008</v>
      </c>
      <c r="AX62" s="47">
        <v>10.678800000000001</v>
      </c>
      <c r="AY62" s="47">
        <v>7.7060000000000004</v>
      </c>
      <c r="AZ62" s="47">
        <v>8.5131999999999994</v>
      </c>
      <c r="BA62" s="47">
        <v>8.8710000000000004</v>
      </c>
      <c r="BB62" s="47">
        <v>9.0977999999999994</v>
      </c>
      <c r="BC62" s="47">
        <v>7.4729000000000001</v>
      </c>
      <c r="BD62" s="47">
        <v>8.1237999999999992</v>
      </c>
      <c r="BE62" s="47">
        <v>8.3218999999999994</v>
      </c>
      <c r="BF62" s="47">
        <v>9.1644000000000005</v>
      </c>
      <c r="BG62" s="47">
        <v>7.8773</v>
      </c>
      <c r="BH62" s="47">
        <v>9.2011000000000003</v>
      </c>
      <c r="BI62" s="47">
        <v>6.8872999999999998</v>
      </c>
      <c r="BJ62" s="47">
        <v>7.7693000000000003</v>
      </c>
      <c r="BK62" s="47">
        <v>8.6427999999999994</v>
      </c>
      <c r="BL62" s="47">
        <v>7.9401999999999999</v>
      </c>
      <c r="BM62" s="47">
        <v>10.5527</v>
      </c>
      <c r="BN62" s="47">
        <v>14.109</v>
      </c>
      <c r="BO62" s="47">
        <v>9.3566000000000003</v>
      </c>
      <c r="BP62" s="47">
        <v>14.761100000000001</v>
      </c>
      <c r="BQ62" s="47">
        <v>8.0421999999999993</v>
      </c>
      <c r="BR62" s="47">
        <v>8.6761999999999997</v>
      </c>
      <c r="BS62" s="47">
        <v>7.5400999999999998</v>
      </c>
      <c r="BT62" s="47">
        <v>11.8384</v>
      </c>
      <c r="BU62" s="47">
        <v>7.4535</v>
      </c>
    </row>
    <row r="63" spans="1:73">
      <c r="A63" t="s">
        <v>520</v>
      </c>
      <c r="B63" t="s">
        <v>516</v>
      </c>
      <c r="C63" t="s">
        <v>506</v>
      </c>
      <c r="D63">
        <v>62</v>
      </c>
      <c r="E63" s="69" t="str">
        <f t="shared" si="0"/>
        <v>NotIn69PeriAbst</v>
      </c>
      <c r="F63" s="47">
        <v>24.1676</v>
      </c>
      <c r="G63" s="47">
        <v>31.304300000000001</v>
      </c>
      <c r="H63" s="47">
        <v>28.0456</v>
      </c>
      <c r="I63" s="47">
        <v>18.064800000000002</v>
      </c>
      <c r="J63" s="47">
        <v>31.304300000000001</v>
      </c>
      <c r="K63" s="47">
        <v>21.493200000000002</v>
      </c>
      <c r="L63" s="47">
        <v>21.292000000000002</v>
      </c>
      <c r="M63" s="47">
        <v>24.534600000000001</v>
      </c>
      <c r="N63" s="47">
        <v>24.6279</v>
      </c>
      <c r="O63" s="47">
        <v>24.267600000000002</v>
      </c>
      <c r="P63" s="47">
        <v>22.472899999999999</v>
      </c>
      <c r="Q63" s="47">
        <v>24.746200000000002</v>
      </c>
      <c r="R63" s="47">
        <v>22.528099999999998</v>
      </c>
      <c r="S63" s="47">
        <v>25.040500000000002</v>
      </c>
      <c r="T63" s="47">
        <v>22.725100000000001</v>
      </c>
      <c r="U63" s="47">
        <v>25.989000000000001</v>
      </c>
      <c r="V63" s="47">
        <v>22.736000000000001</v>
      </c>
      <c r="W63" s="47">
        <v>23.6572</v>
      </c>
      <c r="X63" s="47">
        <v>25.4483</v>
      </c>
      <c r="Y63" s="47">
        <v>27.2409</v>
      </c>
      <c r="Z63" s="47">
        <v>20.165600000000001</v>
      </c>
      <c r="AA63" s="47">
        <v>24.2044</v>
      </c>
      <c r="AB63" s="47">
        <v>24.043600000000001</v>
      </c>
      <c r="AC63" s="47">
        <v>24.2044</v>
      </c>
      <c r="AD63" s="47">
        <v>24.962900000000001</v>
      </c>
      <c r="AE63" s="47">
        <v>26.549299999999999</v>
      </c>
      <c r="AF63" s="47">
        <v>32.808500000000002</v>
      </c>
      <c r="AG63" s="47">
        <v>22.959700000000002</v>
      </c>
      <c r="AH63" s="47">
        <v>27.099599999999999</v>
      </c>
      <c r="AI63" s="47">
        <v>24.469200000000001</v>
      </c>
      <c r="AJ63" s="47">
        <v>21.991499999999998</v>
      </c>
      <c r="AK63" s="47">
        <v>22.8384</v>
      </c>
      <c r="AL63" s="47">
        <v>29.918199999999999</v>
      </c>
      <c r="AM63" s="47">
        <v>20.4316</v>
      </c>
      <c r="AN63" s="47">
        <v>23.607199999999999</v>
      </c>
      <c r="AO63" s="47">
        <v>21.0183</v>
      </c>
      <c r="AP63" s="47">
        <v>29.944800000000001</v>
      </c>
      <c r="AQ63" s="47">
        <v>21.4191</v>
      </c>
      <c r="AR63" s="47">
        <v>24.7</v>
      </c>
      <c r="AS63" s="47">
        <v>21.772300000000001</v>
      </c>
      <c r="AT63" s="47">
        <v>34.145699999999998</v>
      </c>
      <c r="AU63" s="47">
        <v>21.697099999999999</v>
      </c>
      <c r="AV63" s="47">
        <v>26.027999999999999</v>
      </c>
      <c r="AW63" s="47">
        <v>24.697199999999999</v>
      </c>
      <c r="AX63" s="47">
        <v>38.023800000000001</v>
      </c>
      <c r="AY63" s="47">
        <v>20.074400000000001</v>
      </c>
      <c r="AZ63" s="47">
        <v>25.5684</v>
      </c>
      <c r="BA63" s="47">
        <v>22.383299999999998</v>
      </c>
      <c r="BB63" s="47">
        <v>29.7941</v>
      </c>
      <c r="BC63" s="47">
        <v>21.943000000000001</v>
      </c>
      <c r="BD63" s="47">
        <v>24.9072</v>
      </c>
      <c r="BE63" s="47">
        <v>22.883199999999999</v>
      </c>
      <c r="BF63" s="47">
        <v>26.3292</v>
      </c>
      <c r="BG63" s="47">
        <v>24.478899999999999</v>
      </c>
      <c r="BH63" s="47">
        <v>31.303699999999999</v>
      </c>
      <c r="BI63" s="47">
        <v>21.065899999999999</v>
      </c>
      <c r="BJ63" s="47">
        <v>25.2621</v>
      </c>
      <c r="BK63" s="47">
        <v>23.251999999999999</v>
      </c>
      <c r="BL63" s="47">
        <v>22.034099999999999</v>
      </c>
      <c r="BM63" s="47">
        <v>22.931799999999999</v>
      </c>
      <c r="BN63" s="47">
        <v>31.471299999999999</v>
      </c>
      <c r="BO63" s="47">
        <v>22.281199999999998</v>
      </c>
      <c r="BP63" s="47">
        <v>23.375800000000002</v>
      </c>
      <c r="BQ63" s="47">
        <v>22.1768</v>
      </c>
      <c r="BR63" s="47">
        <v>29.837499999999999</v>
      </c>
      <c r="BS63" s="47">
        <v>22.2074</v>
      </c>
      <c r="BT63" s="47">
        <v>39.890700000000002</v>
      </c>
      <c r="BU63" s="47">
        <v>20.660799999999998</v>
      </c>
    </row>
    <row r="64" spans="1:73">
      <c r="A64" t="s">
        <v>520</v>
      </c>
      <c r="B64" t="s">
        <v>516</v>
      </c>
      <c r="C64" t="s">
        <v>507</v>
      </c>
      <c r="D64">
        <v>63</v>
      </c>
      <c r="E64" s="69" t="str">
        <f t="shared" si="0"/>
        <v>NotIn69Withdraw</v>
      </c>
      <c r="F64" s="47">
        <v>21.5304</v>
      </c>
      <c r="G64" s="47">
        <v>27.564499999999999</v>
      </c>
      <c r="H64" s="47">
        <v>23.005800000000001</v>
      </c>
      <c r="I64" s="47">
        <v>15.7918</v>
      </c>
      <c r="J64" s="47">
        <v>27.564499999999999</v>
      </c>
      <c r="K64" s="47">
        <v>18.5716</v>
      </c>
      <c r="L64" s="47">
        <v>16.8994</v>
      </c>
      <c r="M64" s="47">
        <v>21.901299999999999</v>
      </c>
      <c r="N64" s="47">
        <v>22.921700000000001</v>
      </c>
      <c r="O64" s="47">
        <v>21.1708</v>
      </c>
      <c r="P64" s="47">
        <v>18.677299999999999</v>
      </c>
      <c r="Q64" s="47">
        <v>22.164400000000001</v>
      </c>
      <c r="R64" s="47">
        <v>20.020099999999999</v>
      </c>
      <c r="S64" s="47">
        <v>22.2441</v>
      </c>
      <c r="T64" s="47">
        <v>20.8842</v>
      </c>
      <c r="U64" s="47">
        <v>23.561800000000002</v>
      </c>
      <c r="V64" s="47">
        <v>18.533999999999999</v>
      </c>
      <c r="W64" s="47">
        <v>20.168900000000001</v>
      </c>
      <c r="X64" s="47">
        <v>23.787199999999999</v>
      </c>
      <c r="Y64" s="47">
        <v>21.0822</v>
      </c>
      <c r="Z64" s="47">
        <v>20.007999999999999</v>
      </c>
      <c r="AA64" s="47">
        <v>21.897400000000001</v>
      </c>
      <c r="AB64" s="47">
        <v>20.4436</v>
      </c>
      <c r="AC64" s="47">
        <v>21.897400000000001</v>
      </c>
      <c r="AD64" s="47">
        <v>21.735299999999999</v>
      </c>
      <c r="AE64" s="47">
        <v>24.372</v>
      </c>
      <c r="AF64" s="47">
        <v>30.147400000000001</v>
      </c>
      <c r="AG64" s="47">
        <v>20.3614</v>
      </c>
      <c r="AH64" s="47">
        <v>23.709499999999998</v>
      </c>
      <c r="AI64" s="47">
        <v>23.4481</v>
      </c>
      <c r="AJ64" s="47">
        <v>17.0764</v>
      </c>
      <c r="AK64" s="47">
        <v>18.845300000000002</v>
      </c>
      <c r="AL64" s="47">
        <v>23.78</v>
      </c>
      <c r="AM64" s="47">
        <v>15.920400000000001</v>
      </c>
      <c r="AN64" s="47">
        <v>20.507899999999999</v>
      </c>
      <c r="AO64" s="47">
        <v>16.2271</v>
      </c>
      <c r="AP64" s="47">
        <v>26.5381</v>
      </c>
      <c r="AQ64" s="47">
        <v>17.0227</v>
      </c>
      <c r="AR64" s="47">
        <v>21.716000000000001</v>
      </c>
      <c r="AS64" s="47">
        <v>18.456099999999999</v>
      </c>
      <c r="AT64" s="47">
        <v>29.274899999999999</v>
      </c>
      <c r="AU64" s="47">
        <v>21.1251</v>
      </c>
      <c r="AV64" s="47">
        <v>23.411100000000001</v>
      </c>
      <c r="AW64" s="47">
        <v>24.021799999999999</v>
      </c>
      <c r="AX64" s="47">
        <v>25.739899999999999</v>
      </c>
      <c r="AY64" s="47">
        <v>18.049099999999999</v>
      </c>
      <c r="AZ64" s="47">
        <v>18.984500000000001</v>
      </c>
      <c r="BA64" s="47">
        <v>21.223600000000001</v>
      </c>
      <c r="BB64" s="47">
        <v>28.140599999999999</v>
      </c>
      <c r="BC64" s="47">
        <v>18.753399999999999</v>
      </c>
      <c r="BD64" s="47">
        <v>22.9955</v>
      </c>
      <c r="BE64" s="47">
        <v>20.7194</v>
      </c>
      <c r="BF64" s="47">
        <v>20.031500000000001</v>
      </c>
      <c r="BG64" s="47">
        <v>22.696300000000001</v>
      </c>
      <c r="BH64" s="47">
        <v>26.6172</v>
      </c>
      <c r="BI64" s="47">
        <v>18.525200000000002</v>
      </c>
      <c r="BJ64" s="47">
        <v>23.0535</v>
      </c>
      <c r="BK64" s="47">
        <v>20.932300000000001</v>
      </c>
      <c r="BL64" s="47">
        <v>20.9681</v>
      </c>
      <c r="BM64" s="47">
        <v>19.4145</v>
      </c>
      <c r="BN64" s="47">
        <v>50.803199999999997</v>
      </c>
      <c r="BO64" s="47">
        <v>18.627700000000001</v>
      </c>
      <c r="BP64" s="47">
        <v>17.276199999999999</v>
      </c>
      <c r="BQ64" s="47">
        <v>20.815100000000001</v>
      </c>
      <c r="BR64" s="47">
        <v>26.232099999999999</v>
      </c>
      <c r="BS64" s="47">
        <v>19.000499999999999</v>
      </c>
      <c r="BT64" s="47">
        <v>29.9998</v>
      </c>
      <c r="BU64" s="47">
        <v>18.3079</v>
      </c>
    </row>
    <row r="65" spans="1:73">
      <c r="A65" t="s">
        <v>520</v>
      </c>
      <c r="B65" t="s">
        <v>517</v>
      </c>
      <c r="C65" t="s">
        <v>0</v>
      </c>
      <c r="D65">
        <v>64</v>
      </c>
      <c r="F65" s="47">
        <v>6.9135</v>
      </c>
      <c r="G65" s="47">
        <v>8.9097000000000008</v>
      </c>
      <c r="H65" s="47">
        <v>7.3449</v>
      </c>
      <c r="I65" s="47">
        <v>4.5601000000000003</v>
      </c>
      <c r="J65" s="47">
        <v>8.9097000000000008</v>
      </c>
      <c r="K65" s="47">
        <v>5.7526000000000002</v>
      </c>
      <c r="L65" s="47">
        <v>5.5936000000000003</v>
      </c>
      <c r="M65" s="47">
        <v>6.9981999999999998</v>
      </c>
      <c r="N65" s="47">
        <v>7.1502999999999997</v>
      </c>
      <c r="O65" s="47">
        <v>7.0545</v>
      </c>
      <c r="P65" s="47">
        <v>6.2275</v>
      </c>
      <c r="Q65" s="47">
        <v>6.9809999999999999</v>
      </c>
      <c r="R65" s="47">
        <v>6.7949000000000002</v>
      </c>
      <c r="S65" s="47">
        <v>6.8204000000000002</v>
      </c>
      <c r="T65" s="47">
        <v>7.0621</v>
      </c>
      <c r="U65" s="47">
        <v>7.9936999999999996</v>
      </c>
      <c r="V65" s="47">
        <v>5.7194000000000003</v>
      </c>
      <c r="W65" s="47">
        <v>6.9394999999999998</v>
      </c>
      <c r="X65" s="47">
        <v>6.8856000000000002</v>
      </c>
      <c r="Y65" s="47">
        <v>7.2878999999999996</v>
      </c>
      <c r="Z65" s="47">
        <v>5.7465999999999999</v>
      </c>
      <c r="AA65" s="47">
        <v>7.0122999999999998</v>
      </c>
      <c r="AB65" s="47">
        <v>6.8052000000000001</v>
      </c>
      <c r="AC65" s="47">
        <v>7.0122999999999998</v>
      </c>
      <c r="AD65" s="47">
        <v>7.6593999999999998</v>
      </c>
      <c r="AE65" s="47">
        <v>8.4955999999999996</v>
      </c>
      <c r="AF65" s="47">
        <v>10.239699999999999</v>
      </c>
      <c r="AG65" s="47">
        <v>6.5190999999999999</v>
      </c>
      <c r="AH65" s="47">
        <v>7.6439000000000004</v>
      </c>
      <c r="AI65" s="47">
        <v>8.4931999999999999</v>
      </c>
      <c r="AJ65" s="47">
        <v>5.1902999999999997</v>
      </c>
      <c r="AK65" s="47">
        <v>6.0045999999999999</v>
      </c>
      <c r="AL65" s="47">
        <v>7.1817000000000002</v>
      </c>
      <c r="AM65" s="47">
        <v>4.9808000000000003</v>
      </c>
      <c r="AN65" s="47">
        <v>5.99</v>
      </c>
      <c r="AO65" s="47">
        <v>5.2222999999999997</v>
      </c>
      <c r="AP65" s="47">
        <v>9.1812000000000005</v>
      </c>
      <c r="AQ65" s="47">
        <v>5.6780999999999997</v>
      </c>
      <c r="AR65" s="47">
        <v>6.9226000000000001</v>
      </c>
      <c r="AS65" s="47">
        <v>6.9665999999999997</v>
      </c>
      <c r="AT65" s="47">
        <v>8.6297999999999995</v>
      </c>
      <c r="AU65" s="47">
        <v>5.8345000000000002</v>
      </c>
      <c r="AV65" s="47">
        <v>6.7016999999999998</v>
      </c>
      <c r="AW65" s="47">
        <v>7.1536</v>
      </c>
      <c r="AX65" s="47">
        <v>9.0276999999999994</v>
      </c>
      <c r="AY65" s="47">
        <v>5.6712999999999996</v>
      </c>
      <c r="AZ65" s="47">
        <v>6.4188000000000001</v>
      </c>
      <c r="BA65" s="47">
        <v>7.3249000000000004</v>
      </c>
      <c r="BB65" s="47">
        <v>8.8157999999999994</v>
      </c>
      <c r="BC65" s="47">
        <v>5.8346</v>
      </c>
      <c r="BD65" s="47">
        <v>7.1459999999999999</v>
      </c>
      <c r="BE65" s="47">
        <v>6.7583000000000002</v>
      </c>
      <c r="BF65" s="47">
        <v>6.9972000000000003</v>
      </c>
      <c r="BG65" s="47">
        <v>6.9698000000000002</v>
      </c>
      <c r="BH65" s="47">
        <v>8.4616000000000007</v>
      </c>
      <c r="BI65" s="47">
        <v>5.2781000000000002</v>
      </c>
      <c r="BJ65" s="47">
        <v>7.0627000000000004</v>
      </c>
      <c r="BK65" s="47">
        <v>6.7016999999999998</v>
      </c>
      <c r="BL65" s="47">
        <v>6.6146000000000003</v>
      </c>
      <c r="BM65" s="47">
        <v>7.1543999999999999</v>
      </c>
      <c r="BN65" s="47">
        <v>14.764900000000001</v>
      </c>
      <c r="BO65" s="47">
        <v>6.1738999999999997</v>
      </c>
      <c r="BP65" s="47">
        <v>5.8566000000000003</v>
      </c>
      <c r="BQ65" s="47">
        <v>7.2817999999999996</v>
      </c>
      <c r="BR65" s="47">
        <v>8.3377999999999997</v>
      </c>
      <c r="BS65" s="47">
        <v>5.3188000000000004</v>
      </c>
      <c r="BT65" s="47">
        <v>11.759</v>
      </c>
      <c r="BU65" s="47">
        <v>6.1688000000000001</v>
      </c>
    </row>
    <row r="66" spans="1:73">
      <c r="A66" t="s">
        <v>520</v>
      </c>
      <c r="B66" t="s">
        <v>517</v>
      </c>
      <c r="C66" t="s">
        <v>1</v>
      </c>
      <c r="D66">
        <v>65</v>
      </c>
      <c r="F66" s="47">
        <v>2.6655000000000002</v>
      </c>
      <c r="G66" s="47">
        <v>4.4367999999999999</v>
      </c>
      <c r="H66" s="47">
        <v>3.8913000000000002</v>
      </c>
      <c r="I66" s="47">
        <v>1.3548</v>
      </c>
      <c r="J66" s="47">
        <v>4.4367999999999999</v>
      </c>
      <c r="K66" s="47">
        <v>2.2452000000000001</v>
      </c>
      <c r="L66" s="47">
        <v>5.335</v>
      </c>
      <c r="M66" s="47">
        <v>2.6398999999999999</v>
      </c>
      <c r="N66" s="47">
        <v>3.6545999999999998</v>
      </c>
      <c r="O66" s="47">
        <v>2.4546999999999999</v>
      </c>
      <c r="P66" s="47">
        <v>2.0304000000000002</v>
      </c>
      <c r="Q66" s="47">
        <v>3.0646</v>
      </c>
      <c r="R66" s="47">
        <v>2.1006999999999998</v>
      </c>
      <c r="S66" s="47">
        <v>3.2368000000000001</v>
      </c>
      <c r="T66" s="47">
        <v>2.1905999999999999</v>
      </c>
      <c r="U66" s="47">
        <v>2.5470999999999999</v>
      </c>
      <c r="V66" s="47">
        <v>2.7978999999999998</v>
      </c>
      <c r="W66" s="47">
        <v>3.0661999999999998</v>
      </c>
      <c r="X66" s="47">
        <v>2.1964000000000001</v>
      </c>
      <c r="Y66" s="47">
        <v>2.6478000000000002</v>
      </c>
      <c r="Z66" s="47">
        <v>2.6221999999999999</v>
      </c>
      <c r="AA66" s="47">
        <v>2.6734</v>
      </c>
      <c r="AB66" s="47">
        <v>2.6360999999999999</v>
      </c>
      <c r="AC66" s="47">
        <v>2.6734</v>
      </c>
      <c r="AD66" s="47">
        <v>2.7521</v>
      </c>
      <c r="AE66" s="47">
        <v>2.4539</v>
      </c>
      <c r="AF66" s="47">
        <v>4.2224000000000004</v>
      </c>
      <c r="AG66" s="47">
        <v>2.0874000000000001</v>
      </c>
      <c r="AH66" s="47">
        <v>2.9013</v>
      </c>
      <c r="AI66" s="47">
        <v>2.2694999999999999</v>
      </c>
      <c r="AJ66" s="47">
        <v>2.343</v>
      </c>
      <c r="AK66" s="47">
        <v>2.8690000000000002</v>
      </c>
      <c r="AL66" s="47">
        <v>4.7432999999999996</v>
      </c>
      <c r="AM66" s="47">
        <v>2.4115000000000002</v>
      </c>
      <c r="AN66" s="47">
        <v>3.5831</v>
      </c>
      <c r="AO66" s="47">
        <v>2.0975999999999999</v>
      </c>
      <c r="AP66" s="47">
        <v>5.3544999999999998</v>
      </c>
      <c r="AQ66" s="47">
        <v>2.5783</v>
      </c>
      <c r="AR66" s="47">
        <v>3.9217</v>
      </c>
      <c r="AS66" s="47">
        <v>2.3182</v>
      </c>
      <c r="AT66" s="47">
        <v>3.5222000000000002</v>
      </c>
      <c r="AU66" s="47">
        <v>1.8408</v>
      </c>
      <c r="AV66" s="47">
        <v>2.3729</v>
      </c>
      <c r="AW66" s="47">
        <v>2.0577999999999999</v>
      </c>
      <c r="AX66" s="47">
        <v>4.2523</v>
      </c>
      <c r="AY66" s="47">
        <v>2.1366000000000001</v>
      </c>
      <c r="AZ66" s="47">
        <v>3.7069000000000001</v>
      </c>
      <c r="BA66" s="47">
        <v>1.9992000000000001</v>
      </c>
      <c r="BB66" s="47">
        <v>4.5106999999999999</v>
      </c>
      <c r="BC66" s="47">
        <v>2.2734999999999999</v>
      </c>
      <c r="BD66" s="47">
        <v>3.1271</v>
      </c>
      <c r="BE66" s="47">
        <v>2.2568999999999999</v>
      </c>
      <c r="BF66" s="47">
        <v>2.8325999999999998</v>
      </c>
      <c r="BG66" s="47">
        <v>3.1164999999999998</v>
      </c>
      <c r="BH66" s="47">
        <v>4.4748999999999999</v>
      </c>
      <c r="BI66" s="47">
        <v>2.4592999999999998</v>
      </c>
      <c r="BJ66" s="47">
        <v>3.5510999999999999</v>
      </c>
      <c r="BK66" s="47">
        <v>2.3940999999999999</v>
      </c>
      <c r="BL66" s="47">
        <v>2.4678</v>
      </c>
      <c r="BM66" s="47">
        <v>1.9392</v>
      </c>
      <c r="BN66" s="47">
        <v>3.9902000000000002</v>
      </c>
      <c r="BO66" s="47">
        <v>2.0331000000000001</v>
      </c>
      <c r="BP66" s="47">
        <v>2.2980999999999998</v>
      </c>
      <c r="BQ66" s="47">
        <v>2.0238</v>
      </c>
      <c r="BR66" s="47">
        <v>4.3240999999999996</v>
      </c>
      <c r="BS66" s="47">
        <v>2.7557999999999998</v>
      </c>
      <c r="BT66" s="47">
        <v>4.7203999999999997</v>
      </c>
      <c r="BU66" s="47">
        <v>1.9158999999999999</v>
      </c>
    </row>
    <row r="67" spans="1:73">
      <c r="A67" t="s">
        <v>520</v>
      </c>
      <c r="B67" t="s">
        <v>517</v>
      </c>
      <c r="C67" t="s">
        <v>505</v>
      </c>
      <c r="D67">
        <v>66</v>
      </c>
      <c r="F67" s="47">
        <v>2.7888000000000002</v>
      </c>
      <c r="G67" s="47">
        <v>3.9180000000000001</v>
      </c>
      <c r="H67" s="47">
        <v>2.4462999999999999</v>
      </c>
      <c r="I67" s="47">
        <v>1.9753000000000001</v>
      </c>
      <c r="J67" s="47">
        <v>3.9180000000000001</v>
      </c>
      <c r="K67" s="47">
        <v>2.1732</v>
      </c>
      <c r="L67" s="47">
        <v>3.2524999999999999</v>
      </c>
      <c r="M67" s="47">
        <v>2.7604000000000002</v>
      </c>
      <c r="N67" s="47">
        <v>3.3121999999999998</v>
      </c>
      <c r="O67" s="47">
        <v>2.6638000000000002</v>
      </c>
      <c r="P67" s="47">
        <v>2.403</v>
      </c>
      <c r="Q67" s="47">
        <v>3.1206999999999998</v>
      </c>
      <c r="R67" s="47">
        <v>2.3957000000000002</v>
      </c>
      <c r="S67" s="47">
        <v>3.0358000000000001</v>
      </c>
      <c r="T67" s="47">
        <v>2.4289999999999998</v>
      </c>
      <c r="U67" s="47">
        <v>2.7121</v>
      </c>
      <c r="V67" s="47">
        <v>2.8839999999999999</v>
      </c>
      <c r="W67" s="47">
        <v>3.4003999999999999</v>
      </c>
      <c r="X67" s="47">
        <v>2.3881000000000001</v>
      </c>
      <c r="Y67" s="47">
        <v>2.4977</v>
      </c>
      <c r="Z67" s="47">
        <v>3.0861999999999998</v>
      </c>
      <c r="AA67" s="47">
        <v>2.9874999999999998</v>
      </c>
      <c r="AB67" s="47">
        <v>2.6657999999999999</v>
      </c>
      <c r="AC67" s="47">
        <v>2.9874999999999998</v>
      </c>
      <c r="AD67" s="47">
        <v>2.5447000000000002</v>
      </c>
      <c r="AE67" s="47">
        <v>3.1332</v>
      </c>
      <c r="AF67" s="47">
        <v>3.6600999999999999</v>
      </c>
      <c r="AG67" s="47">
        <v>2.1989999999999998</v>
      </c>
      <c r="AH67" s="47">
        <v>2.9790999999999999</v>
      </c>
      <c r="AI67" s="47">
        <v>2.3791000000000002</v>
      </c>
      <c r="AJ67" s="47">
        <v>2.883</v>
      </c>
      <c r="AK67" s="47">
        <v>2.8853</v>
      </c>
      <c r="AL67" s="47">
        <v>4.2300000000000004</v>
      </c>
      <c r="AM67" s="47">
        <v>2.1427</v>
      </c>
      <c r="AN67" s="47">
        <v>3.097</v>
      </c>
      <c r="AO67" s="47">
        <v>2.5055999999999998</v>
      </c>
      <c r="AP67" s="47">
        <v>4.8364000000000003</v>
      </c>
      <c r="AQ67" s="47">
        <v>2.4542999999999999</v>
      </c>
      <c r="AR67" s="47">
        <v>3.6678000000000002</v>
      </c>
      <c r="AS67" s="47">
        <v>2.9195000000000002</v>
      </c>
      <c r="AT67" s="47">
        <v>3.1745000000000001</v>
      </c>
      <c r="AU67" s="47">
        <v>2.0131000000000001</v>
      </c>
      <c r="AV67" s="47">
        <v>2.5598999999999998</v>
      </c>
      <c r="AW67" s="47">
        <v>2.169</v>
      </c>
      <c r="AX67" s="47">
        <v>3.843</v>
      </c>
      <c r="AY67" s="47">
        <v>2.1377000000000002</v>
      </c>
      <c r="AZ67" s="47">
        <v>2.9131</v>
      </c>
      <c r="BA67" s="47">
        <v>2.3601999999999999</v>
      </c>
      <c r="BB67" s="47">
        <v>4.0067000000000004</v>
      </c>
      <c r="BC67" s="47">
        <v>2.2435</v>
      </c>
      <c r="BD67" s="47">
        <v>3.2040999999999999</v>
      </c>
      <c r="BE67" s="47">
        <v>2.5731000000000002</v>
      </c>
      <c r="BF67" s="47">
        <v>3.1926000000000001</v>
      </c>
      <c r="BG67" s="47">
        <v>3.0562999999999998</v>
      </c>
      <c r="BH67" s="47">
        <v>3.9211</v>
      </c>
      <c r="BI67" s="47">
        <v>2.0097</v>
      </c>
      <c r="BJ67" s="47">
        <v>3.2372000000000001</v>
      </c>
      <c r="BK67" s="47">
        <v>2.6772999999999998</v>
      </c>
      <c r="BL67" s="47">
        <v>2.2949000000000002</v>
      </c>
      <c r="BM67" s="47">
        <v>2.774</v>
      </c>
      <c r="BN67" s="47">
        <v>4.0098000000000003</v>
      </c>
      <c r="BO67" s="47">
        <v>2.2616000000000001</v>
      </c>
      <c r="BP67" s="47">
        <v>2.5085000000000002</v>
      </c>
      <c r="BQ67" s="47">
        <v>2.3340999999999998</v>
      </c>
      <c r="BR67" s="47">
        <v>3.8452000000000002</v>
      </c>
      <c r="BS67" s="47">
        <v>2.2448000000000001</v>
      </c>
      <c r="BT67" s="47">
        <v>4.2908999999999997</v>
      </c>
      <c r="BU67" s="47">
        <v>2.1109</v>
      </c>
    </row>
    <row r="68" spans="1:73">
      <c r="A68" t="s">
        <v>520</v>
      </c>
      <c r="B68" t="s">
        <v>517</v>
      </c>
      <c r="C68" t="s">
        <v>74</v>
      </c>
      <c r="D68">
        <v>67</v>
      </c>
      <c r="F68" s="47">
        <v>0.79749999999999999</v>
      </c>
      <c r="G68" s="47">
        <v>0.40310000000000001</v>
      </c>
      <c r="H68" s="47">
        <v>1.103</v>
      </c>
      <c r="I68" s="47">
        <v>0.8145</v>
      </c>
      <c r="J68" s="47">
        <v>0.40310000000000001</v>
      </c>
      <c r="K68" s="47">
        <v>0.91049999999999998</v>
      </c>
      <c r="L68" s="47">
        <v>0.55630000000000002</v>
      </c>
      <c r="M68" s="47">
        <v>0.80920000000000003</v>
      </c>
      <c r="N68" s="47">
        <v>0.76149999999999995</v>
      </c>
      <c r="O68" s="47">
        <v>0.92069999999999996</v>
      </c>
      <c r="P68" s="47">
        <v>0.6855</v>
      </c>
      <c r="Q68" s="47">
        <v>0.71450000000000002</v>
      </c>
      <c r="R68" s="47">
        <v>0.86409999999999998</v>
      </c>
      <c r="S68" s="47">
        <v>1.0764</v>
      </c>
      <c r="T68" s="47">
        <v>0.50090000000000001</v>
      </c>
      <c r="U68" s="47">
        <v>0.92520000000000002</v>
      </c>
      <c r="V68" s="47">
        <v>0.7016</v>
      </c>
      <c r="W68" s="47">
        <v>0.69369999999999998</v>
      </c>
      <c r="X68" s="47">
        <v>0.88549999999999995</v>
      </c>
      <c r="Y68" s="47">
        <v>0.93410000000000004</v>
      </c>
      <c r="Z68" s="47">
        <v>1.0146999999999999</v>
      </c>
      <c r="AA68" s="47">
        <v>0.58389999999999997</v>
      </c>
      <c r="AB68" s="47">
        <v>0.95389999999999997</v>
      </c>
      <c r="AC68" s="47">
        <v>0.58389999999999997</v>
      </c>
      <c r="AD68" s="47">
        <v>1.0524</v>
      </c>
      <c r="AE68" s="47">
        <v>0.63370000000000004</v>
      </c>
      <c r="AF68" s="47">
        <v>0.18909999999999999</v>
      </c>
      <c r="AG68" s="47">
        <v>1.1405000000000001</v>
      </c>
      <c r="AH68" s="47">
        <v>1.0035000000000001</v>
      </c>
      <c r="AI68" s="47">
        <v>0.85919999999999996</v>
      </c>
      <c r="AJ68" s="47">
        <v>0.84760000000000002</v>
      </c>
      <c r="AK68" s="47">
        <v>0.56469999999999998</v>
      </c>
      <c r="AL68" s="47">
        <v>0.58050000000000002</v>
      </c>
      <c r="AM68" s="47">
        <v>0.7349</v>
      </c>
      <c r="AN68" s="47">
        <v>1.1274</v>
      </c>
      <c r="AO68" s="47">
        <v>0.16669999999999999</v>
      </c>
      <c r="AP68" s="47">
        <v>0.59450000000000003</v>
      </c>
      <c r="AQ68" s="47">
        <v>0.73089999999999999</v>
      </c>
      <c r="AR68" s="47">
        <v>1.1076999999999999</v>
      </c>
      <c r="AS68" s="47">
        <v>0.15970000000000001</v>
      </c>
      <c r="AT68" s="47">
        <v>0.16420000000000001</v>
      </c>
      <c r="AU68" s="47">
        <v>1.0477000000000001</v>
      </c>
      <c r="AV68" s="47">
        <v>1.0491999999999999</v>
      </c>
      <c r="AW68" s="47">
        <v>0.73780000000000001</v>
      </c>
      <c r="AX68" s="47">
        <v>0.34029999999999999</v>
      </c>
      <c r="AY68" s="47">
        <v>1.0764</v>
      </c>
      <c r="AZ68" s="47">
        <v>1.2943</v>
      </c>
      <c r="BA68" s="47">
        <v>0.65769999999999995</v>
      </c>
      <c r="BB68" s="47">
        <v>0.45279999999999998</v>
      </c>
      <c r="BC68" s="47">
        <v>0.63980000000000004</v>
      </c>
      <c r="BD68" s="47">
        <v>0.8488</v>
      </c>
      <c r="BE68" s="47">
        <v>0.21640000000000001</v>
      </c>
      <c r="BF68" s="47">
        <v>1.153</v>
      </c>
      <c r="BG68" s="47">
        <v>0.46579999999999999</v>
      </c>
      <c r="BH68" s="47">
        <v>0.45979999999999999</v>
      </c>
      <c r="BI68" s="47">
        <v>0.92390000000000005</v>
      </c>
      <c r="BJ68" s="47">
        <v>0.83860000000000001</v>
      </c>
      <c r="BK68" s="47">
        <v>0.4168</v>
      </c>
      <c r="BL68" s="47">
        <v>0.88260000000000005</v>
      </c>
      <c r="BM68" s="47">
        <v>0.81969999999999998</v>
      </c>
      <c r="BN68" s="47">
        <v>0</v>
      </c>
      <c r="BO68" s="47">
        <v>0.9093</v>
      </c>
      <c r="BP68" s="47">
        <v>1.4451000000000001</v>
      </c>
      <c r="BQ68" s="47">
        <v>0.53390000000000004</v>
      </c>
      <c r="BR68" s="47">
        <v>0.50690000000000002</v>
      </c>
      <c r="BS68" s="47">
        <v>1.3731</v>
      </c>
      <c r="BT68" s="47">
        <v>5.1700000000000003E-2</v>
      </c>
      <c r="BU68" s="47">
        <v>0.55049999999999999</v>
      </c>
    </row>
    <row r="69" spans="1:73">
      <c r="A69" t="s">
        <v>520</v>
      </c>
      <c r="B69" t="s">
        <v>517</v>
      </c>
      <c r="C69" t="s">
        <v>65</v>
      </c>
      <c r="D69">
        <v>68</v>
      </c>
      <c r="F69" s="47">
        <v>8.1127000000000002</v>
      </c>
      <c r="G69" s="47">
        <v>8.6547000000000001</v>
      </c>
      <c r="H69" s="47">
        <v>9.5206</v>
      </c>
      <c r="I69" s="47">
        <v>6.5042999999999997</v>
      </c>
      <c r="J69" s="47">
        <v>8.6547000000000001</v>
      </c>
      <c r="K69" s="47">
        <v>7.7159000000000004</v>
      </c>
      <c r="L69" s="47">
        <v>4.5495000000000001</v>
      </c>
      <c r="M69" s="47">
        <v>9.1569000000000003</v>
      </c>
      <c r="N69" s="47">
        <v>7.3651999999999997</v>
      </c>
      <c r="O69" s="47">
        <v>8.6600999999999999</v>
      </c>
      <c r="P69" s="47">
        <v>10.4824</v>
      </c>
      <c r="Q69" s="47">
        <v>7.7782999999999998</v>
      </c>
      <c r="R69" s="47">
        <v>9.3576999999999995</v>
      </c>
      <c r="S69" s="47">
        <v>8.0762999999999998</v>
      </c>
      <c r="T69" s="47">
        <v>8.1804000000000006</v>
      </c>
      <c r="U69" s="47">
        <v>9.0104000000000006</v>
      </c>
      <c r="V69" s="47">
        <v>7.5304000000000002</v>
      </c>
      <c r="W69" s="47">
        <v>7.8308</v>
      </c>
      <c r="X69" s="47">
        <v>8.6875</v>
      </c>
      <c r="Y69" s="47">
        <v>7.8882000000000003</v>
      </c>
      <c r="Z69" s="47">
        <v>7.7606999999999999</v>
      </c>
      <c r="AA69" s="47">
        <v>8.2097999999999995</v>
      </c>
      <c r="AB69" s="47">
        <v>7.8278999999999996</v>
      </c>
      <c r="AC69" s="47">
        <v>8.2097999999999995</v>
      </c>
      <c r="AD69" s="47">
        <v>9.1821999999999999</v>
      </c>
      <c r="AE69" s="47">
        <v>8.9223999999999997</v>
      </c>
      <c r="AF69" s="47">
        <v>9.4838000000000005</v>
      </c>
      <c r="AG69" s="47">
        <v>8.6348000000000003</v>
      </c>
      <c r="AH69" s="47">
        <v>8.8989999999999991</v>
      </c>
      <c r="AI69" s="47">
        <v>9.2044999999999995</v>
      </c>
      <c r="AJ69" s="47">
        <v>5.9729000000000001</v>
      </c>
      <c r="AK69" s="47">
        <v>7.8464</v>
      </c>
      <c r="AL69" s="47">
        <v>8.0814000000000004</v>
      </c>
      <c r="AM69" s="47">
        <v>7.1478999999999999</v>
      </c>
      <c r="AN69" s="47">
        <v>7.5689000000000002</v>
      </c>
      <c r="AO69" s="47">
        <v>7.4496000000000002</v>
      </c>
      <c r="AP69" s="47">
        <v>8.2974999999999994</v>
      </c>
      <c r="AQ69" s="47">
        <v>7.4874000000000001</v>
      </c>
      <c r="AR69" s="47">
        <v>7.8875000000000002</v>
      </c>
      <c r="AS69" s="47">
        <v>7.7096999999999998</v>
      </c>
      <c r="AT69" s="47">
        <v>9.4050999999999991</v>
      </c>
      <c r="AU69" s="47">
        <v>8.1859999999999999</v>
      </c>
      <c r="AV69" s="47">
        <v>8.4944000000000006</v>
      </c>
      <c r="AW69" s="47">
        <v>9.0002999999999993</v>
      </c>
      <c r="AX69" s="47">
        <v>8.1844000000000001</v>
      </c>
      <c r="AY69" s="47">
        <v>7.6348000000000003</v>
      </c>
      <c r="AZ69" s="47">
        <v>6.9805000000000001</v>
      </c>
      <c r="BA69" s="47">
        <v>8.9510000000000005</v>
      </c>
      <c r="BB69" s="47">
        <v>8.8009000000000004</v>
      </c>
      <c r="BC69" s="47">
        <v>7.7481</v>
      </c>
      <c r="BD69" s="47">
        <v>8.3688000000000002</v>
      </c>
      <c r="BE69" s="47">
        <v>7.8685999999999998</v>
      </c>
      <c r="BF69" s="47">
        <v>7.4359000000000002</v>
      </c>
      <c r="BG69" s="47">
        <v>7.8586999999999998</v>
      </c>
      <c r="BH69" s="47">
        <v>8.5771999999999995</v>
      </c>
      <c r="BI69" s="47">
        <v>6.9006999999999996</v>
      </c>
      <c r="BJ69" s="47">
        <v>7.7168999999999999</v>
      </c>
      <c r="BK69" s="47">
        <v>7.9688999999999997</v>
      </c>
      <c r="BL69" s="47">
        <v>8.3950999999999993</v>
      </c>
      <c r="BM69" s="47">
        <v>10.163600000000001</v>
      </c>
      <c r="BN69" s="47">
        <v>11.304</v>
      </c>
      <c r="BO69" s="47">
        <v>9.2393000000000001</v>
      </c>
      <c r="BP69" s="47">
        <v>11.7089</v>
      </c>
      <c r="BQ69" s="47">
        <v>8.4452999999999996</v>
      </c>
      <c r="BR69" s="47">
        <v>8.3606999999999996</v>
      </c>
      <c r="BS69" s="47">
        <v>7.7145999999999999</v>
      </c>
      <c r="BT69" s="47">
        <v>10.293799999999999</v>
      </c>
      <c r="BU69" s="47">
        <v>7.7030000000000003</v>
      </c>
    </row>
    <row r="70" spans="1:73">
      <c r="A70" t="s">
        <v>520</v>
      </c>
      <c r="B70" t="s">
        <v>517</v>
      </c>
      <c r="C70" t="s">
        <v>506</v>
      </c>
      <c r="D70">
        <v>69</v>
      </c>
      <c r="F70" s="47">
        <v>23.19</v>
      </c>
      <c r="G70" s="47">
        <v>29.612400000000001</v>
      </c>
      <c r="H70" s="47">
        <v>26.342400000000001</v>
      </c>
      <c r="I70" s="47">
        <v>17.454599999999999</v>
      </c>
      <c r="J70" s="47">
        <v>29.612400000000001</v>
      </c>
      <c r="K70" s="47">
        <v>20.506</v>
      </c>
      <c r="L70" s="47">
        <v>19.319600000000001</v>
      </c>
      <c r="M70" s="47">
        <v>23.6157</v>
      </c>
      <c r="N70" s="47">
        <v>23.721399999999999</v>
      </c>
      <c r="O70" s="47">
        <v>23.528300000000002</v>
      </c>
      <c r="P70" s="47">
        <v>21.664899999999999</v>
      </c>
      <c r="Q70" s="47">
        <v>24.029800000000002</v>
      </c>
      <c r="R70" s="47">
        <v>21.6417</v>
      </c>
      <c r="S70" s="47">
        <v>24.022500000000001</v>
      </c>
      <c r="T70" s="47">
        <v>22.028400000000001</v>
      </c>
      <c r="U70" s="47">
        <v>26.748799999999999</v>
      </c>
      <c r="V70" s="47">
        <v>19.990300000000001</v>
      </c>
      <c r="W70" s="47">
        <v>22.819600000000001</v>
      </c>
      <c r="X70" s="47">
        <v>23.700299999999999</v>
      </c>
      <c r="Y70" s="47">
        <v>24.177499999999998</v>
      </c>
      <c r="Z70" s="47">
        <v>23.49</v>
      </c>
      <c r="AA70" s="47">
        <v>22.767700000000001</v>
      </c>
      <c r="AB70" s="47">
        <v>23.933</v>
      </c>
      <c r="AC70" s="47">
        <v>22.767700000000001</v>
      </c>
      <c r="AD70" s="47">
        <v>26.082699999999999</v>
      </c>
      <c r="AE70" s="47">
        <v>27.522200000000002</v>
      </c>
      <c r="AF70" s="47">
        <v>33.464700000000001</v>
      </c>
      <c r="AG70" s="47">
        <v>23.5867</v>
      </c>
      <c r="AH70" s="47">
        <v>28.2166</v>
      </c>
      <c r="AI70" s="47">
        <v>25.153600000000001</v>
      </c>
      <c r="AJ70" s="47">
        <v>18.973199999999999</v>
      </c>
      <c r="AK70" s="47">
        <v>20.258099999999999</v>
      </c>
      <c r="AL70" s="47">
        <v>25.597799999999999</v>
      </c>
      <c r="AM70" s="47">
        <v>17.912099999999999</v>
      </c>
      <c r="AN70" s="47">
        <v>20.948399999999999</v>
      </c>
      <c r="AO70" s="47">
        <v>18.3126</v>
      </c>
      <c r="AP70" s="47">
        <v>28.591899999999999</v>
      </c>
      <c r="AQ70" s="47">
        <v>20.539200000000001</v>
      </c>
      <c r="AR70" s="47">
        <v>23.0792</v>
      </c>
      <c r="AS70" s="47">
        <v>22.389500000000002</v>
      </c>
      <c r="AT70" s="47">
        <v>30.890899999999998</v>
      </c>
      <c r="AU70" s="47">
        <v>20.4618</v>
      </c>
      <c r="AV70" s="47">
        <v>25.569500000000001</v>
      </c>
      <c r="AW70" s="47">
        <v>21.6294</v>
      </c>
      <c r="AX70" s="47">
        <v>32.410600000000002</v>
      </c>
      <c r="AY70" s="47">
        <v>20.735900000000001</v>
      </c>
      <c r="AZ70" s="47">
        <v>25.676200000000001</v>
      </c>
      <c r="BA70" s="47">
        <v>22.2499</v>
      </c>
      <c r="BB70" s="47">
        <v>28.187000000000001</v>
      </c>
      <c r="BC70" s="47">
        <v>20.375299999999999</v>
      </c>
      <c r="BD70" s="47">
        <v>23.290199999999999</v>
      </c>
      <c r="BE70" s="47">
        <v>21.8566</v>
      </c>
      <c r="BF70" s="47">
        <v>26.381699999999999</v>
      </c>
      <c r="BG70" s="47">
        <v>23.295999999999999</v>
      </c>
      <c r="BH70" s="47">
        <v>29.0792</v>
      </c>
      <c r="BI70" s="47">
        <v>20.2745</v>
      </c>
      <c r="BJ70" s="47">
        <v>24.234000000000002</v>
      </c>
      <c r="BK70" s="47">
        <v>23.384699999999999</v>
      </c>
      <c r="BL70" s="47">
        <v>22.126799999999999</v>
      </c>
      <c r="BM70" s="47">
        <v>20.9115</v>
      </c>
      <c r="BN70" s="47">
        <v>37.686500000000002</v>
      </c>
      <c r="BO70" s="47">
        <v>20.775300000000001</v>
      </c>
      <c r="BP70" s="47">
        <v>22.8492</v>
      </c>
      <c r="BQ70" s="47">
        <v>21.2286</v>
      </c>
      <c r="BR70" s="47">
        <v>27.799700000000001</v>
      </c>
      <c r="BS70" s="47">
        <v>21.2043</v>
      </c>
      <c r="BT70" s="47">
        <v>38.9437</v>
      </c>
      <c r="BU70" s="47">
        <v>19.8719</v>
      </c>
    </row>
    <row r="71" spans="1:73">
      <c r="A71" t="s">
        <v>520</v>
      </c>
      <c r="B71" t="s">
        <v>517</v>
      </c>
      <c r="C71" t="s">
        <v>507</v>
      </c>
      <c r="D71">
        <v>70</v>
      </c>
      <c r="F71" s="47">
        <v>20.508400000000002</v>
      </c>
      <c r="G71" s="47">
        <v>25.882999999999999</v>
      </c>
      <c r="H71" s="47">
        <v>22.256799999999998</v>
      </c>
      <c r="I71" s="47">
        <v>15.396800000000001</v>
      </c>
      <c r="J71" s="47">
        <v>25.882999999999999</v>
      </c>
      <c r="K71" s="47">
        <v>17.988099999999999</v>
      </c>
      <c r="L71" s="47">
        <v>16.223199999999999</v>
      </c>
      <c r="M71" s="47">
        <v>20.804400000000001</v>
      </c>
      <c r="N71" s="47">
        <v>21.865400000000001</v>
      </c>
      <c r="O71" s="47">
        <v>20.227900000000002</v>
      </c>
      <c r="P71" s="47">
        <v>18.3781</v>
      </c>
      <c r="Q71" s="47">
        <v>21.201000000000001</v>
      </c>
      <c r="R71" s="47">
        <v>19.1663</v>
      </c>
      <c r="S71" s="47">
        <v>21.243500000000001</v>
      </c>
      <c r="T71" s="47">
        <v>19.7608</v>
      </c>
      <c r="U71" s="47">
        <v>22.697600000000001</v>
      </c>
      <c r="V71" s="47">
        <v>17.5334</v>
      </c>
      <c r="W71" s="47">
        <v>19.429200000000002</v>
      </c>
      <c r="X71" s="47">
        <v>21.7028</v>
      </c>
      <c r="Y71" s="47">
        <v>19.4315</v>
      </c>
      <c r="Z71" s="47">
        <v>19.124300000000002</v>
      </c>
      <c r="AA71" s="47">
        <v>21.138999999999999</v>
      </c>
      <c r="AB71" s="47">
        <v>19.284700000000001</v>
      </c>
      <c r="AC71" s="47">
        <v>21.138999999999999</v>
      </c>
      <c r="AD71" s="47">
        <v>20.397400000000001</v>
      </c>
      <c r="AE71" s="47">
        <v>24.317699999999999</v>
      </c>
      <c r="AF71" s="47">
        <v>28.615400000000001</v>
      </c>
      <c r="AG71" s="47">
        <v>19.912400000000002</v>
      </c>
      <c r="AH71" s="47">
        <v>22.916799999999999</v>
      </c>
      <c r="AI71" s="47">
        <v>22.5062</v>
      </c>
      <c r="AJ71" s="47">
        <v>16.6721</v>
      </c>
      <c r="AK71" s="47">
        <v>17.806100000000001</v>
      </c>
      <c r="AL71" s="47">
        <v>22.1188</v>
      </c>
      <c r="AM71" s="47">
        <v>15.3866</v>
      </c>
      <c r="AN71" s="47">
        <v>19.369199999999999</v>
      </c>
      <c r="AO71" s="47">
        <v>15.169700000000001</v>
      </c>
      <c r="AP71" s="47">
        <v>24.7501</v>
      </c>
      <c r="AQ71" s="47">
        <v>16.795200000000001</v>
      </c>
      <c r="AR71" s="47">
        <v>20.882400000000001</v>
      </c>
      <c r="AS71" s="47">
        <v>17.6511</v>
      </c>
      <c r="AT71" s="47">
        <v>27.206900000000001</v>
      </c>
      <c r="AU71" s="47">
        <v>19.2683</v>
      </c>
      <c r="AV71" s="47">
        <v>21.723199999999999</v>
      </c>
      <c r="AW71" s="47">
        <v>21.682099999999998</v>
      </c>
      <c r="AX71" s="47">
        <v>24.014600000000002</v>
      </c>
      <c r="AY71" s="47">
        <v>17.2104</v>
      </c>
      <c r="AZ71" s="47">
        <v>19.6478</v>
      </c>
      <c r="BA71" s="47">
        <v>18.9878</v>
      </c>
      <c r="BB71" s="47">
        <v>26.770199999999999</v>
      </c>
      <c r="BC71" s="47">
        <v>18.410499999999999</v>
      </c>
      <c r="BD71" s="47">
        <v>21.920300000000001</v>
      </c>
      <c r="BE71" s="47">
        <v>20.240300000000001</v>
      </c>
      <c r="BF71" s="47">
        <v>19.4941</v>
      </c>
      <c r="BG71" s="47">
        <v>21.785499999999999</v>
      </c>
      <c r="BH71" s="47">
        <v>25.090299999999999</v>
      </c>
      <c r="BI71" s="47">
        <v>17.884599999999999</v>
      </c>
      <c r="BJ71" s="47">
        <v>21.669</v>
      </c>
      <c r="BK71" s="47">
        <v>20.3904</v>
      </c>
      <c r="BL71" s="47">
        <v>19.077300000000001</v>
      </c>
      <c r="BM71" s="47">
        <v>19.267499999999998</v>
      </c>
      <c r="BN71" s="47">
        <v>40.900199999999998</v>
      </c>
      <c r="BO71" s="47">
        <v>18.100200000000001</v>
      </c>
      <c r="BP71" s="47">
        <v>19.1906</v>
      </c>
      <c r="BQ71" s="47">
        <v>19.16</v>
      </c>
      <c r="BR71" s="47">
        <v>24.504300000000001</v>
      </c>
      <c r="BS71" s="47">
        <v>18.5138</v>
      </c>
      <c r="BT71" s="47">
        <v>29.434999999999999</v>
      </c>
      <c r="BU71" s="47">
        <v>17.641400000000001</v>
      </c>
    </row>
    <row r="72" spans="1:73">
      <c r="A72" t="s">
        <v>521</v>
      </c>
      <c r="B72" t="s">
        <v>504</v>
      </c>
      <c r="C72" t="s">
        <v>0</v>
      </c>
      <c r="D72">
        <v>1</v>
      </c>
      <c r="F72" s="47">
        <v>9481.1291999999994</v>
      </c>
      <c r="G72" s="47">
        <v>3685.5167000000001</v>
      </c>
      <c r="H72" s="47">
        <v>2691.6547999999998</v>
      </c>
      <c r="I72" s="47">
        <v>3103.9578000000001</v>
      </c>
      <c r="J72" s="47">
        <v>3685.5167000000001</v>
      </c>
      <c r="K72" s="47">
        <v>5795.6126000000004</v>
      </c>
      <c r="L72" s="47">
        <v>543.05110000000002</v>
      </c>
      <c r="M72" s="47">
        <v>8938.0781999999999</v>
      </c>
      <c r="N72" s="47">
        <v>2927.1669000000002</v>
      </c>
      <c r="O72" s="47">
        <v>3938.7451000000001</v>
      </c>
      <c r="P72" s="47">
        <v>2615.2172</v>
      </c>
      <c r="Q72" s="47">
        <v>5273.3962000000001</v>
      </c>
      <c r="R72" s="47">
        <v>4207.7330000000002</v>
      </c>
      <c r="S72" s="47">
        <v>6678.1549999999997</v>
      </c>
      <c r="T72" s="47">
        <v>2802.9742000000001</v>
      </c>
      <c r="U72" s="47">
        <v>4662.1845000000003</v>
      </c>
      <c r="V72" s="47">
        <v>4818.9448000000002</v>
      </c>
      <c r="W72" s="47">
        <v>3197.0029</v>
      </c>
      <c r="X72" s="47">
        <v>6284.1262999999999</v>
      </c>
      <c r="Y72" s="47">
        <v>3191.4092000000001</v>
      </c>
      <c r="Z72" s="47">
        <v>2251.3072999999999</v>
      </c>
      <c r="AA72" s="47">
        <v>4038.4126999999999</v>
      </c>
      <c r="AB72" s="47">
        <v>5442.7165999999997</v>
      </c>
      <c r="AC72" s="47">
        <v>4038.4126999999999</v>
      </c>
      <c r="AD72" s="47">
        <v>3181.5390000000002</v>
      </c>
      <c r="AE72" s="47">
        <v>1480.6455000000001</v>
      </c>
      <c r="AF72" s="47">
        <v>1870.1433999999999</v>
      </c>
      <c r="AG72" s="47">
        <v>2792.0410999999999</v>
      </c>
      <c r="AH72" s="47">
        <v>3249.4115000000002</v>
      </c>
      <c r="AI72" s="47">
        <v>1412.7728999999999</v>
      </c>
      <c r="AJ72" s="47">
        <v>2261.1776</v>
      </c>
      <c r="AK72" s="47">
        <v>2557.7671999999998</v>
      </c>
      <c r="AL72" s="47">
        <v>1815.3733</v>
      </c>
      <c r="AM72" s="47">
        <v>3003.5715</v>
      </c>
      <c r="AN72" s="47">
        <v>3428.7435</v>
      </c>
      <c r="AO72" s="47">
        <v>1390.2012</v>
      </c>
      <c r="AP72" s="47">
        <v>1292.5246999999999</v>
      </c>
      <c r="AQ72" s="47">
        <v>1904.4782</v>
      </c>
      <c r="AR72" s="47">
        <v>2387.3490000000002</v>
      </c>
      <c r="AS72" s="47">
        <v>809.65390000000002</v>
      </c>
      <c r="AT72" s="47">
        <v>2392.9919</v>
      </c>
      <c r="AU72" s="47">
        <v>3891.1343999999999</v>
      </c>
      <c r="AV72" s="47">
        <v>4290.8059999999996</v>
      </c>
      <c r="AW72" s="47">
        <v>1993.3203000000001</v>
      </c>
      <c r="AX72" s="47">
        <v>2082.6882000000001</v>
      </c>
      <c r="AY72" s="47">
        <v>3360.0282999999999</v>
      </c>
      <c r="AZ72" s="47">
        <v>3632.7795999999998</v>
      </c>
      <c r="BA72" s="47">
        <v>1809.9369999999999</v>
      </c>
      <c r="BB72" s="47">
        <v>1602.8284000000001</v>
      </c>
      <c r="BC72" s="47">
        <v>2435.5841999999998</v>
      </c>
      <c r="BD72" s="47">
        <v>3045.3753999999999</v>
      </c>
      <c r="BE72" s="47">
        <v>993.03719999999998</v>
      </c>
      <c r="BF72" s="47">
        <v>2521.0844000000002</v>
      </c>
      <c r="BG72" s="47">
        <v>2752.3119000000002</v>
      </c>
      <c r="BH72" s="47">
        <v>3329.6666</v>
      </c>
      <c r="BI72" s="47">
        <v>1943.7295999999999</v>
      </c>
      <c r="BJ72" s="47">
        <v>4765.1261999999997</v>
      </c>
      <c r="BK72" s="47">
        <v>508.27010000000001</v>
      </c>
      <c r="BL72" s="47">
        <v>2921.6322</v>
      </c>
      <c r="BM72" s="47">
        <v>1286.1007999999999</v>
      </c>
      <c r="BN72" s="47">
        <v>355.8501</v>
      </c>
      <c r="BO72" s="47">
        <v>3851.8829000000001</v>
      </c>
      <c r="BP72" s="47">
        <v>1913.0289</v>
      </c>
      <c r="BQ72" s="47">
        <v>2294.7040999999999</v>
      </c>
      <c r="BR72" s="47">
        <v>3340.4845</v>
      </c>
      <c r="BS72" s="47">
        <v>3337.6705999999999</v>
      </c>
      <c r="BT72" s="47">
        <v>345.03219999999999</v>
      </c>
      <c r="BU72" s="47">
        <v>2457.942</v>
      </c>
    </row>
    <row r="73" spans="1:73">
      <c r="A73" t="s">
        <v>521</v>
      </c>
      <c r="B73" t="s">
        <v>504</v>
      </c>
      <c r="C73" t="s">
        <v>1</v>
      </c>
      <c r="D73">
        <v>2</v>
      </c>
      <c r="F73" s="47">
        <v>412.1585</v>
      </c>
      <c r="G73" s="47">
        <v>65.121600000000001</v>
      </c>
      <c r="H73" s="47">
        <v>121.73399999999999</v>
      </c>
      <c r="I73" s="47">
        <v>225.30279999999999</v>
      </c>
      <c r="J73" s="47">
        <v>65.121600000000001</v>
      </c>
      <c r="K73" s="47">
        <v>347.0369</v>
      </c>
      <c r="L73" s="47">
        <v>12.6928</v>
      </c>
      <c r="M73" s="47">
        <v>399.46570000000003</v>
      </c>
      <c r="N73" s="47">
        <v>86.127499999999998</v>
      </c>
      <c r="O73" s="47">
        <v>180.67590000000001</v>
      </c>
      <c r="P73" s="47">
        <v>145.3552</v>
      </c>
      <c r="Q73" s="47">
        <v>172.93469999999999</v>
      </c>
      <c r="R73" s="47">
        <v>239.22380000000001</v>
      </c>
      <c r="S73" s="47">
        <v>243.2191</v>
      </c>
      <c r="T73" s="47">
        <v>168.93940000000001</v>
      </c>
      <c r="U73" s="47">
        <v>122.92100000000001</v>
      </c>
      <c r="V73" s="47">
        <v>289.23750000000001</v>
      </c>
      <c r="W73" s="47">
        <v>170.82759999999999</v>
      </c>
      <c r="X73" s="47">
        <v>241.33090000000001</v>
      </c>
      <c r="Y73" s="47">
        <v>157.10740000000001</v>
      </c>
      <c r="Z73" s="47">
        <v>76.4816</v>
      </c>
      <c r="AA73" s="47">
        <v>178.56960000000001</v>
      </c>
      <c r="AB73" s="47">
        <v>233.589</v>
      </c>
      <c r="AC73" s="47">
        <v>178.56960000000001</v>
      </c>
      <c r="AD73" s="47">
        <v>112.965</v>
      </c>
      <c r="AE73" s="47">
        <v>9.9559999999999995</v>
      </c>
      <c r="AF73" s="47">
        <v>34.443600000000004</v>
      </c>
      <c r="AG73" s="47">
        <v>88.477400000000003</v>
      </c>
      <c r="AH73" s="47">
        <v>70.635099999999994</v>
      </c>
      <c r="AI73" s="47">
        <v>52.285899999999998</v>
      </c>
      <c r="AJ73" s="47">
        <v>120.62390000000001</v>
      </c>
      <c r="AK73" s="47">
        <v>168.61349999999999</v>
      </c>
      <c r="AL73" s="47">
        <v>30.678000000000001</v>
      </c>
      <c r="AM73" s="47">
        <v>258.55939999999998</v>
      </c>
      <c r="AN73" s="47">
        <v>172.584</v>
      </c>
      <c r="AO73" s="47">
        <v>116.65349999999999</v>
      </c>
      <c r="AP73" s="47">
        <v>16.570599999999999</v>
      </c>
      <c r="AQ73" s="47">
        <v>154.25710000000001</v>
      </c>
      <c r="AR73" s="47">
        <v>112.81959999999999</v>
      </c>
      <c r="AS73" s="47">
        <v>58.008000000000003</v>
      </c>
      <c r="AT73" s="47">
        <v>48.551099999999998</v>
      </c>
      <c r="AU73" s="47">
        <v>192.77979999999999</v>
      </c>
      <c r="AV73" s="47">
        <v>130.39949999999999</v>
      </c>
      <c r="AW73" s="47">
        <v>110.9314</v>
      </c>
      <c r="AX73" s="47">
        <v>49.523200000000003</v>
      </c>
      <c r="AY73" s="47">
        <v>184.06569999999999</v>
      </c>
      <c r="AZ73" s="47">
        <v>127.2787</v>
      </c>
      <c r="BA73" s="47">
        <v>106.3103</v>
      </c>
      <c r="BB73" s="47">
        <v>15.5984</v>
      </c>
      <c r="BC73" s="47">
        <v>162.97120000000001</v>
      </c>
      <c r="BD73" s="47">
        <v>115.9404</v>
      </c>
      <c r="BE73" s="47">
        <v>62.629199999999997</v>
      </c>
      <c r="BF73" s="47">
        <v>73.918199999999999</v>
      </c>
      <c r="BG73" s="47">
        <v>99.016499999999994</v>
      </c>
      <c r="BH73" s="47">
        <v>57.878</v>
      </c>
      <c r="BI73" s="47">
        <v>115.05670000000001</v>
      </c>
      <c r="BJ73" s="47">
        <v>149.98840000000001</v>
      </c>
      <c r="BK73" s="47">
        <v>22.946300000000001</v>
      </c>
      <c r="BL73" s="47">
        <v>159.67080000000001</v>
      </c>
      <c r="BM73" s="47">
        <v>79.552999999999997</v>
      </c>
      <c r="BN73" s="47">
        <v>7.2436999999999996</v>
      </c>
      <c r="BO73" s="47">
        <v>231.9802</v>
      </c>
      <c r="BP73" s="47">
        <v>93.230699999999999</v>
      </c>
      <c r="BQ73" s="47">
        <v>145.9932</v>
      </c>
      <c r="BR73" s="47">
        <v>61.605899999999998</v>
      </c>
      <c r="BS73" s="47">
        <v>181.61320000000001</v>
      </c>
      <c r="BT73" s="47">
        <v>3.5156999999999998</v>
      </c>
      <c r="BU73" s="47">
        <v>165.4237</v>
      </c>
    </row>
    <row r="74" spans="1:73">
      <c r="A74" t="s">
        <v>521</v>
      </c>
      <c r="B74" t="s">
        <v>504</v>
      </c>
      <c r="C74" t="s">
        <v>505</v>
      </c>
      <c r="D74">
        <v>3</v>
      </c>
      <c r="F74" s="47">
        <v>13671.2441</v>
      </c>
      <c r="G74" s="47">
        <v>4737.3575000000001</v>
      </c>
      <c r="H74" s="47">
        <v>3913.5335</v>
      </c>
      <c r="I74" s="47">
        <v>5020.3531000000003</v>
      </c>
      <c r="J74" s="47">
        <v>4737.3575000000001</v>
      </c>
      <c r="K74" s="47">
        <v>8933.8865000000005</v>
      </c>
      <c r="L74" s="47">
        <v>600.97400000000005</v>
      </c>
      <c r="M74" s="47">
        <v>13070.27</v>
      </c>
      <c r="N74" s="47">
        <v>2933.8346999999999</v>
      </c>
      <c r="O74" s="47">
        <v>5225.9417000000003</v>
      </c>
      <c r="P74" s="47">
        <v>5511.4677000000001</v>
      </c>
      <c r="Q74" s="47">
        <v>5841.2624999999998</v>
      </c>
      <c r="R74" s="47">
        <v>7829.9814999999999</v>
      </c>
      <c r="S74" s="47">
        <v>8442.5766999999996</v>
      </c>
      <c r="T74" s="47">
        <v>5228.6673000000001</v>
      </c>
      <c r="U74" s="47">
        <v>6907.7577000000001</v>
      </c>
      <c r="V74" s="47">
        <v>6763.4863999999998</v>
      </c>
      <c r="W74" s="47">
        <v>3225.6369</v>
      </c>
      <c r="X74" s="47">
        <v>10445.607099999999</v>
      </c>
      <c r="Y74" s="47">
        <v>7993.4440999999997</v>
      </c>
      <c r="Z74" s="47">
        <v>2823.8031999999998</v>
      </c>
      <c r="AA74" s="47">
        <v>2853.9967000000001</v>
      </c>
      <c r="AB74" s="47">
        <v>10817.247300000001</v>
      </c>
      <c r="AC74" s="47">
        <v>2853.9967000000001</v>
      </c>
      <c r="AD74" s="47">
        <v>6257.1840000000002</v>
      </c>
      <c r="AE74" s="47">
        <v>650.57370000000003</v>
      </c>
      <c r="AF74" s="47">
        <v>2338.3449999999998</v>
      </c>
      <c r="AG74" s="47">
        <v>4569.4126999999999</v>
      </c>
      <c r="AH74" s="47">
        <v>4125.3661000000002</v>
      </c>
      <c r="AI74" s="47">
        <v>2782.3915999999999</v>
      </c>
      <c r="AJ74" s="47">
        <v>4560.0634</v>
      </c>
      <c r="AK74" s="47">
        <v>2203.4229999999998</v>
      </c>
      <c r="AL74" s="47">
        <v>2399.0124999999998</v>
      </c>
      <c r="AM74" s="47">
        <v>4364.4739</v>
      </c>
      <c r="AN74" s="47">
        <v>4317.2106000000003</v>
      </c>
      <c r="AO74" s="47">
        <v>2446.2757999999999</v>
      </c>
      <c r="AP74" s="47">
        <v>1318.0327</v>
      </c>
      <c r="AQ74" s="47">
        <v>1907.6042</v>
      </c>
      <c r="AR74" s="47">
        <v>2208.4000999999998</v>
      </c>
      <c r="AS74" s="47">
        <v>1017.2368</v>
      </c>
      <c r="AT74" s="47">
        <v>3419.3247999999999</v>
      </c>
      <c r="AU74" s="47">
        <v>7026.2822999999999</v>
      </c>
      <c r="AV74" s="47">
        <v>6234.1765999999998</v>
      </c>
      <c r="AW74" s="47">
        <v>4211.4305000000004</v>
      </c>
      <c r="AX74" s="47">
        <v>3598.0331999999999</v>
      </c>
      <c r="AY74" s="47">
        <v>7219.2141000000001</v>
      </c>
      <c r="AZ74" s="47">
        <v>6424.8633</v>
      </c>
      <c r="BA74" s="47">
        <v>4392.384</v>
      </c>
      <c r="BB74" s="47">
        <v>1139.3243</v>
      </c>
      <c r="BC74" s="47">
        <v>1714.6723999999999</v>
      </c>
      <c r="BD74" s="47">
        <v>2017.7134000000001</v>
      </c>
      <c r="BE74" s="47">
        <v>836.28330000000005</v>
      </c>
      <c r="BF74" s="47">
        <v>4096.0285000000003</v>
      </c>
      <c r="BG74" s="47">
        <v>1745.2339999999999</v>
      </c>
      <c r="BH74" s="47">
        <v>3933.7658999999999</v>
      </c>
      <c r="BI74" s="47">
        <v>1907.4965999999999</v>
      </c>
      <c r="BJ74" s="47">
        <v>5278.1055999999999</v>
      </c>
      <c r="BK74" s="47">
        <v>563.15689999999995</v>
      </c>
      <c r="BL74" s="47">
        <v>6721.2187999999996</v>
      </c>
      <c r="BM74" s="47">
        <v>1108.7627</v>
      </c>
      <c r="BN74" s="47">
        <v>803.59159999999997</v>
      </c>
      <c r="BO74" s="47">
        <v>7026.3899000000001</v>
      </c>
      <c r="BP74" s="47">
        <v>3164.4711000000002</v>
      </c>
      <c r="BQ74" s="47">
        <v>4665.5104000000001</v>
      </c>
      <c r="BR74" s="47">
        <v>4214.1442999999999</v>
      </c>
      <c r="BS74" s="47">
        <v>4228.4323999999997</v>
      </c>
      <c r="BT74" s="47">
        <v>523.21320000000003</v>
      </c>
      <c r="BU74" s="47">
        <v>4705.4540999999999</v>
      </c>
    </row>
    <row r="75" spans="1:73">
      <c r="A75" t="s">
        <v>521</v>
      </c>
      <c r="B75" t="s">
        <v>504</v>
      </c>
      <c r="C75" t="s">
        <v>74</v>
      </c>
      <c r="D75">
        <v>4</v>
      </c>
      <c r="F75" s="47">
        <v>1015.3166</v>
      </c>
      <c r="G75" s="47">
        <v>174.62270000000001</v>
      </c>
      <c r="H75" s="47">
        <v>290.4126</v>
      </c>
      <c r="I75" s="47">
        <v>550.28120000000001</v>
      </c>
      <c r="J75" s="47">
        <v>174.62270000000001</v>
      </c>
      <c r="K75" s="47">
        <v>840.69380000000001</v>
      </c>
      <c r="L75" s="47">
        <v>39.9009</v>
      </c>
      <c r="M75" s="47">
        <v>975.41560000000004</v>
      </c>
      <c r="N75" s="47">
        <v>145.6455</v>
      </c>
      <c r="O75" s="47">
        <v>399.73610000000002</v>
      </c>
      <c r="P75" s="47">
        <v>469.935</v>
      </c>
      <c r="Q75" s="47">
        <v>347.79809999999998</v>
      </c>
      <c r="R75" s="47">
        <v>667.51850000000002</v>
      </c>
      <c r="S75" s="47">
        <v>490.4511</v>
      </c>
      <c r="T75" s="47">
        <v>524.86540000000002</v>
      </c>
      <c r="U75" s="47">
        <v>418.46210000000002</v>
      </c>
      <c r="V75" s="47">
        <v>596.85450000000003</v>
      </c>
      <c r="W75" s="47">
        <v>285.5752</v>
      </c>
      <c r="X75" s="47">
        <v>729.7414</v>
      </c>
      <c r="Y75" s="47">
        <v>456.53919999999999</v>
      </c>
      <c r="Z75" s="47">
        <v>177.09209999999999</v>
      </c>
      <c r="AA75" s="47">
        <v>381.68520000000001</v>
      </c>
      <c r="AB75" s="47">
        <v>633.63130000000001</v>
      </c>
      <c r="AC75" s="47">
        <v>381.68520000000001</v>
      </c>
      <c r="AD75" s="47">
        <v>348.077</v>
      </c>
      <c r="AE75" s="47">
        <v>70.385000000000005</v>
      </c>
      <c r="AF75" s="47">
        <v>77.015000000000001</v>
      </c>
      <c r="AG75" s="47">
        <v>341.44709999999998</v>
      </c>
      <c r="AH75" s="47">
        <v>182.60939999999999</v>
      </c>
      <c r="AI75" s="47">
        <v>235.8526</v>
      </c>
      <c r="AJ75" s="47">
        <v>285.55430000000001</v>
      </c>
      <c r="AK75" s="47">
        <v>311.30020000000002</v>
      </c>
      <c r="AL75" s="47">
        <v>97.607699999999994</v>
      </c>
      <c r="AM75" s="47">
        <v>499.24680000000001</v>
      </c>
      <c r="AN75" s="47">
        <v>307.8417</v>
      </c>
      <c r="AO75" s="47">
        <v>289.01280000000003</v>
      </c>
      <c r="AP75" s="47">
        <v>55.732199999999999</v>
      </c>
      <c r="AQ75" s="47">
        <v>229.84299999999999</v>
      </c>
      <c r="AR75" s="47">
        <v>164.12780000000001</v>
      </c>
      <c r="AS75" s="47">
        <v>121.4474</v>
      </c>
      <c r="AT75" s="47">
        <v>118.8905</v>
      </c>
      <c r="AU75" s="47">
        <v>610.85090000000002</v>
      </c>
      <c r="AV75" s="47">
        <v>326.32339999999999</v>
      </c>
      <c r="AW75" s="47">
        <v>403.41809999999998</v>
      </c>
      <c r="AX75" s="47">
        <v>109.9075</v>
      </c>
      <c r="AY75" s="47">
        <v>523.72389999999996</v>
      </c>
      <c r="AZ75" s="47">
        <v>272.32350000000002</v>
      </c>
      <c r="BA75" s="47">
        <v>361.30790000000002</v>
      </c>
      <c r="BB75" s="47">
        <v>64.715199999999996</v>
      </c>
      <c r="BC75" s="47">
        <v>316.97000000000003</v>
      </c>
      <c r="BD75" s="47">
        <v>218.1277</v>
      </c>
      <c r="BE75" s="47">
        <v>163.55760000000001</v>
      </c>
      <c r="BF75" s="47">
        <v>146.48410000000001</v>
      </c>
      <c r="BG75" s="47">
        <v>201.31399999999999</v>
      </c>
      <c r="BH75" s="47">
        <v>131.6146</v>
      </c>
      <c r="BI75" s="47">
        <v>216.18350000000001</v>
      </c>
      <c r="BJ75" s="47">
        <v>273.85289999999998</v>
      </c>
      <c r="BK75" s="47">
        <v>73.9452</v>
      </c>
      <c r="BL75" s="47">
        <v>487.14729999999997</v>
      </c>
      <c r="BM75" s="47">
        <v>180.37119999999999</v>
      </c>
      <c r="BN75" s="47">
        <v>43.008099999999999</v>
      </c>
      <c r="BO75" s="47">
        <v>624.51030000000003</v>
      </c>
      <c r="BP75" s="47">
        <v>216.59819999999999</v>
      </c>
      <c r="BQ75" s="47">
        <v>450.92020000000002</v>
      </c>
      <c r="BR75" s="47">
        <v>142.3407</v>
      </c>
      <c r="BS75" s="47">
        <v>348.11040000000003</v>
      </c>
      <c r="BT75" s="47">
        <v>32.281999999999996</v>
      </c>
      <c r="BU75" s="47">
        <v>492.58339999999998</v>
      </c>
    </row>
    <row r="76" spans="1:73">
      <c r="A76" t="s">
        <v>521</v>
      </c>
      <c r="B76" t="s">
        <v>504</v>
      </c>
      <c r="C76" t="s">
        <v>65</v>
      </c>
      <c r="D76">
        <v>5</v>
      </c>
      <c r="F76" s="47">
        <v>3278.2442000000001</v>
      </c>
      <c r="G76" s="47">
        <v>1881.0817</v>
      </c>
      <c r="H76" s="47">
        <v>607.14880000000005</v>
      </c>
      <c r="I76" s="47">
        <v>790.01369999999997</v>
      </c>
      <c r="J76" s="47">
        <v>1881.0817</v>
      </c>
      <c r="K76" s="47">
        <v>1397.1624999999999</v>
      </c>
      <c r="L76" s="47">
        <v>1275.2190000000001</v>
      </c>
      <c r="M76" s="47">
        <v>2003.0252</v>
      </c>
      <c r="N76" s="47">
        <v>1893.4737</v>
      </c>
      <c r="O76" s="47">
        <v>829.01070000000004</v>
      </c>
      <c r="P76" s="47">
        <v>555.75980000000004</v>
      </c>
      <c r="Q76" s="47">
        <v>2393.7837</v>
      </c>
      <c r="R76" s="47">
        <v>884.46050000000002</v>
      </c>
      <c r="S76" s="47">
        <v>2656.1491999999998</v>
      </c>
      <c r="T76" s="47">
        <v>622.09500000000003</v>
      </c>
      <c r="U76" s="47">
        <v>1049.5278000000001</v>
      </c>
      <c r="V76" s="47">
        <v>2228.7163999999998</v>
      </c>
      <c r="W76" s="47">
        <v>1492.5772999999999</v>
      </c>
      <c r="X76" s="47">
        <v>1785.6668999999999</v>
      </c>
      <c r="Y76" s="47">
        <v>922.00660000000005</v>
      </c>
      <c r="Z76" s="47">
        <v>801.06399999999996</v>
      </c>
      <c r="AA76" s="47">
        <v>1555.1736000000001</v>
      </c>
      <c r="AB76" s="47">
        <v>1723.0706</v>
      </c>
      <c r="AC76" s="47">
        <v>1555.1736000000001</v>
      </c>
      <c r="AD76" s="47">
        <v>786.02499999999998</v>
      </c>
      <c r="AE76" s="47">
        <v>263.50279999999998</v>
      </c>
      <c r="AF76" s="47">
        <v>598.52459999999996</v>
      </c>
      <c r="AG76" s="47">
        <v>451.00319999999999</v>
      </c>
      <c r="AH76" s="47">
        <v>838.91409999999996</v>
      </c>
      <c r="AI76" s="47">
        <v>210.61369999999999</v>
      </c>
      <c r="AJ76" s="47">
        <v>937.04560000000004</v>
      </c>
      <c r="AK76" s="47">
        <v>1291.6708000000001</v>
      </c>
      <c r="AL76" s="47">
        <v>1282.5571</v>
      </c>
      <c r="AM76" s="47">
        <v>946.15930000000003</v>
      </c>
      <c r="AN76" s="47">
        <v>1817.2351000000001</v>
      </c>
      <c r="AO76" s="47">
        <v>411.48129999999998</v>
      </c>
      <c r="AP76" s="47">
        <v>906.30219999999997</v>
      </c>
      <c r="AQ76" s="47">
        <v>586.27509999999995</v>
      </c>
      <c r="AR76" s="47">
        <v>1263.7541000000001</v>
      </c>
      <c r="AS76" s="47">
        <v>228.82320000000001</v>
      </c>
      <c r="AT76" s="47">
        <v>974.77959999999996</v>
      </c>
      <c r="AU76" s="47">
        <v>810.88729999999998</v>
      </c>
      <c r="AV76" s="47">
        <v>1392.3951999999999</v>
      </c>
      <c r="AW76" s="47">
        <v>393.27179999999998</v>
      </c>
      <c r="AX76" s="47">
        <v>944.23900000000003</v>
      </c>
      <c r="AY76" s="47">
        <v>778.83159999999998</v>
      </c>
      <c r="AZ76" s="47">
        <v>1321.1774</v>
      </c>
      <c r="BA76" s="47">
        <v>401.89319999999998</v>
      </c>
      <c r="BB76" s="47">
        <v>936.84280000000001</v>
      </c>
      <c r="BC76" s="47">
        <v>618.33079999999995</v>
      </c>
      <c r="BD76" s="47">
        <v>1334.9718</v>
      </c>
      <c r="BE76" s="47">
        <v>220.20179999999999</v>
      </c>
      <c r="BF76" s="47">
        <v>1105.1059</v>
      </c>
      <c r="BG76" s="47">
        <v>1288.6777999999999</v>
      </c>
      <c r="BH76" s="47">
        <v>1795.4386</v>
      </c>
      <c r="BI76" s="47">
        <v>598.34500000000003</v>
      </c>
      <c r="BJ76" s="47">
        <v>2271.5846000000001</v>
      </c>
      <c r="BK76" s="47">
        <v>122.1991</v>
      </c>
      <c r="BL76" s="47">
        <v>617.96469999999999</v>
      </c>
      <c r="BM76" s="47">
        <v>266.49579999999997</v>
      </c>
      <c r="BN76" s="47">
        <v>85.643100000000004</v>
      </c>
      <c r="BO76" s="47">
        <v>798.81740000000002</v>
      </c>
      <c r="BP76" s="47">
        <v>384.56459999999998</v>
      </c>
      <c r="BQ76" s="47">
        <v>499.89589999999998</v>
      </c>
      <c r="BR76" s="47">
        <v>1800.3870999999999</v>
      </c>
      <c r="BS76" s="47">
        <v>855.76210000000003</v>
      </c>
      <c r="BT76" s="47">
        <v>80.694599999999994</v>
      </c>
      <c r="BU76" s="47">
        <v>541.40030000000002</v>
      </c>
    </row>
    <row r="77" spans="1:73">
      <c r="A77" t="s">
        <v>521</v>
      </c>
      <c r="B77" t="s">
        <v>504</v>
      </c>
      <c r="C77" t="s">
        <v>506</v>
      </c>
      <c r="D77">
        <v>6</v>
      </c>
      <c r="F77" s="47">
        <v>1954.1405999999999</v>
      </c>
      <c r="G77" s="47">
        <v>688.09960000000001</v>
      </c>
      <c r="H77" s="47">
        <v>477.7681</v>
      </c>
      <c r="I77" s="47">
        <v>788.27290000000005</v>
      </c>
      <c r="J77" s="47">
        <v>688.09960000000001</v>
      </c>
      <c r="K77" s="47">
        <v>1266.0409999999999</v>
      </c>
      <c r="L77" s="47">
        <v>301.03129999999999</v>
      </c>
      <c r="M77" s="47">
        <v>1653.1093000000001</v>
      </c>
      <c r="N77" s="47">
        <v>674.96050000000002</v>
      </c>
      <c r="O77" s="47">
        <v>596.12289999999996</v>
      </c>
      <c r="P77" s="47">
        <v>683.05730000000005</v>
      </c>
      <c r="Q77" s="47">
        <v>1005.5042</v>
      </c>
      <c r="R77" s="47">
        <v>948.63630000000001</v>
      </c>
      <c r="S77" s="47">
        <v>1271.5797</v>
      </c>
      <c r="T77" s="47">
        <v>682.56089999999995</v>
      </c>
      <c r="U77" s="47">
        <v>928.67880000000002</v>
      </c>
      <c r="V77" s="47">
        <v>1025.4618</v>
      </c>
      <c r="W77" s="47">
        <v>517.52189999999996</v>
      </c>
      <c r="X77" s="47">
        <v>1436.6187</v>
      </c>
      <c r="Y77" s="47">
        <v>749.3424</v>
      </c>
      <c r="Z77" s="47">
        <v>571.36649999999997</v>
      </c>
      <c r="AA77" s="47">
        <v>633.4316</v>
      </c>
      <c r="AB77" s="47">
        <v>1320.7090000000001</v>
      </c>
      <c r="AC77" s="47">
        <v>633.4316</v>
      </c>
      <c r="AD77" s="47">
        <v>804.16240000000005</v>
      </c>
      <c r="AE77" s="47">
        <v>124.5164</v>
      </c>
      <c r="AF77" s="47">
        <v>288.7749</v>
      </c>
      <c r="AG77" s="47">
        <v>639.90380000000005</v>
      </c>
      <c r="AH77" s="47">
        <v>544.08609999999999</v>
      </c>
      <c r="AI77" s="47">
        <v>384.59269999999998</v>
      </c>
      <c r="AJ77" s="47">
        <v>516.54660000000001</v>
      </c>
      <c r="AK77" s="47">
        <v>508.91520000000003</v>
      </c>
      <c r="AL77" s="47">
        <v>399.32459999999998</v>
      </c>
      <c r="AM77" s="47">
        <v>626.13720000000001</v>
      </c>
      <c r="AN77" s="47">
        <v>727.49360000000001</v>
      </c>
      <c r="AO77" s="47">
        <v>297.96820000000002</v>
      </c>
      <c r="AP77" s="47">
        <v>207.09819999999999</v>
      </c>
      <c r="AQ77" s="47">
        <v>310.4237</v>
      </c>
      <c r="AR77" s="47">
        <v>399.03399999999999</v>
      </c>
      <c r="AS77" s="47">
        <v>118.48779999999999</v>
      </c>
      <c r="AT77" s="47">
        <v>481.00139999999999</v>
      </c>
      <c r="AU77" s="47">
        <v>955.6173</v>
      </c>
      <c r="AV77" s="47">
        <v>872.54570000000001</v>
      </c>
      <c r="AW77" s="47">
        <v>564.07299999999998</v>
      </c>
      <c r="AX77" s="47">
        <v>453.11259999999999</v>
      </c>
      <c r="AY77" s="47">
        <v>867.59640000000002</v>
      </c>
      <c r="AZ77" s="47">
        <v>798.61869999999999</v>
      </c>
      <c r="BA77" s="47">
        <v>522.09019999999998</v>
      </c>
      <c r="BB77" s="47">
        <v>234.98699999999999</v>
      </c>
      <c r="BC77" s="47">
        <v>398.44459999999998</v>
      </c>
      <c r="BD77" s="47">
        <v>472.96100000000001</v>
      </c>
      <c r="BE77" s="47">
        <v>160.47059999999999</v>
      </c>
      <c r="BF77" s="47">
        <v>572.36360000000002</v>
      </c>
      <c r="BG77" s="47">
        <v>433.14060000000001</v>
      </c>
      <c r="BH77" s="47">
        <v>632.37789999999995</v>
      </c>
      <c r="BI77" s="47">
        <v>373.12630000000001</v>
      </c>
      <c r="BJ77" s="47">
        <v>934.75559999999996</v>
      </c>
      <c r="BK77" s="47">
        <v>70.748599999999996</v>
      </c>
      <c r="BL77" s="47">
        <v>748.34529999999995</v>
      </c>
      <c r="BM77" s="47">
        <v>200.291</v>
      </c>
      <c r="BN77" s="47">
        <v>55.721699999999998</v>
      </c>
      <c r="BO77" s="47">
        <v>892.91470000000004</v>
      </c>
      <c r="BP77" s="47">
        <v>336.82409999999999</v>
      </c>
      <c r="BQ77" s="47">
        <v>611.81230000000005</v>
      </c>
      <c r="BR77" s="47">
        <v>634.99760000000003</v>
      </c>
      <c r="BS77" s="47">
        <v>636.58209999999997</v>
      </c>
      <c r="BT77" s="47">
        <v>53.101999999999997</v>
      </c>
      <c r="BU77" s="47">
        <v>629.45889999999997</v>
      </c>
    </row>
    <row r="78" spans="1:73">
      <c r="A78" t="s">
        <v>521</v>
      </c>
      <c r="B78" t="s">
        <v>504</v>
      </c>
      <c r="C78" t="s">
        <v>507</v>
      </c>
      <c r="D78">
        <v>7</v>
      </c>
      <c r="F78" s="47">
        <v>1983.4588000000001</v>
      </c>
      <c r="G78" s="47">
        <v>728.99519999999995</v>
      </c>
      <c r="H78" s="47">
        <v>502.3544</v>
      </c>
      <c r="I78" s="47">
        <v>752.10910000000001</v>
      </c>
      <c r="J78" s="47">
        <v>728.99519999999995</v>
      </c>
      <c r="K78" s="47">
        <v>1254.4635000000001</v>
      </c>
      <c r="L78" s="47">
        <v>89.698499999999996</v>
      </c>
      <c r="M78" s="47">
        <v>1893.7602999999999</v>
      </c>
      <c r="N78" s="47">
        <v>516.30999999999995</v>
      </c>
      <c r="O78" s="47">
        <v>650.38149999999996</v>
      </c>
      <c r="P78" s="47">
        <v>816.76729999999998</v>
      </c>
      <c r="Q78" s="47">
        <v>881.48429999999996</v>
      </c>
      <c r="R78" s="47">
        <v>1101.9745</v>
      </c>
      <c r="S78" s="47">
        <v>1366.3578</v>
      </c>
      <c r="T78" s="47">
        <v>617.101</v>
      </c>
      <c r="U78" s="47">
        <v>1051.0273</v>
      </c>
      <c r="V78" s="47">
        <v>932.43150000000003</v>
      </c>
      <c r="W78" s="47">
        <v>374.43049999999999</v>
      </c>
      <c r="X78" s="47">
        <v>1609.0282999999999</v>
      </c>
      <c r="Y78" s="47">
        <v>1055.5481</v>
      </c>
      <c r="Z78" s="47">
        <v>564.27919999999995</v>
      </c>
      <c r="AA78" s="47">
        <v>363.63150000000002</v>
      </c>
      <c r="AB78" s="47">
        <v>1619.8272999999999</v>
      </c>
      <c r="AC78" s="47">
        <v>363.63150000000002</v>
      </c>
      <c r="AD78" s="47">
        <v>959.19730000000004</v>
      </c>
      <c r="AE78" s="47">
        <v>91.83</v>
      </c>
      <c r="AF78" s="47">
        <v>415.14479999999998</v>
      </c>
      <c r="AG78" s="47">
        <v>635.88250000000005</v>
      </c>
      <c r="AH78" s="47">
        <v>725.89800000000002</v>
      </c>
      <c r="AI78" s="47">
        <v>325.1293</v>
      </c>
      <c r="AJ78" s="47">
        <v>660.62990000000002</v>
      </c>
      <c r="AK78" s="47">
        <v>271.80149999999998</v>
      </c>
      <c r="AL78" s="47">
        <v>313.85039999999998</v>
      </c>
      <c r="AM78" s="47">
        <v>618.58109999999999</v>
      </c>
      <c r="AN78" s="47">
        <v>640.45979999999997</v>
      </c>
      <c r="AO78" s="47">
        <v>291.9717</v>
      </c>
      <c r="AP78" s="47">
        <v>139.55539999999999</v>
      </c>
      <c r="AQ78" s="47">
        <v>234.875</v>
      </c>
      <c r="AR78" s="47">
        <v>286.88799999999998</v>
      </c>
      <c r="AS78" s="47">
        <v>87.542400000000001</v>
      </c>
      <c r="AT78" s="47">
        <v>589.43979999999999</v>
      </c>
      <c r="AU78" s="47">
        <v>1019.5885</v>
      </c>
      <c r="AV78" s="47">
        <v>1079.4698000000001</v>
      </c>
      <c r="AW78" s="47">
        <v>529.55859999999996</v>
      </c>
      <c r="AX78" s="47">
        <v>580.27470000000005</v>
      </c>
      <c r="AY78" s="47">
        <v>1039.5526</v>
      </c>
      <c r="AZ78" s="47">
        <v>1092.7127</v>
      </c>
      <c r="BA78" s="47">
        <v>527.1146</v>
      </c>
      <c r="BB78" s="47">
        <v>148.72059999999999</v>
      </c>
      <c r="BC78" s="47">
        <v>214.911</v>
      </c>
      <c r="BD78" s="47">
        <v>273.64510000000001</v>
      </c>
      <c r="BE78" s="47">
        <v>89.986400000000003</v>
      </c>
      <c r="BF78" s="47">
        <v>669.78719999999998</v>
      </c>
      <c r="BG78" s="47">
        <v>211.69710000000001</v>
      </c>
      <c r="BH78" s="47">
        <v>633.3075</v>
      </c>
      <c r="BI78" s="47">
        <v>248.17679999999999</v>
      </c>
      <c r="BJ78" s="47">
        <v>857.01949999999999</v>
      </c>
      <c r="BK78" s="47">
        <v>24.4648</v>
      </c>
      <c r="BL78" s="47">
        <v>950.04010000000005</v>
      </c>
      <c r="BM78" s="47">
        <v>151.93440000000001</v>
      </c>
      <c r="BN78" s="47">
        <v>95.687799999999996</v>
      </c>
      <c r="BO78" s="47">
        <v>1006.2867</v>
      </c>
      <c r="BP78" s="47">
        <v>509.33839999999998</v>
      </c>
      <c r="BQ78" s="47">
        <v>592.63610000000006</v>
      </c>
      <c r="BR78" s="47">
        <v>702.11770000000001</v>
      </c>
      <c r="BS78" s="47">
        <v>664.24009999999998</v>
      </c>
      <c r="BT78" s="47">
        <v>26.877500000000001</v>
      </c>
      <c r="BU78" s="47">
        <v>590.22349999999994</v>
      </c>
    </row>
    <row r="79" spans="1:73">
      <c r="A79" t="s">
        <v>521</v>
      </c>
      <c r="B79" t="s">
        <v>508</v>
      </c>
      <c r="C79" t="s">
        <v>0</v>
      </c>
      <c r="D79">
        <v>8</v>
      </c>
      <c r="F79" s="47">
        <v>2993.3321999999998</v>
      </c>
      <c r="G79" s="47">
        <v>962.38130000000001</v>
      </c>
      <c r="H79" s="47">
        <v>866.87540000000001</v>
      </c>
      <c r="I79" s="47">
        <v>1164.0754999999999</v>
      </c>
      <c r="J79" s="47">
        <v>962.38130000000001</v>
      </c>
      <c r="K79" s="47">
        <v>2030.9509</v>
      </c>
      <c r="L79" s="47">
        <v>122.3245</v>
      </c>
      <c r="M79" s="47">
        <v>2871.0077000000001</v>
      </c>
      <c r="N79" s="47">
        <v>695.40750000000003</v>
      </c>
      <c r="O79" s="47">
        <v>1082.6341</v>
      </c>
      <c r="P79" s="47">
        <v>1215.2905000000001</v>
      </c>
      <c r="Q79" s="47">
        <v>1275.18</v>
      </c>
      <c r="R79" s="47">
        <v>1718.1522</v>
      </c>
      <c r="S79" s="47">
        <v>2519.1592000000001</v>
      </c>
      <c r="T79" s="47">
        <v>474.173</v>
      </c>
      <c r="U79" s="47">
        <v>844.8886</v>
      </c>
      <c r="V79" s="47">
        <v>2148.4436000000001</v>
      </c>
      <c r="W79" s="47">
        <v>1602.3476000000001</v>
      </c>
      <c r="X79" s="47">
        <v>1390.9845</v>
      </c>
      <c r="Y79" s="47">
        <v>2212.4131000000002</v>
      </c>
      <c r="Z79" s="47">
        <v>126.5257</v>
      </c>
      <c r="AA79" s="47">
        <v>654.39340000000004</v>
      </c>
      <c r="AB79" s="47">
        <v>2338.9387999999999</v>
      </c>
      <c r="AC79" s="47">
        <v>654.39340000000004</v>
      </c>
      <c r="AD79" s="47">
        <v>796.57240000000002</v>
      </c>
      <c r="AE79" s="47">
        <v>48.316099999999999</v>
      </c>
      <c r="AF79" s="47">
        <v>258.74239999999998</v>
      </c>
      <c r="AG79" s="47">
        <v>586.14620000000002</v>
      </c>
      <c r="AH79" s="47">
        <v>693.64449999999999</v>
      </c>
      <c r="AI79" s="47">
        <v>151.2441</v>
      </c>
      <c r="AJ79" s="47">
        <v>1542.3662999999999</v>
      </c>
      <c r="AK79" s="47">
        <v>606.07730000000004</v>
      </c>
      <c r="AL79" s="47">
        <v>703.63890000000004</v>
      </c>
      <c r="AM79" s="47">
        <v>1444.8046999999999</v>
      </c>
      <c r="AN79" s="47">
        <v>1825.5146999999999</v>
      </c>
      <c r="AO79" s="47">
        <v>322.9289</v>
      </c>
      <c r="AP79" s="47">
        <v>499.33550000000002</v>
      </c>
      <c r="AQ79" s="47">
        <v>1103.0120999999999</v>
      </c>
      <c r="AR79" s="47">
        <v>1337.7820999999999</v>
      </c>
      <c r="AS79" s="47">
        <v>264.56549999999999</v>
      </c>
      <c r="AT79" s="47">
        <v>463.04570000000001</v>
      </c>
      <c r="AU79" s="47">
        <v>927.93880000000001</v>
      </c>
      <c r="AV79" s="47">
        <v>1181.3770999999999</v>
      </c>
      <c r="AW79" s="47">
        <v>209.60749999999999</v>
      </c>
      <c r="AX79" s="47">
        <v>721.62689999999998</v>
      </c>
      <c r="AY79" s="47">
        <v>1617.3118999999999</v>
      </c>
      <c r="AZ79" s="47">
        <v>1938.5196000000001</v>
      </c>
      <c r="BA79" s="47">
        <v>400.41919999999999</v>
      </c>
      <c r="BB79" s="47">
        <v>240.7544</v>
      </c>
      <c r="BC79" s="47">
        <v>413.63900000000001</v>
      </c>
      <c r="BD79" s="47">
        <v>580.63959999999997</v>
      </c>
      <c r="BE79" s="47">
        <v>73.753799999999998</v>
      </c>
      <c r="BF79" s="47">
        <v>817.54129999999998</v>
      </c>
      <c r="BG79" s="47">
        <v>457.63869999999997</v>
      </c>
      <c r="BH79" s="47">
        <v>765.52660000000003</v>
      </c>
      <c r="BI79" s="47">
        <v>509.65339999999998</v>
      </c>
      <c r="BJ79" s="47">
        <v>1239.8579999999999</v>
      </c>
      <c r="BK79" s="47">
        <v>35.322000000000003</v>
      </c>
      <c r="BL79" s="47">
        <v>1521.3975</v>
      </c>
      <c r="BM79" s="47">
        <v>196.75470000000001</v>
      </c>
      <c r="BN79" s="47">
        <v>196.8546</v>
      </c>
      <c r="BO79" s="47">
        <v>1521.2974999999999</v>
      </c>
      <c r="BP79" s="47">
        <v>1279.3012000000001</v>
      </c>
      <c r="BQ79" s="47">
        <v>438.85090000000002</v>
      </c>
      <c r="BR79" s="47">
        <v>949.5779</v>
      </c>
      <c r="BS79" s="47">
        <v>1569.5813000000001</v>
      </c>
      <c r="BT79" s="47">
        <v>12.8034</v>
      </c>
      <c r="BU79" s="47">
        <v>461.36959999999999</v>
      </c>
    </row>
    <row r="80" spans="1:73">
      <c r="A80" t="s">
        <v>521</v>
      </c>
      <c r="B80" t="s">
        <v>508</v>
      </c>
      <c r="C80" t="s">
        <v>1</v>
      </c>
      <c r="D80">
        <v>9</v>
      </c>
      <c r="F80" s="47">
        <v>168.5608</v>
      </c>
      <c r="G80" s="47">
        <v>29.340699999999998</v>
      </c>
      <c r="H80" s="47">
        <v>31.292100000000001</v>
      </c>
      <c r="I80" s="47">
        <v>107.928</v>
      </c>
      <c r="J80" s="47">
        <v>29.340699999999998</v>
      </c>
      <c r="K80" s="47">
        <v>139.2201</v>
      </c>
      <c r="L80" s="47">
        <v>6.0498000000000003</v>
      </c>
      <c r="M80" s="47">
        <v>162.5111</v>
      </c>
      <c r="N80" s="47">
        <v>27.053799999999999</v>
      </c>
      <c r="O80" s="47">
        <v>50.715499999999999</v>
      </c>
      <c r="P80" s="47">
        <v>90.791499999999999</v>
      </c>
      <c r="Q80" s="47">
        <v>60.715400000000002</v>
      </c>
      <c r="R80" s="47">
        <v>107.8455</v>
      </c>
      <c r="S80" s="47">
        <v>96.734300000000005</v>
      </c>
      <c r="T80" s="47">
        <v>71.826599999999999</v>
      </c>
      <c r="U80" s="47">
        <v>36.186</v>
      </c>
      <c r="V80" s="47">
        <v>132.3749</v>
      </c>
      <c r="W80" s="47">
        <v>121.9302</v>
      </c>
      <c r="X80" s="47">
        <v>46.630600000000001</v>
      </c>
      <c r="Y80" s="47">
        <v>104.08580000000001</v>
      </c>
      <c r="Z80" s="47">
        <v>7.8860000000000001</v>
      </c>
      <c r="AA80" s="47">
        <v>56.588999999999999</v>
      </c>
      <c r="AB80" s="47">
        <v>111.9718</v>
      </c>
      <c r="AC80" s="47">
        <v>56.588999999999999</v>
      </c>
      <c r="AD80" s="47">
        <v>34.285299999999999</v>
      </c>
      <c r="AE80" s="47">
        <v>1.9007000000000001</v>
      </c>
      <c r="AF80" s="47">
        <v>3.1297000000000001</v>
      </c>
      <c r="AG80" s="47">
        <v>33.0563</v>
      </c>
      <c r="AH80" s="47">
        <v>14.077500000000001</v>
      </c>
      <c r="AI80" s="47">
        <v>22.108499999999999</v>
      </c>
      <c r="AJ80" s="47">
        <v>77.686499999999995</v>
      </c>
      <c r="AK80" s="47">
        <v>54.688299999999998</v>
      </c>
      <c r="AL80" s="47">
        <v>26.211099999999998</v>
      </c>
      <c r="AM80" s="47">
        <v>106.16379999999999</v>
      </c>
      <c r="AN80" s="47">
        <v>82.656800000000004</v>
      </c>
      <c r="AO80" s="47">
        <v>49.718000000000004</v>
      </c>
      <c r="AP80" s="47">
        <v>24.667000000000002</v>
      </c>
      <c r="AQ80" s="47">
        <v>97.263300000000001</v>
      </c>
      <c r="AR80" s="47">
        <v>74.901499999999999</v>
      </c>
      <c r="AS80" s="47">
        <v>47.028700000000001</v>
      </c>
      <c r="AT80" s="47">
        <v>4.6738</v>
      </c>
      <c r="AU80" s="47">
        <v>41.956800000000001</v>
      </c>
      <c r="AV80" s="47">
        <v>21.832699999999999</v>
      </c>
      <c r="AW80" s="47">
        <v>24.797799999999999</v>
      </c>
      <c r="AX80" s="47">
        <v>10.365500000000001</v>
      </c>
      <c r="AY80" s="47">
        <v>101.6063</v>
      </c>
      <c r="AZ80" s="47">
        <v>58.842100000000002</v>
      </c>
      <c r="BA80" s="47">
        <v>53.1297</v>
      </c>
      <c r="BB80" s="47">
        <v>18.975200000000001</v>
      </c>
      <c r="BC80" s="47">
        <v>37.613799999999998</v>
      </c>
      <c r="BD80" s="47">
        <v>37.892099999999999</v>
      </c>
      <c r="BE80" s="47">
        <v>18.6968</v>
      </c>
      <c r="BF80" s="47">
        <v>24.408899999999999</v>
      </c>
      <c r="BG80" s="47">
        <v>36.3065</v>
      </c>
      <c r="BH80" s="47">
        <v>25.593399999999999</v>
      </c>
      <c r="BI80" s="47">
        <v>35.122</v>
      </c>
      <c r="BJ80" s="47">
        <v>54.422800000000002</v>
      </c>
      <c r="BK80" s="47">
        <v>6.2926000000000002</v>
      </c>
      <c r="BL80" s="47">
        <v>87.562899999999999</v>
      </c>
      <c r="BM80" s="47">
        <v>20.282499999999999</v>
      </c>
      <c r="BN80" s="47">
        <v>3.7473000000000001</v>
      </c>
      <c r="BO80" s="47">
        <v>104.0981</v>
      </c>
      <c r="BP80" s="47">
        <v>42.311500000000002</v>
      </c>
      <c r="BQ80" s="47">
        <v>65.534000000000006</v>
      </c>
      <c r="BR80" s="47">
        <v>27.9115</v>
      </c>
      <c r="BS80" s="47">
        <v>68.822800000000001</v>
      </c>
      <c r="BT80" s="47">
        <v>1.4293</v>
      </c>
      <c r="BU80" s="47">
        <v>70.397300000000001</v>
      </c>
    </row>
    <row r="81" spans="1:73">
      <c r="A81" t="s">
        <v>521</v>
      </c>
      <c r="B81" t="s">
        <v>508</v>
      </c>
      <c r="C81" t="s">
        <v>505</v>
      </c>
      <c r="D81">
        <v>10</v>
      </c>
      <c r="F81" s="47">
        <v>2705.8305999999998</v>
      </c>
      <c r="G81" s="47">
        <v>760.03920000000005</v>
      </c>
      <c r="H81" s="47">
        <v>668.70640000000003</v>
      </c>
      <c r="I81" s="47">
        <v>1277.0849000000001</v>
      </c>
      <c r="J81" s="47">
        <v>760.03920000000005</v>
      </c>
      <c r="K81" s="47">
        <v>1945.7914000000001</v>
      </c>
      <c r="L81" s="47">
        <v>105.0779</v>
      </c>
      <c r="M81" s="47">
        <v>2600.7525999999998</v>
      </c>
      <c r="N81" s="47">
        <v>460.15780000000001</v>
      </c>
      <c r="O81" s="47">
        <v>855.88850000000002</v>
      </c>
      <c r="P81" s="47">
        <v>1389.7843</v>
      </c>
      <c r="Q81" s="47">
        <v>877.28599999999994</v>
      </c>
      <c r="R81" s="47">
        <v>1828.5445999999999</v>
      </c>
      <c r="S81" s="47">
        <v>2006.2713000000001</v>
      </c>
      <c r="T81" s="47">
        <v>699.55920000000003</v>
      </c>
      <c r="U81" s="47">
        <v>1144.2982999999999</v>
      </c>
      <c r="V81" s="47">
        <v>1561.5323000000001</v>
      </c>
      <c r="W81" s="47">
        <v>1066.1279999999999</v>
      </c>
      <c r="X81" s="47">
        <v>1639.7026000000001</v>
      </c>
      <c r="Y81" s="47">
        <v>2151.9690000000001</v>
      </c>
      <c r="Z81" s="47">
        <v>136.03729999999999</v>
      </c>
      <c r="AA81" s="47">
        <v>417.82429999999999</v>
      </c>
      <c r="AB81" s="47">
        <v>2288.0061999999998</v>
      </c>
      <c r="AC81" s="47">
        <v>417.82429999999999</v>
      </c>
      <c r="AD81" s="47">
        <v>1084.7992999999999</v>
      </c>
      <c r="AE81" s="47">
        <v>59.499000000000002</v>
      </c>
      <c r="AF81" s="47">
        <v>289.10129999999998</v>
      </c>
      <c r="AG81" s="47">
        <v>855.197</v>
      </c>
      <c r="AH81" s="47">
        <v>811.50900000000001</v>
      </c>
      <c r="AI81" s="47">
        <v>332.78930000000003</v>
      </c>
      <c r="AJ81" s="47">
        <v>1203.2070000000001</v>
      </c>
      <c r="AK81" s="47">
        <v>358.32530000000003</v>
      </c>
      <c r="AL81" s="47">
        <v>470.93790000000001</v>
      </c>
      <c r="AM81" s="47">
        <v>1090.5944</v>
      </c>
      <c r="AN81" s="47">
        <v>1194.7623000000001</v>
      </c>
      <c r="AO81" s="47">
        <v>366.76990000000001</v>
      </c>
      <c r="AP81" s="47">
        <v>288.2527</v>
      </c>
      <c r="AQ81" s="47">
        <v>777.87530000000004</v>
      </c>
      <c r="AR81" s="47">
        <v>796.86829999999998</v>
      </c>
      <c r="AS81" s="47">
        <v>269.25970000000001</v>
      </c>
      <c r="AT81" s="47">
        <v>471.78649999999999</v>
      </c>
      <c r="AU81" s="47">
        <v>1167.9160999999999</v>
      </c>
      <c r="AV81" s="47">
        <v>1209.403</v>
      </c>
      <c r="AW81" s="47">
        <v>430.2996</v>
      </c>
      <c r="AX81" s="47">
        <v>597.82799999999997</v>
      </c>
      <c r="AY81" s="47">
        <v>1690.1782000000001</v>
      </c>
      <c r="AZ81" s="47">
        <v>1669.317</v>
      </c>
      <c r="BA81" s="47">
        <v>618.68920000000003</v>
      </c>
      <c r="BB81" s="47">
        <v>162.21119999999999</v>
      </c>
      <c r="BC81" s="47">
        <v>255.61320000000001</v>
      </c>
      <c r="BD81" s="47">
        <v>336.95429999999999</v>
      </c>
      <c r="BE81" s="47">
        <v>80.87</v>
      </c>
      <c r="BF81" s="47">
        <v>631.37270000000001</v>
      </c>
      <c r="BG81" s="47">
        <v>245.91329999999999</v>
      </c>
      <c r="BH81" s="47">
        <v>573.48379999999997</v>
      </c>
      <c r="BI81" s="47">
        <v>303.80220000000003</v>
      </c>
      <c r="BJ81" s="47">
        <v>851.98800000000006</v>
      </c>
      <c r="BK81" s="47">
        <v>25.297999999999998</v>
      </c>
      <c r="BL81" s="47">
        <v>1656.6335999999999</v>
      </c>
      <c r="BM81" s="47">
        <v>171.911</v>
      </c>
      <c r="BN81" s="47">
        <v>186.55549999999999</v>
      </c>
      <c r="BO81" s="47">
        <v>1641.9891</v>
      </c>
      <c r="BP81" s="47">
        <v>1154.2834</v>
      </c>
      <c r="BQ81" s="47">
        <v>674.26120000000003</v>
      </c>
      <c r="BR81" s="47">
        <v>731.32979999999998</v>
      </c>
      <c r="BS81" s="47">
        <v>1274.9414999999999</v>
      </c>
      <c r="BT81" s="47">
        <v>28.709399999999999</v>
      </c>
      <c r="BU81" s="47">
        <v>670.84979999999996</v>
      </c>
    </row>
    <row r="82" spans="1:73">
      <c r="A82" t="s">
        <v>521</v>
      </c>
      <c r="B82" t="s">
        <v>508</v>
      </c>
      <c r="C82" t="s">
        <v>74</v>
      </c>
      <c r="D82">
        <v>11</v>
      </c>
      <c r="F82" s="47">
        <v>781.3954</v>
      </c>
      <c r="G82" s="47">
        <v>173.7559</v>
      </c>
      <c r="H82" s="47">
        <v>167.8964</v>
      </c>
      <c r="I82" s="47">
        <v>439.74310000000003</v>
      </c>
      <c r="J82" s="47">
        <v>173.7559</v>
      </c>
      <c r="K82" s="47">
        <v>607.6395</v>
      </c>
      <c r="L82" s="47">
        <v>41.053600000000003</v>
      </c>
      <c r="M82" s="47">
        <v>740.34180000000003</v>
      </c>
      <c r="N82" s="47">
        <v>136.25299999999999</v>
      </c>
      <c r="O82" s="47">
        <v>233.898</v>
      </c>
      <c r="P82" s="47">
        <v>411.24430000000001</v>
      </c>
      <c r="Q82" s="47">
        <v>249.50290000000001</v>
      </c>
      <c r="R82" s="47">
        <v>531.89250000000004</v>
      </c>
      <c r="S82" s="47">
        <v>500.91180000000003</v>
      </c>
      <c r="T82" s="47">
        <v>280.48360000000002</v>
      </c>
      <c r="U82" s="47">
        <v>236.2276</v>
      </c>
      <c r="V82" s="47">
        <v>545.16780000000006</v>
      </c>
      <c r="W82" s="47">
        <v>428.53250000000003</v>
      </c>
      <c r="X82" s="47">
        <v>352.86290000000002</v>
      </c>
      <c r="Y82" s="47">
        <v>566.03700000000003</v>
      </c>
      <c r="Z82" s="47">
        <v>41.559699999999999</v>
      </c>
      <c r="AA82" s="47">
        <v>173.7987</v>
      </c>
      <c r="AB82" s="47">
        <v>607.59670000000006</v>
      </c>
      <c r="AC82" s="47">
        <v>173.7987</v>
      </c>
      <c r="AD82" s="47">
        <v>224.53530000000001</v>
      </c>
      <c r="AE82" s="47">
        <v>11.692299999999999</v>
      </c>
      <c r="AF82" s="47">
        <v>46.3108</v>
      </c>
      <c r="AG82" s="47">
        <v>189.91669999999999</v>
      </c>
      <c r="AH82" s="47">
        <v>134.99449999999999</v>
      </c>
      <c r="AI82" s="47">
        <v>101.233</v>
      </c>
      <c r="AJ82" s="47">
        <v>383.06139999999999</v>
      </c>
      <c r="AK82" s="47">
        <v>162.10650000000001</v>
      </c>
      <c r="AL82" s="47">
        <v>127.4451</v>
      </c>
      <c r="AM82" s="47">
        <v>417.72269999999997</v>
      </c>
      <c r="AN82" s="47">
        <v>365.91719999999998</v>
      </c>
      <c r="AO82" s="47">
        <v>179.25059999999999</v>
      </c>
      <c r="AP82" s="47">
        <v>104.0975</v>
      </c>
      <c r="AQ82" s="47">
        <v>324.435</v>
      </c>
      <c r="AR82" s="47">
        <v>287.11799999999999</v>
      </c>
      <c r="AS82" s="47">
        <v>141.4145</v>
      </c>
      <c r="AT82" s="47">
        <v>69.658500000000004</v>
      </c>
      <c r="AU82" s="47">
        <v>283.2045</v>
      </c>
      <c r="AV82" s="47">
        <v>213.7938</v>
      </c>
      <c r="AW82" s="47">
        <v>139.0692</v>
      </c>
      <c r="AX82" s="47">
        <v>107.54940000000001</v>
      </c>
      <c r="AY82" s="47">
        <v>500.04730000000001</v>
      </c>
      <c r="AZ82" s="47">
        <v>358.89240000000001</v>
      </c>
      <c r="BA82" s="47">
        <v>248.70429999999999</v>
      </c>
      <c r="BB82" s="47">
        <v>66.206500000000005</v>
      </c>
      <c r="BC82" s="47">
        <v>107.59220000000001</v>
      </c>
      <c r="BD82" s="47">
        <v>142.01939999999999</v>
      </c>
      <c r="BE82" s="47">
        <v>31.779399999999999</v>
      </c>
      <c r="BF82" s="47">
        <v>133.91999999999999</v>
      </c>
      <c r="BG82" s="47">
        <v>115.5829</v>
      </c>
      <c r="BH82" s="47">
        <v>141.49619999999999</v>
      </c>
      <c r="BI82" s="47">
        <v>108.0067</v>
      </c>
      <c r="BJ82" s="47">
        <v>232.7064</v>
      </c>
      <c r="BK82" s="47">
        <v>16.796600000000002</v>
      </c>
      <c r="BL82" s="47">
        <v>473.67660000000001</v>
      </c>
      <c r="BM82" s="47">
        <v>58.215800000000002</v>
      </c>
      <c r="BN82" s="47">
        <v>32.259799999999998</v>
      </c>
      <c r="BO82" s="47">
        <v>499.6327</v>
      </c>
      <c r="BP82" s="47">
        <v>268.2054</v>
      </c>
      <c r="BQ82" s="47">
        <v>263.68709999999999</v>
      </c>
      <c r="BR82" s="47">
        <v>160.17699999999999</v>
      </c>
      <c r="BS82" s="47">
        <v>340.73469999999998</v>
      </c>
      <c r="BT82" s="47">
        <v>13.578900000000001</v>
      </c>
      <c r="BU82" s="47">
        <v>266.90469999999999</v>
      </c>
    </row>
    <row r="83" spans="1:73">
      <c r="A83" t="s">
        <v>521</v>
      </c>
      <c r="B83" t="s">
        <v>508</v>
      </c>
      <c r="C83" t="s">
        <v>65</v>
      </c>
      <c r="D83">
        <v>12</v>
      </c>
      <c r="F83" s="47">
        <v>923.39110000000005</v>
      </c>
      <c r="G83" s="47">
        <v>592.87170000000003</v>
      </c>
      <c r="H83" s="47">
        <v>162.81710000000001</v>
      </c>
      <c r="I83" s="47">
        <v>167.7022</v>
      </c>
      <c r="J83" s="47">
        <v>592.87170000000003</v>
      </c>
      <c r="K83" s="47">
        <v>330.51940000000002</v>
      </c>
      <c r="L83" s="47">
        <v>431.56560000000002</v>
      </c>
      <c r="M83" s="47">
        <v>491.82549999999998</v>
      </c>
      <c r="N83" s="47">
        <v>650.04420000000005</v>
      </c>
      <c r="O83" s="47">
        <v>181.5436</v>
      </c>
      <c r="P83" s="47">
        <v>91.803299999999993</v>
      </c>
      <c r="Q83" s="47">
        <v>754.28189999999995</v>
      </c>
      <c r="R83" s="47">
        <v>169.10919999999999</v>
      </c>
      <c r="S83" s="47">
        <v>858.0018</v>
      </c>
      <c r="T83" s="47">
        <v>65.389200000000002</v>
      </c>
      <c r="U83" s="47">
        <v>252.05840000000001</v>
      </c>
      <c r="V83" s="47">
        <v>671.33270000000005</v>
      </c>
      <c r="W83" s="47">
        <v>651.07140000000004</v>
      </c>
      <c r="X83" s="47">
        <v>272.31959999999998</v>
      </c>
      <c r="Y83" s="47">
        <v>373.2423</v>
      </c>
      <c r="Z83" s="47">
        <v>63.4773</v>
      </c>
      <c r="AA83" s="47">
        <v>486.67149999999998</v>
      </c>
      <c r="AB83" s="47">
        <v>436.71960000000001</v>
      </c>
      <c r="AC83" s="47">
        <v>486.67149999999998</v>
      </c>
      <c r="AD83" s="47">
        <v>172.63730000000001</v>
      </c>
      <c r="AE83" s="47">
        <v>79.421099999999996</v>
      </c>
      <c r="AF83" s="47">
        <v>159.59379999999999</v>
      </c>
      <c r="AG83" s="47">
        <v>92.464699999999993</v>
      </c>
      <c r="AH83" s="47">
        <v>231.40610000000001</v>
      </c>
      <c r="AI83" s="47">
        <v>20.6523</v>
      </c>
      <c r="AJ83" s="47">
        <v>264.08229999999998</v>
      </c>
      <c r="AK83" s="47">
        <v>407.25040000000001</v>
      </c>
      <c r="AL83" s="47">
        <v>433.27800000000002</v>
      </c>
      <c r="AM83" s="47">
        <v>238.0547</v>
      </c>
      <c r="AN83" s="47">
        <v>626.59580000000005</v>
      </c>
      <c r="AO83" s="47">
        <v>44.736899999999999</v>
      </c>
      <c r="AP83" s="47">
        <v>413.58240000000001</v>
      </c>
      <c r="AQ83" s="47">
        <v>237.489</v>
      </c>
      <c r="AR83" s="47">
        <v>606.2396</v>
      </c>
      <c r="AS83" s="47">
        <v>44.831800000000001</v>
      </c>
      <c r="AT83" s="47">
        <v>179.2893</v>
      </c>
      <c r="AU83" s="47">
        <v>93.030299999999997</v>
      </c>
      <c r="AV83" s="47">
        <v>251.76220000000001</v>
      </c>
      <c r="AW83" s="47">
        <v>20.557500000000001</v>
      </c>
      <c r="AX83" s="47">
        <v>237.94739999999999</v>
      </c>
      <c r="AY83" s="47">
        <v>198.7722</v>
      </c>
      <c r="AZ83" s="47">
        <v>385.53070000000002</v>
      </c>
      <c r="BA83" s="47">
        <v>51.188899999999997</v>
      </c>
      <c r="BB83" s="47">
        <v>354.92430000000002</v>
      </c>
      <c r="BC83" s="47">
        <v>131.74719999999999</v>
      </c>
      <c r="BD83" s="47">
        <v>472.47109999999998</v>
      </c>
      <c r="BE83" s="47">
        <v>14.2003</v>
      </c>
      <c r="BF83" s="47">
        <v>303.04300000000001</v>
      </c>
      <c r="BG83" s="47">
        <v>451.2389</v>
      </c>
      <c r="BH83" s="47">
        <v>578.93269999999995</v>
      </c>
      <c r="BI83" s="47">
        <v>175.3492</v>
      </c>
      <c r="BJ83" s="47">
        <v>740.62840000000006</v>
      </c>
      <c r="BK83" s="47">
        <v>13.653499999999999</v>
      </c>
      <c r="BL83" s="47">
        <v>133.67660000000001</v>
      </c>
      <c r="BM83" s="47">
        <v>35.432499999999997</v>
      </c>
      <c r="BN83" s="47">
        <v>13.939</v>
      </c>
      <c r="BO83" s="47">
        <v>155.17019999999999</v>
      </c>
      <c r="BP83" s="47">
        <v>117.3734</v>
      </c>
      <c r="BQ83" s="47">
        <v>51.735799999999998</v>
      </c>
      <c r="BR83" s="47">
        <v>586.09259999999995</v>
      </c>
      <c r="BS83" s="47">
        <v>271.9092</v>
      </c>
      <c r="BT83" s="47">
        <v>6.7790999999999997</v>
      </c>
      <c r="BU83" s="47">
        <v>58.610100000000003</v>
      </c>
    </row>
    <row r="84" spans="1:73">
      <c r="A84" t="s">
        <v>521</v>
      </c>
      <c r="B84" t="s">
        <v>508</v>
      </c>
      <c r="C84" t="s">
        <v>506</v>
      </c>
      <c r="D84">
        <v>13</v>
      </c>
      <c r="F84" s="47">
        <v>497.4864</v>
      </c>
      <c r="G84" s="47">
        <v>182.7748</v>
      </c>
      <c r="H84" s="47">
        <v>112.4577</v>
      </c>
      <c r="I84" s="47">
        <v>202.25380000000001</v>
      </c>
      <c r="J84" s="47">
        <v>182.7748</v>
      </c>
      <c r="K84" s="47">
        <v>314.7115</v>
      </c>
      <c r="L84" s="47">
        <v>87.337199999999996</v>
      </c>
      <c r="M84" s="47">
        <v>410.14920000000001</v>
      </c>
      <c r="N84" s="47">
        <v>192.3518</v>
      </c>
      <c r="O84" s="47">
        <v>161.72450000000001</v>
      </c>
      <c r="P84" s="47">
        <v>143.4101</v>
      </c>
      <c r="Q84" s="47">
        <v>278.20299999999997</v>
      </c>
      <c r="R84" s="47">
        <v>219.2834</v>
      </c>
      <c r="S84" s="47">
        <v>385.01089999999999</v>
      </c>
      <c r="T84" s="47">
        <v>112.4755</v>
      </c>
      <c r="U84" s="47">
        <v>180.1781</v>
      </c>
      <c r="V84" s="47">
        <v>317.3082</v>
      </c>
      <c r="W84" s="47">
        <v>298.07929999999999</v>
      </c>
      <c r="X84" s="47">
        <v>199.40710000000001</v>
      </c>
      <c r="Y84" s="47">
        <v>310.85759999999999</v>
      </c>
      <c r="Z84" s="47">
        <v>35.859900000000003</v>
      </c>
      <c r="AA84" s="47">
        <v>150.76900000000001</v>
      </c>
      <c r="AB84" s="47">
        <v>346.7174</v>
      </c>
      <c r="AC84" s="47">
        <v>150.76900000000001</v>
      </c>
      <c r="AD84" s="47">
        <v>162.09270000000001</v>
      </c>
      <c r="AE84" s="47">
        <v>18.0854</v>
      </c>
      <c r="AF84" s="47">
        <v>64.304299999999998</v>
      </c>
      <c r="AG84" s="47">
        <v>115.87390000000001</v>
      </c>
      <c r="AH84" s="47">
        <v>140.2191</v>
      </c>
      <c r="AI84" s="47">
        <v>39.959099999999999</v>
      </c>
      <c r="AJ84" s="47">
        <v>184.62469999999999</v>
      </c>
      <c r="AK84" s="47">
        <v>132.68350000000001</v>
      </c>
      <c r="AL84" s="47">
        <v>118.4706</v>
      </c>
      <c r="AM84" s="47">
        <v>198.83770000000001</v>
      </c>
      <c r="AN84" s="47">
        <v>244.79179999999999</v>
      </c>
      <c r="AO84" s="47">
        <v>72.516400000000004</v>
      </c>
      <c r="AP84" s="47">
        <v>108.1968</v>
      </c>
      <c r="AQ84" s="47">
        <v>189.88239999999999</v>
      </c>
      <c r="AR84" s="47">
        <v>224.40110000000001</v>
      </c>
      <c r="AS84" s="47">
        <v>73.678200000000004</v>
      </c>
      <c r="AT84" s="47">
        <v>74.578000000000003</v>
      </c>
      <c r="AU84" s="47">
        <v>124.8291</v>
      </c>
      <c r="AV84" s="47">
        <v>160.60980000000001</v>
      </c>
      <c r="AW84" s="47">
        <v>38.7973</v>
      </c>
      <c r="AX84" s="47">
        <v>108.24</v>
      </c>
      <c r="AY84" s="47">
        <v>238.47739999999999</v>
      </c>
      <c r="AZ84" s="47">
        <v>261.41879999999998</v>
      </c>
      <c r="BA84" s="47">
        <v>85.298699999999997</v>
      </c>
      <c r="BB84" s="47">
        <v>74.534899999999993</v>
      </c>
      <c r="BC84" s="47">
        <v>76.234099999999998</v>
      </c>
      <c r="BD84" s="47">
        <v>123.59220000000001</v>
      </c>
      <c r="BE84" s="47">
        <v>27.1768</v>
      </c>
      <c r="BF84" s="47">
        <v>166.4923</v>
      </c>
      <c r="BG84" s="47">
        <v>111.7107</v>
      </c>
      <c r="BH84" s="47">
        <v>171.11420000000001</v>
      </c>
      <c r="BI84" s="47">
        <v>107.08880000000001</v>
      </c>
      <c r="BJ84" s="47">
        <v>265.3023</v>
      </c>
      <c r="BK84" s="47">
        <v>12.900700000000001</v>
      </c>
      <c r="BL84" s="47">
        <v>180.2251</v>
      </c>
      <c r="BM84" s="47">
        <v>39.058300000000003</v>
      </c>
      <c r="BN84" s="47">
        <v>11.6607</v>
      </c>
      <c r="BO84" s="47">
        <v>207.62270000000001</v>
      </c>
      <c r="BP84" s="47">
        <v>119.70869999999999</v>
      </c>
      <c r="BQ84" s="47">
        <v>99.574700000000007</v>
      </c>
      <c r="BR84" s="47">
        <v>176.4639</v>
      </c>
      <c r="BS84" s="47">
        <v>208.547</v>
      </c>
      <c r="BT84" s="47">
        <v>6.3109999999999999</v>
      </c>
      <c r="BU84" s="47">
        <v>106.1645</v>
      </c>
    </row>
    <row r="85" spans="1:73">
      <c r="A85" t="s">
        <v>521</v>
      </c>
      <c r="B85" t="s">
        <v>508</v>
      </c>
      <c r="C85" t="s">
        <v>507</v>
      </c>
      <c r="D85">
        <v>14</v>
      </c>
      <c r="F85" s="47">
        <v>154.65770000000001</v>
      </c>
      <c r="G85" s="47">
        <v>62.0595</v>
      </c>
      <c r="H85" s="47">
        <v>34.088299999999997</v>
      </c>
      <c r="I85" s="47">
        <v>58.509799999999998</v>
      </c>
      <c r="J85" s="47">
        <v>62.0595</v>
      </c>
      <c r="K85" s="47">
        <v>92.598100000000002</v>
      </c>
      <c r="L85" s="47">
        <v>24.508900000000001</v>
      </c>
      <c r="M85" s="47">
        <v>130.14879999999999</v>
      </c>
      <c r="N85" s="47">
        <v>48.537599999999998</v>
      </c>
      <c r="O85" s="47">
        <v>53.998199999999997</v>
      </c>
      <c r="P85" s="47">
        <v>52.121899999999997</v>
      </c>
      <c r="Q85" s="47">
        <v>78.933300000000003</v>
      </c>
      <c r="R85" s="47">
        <v>75.724400000000003</v>
      </c>
      <c r="S85" s="47">
        <v>118.8342</v>
      </c>
      <c r="T85" s="47">
        <v>35.823500000000003</v>
      </c>
      <c r="U85" s="47">
        <v>67.454599999999999</v>
      </c>
      <c r="V85" s="47">
        <v>87.203100000000006</v>
      </c>
      <c r="W85" s="47">
        <v>89.824799999999996</v>
      </c>
      <c r="X85" s="47">
        <v>64.832800000000006</v>
      </c>
      <c r="Y85" s="47">
        <v>115.5851</v>
      </c>
      <c r="Z85" s="47">
        <v>1.1237999999999999</v>
      </c>
      <c r="AA85" s="47">
        <v>37.948700000000002</v>
      </c>
      <c r="AB85" s="47">
        <v>116.709</v>
      </c>
      <c r="AC85" s="47">
        <v>37.948700000000002</v>
      </c>
      <c r="AD85" s="47">
        <v>63.5167</v>
      </c>
      <c r="AE85" s="47">
        <v>3.9379</v>
      </c>
      <c r="AF85" s="47">
        <v>20.084599999999998</v>
      </c>
      <c r="AG85" s="47">
        <v>47.37</v>
      </c>
      <c r="AH85" s="47">
        <v>52.171399999999998</v>
      </c>
      <c r="AI85" s="47">
        <v>15.283200000000001</v>
      </c>
      <c r="AJ85" s="47">
        <v>53.192300000000003</v>
      </c>
      <c r="AK85" s="47">
        <v>34.010800000000003</v>
      </c>
      <c r="AL85" s="47">
        <v>41.975000000000001</v>
      </c>
      <c r="AM85" s="47">
        <v>45.228099999999998</v>
      </c>
      <c r="AN85" s="47">
        <v>66.662700000000001</v>
      </c>
      <c r="AO85" s="47">
        <v>20.540400000000002</v>
      </c>
      <c r="AP85" s="47">
        <v>41.130899999999997</v>
      </c>
      <c r="AQ85" s="47">
        <v>48.693899999999999</v>
      </c>
      <c r="AR85" s="47">
        <v>69.360799999999998</v>
      </c>
      <c r="AS85" s="47">
        <v>20.463999999999999</v>
      </c>
      <c r="AT85" s="47">
        <v>20.928699999999999</v>
      </c>
      <c r="AU85" s="47">
        <v>43.904200000000003</v>
      </c>
      <c r="AV85" s="47">
        <v>49.473300000000002</v>
      </c>
      <c r="AW85" s="47">
        <v>15.359500000000001</v>
      </c>
      <c r="AX85" s="47">
        <v>40.486400000000003</v>
      </c>
      <c r="AY85" s="47">
        <v>76.2226</v>
      </c>
      <c r="AZ85" s="47">
        <v>87.444400000000002</v>
      </c>
      <c r="BA85" s="47">
        <v>29.264600000000002</v>
      </c>
      <c r="BB85" s="47">
        <v>21.5731</v>
      </c>
      <c r="BC85" s="47">
        <v>16.375499999999999</v>
      </c>
      <c r="BD85" s="47">
        <v>31.389800000000001</v>
      </c>
      <c r="BE85" s="47">
        <v>6.5589000000000004</v>
      </c>
      <c r="BF85" s="47">
        <v>44.499400000000001</v>
      </c>
      <c r="BG85" s="47">
        <v>34.433900000000001</v>
      </c>
      <c r="BH85" s="47">
        <v>51.788800000000002</v>
      </c>
      <c r="BI85" s="47">
        <v>27.144500000000001</v>
      </c>
      <c r="BJ85" s="47">
        <v>70.733999999999995</v>
      </c>
      <c r="BK85" s="47">
        <v>8.1991999999999994</v>
      </c>
      <c r="BL85" s="47">
        <v>72.209599999999995</v>
      </c>
      <c r="BM85" s="47">
        <v>3.5148000000000001</v>
      </c>
      <c r="BN85" s="47">
        <v>10.2707</v>
      </c>
      <c r="BO85" s="47">
        <v>65.453699999999998</v>
      </c>
      <c r="BP85" s="47">
        <v>48.100099999999998</v>
      </c>
      <c r="BQ85" s="47">
        <v>27.624300000000002</v>
      </c>
      <c r="BR85" s="47">
        <v>58.624299999999998</v>
      </c>
      <c r="BS85" s="47">
        <v>60.209899999999998</v>
      </c>
      <c r="BT85" s="47">
        <v>3.4352999999999998</v>
      </c>
      <c r="BU85" s="47">
        <v>32.388199999999998</v>
      </c>
    </row>
    <row r="86" spans="1:73">
      <c r="A86" t="s">
        <v>521</v>
      </c>
      <c r="B86" t="s">
        <v>509</v>
      </c>
      <c r="C86" t="s">
        <v>0</v>
      </c>
      <c r="D86">
        <v>15</v>
      </c>
      <c r="F86" s="47">
        <v>8906.4112000000005</v>
      </c>
      <c r="G86" s="47">
        <v>2476.4466000000002</v>
      </c>
      <c r="H86" s="47">
        <v>2396.4101999999998</v>
      </c>
      <c r="I86" s="47">
        <v>4033.5544</v>
      </c>
      <c r="J86" s="47">
        <v>2476.4466000000002</v>
      </c>
      <c r="K86" s="47">
        <v>6429.9646000000002</v>
      </c>
      <c r="L86" s="47">
        <v>75.323099999999997</v>
      </c>
      <c r="M86" s="47">
        <v>8831.0881000000008</v>
      </c>
      <c r="N86" s="47">
        <v>2640.3126999999999</v>
      </c>
      <c r="O86" s="47">
        <v>3669.6291999999999</v>
      </c>
      <c r="P86" s="47">
        <v>2596.4693000000002</v>
      </c>
      <c r="Q86" s="47">
        <v>4819.4925000000003</v>
      </c>
      <c r="R86" s="47">
        <v>4086.9187000000002</v>
      </c>
      <c r="S86" s="47">
        <v>4496.9165999999996</v>
      </c>
      <c r="T86" s="47">
        <v>4409.4946</v>
      </c>
      <c r="U86" s="47">
        <v>5195.3549000000003</v>
      </c>
      <c r="V86" s="47">
        <v>3711.0563000000002</v>
      </c>
      <c r="W86" s="47">
        <v>5496.1295</v>
      </c>
      <c r="X86" s="47">
        <v>3410.2817</v>
      </c>
      <c r="Y86" s="47">
        <v>3638.3321999999998</v>
      </c>
      <c r="Z86" s="47">
        <v>620.52449999999999</v>
      </c>
      <c r="AA86" s="47">
        <v>4647.5544</v>
      </c>
      <c r="AB86" s="47">
        <v>4258.8567999999996</v>
      </c>
      <c r="AC86" s="47">
        <v>4647.5544</v>
      </c>
      <c r="AD86" s="47">
        <v>3049.4270999999999</v>
      </c>
      <c r="AE86" s="47">
        <v>2145.9277999999999</v>
      </c>
      <c r="AF86" s="47">
        <v>1643.4401</v>
      </c>
      <c r="AG86" s="47">
        <v>3551.9148</v>
      </c>
      <c r="AH86" s="47">
        <v>2622.6188999999999</v>
      </c>
      <c r="AI86" s="47">
        <v>2572.7359999999999</v>
      </c>
      <c r="AJ86" s="47">
        <v>1209.4296999999999</v>
      </c>
      <c r="AK86" s="47">
        <v>2501.6266000000001</v>
      </c>
      <c r="AL86" s="47">
        <v>833.00649999999996</v>
      </c>
      <c r="AM86" s="47">
        <v>2878.0497</v>
      </c>
      <c r="AN86" s="47">
        <v>1874.2977000000001</v>
      </c>
      <c r="AO86" s="47">
        <v>1836.7585999999999</v>
      </c>
      <c r="AP86" s="47">
        <v>1356.3621000000001</v>
      </c>
      <c r="AQ86" s="47">
        <v>4139.7673999999997</v>
      </c>
      <c r="AR86" s="47">
        <v>2716.9407000000001</v>
      </c>
      <c r="AS86" s="47">
        <v>2779.1887999999999</v>
      </c>
      <c r="AT86" s="47">
        <v>1120.0844999999999</v>
      </c>
      <c r="AU86" s="47">
        <v>2290.1972000000001</v>
      </c>
      <c r="AV86" s="47">
        <v>1779.9758999999999</v>
      </c>
      <c r="AW86" s="47">
        <v>1630.3056999999999</v>
      </c>
      <c r="AX86" s="47">
        <v>1162.7733000000001</v>
      </c>
      <c r="AY86" s="47">
        <v>3096.0835000000002</v>
      </c>
      <c r="AZ86" s="47">
        <v>1969.8970999999999</v>
      </c>
      <c r="BA86" s="47">
        <v>2288.9596999999999</v>
      </c>
      <c r="BB86" s="47">
        <v>1313.6732999999999</v>
      </c>
      <c r="BC86" s="47">
        <v>3333.8811000000001</v>
      </c>
      <c r="BD86" s="47">
        <v>2527.0194999999999</v>
      </c>
      <c r="BE86" s="47">
        <v>2120.5349000000001</v>
      </c>
      <c r="BF86" s="47">
        <v>2008.9924000000001</v>
      </c>
      <c r="BG86" s="47">
        <v>2810.5001000000002</v>
      </c>
      <c r="BH86" s="47">
        <v>2281.1170000000002</v>
      </c>
      <c r="BI86" s="47">
        <v>2538.3755999999998</v>
      </c>
      <c r="BJ86" s="47">
        <v>3497.4041000000002</v>
      </c>
      <c r="BK86" s="47">
        <v>1322.0884000000001</v>
      </c>
      <c r="BL86" s="47">
        <v>2249.8643999999999</v>
      </c>
      <c r="BM86" s="47">
        <v>1837.0543</v>
      </c>
      <c r="BN86" s="47">
        <v>195.3296</v>
      </c>
      <c r="BO86" s="47">
        <v>3891.5889999999999</v>
      </c>
      <c r="BP86" s="47">
        <v>999.51250000000005</v>
      </c>
      <c r="BQ86" s="47">
        <v>3087.4061999999999</v>
      </c>
      <c r="BR86" s="47">
        <v>1962.9436000000001</v>
      </c>
      <c r="BS86" s="47">
        <v>2533.973</v>
      </c>
      <c r="BT86" s="47">
        <v>513.50300000000004</v>
      </c>
      <c r="BU86" s="47">
        <v>3895.9915000000001</v>
      </c>
    </row>
    <row r="87" spans="1:73">
      <c r="A87" t="s">
        <v>521</v>
      </c>
      <c r="B87" t="s">
        <v>509</v>
      </c>
      <c r="C87" t="s">
        <v>1</v>
      </c>
      <c r="D87">
        <v>16</v>
      </c>
      <c r="F87" s="47">
        <v>7933.7624999999998</v>
      </c>
      <c r="G87" s="47">
        <v>1704.2909</v>
      </c>
      <c r="H87" s="47">
        <v>2359.5414000000001</v>
      </c>
      <c r="I87" s="47">
        <v>3869.9301999999998</v>
      </c>
      <c r="J87" s="47">
        <v>1704.2909</v>
      </c>
      <c r="K87" s="47">
        <v>6229.4715999999999</v>
      </c>
      <c r="L87" s="47">
        <v>0</v>
      </c>
      <c r="M87" s="47">
        <v>7933.7624999999998</v>
      </c>
      <c r="N87" s="47">
        <v>1678.5967000000001</v>
      </c>
      <c r="O87" s="47">
        <v>4020.2957999999999</v>
      </c>
      <c r="P87" s="47">
        <v>2234.8699000000001</v>
      </c>
      <c r="Q87" s="47">
        <v>4063.4422</v>
      </c>
      <c r="R87" s="47">
        <v>3870.3204000000001</v>
      </c>
      <c r="S87" s="47">
        <v>3290.1878000000002</v>
      </c>
      <c r="T87" s="47">
        <v>4643.5747000000001</v>
      </c>
      <c r="U87" s="47">
        <v>4261.7524999999996</v>
      </c>
      <c r="V87" s="47">
        <v>3672.01</v>
      </c>
      <c r="W87" s="47">
        <v>5195.7929999999997</v>
      </c>
      <c r="X87" s="47">
        <v>2737.9695000000002</v>
      </c>
      <c r="Y87" s="47">
        <v>1329.4441999999999</v>
      </c>
      <c r="Z87" s="47">
        <v>990.30539999999996</v>
      </c>
      <c r="AA87" s="47">
        <v>5614.0129999999999</v>
      </c>
      <c r="AB87" s="47">
        <v>2319.7496000000001</v>
      </c>
      <c r="AC87" s="47">
        <v>5614.0129999999999</v>
      </c>
      <c r="AD87" s="47">
        <v>1696.1467</v>
      </c>
      <c r="AE87" s="47">
        <v>2565.6057999999998</v>
      </c>
      <c r="AF87" s="47">
        <v>1057.1186</v>
      </c>
      <c r="AG87" s="47">
        <v>3204.6338999999998</v>
      </c>
      <c r="AH87" s="47">
        <v>1752.7559000000001</v>
      </c>
      <c r="AI87" s="47">
        <v>2508.9965999999999</v>
      </c>
      <c r="AJ87" s="47">
        <v>623.60289999999998</v>
      </c>
      <c r="AK87" s="47">
        <v>3048.4070999999999</v>
      </c>
      <c r="AL87" s="47">
        <v>647.17229999999995</v>
      </c>
      <c r="AM87" s="47">
        <v>3024.8377</v>
      </c>
      <c r="AN87" s="47">
        <v>1537.4319</v>
      </c>
      <c r="AO87" s="47">
        <v>2134.5781000000002</v>
      </c>
      <c r="AP87" s="47">
        <v>919.13260000000002</v>
      </c>
      <c r="AQ87" s="47">
        <v>4276.6603999999998</v>
      </c>
      <c r="AR87" s="47">
        <v>2050.1774999999998</v>
      </c>
      <c r="AS87" s="47">
        <v>3145.6154000000001</v>
      </c>
      <c r="AT87" s="47">
        <v>785.15830000000005</v>
      </c>
      <c r="AU87" s="47">
        <v>1952.8112000000001</v>
      </c>
      <c r="AV87" s="47">
        <v>1240.0102999999999</v>
      </c>
      <c r="AW87" s="47">
        <v>1497.9593</v>
      </c>
      <c r="AX87" s="47">
        <v>558.74519999999995</v>
      </c>
      <c r="AY87" s="47">
        <v>1761.0043000000001</v>
      </c>
      <c r="AZ87" s="47">
        <v>757.35270000000003</v>
      </c>
      <c r="BA87" s="47">
        <v>1562.3969</v>
      </c>
      <c r="BB87" s="47">
        <v>1145.5456999999999</v>
      </c>
      <c r="BC87" s="47">
        <v>4468.4673000000003</v>
      </c>
      <c r="BD87" s="47">
        <v>2532.8350999999998</v>
      </c>
      <c r="BE87" s="47">
        <v>3081.1777999999999</v>
      </c>
      <c r="BF87" s="47">
        <v>1076.7935</v>
      </c>
      <c r="BG87" s="47">
        <v>2986.6487000000002</v>
      </c>
      <c r="BH87" s="47">
        <v>1533.154</v>
      </c>
      <c r="BI87" s="47">
        <v>2530.2881000000002</v>
      </c>
      <c r="BJ87" s="47">
        <v>2410.7925</v>
      </c>
      <c r="BK87" s="47">
        <v>1652.6496</v>
      </c>
      <c r="BL87" s="47">
        <v>1242.9561000000001</v>
      </c>
      <c r="BM87" s="47">
        <v>2627.3643000000002</v>
      </c>
      <c r="BN87" s="47">
        <v>171.1369</v>
      </c>
      <c r="BO87" s="47">
        <v>3699.1835000000001</v>
      </c>
      <c r="BP87" s="47">
        <v>879.39530000000002</v>
      </c>
      <c r="BQ87" s="47">
        <v>2990.9250999999999</v>
      </c>
      <c r="BR87" s="47">
        <v>1230.9657</v>
      </c>
      <c r="BS87" s="47">
        <v>2059.2221</v>
      </c>
      <c r="BT87" s="47">
        <v>473.3252</v>
      </c>
      <c r="BU87" s="47">
        <v>4170.2494999999999</v>
      </c>
    </row>
    <row r="88" spans="1:73">
      <c r="A88" t="s">
        <v>521</v>
      </c>
      <c r="B88" t="s">
        <v>509</v>
      </c>
      <c r="C88" t="s">
        <v>505</v>
      </c>
      <c r="D88">
        <v>17</v>
      </c>
      <c r="F88" s="47">
        <v>1667.0989</v>
      </c>
      <c r="G88" s="47">
        <v>409.52480000000003</v>
      </c>
      <c r="H88" s="47">
        <v>435.10410000000002</v>
      </c>
      <c r="I88" s="47">
        <v>822.47</v>
      </c>
      <c r="J88" s="47">
        <v>409.52480000000003</v>
      </c>
      <c r="K88" s="47">
        <v>1257.5741</v>
      </c>
      <c r="L88" s="47">
        <v>2.1796000000000002</v>
      </c>
      <c r="M88" s="47">
        <v>1664.9192</v>
      </c>
      <c r="N88" s="47">
        <v>257.3125</v>
      </c>
      <c r="O88" s="47">
        <v>727.83770000000004</v>
      </c>
      <c r="P88" s="47">
        <v>681.94870000000003</v>
      </c>
      <c r="Q88" s="47">
        <v>632.05870000000004</v>
      </c>
      <c r="R88" s="47">
        <v>1035.0401999999999</v>
      </c>
      <c r="S88" s="47">
        <v>597.37580000000003</v>
      </c>
      <c r="T88" s="47">
        <v>1069.723</v>
      </c>
      <c r="U88" s="47">
        <v>1269.2840000000001</v>
      </c>
      <c r="V88" s="47">
        <v>397.81479999999999</v>
      </c>
      <c r="W88" s="47">
        <v>724.25670000000002</v>
      </c>
      <c r="X88" s="47">
        <v>942.84220000000005</v>
      </c>
      <c r="Y88" s="47">
        <v>806.25789999999995</v>
      </c>
      <c r="Z88" s="47">
        <v>139.27189999999999</v>
      </c>
      <c r="AA88" s="47">
        <v>721.56910000000005</v>
      </c>
      <c r="AB88" s="47">
        <v>945.52980000000002</v>
      </c>
      <c r="AC88" s="47">
        <v>721.56910000000005</v>
      </c>
      <c r="AD88" s="47">
        <v>823.92219999999998</v>
      </c>
      <c r="AE88" s="47">
        <v>445.36189999999999</v>
      </c>
      <c r="AF88" s="47">
        <v>299.55560000000003</v>
      </c>
      <c r="AG88" s="47">
        <v>969.72839999999997</v>
      </c>
      <c r="AH88" s="47">
        <v>450.7312</v>
      </c>
      <c r="AI88" s="47">
        <v>818.55280000000005</v>
      </c>
      <c r="AJ88" s="47">
        <v>121.60760000000001</v>
      </c>
      <c r="AK88" s="47">
        <v>276.20729999999998</v>
      </c>
      <c r="AL88" s="47">
        <v>109.9692</v>
      </c>
      <c r="AM88" s="47">
        <v>287.84570000000002</v>
      </c>
      <c r="AN88" s="47">
        <v>146.6446</v>
      </c>
      <c r="AO88" s="47">
        <v>251.17019999999999</v>
      </c>
      <c r="AP88" s="47">
        <v>183.69900000000001</v>
      </c>
      <c r="AQ88" s="47">
        <v>540.55769999999995</v>
      </c>
      <c r="AR88" s="47">
        <v>239.00030000000001</v>
      </c>
      <c r="AS88" s="47">
        <v>485.25639999999999</v>
      </c>
      <c r="AT88" s="47">
        <v>225.82570000000001</v>
      </c>
      <c r="AU88" s="47">
        <v>717.01639999999998</v>
      </c>
      <c r="AV88" s="47">
        <v>358.37549999999999</v>
      </c>
      <c r="AW88" s="47">
        <v>584.46659999999997</v>
      </c>
      <c r="AX88" s="47">
        <v>204.0025</v>
      </c>
      <c r="AY88" s="47">
        <v>741.52719999999999</v>
      </c>
      <c r="AZ88" s="47">
        <v>289.70260000000002</v>
      </c>
      <c r="BA88" s="47">
        <v>655.82709999999997</v>
      </c>
      <c r="BB88" s="47">
        <v>205.5222</v>
      </c>
      <c r="BC88" s="47">
        <v>516.04690000000005</v>
      </c>
      <c r="BD88" s="47">
        <v>307.67320000000001</v>
      </c>
      <c r="BE88" s="47">
        <v>413.89589999999998</v>
      </c>
      <c r="BF88" s="47">
        <v>275.70440000000002</v>
      </c>
      <c r="BG88" s="47">
        <v>356.35419999999999</v>
      </c>
      <c r="BH88" s="47">
        <v>336.08460000000002</v>
      </c>
      <c r="BI88" s="47">
        <v>295.97410000000002</v>
      </c>
      <c r="BJ88" s="47">
        <v>389.03219999999999</v>
      </c>
      <c r="BK88" s="47">
        <v>243.0265</v>
      </c>
      <c r="BL88" s="47">
        <v>669.82529999999997</v>
      </c>
      <c r="BM88" s="47">
        <v>365.2149</v>
      </c>
      <c r="BN88" s="47">
        <v>73.440200000000004</v>
      </c>
      <c r="BO88" s="47">
        <v>961.6</v>
      </c>
      <c r="BP88" s="47">
        <v>208.34370000000001</v>
      </c>
      <c r="BQ88" s="47">
        <v>826.69650000000001</v>
      </c>
      <c r="BR88" s="47">
        <v>252.17740000000001</v>
      </c>
      <c r="BS88" s="47">
        <v>345.19839999999999</v>
      </c>
      <c r="BT88" s="47">
        <v>157.34729999999999</v>
      </c>
      <c r="BU88" s="47">
        <v>912.37570000000005</v>
      </c>
    </row>
    <row r="89" spans="1:73">
      <c r="A89" t="s">
        <v>521</v>
      </c>
      <c r="B89" t="s">
        <v>509</v>
      </c>
      <c r="C89" t="s">
        <v>74</v>
      </c>
      <c r="D89">
        <v>18</v>
      </c>
      <c r="F89" s="47">
        <v>119.2861</v>
      </c>
      <c r="G89" s="47">
        <v>14.5009</v>
      </c>
      <c r="H89" s="47">
        <v>37.291699999999999</v>
      </c>
      <c r="I89" s="47">
        <v>67.493499999999997</v>
      </c>
      <c r="J89" s="47">
        <v>14.5009</v>
      </c>
      <c r="K89" s="47">
        <v>104.7852</v>
      </c>
      <c r="L89" s="47">
        <v>0</v>
      </c>
      <c r="M89" s="47">
        <v>119.2861</v>
      </c>
      <c r="N89" s="47">
        <v>9.9337999999999997</v>
      </c>
      <c r="O89" s="47">
        <v>42.0717</v>
      </c>
      <c r="P89" s="47">
        <v>67.280500000000004</v>
      </c>
      <c r="Q89" s="47">
        <v>26.725000000000001</v>
      </c>
      <c r="R89" s="47">
        <v>92.561099999999996</v>
      </c>
      <c r="S89" s="47">
        <v>49.543300000000002</v>
      </c>
      <c r="T89" s="47">
        <v>69.742800000000003</v>
      </c>
      <c r="U89" s="47">
        <v>88.921199999999999</v>
      </c>
      <c r="V89" s="47">
        <v>30.364899999999999</v>
      </c>
      <c r="W89" s="47">
        <v>60.006500000000003</v>
      </c>
      <c r="X89" s="47">
        <v>59.279600000000002</v>
      </c>
      <c r="Y89" s="47">
        <v>35.939599999999999</v>
      </c>
      <c r="Z89" s="47">
        <v>4.0452000000000004</v>
      </c>
      <c r="AA89" s="47">
        <v>79.301299999999998</v>
      </c>
      <c r="AB89" s="47">
        <v>39.9848</v>
      </c>
      <c r="AC89" s="47">
        <v>79.301299999999998</v>
      </c>
      <c r="AD89" s="47">
        <v>33.0137</v>
      </c>
      <c r="AE89" s="47">
        <v>55.907499999999999</v>
      </c>
      <c r="AF89" s="47">
        <v>12.200900000000001</v>
      </c>
      <c r="AG89" s="47">
        <v>76.720399999999998</v>
      </c>
      <c r="AH89" s="47">
        <v>37.829700000000003</v>
      </c>
      <c r="AI89" s="47">
        <v>51.091500000000003</v>
      </c>
      <c r="AJ89" s="47">
        <v>6.9710999999999999</v>
      </c>
      <c r="AK89" s="47">
        <v>23.393799999999999</v>
      </c>
      <c r="AL89" s="47">
        <v>2.2999999999999998</v>
      </c>
      <c r="AM89" s="47">
        <v>28.064800000000002</v>
      </c>
      <c r="AN89" s="47">
        <v>11.7136</v>
      </c>
      <c r="AO89" s="47">
        <v>18.651299999999999</v>
      </c>
      <c r="AP89" s="47">
        <v>8.5960000000000001</v>
      </c>
      <c r="AQ89" s="47">
        <v>51.410499999999999</v>
      </c>
      <c r="AR89" s="47">
        <v>24.942499999999999</v>
      </c>
      <c r="AS89" s="47">
        <v>35.064</v>
      </c>
      <c r="AT89" s="47">
        <v>5.9048999999999996</v>
      </c>
      <c r="AU89" s="47">
        <v>53.374699999999997</v>
      </c>
      <c r="AV89" s="47">
        <v>24.6008</v>
      </c>
      <c r="AW89" s="47">
        <v>34.678800000000003</v>
      </c>
      <c r="AX89" s="47">
        <v>2.4666999999999999</v>
      </c>
      <c r="AY89" s="47">
        <v>37.518000000000001</v>
      </c>
      <c r="AZ89" s="47">
        <v>14.2384</v>
      </c>
      <c r="BA89" s="47">
        <v>25.746400000000001</v>
      </c>
      <c r="BB89" s="47">
        <v>12.0342</v>
      </c>
      <c r="BC89" s="47">
        <v>67.267099999999999</v>
      </c>
      <c r="BD89" s="47">
        <v>35.304900000000004</v>
      </c>
      <c r="BE89" s="47">
        <v>43.996400000000001</v>
      </c>
      <c r="BF89" s="47">
        <v>5.4524999999999997</v>
      </c>
      <c r="BG89" s="47">
        <v>21.272500000000001</v>
      </c>
      <c r="BH89" s="47">
        <v>13.894399999999999</v>
      </c>
      <c r="BI89" s="47">
        <v>12.8306</v>
      </c>
      <c r="BJ89" s="47">
        <v>21.631</v>
      </c>
      <c r="BK89" s="47">
        <v>5.0940000000000003</v>
      </c>
      <c r="BL89" s="47">
        <v>34.532299999999999</v>
      </c>
      <c r="BM89" s="47">
        <v>58.028799999999997</v>
      </c>
      <c r="BN89" s="47">
        <v>0.60660000000000003</v>
      </c>
      <c r="BO89" s="47">
        <v>91.954499999999996</v>
      </c>
      <c r="BP89" s="47">
        <v>27.912299999999998</v>
      </c>
      <c r="BQ89" s="47">
        <v>64.648799999999994</v>
      </c>
      <c r="BR89" s="47">
        <v>12.8498</v>
      </c>
      <c r="BS89" s="47">
        <v>36.6935</v>
      </c>
      <c r="BT89" s="47">
        <v>1.6511</v>
      </c>
      <c r="BU89" s="47">
        <v>68.091700000000003</v>
      </c>
    </row>
    <row r="90" spans="1:73">
      <c r="A90" t="s">
        <v>521</v>
      </c>
      <c r="B90" t="s">
        <v>509</v>
      </c>
      <c r="C90" t="s">
        <v>65</v>
      </c>
      <c r="D90">
        <v>19</v>
      </c>
      <c r="F90" s="47">
        <v>4016.6394</v>
      </c>
      <c r="G90" s="47">
        <v>1057.9728</v>
      </c>
      <c r="H90" s="47">
        <v>1081.7195999999999</v>
      </c>
      <c r="I90" s="47">
        <v>1876.9469999999999</v>
      </c>
      <c r="J90" s="47">
        <v>1057.9728</v>
      </c>
      <c r="K90" s="47">
        <v>2958.6666</v>
      </c>
      <c r="L90" s="47">
        <v>41.085799999999999</v>
      </c>
      <c r="M90" s="47">
        <v>3975.5535</v>
      </c>
      <c r="N90" s="47">
        <v>1492.5474999999999</v>
      </c>
      <c r="O90" s="47">
        <v>1792.2813000000001</v>
      </c>
      <c r="P90" s="47">
        <v>731.81050000000005</v>
      </c>
      <c r="Q90" s="47">
        <v>2736.7114000000001</v>
      </c>
      <c r="R90" s="47">
        <v>1279.9278999999999</v>
      </c>
      <c r="S90" s="47">
        <v>1841.242</v>
      </c>
      <c r="T90" s="47">
        <v>2175.3973999999998</v>
      </c>
      <c r="U90" s="47">
        <v>1849.8554999999999</v>
      </c>
      <c r="V90" s="47">
        <v>2166.7838000000002</v>
      </c>
      <c r="W90" s="47">
        <v>3277.5614</v>
      </c>
      <c r="X90" s="47">
        <v>739.07799999999997</v>
      </c>
      <c r="Y90" s="47">
        <v>262.48309999999998</v>
      </c>
      <c r="Z90" s="47">
        <v>715.95680000000004</v>
      </c>
      <c r="AA90" s="47">
        <v>3038.1994</v>
      </c>
      <c r="AB90" s="47">
        <v>978.44</v>
      </c>
      <c r="AC90" s="47">
        <v>3038.1994</v>
      </c>
      <c r="AD90" s="47">
        <v>584.82579999999996</v>
      </c>
      <c r="AE90" s="47">
        <v>1265.0297</v>
      </c>
      <c r="AF90" s="47">
        <v>552.97130000000004</v>
      </c>
      <c r="AG90" s="47">
        <v>1296.8842</v>
      </c>
      <c r="AH90" s="47">
        <v>874.12249999999995</v>
      </c>
      <c r="AI90" s="47">
        <v>975.73299999999995</v>
      </c>
      <c r="AJ90" s="47">
        <v>393.61410000000001</v>
      </c>
      <c r="AK90" s="47">
        <v>1773.1696999999999</v>
      </c>
      <c r="AL90" s="47">
        <v>505.00150000000002</v>
      </c>
      <c r="AM90" s="47">
        <v>1661.7824000000001</v>
      </c>
      <c r="AN90" s="47">
        <v>967.11950000000002</v>
      </c>
      <c r="AO90" s="47">
        <v>1199.6642999999999</v>
      </c>
      <c r="AP90" s="47">
        <v>829.34860000000003</v>
      </c>
      <c r="AQ90" s="47">
        <v>2448.2127999999998</v>
      </c>
      <c r="AR90" s="47">
        <v>1541.5055</v>
      </c>
      <c r="AS90" s="47">
        <v>1736.0559000000001</v>
      </c>
      <c r="AT90" s="47">
        <v>228.6242</v>
      </c>
      <c r="AU90" s="47">
        <v>510.4538</v>
      </c>
      <c r="AV90" s="47">
        <v>299.73649999999998</v>
      </c>
      <c r="AW90" s="47">
        <v>439.34140000000002</v>
      </c>
      <c r="AX90" s="47">
        <v>338.1164</v>
      </c>
      <c r="AY90" s="47">
        <v>640.32360000000006</v>
      </c>
      <c r="AZ90" s="47">
        <v>289.29829999999998</v>
      </c>
      <c r="BA90" s="47">
        <v>689.14170000000001</v>
      </c>
      <c r="BB90" s="47">
        <v>719.85640000000001</v>
      </c>
      <c r="BC90" s="47">
        <v>2318.3429999999998</v>
      </c>
      <c r="BD90" s="47">
        <v>1551.9437</v>
      </c>
      <c r="BE90" s="47">
        <v>1486.2556999999999</v>
      </c>
      <c r="BF90" s="47">
        <v>594.18320000000006</v>
      </c>
      <c r="BG90" s="47">
        <v>2142.5282999999999</v>
      </c>
      <c r="BH90" s="47">
        <v>1008.4316</v>
      </c>
      <c r="BI90" s="47">
        <v>1728.2798</v>
      </c>
      <c r="BJ90" s="47">
        <v>1595.8566000000001</v>
      </c>
      <c r="BK90" s="47">
        <v>1140.8548000000001</v>
      </c>
      <c r="BL90" s="47">
        <v>384.2568</v>
      </c>
      <c r="BM90" s="47">
        <v>895.67110000000002</v>
      </c>
      <c r="BN90" s="47">
        <v>49.541200000000003</v>
      </c>
      <c r="BO90" s="47">
        <v>1230.3868</v>
      </c>
      <c r="BP90" s="47">
        <v>245.3854</v>
      </c>
      <c r="BQ90" s="47">
        <v>1034.5425</v>
      </c>
      <c r="BR90" s="47">
        <v>657.63679999999999</v>
      </c>
      <c r="BS90" s="47">
        <v>1183.6052</v>
      </c>
      <c r="BT90" s="47">
        <v>400.33600000000001</v>
      </c>
      <c r="BU90" s="47">
        <v>1775.0613000000001</v>
      </c>
    </row>
    <row r="91" spans="1:73">
      <c r="A91" t="s">
        <v>521</v>
      </c>
      <c r="B91" t="s">
        <v>509</v>
      </c>
      <c r="C91" t="s">
        <v>506</v>
      </c>
      <c r="D91">
        <v>20</v>
      </c>
      <c r="F91" s="47">
        <v>1582.8883000000001</v>
      </c>
      <c r="G91" s="47">
        <v>289.88839999999999</v>
      </c>
      <c r="H91" s="47">
        <v>385.58909999999997</v>
      </c>
      <c r="I91" s="47">
        <v>907.41089999999997</v>
      </c>
      <c r="J91" s="47">
        <v>289.88839999999999</v>
      </c>
      <c r="K91" s="47">
        <v>1293</v>
      </c>
      <c r="L91" s="47">
        <v>8.7951999999999995</v>
      </c>
      <c r="M91" s="47">
        <v>1574.0932</v>
      </c>
      <c r="N91" s="47">
        <v>476.91250000000002</v>
      </c>
      <c r="O91" s="47">
        <v>705.69740000000002</v>
      </c>
      <c r="P91" s="47">
        <v>400.27850000000001</v>
      </c>
      <c r="Q91" s="47">
        <v>908.90409999999997</v>
      </c>
      <c r="R91" s="47">
        <v>673.98419999999999</v>
      </c>
      <c r="S91" s="47">
        <v>880.24360000000001</v>
      </c>
      <c r="T91" s="47">
        <v>702.64469999999994</v>
      </c>
      <c r="U91" s="47">
        <v>627.5421</v>
      </c>
      <c r="V91" s="47">
        <v>955.34619999999995</v>
      </c>
      <c r="W91" s="47">
        <v>1254.8685</v>
      </c>
      <c r="X91" s="47">
        <v>328.01979999999998</v>
      </c>
      <c r="Y91" s="47">
        <v>202.32820000000001</v>
      </c>
      <c r="Z91" s="47">
        <v>50.407200000000003</v>
      </c>
      <c r="AA91" s="47">
        <v>1330.1529</v>
      </c>
      <c r="AB91" s="47">
        <v>252.7354</v>
      </c>
      <c r="AC91" s="47">
        <v>1330.1529</v>
      </c>
      <c r="AD91" s="47">
        <v>133.3742</v>
      </c>
      <c r="AE91" s="47">
        <v>494.16800000000001</v>
      </c>
      <c r="AF91" s="47">
        <v>121.9358</v>
      </c>
      <c r="AG91" s="47">
        <v>505.60629999999998</v>
      </c>
      <c r="AH91" s="47">
        <v>325.55810000000002</v>
      </c>
      <c r="AI91" s="47">
        <v>301.98399999999998</v>
      </c>
      <c r="AJ91" s="47">
        <v>119.3612</v>
      </c>
      <c r="AK91" s="47">
        <v>835.98500000000001</v>
      </c>
      <c r="AL91" s="47">
        <v>167.95259999999999</v>
      </c>
      <c r="AM91" s="47">
        <v>787.39359999999999</v>
      </c>
      <c r="AN91" s="47">
        <v>554.68550000000005</v>
      </c>
      <c r="AO91" s="47">
        <v>400.66070000000002</v>
      </c>
      <c r="AP91" s="47">
        <v>209.82900000000001</v>
      </c>
      <c r="AQ91" s="47">
        <v>1045.0395000000001</v>
      </c>
      <c r="AR91" s="47">
        <v>701.00800000000004</v>
      </c>
      <c r="AS91" s="47">
        <v>553.86059999999998</v>
      </c>
      <c r="AT91" s="47">
        <v>80.059399999999997</v>
      </c>
      <c r="AU91" s="47">
        <v>247.96039999999999</v>
      </c>
      <c r="AV91" s="47">
        <v>179.23570000000001</v>
      </c>
      <c r="AW91" s="47">
        <v>148.7841</v>
      </c>
      <c r="AX91" s="47">
        <v>48.146599999999999</v>
      </c>
      <c r="AY91" s="47">
        <v>204.5889</v>
      </c>
      <c r="AZ91" s="47">
        <v>93.477900000000005</v>
      </c>
      <c r="BA91" s="47">
        <v>159.25749999999999</v>
      </c>
      <c r="BB91" s="47">
        <v>241.74180000000001</v>
      </c>
      <c r="BC91" s="47">
        <v>1088.4111</v>
      </c>
      <c r="BD91" s="47">
        <v>786.76570000000004</v>
      </c>
      <c r="BE91" s="47">
        <v>543.38720000000001</v>
      </c>
      <c r="BF91" s="47">
        <v>99.966200000000001</v>
      </c>
      <c r="BG91" s="47">
        <v>808.93790000000001</v>
      </c>
      <c r="BH91" s="47">
        <v>274.44720000000001</v>
      </c>
      <c r="BI91" s="47">
        <v>634.45690000000002</v>
      </c>
      <c r="BJ91" s="47">
        <v>665.28279999999995</v>
      </c>
      <c r="BK91" s="47">
        <v>243.62129999999999</v>
      </c>
      <c r="BL91" s="47">
        <v>152.76920000000001</v>
      </c>
      <c r="BM91" s="47">
        <v>521.21500000000003</v>
      </c>
      <c r="BN91" s="47">
        <v>15.4411</v>
      </c>
      <c r="BO91" s="47">
        <v>658.54309999999998</v>
      </c>
      <c r="BP91" s="47">
        <v>214.96080000000001</v>
      </c>
      <c r="BQ91" s="47">
        <v>459.02350000000001</v>
      </c>
      <c r="BR91" s="47">
        <v>237.4194</v>
      </c>
      <c r="BS91" s="47">
        <v>642.82420000000002</v>
      </c>
      <c r="BT91" s="47">
        <v>52.469000000000001</v>
      </c>
      <c r="BU91" s="47">
        <v>650.17570000000001</v>
      </c>
    </row>
    <row r="92" spans="1:73">
      <c r="A92" t="s">
        <v>521</v>
      </c>
      <c r="B92" t="s">
        <v>509</v>
      </c>
      <c r="C92" t="s">
        <v>507</v>
      </c>
      <c r="D92">
        <v>21</v>
      </c>
      <c r="F92" s="47">
        <v>10062.3598</v>
      </c>
      <c r="G92" s="47">
        <v>2845.2325000000001</v>
      </c>
      <c r="H92" s="47">
        <v>2759.694</v>
      </c>
      <c r="I92" s="47">
        <v>4457.4333999999999</v>
      </c>
      <c r="J92" s="47">
        <v>2845.2325000000001</v>
      </c>
      <c r="K92" s="47">
        <v>7217.1273000000001</v>
      </c>
      <c r="L92" s="47">
        <v>71.265000000000001</v>
      </c>
      <c r="M92" s="47">
        <v>9991.0948000000008</v>
      </c>
      <c r="N92" s="47">
        <v>3073.8661000000002</v>
      </c>
      <c r="O92" s="47">
        <v>4948.5569999999998</v>
      </c>
      <c r="P92" s="47">
        <v>2039.9367999999999</v>
      </c>
      <c r="Q92" s="47">
        <v>6224.5897000000004</v>
      </c>
      <c r="R92" s="47">
        <v>3837.7701000000002</v>
      </c>
      <c r="S92" s="47">
        <v>4329.4438</v>
      </c>
      <c r="T92" s="47">
        <v>5732.9160000000002</v>
      </c>
      <c r="U92" s="47">
        <v>6255.2101000000002</v>
      </c>
      <c r="V92" s="47">
        <v>3807.1496999999999</v>
      </c>
      <c r="W92" s="47">
        <v>6541.7637999999997</v>
      </c>
      <c r="X92" s="47">
        <v>3520.596</v>
      </c>
      <c r="Y92" s="47">
        <v>1003.9561</v>
      </c>
      <c r="Z92" s="47">
        <v>2008.4739999999999</v>
      </c>
      <c r="AA92" s="47">
        <v>7049.9296000000004</v>
      </c>
      <c r="AB92" s="47">
        <v>3012.4301999999998</v>
      </c>
      <c r="AC92" s="47">
        <v>7049.9296000000004</v>
      </c>
      <c r="AD92" s="47">
        <v>2110.79</v>
      </c>
      <c r="AE92" s="47">
        <v>4144.4201000000003</v>
      </c>
      <c r="AF92" s="47">
        <v>1839.1674</v>
      </c>
      <c r="AG92" s="47">
        <v>4416.0427</v>
      </c>
      <c r="AH92" s="47">
        <v>2517.3000000000002</v>
      </c>
      <c r="AI92" s="47">
        <v>3737.9101000000001</v>
      </c>
      <c r="AJ92" s="47">
        <v>901.64020000000005</v>
      </c>
      <c r="AK92" s="47">
        <v>2905.5095000000001</v>
      </c>
      <c r="AL92" s="47">
        <v>1006.0651</v>
      </c>
      <c r="AM92" s="47">
        <v>2801.0846000000001</v>
      </c>
      <c r="AN92" s="47">
        <v>1812.1439</v>
      </c>
      <c r="AO92" s="47">
        <v>1995.0057999999999</v>
      </c>
      <c r="AP92" s="47">
        <v>1819.1503</v>
      </c>
      <c r="AQ92" s="47">
        <v>4722.6134000000002</v>
      </c>
      <c r="AR92" s="47">
        <v>3001.9643999999998</v>
      </c>
      <c r="AS92" s="47">
        <v>3539.7993000000001</v>
      </c>
      <c r="AT92" s="47">
        <v>1026.0822000000001</v>
      </c>
      <c r="AU92" s="47">
        <v>2494.5138999999999</v>
      </c>
      <c r="AV92" s="47">
        <v>1327.4793999999999</v>
      </c>
      <c r="AW92" s="47">
        <v>2193.1167</v>
      </c>
      <c r="AX92" s="47">
        <v>962.65300000000002</v>
      </c>
      <c r="AY92" s="47">
        <v>2049.7772</v>
      </c>
      <c r="AZ92" s="47">
        <v>761.18610000000001</v>
      </c>
      <c r="BA92" s="47">
        <v>2251.2440999999999</v>
      </c>
      <c r="BB92" s="47">
        <v>1882.5795000000001</v>
      </c>
      <c r="BC92" s="47">
        <v>5167.3500999999997</v>
      </c>
      <c r="BD92" s="47">
        <v>3568.2577000000001</v>
      </c>
      <c r="BE92" s="47">
        <v>3481.6718999999998</v>
      </c>
      <c r="BF92" s="47">
        <v>1682.5064</v>
      </c>
      <c r="BG92" s="47">
        <v>4542.0833000000002</v>
      </c>
      <c r="BH92" s="47">
        <v>2667.1601000000001</v>
      </c>
      <c r="BI92" s="47">
        <v>3557.4297000000001</v>
      </c>
      <c r="BJ92" s="47">
        <v>3474.3409000000001</v>
      </c>
      <c r="BK92" s="47">
        <v>2750.2487999999998</v>
      </c>
      <c r="BL92" s="47">
        <v>1329.9237000000001</v>
      </c>
      <c r="BM92" s="47">
        <v>2507.8463999999999</v>
      </c>
      <c r="BN92" s="47">
        <v>178.07249999999999</v>
      </c>
      <c r="BO92" s="47">
        <v>3659.6976</v>
      </c>
      <c r="BP92" s="47">
        <v>855.10289999999998</v>
      </c>
      <c r="BQ92" s="47">
        <v>2982.6671999999999</v>
      </c>
      <c r="BR92" s="47">
        <v>1767.5202999999999</v>
      </c>
      <c r="BS92" s="47">
        <v>2561.9234999999999</v>
      </c>
      <c r="BT92" s="47">
        <v>1077.7121999999999</v>
      </c>
      <c r="BU92" s="47">
        <v>4655.2038000000002</v>
      </c>
    </row>
    <row r="93" spans="1:73">
      <c r="A93" t="s">
        <v>521</v>
      </c>
      <c r="B93" t="s">
        <v>510</v>
      </c>
      <c r="C93" t="s">
        <v>0</v>
      </c>
      <c r="D93">
        <v>22</v>
      </c>
      <c r="F93" s="47">
        <v>2289.8105999999998</v>
      </c>
      <c r="G93" s="47">
        <v>723.1277</v>
      </c>
      <c r="H93" s="47">
        <v>642.19960000000003</v>
      </c>
      <c r="I93" s="47">
        <v>924.48329999999999</v>
      </c>
      <c r="J93" s="47">
        <v>723.1277</v>
      </c>
      <c r="K93" s="47">
        <v>1566.6829</v>
      </c>
      <c r="L93" s="47">
        <v>273.18509999999998</v>
      </c>
      <c r="M93" s="47">
        <v>2016.6255000000001</v>
      </c>
      <c r="N93" s="47">
        <v>1242.3584000000001</v>
      </c>
      <c r="O93" s="47">
        <v>845.50329999999997</v>
      </c>
      <c r="P93" s="47">
        <v>201.94890000000001</v>
      </c>
      <c r="Q93" s="47">
        <v>1863.8934999999999</v>
      </c>
      <c r="R93" s="47">
        <v>425.91719999999998</v>
      </c>
      <c r="S93" s="47">
        <v>1182.2353000000001</v>
      </c>
      <c r="T93" s="47">
        <v>1107.5753999999999</v>
      </c>
      <c r="U93" s="47">
        <v>874.45489999999995</v>
      </c>
      <c r="V93" s="47">
        <v>1415.3557000000001</v>
      </c>
      <c r="W93" s="47">
        <v>1424.7107000000001</v>
      </c>
      <c r="X93" s="47">
        <v>865.1</v>
      </c>
      <c r="Y93" s="47">
        <v>1.7585999999999999</v>
      </c>
      <c r="Z93" s="47">
        <v>0.1898</v>
      </c>
      <c r="AA93" s="47">
        <v>2287.8622999999998</v>
      </c>
      <c r="AB93" s="47">
        <v>1.9482999999999999</v>
      </c>
      <c r="AC93" s="47">
        <v>2287.8622999999998</v>
      </c>
      <c r="AD93" s="47">
        <v>1.7585999999999999</v>
      </c>
      <c r="AE93" s="47">
        <v>872.69640000000004</v>
      </c>
      <c r="AF93" s="47">
        <v>249.40530000000001</v>
      </c>
      <c r="AG93" s="47">
        <v>625.04960000000005</v>
      </c>
      <c r="AH93" s="47">
        <v>410.85629999999998</v>
      </c>
      <c r="AI93" s="47">
        <v>463.59859999999998</v>
      </c>
      <c r="AJ93" s="47">
        <v>0.1898</v>
      </c>
      <c r="AK93" s="47">
        <v>1415.1659999999999</v>
      </c>
      <c r="AL93" s="47">
        <v>473.72250000000003</v>
      </c>
      <c r="AM93" s="47">
        <v>941.63329999999996</v>
      </c>
      <c r="AN93" s="47">
        <v>771.37900000000002</v>
      </c>
      <c r="AO93" s="47">
        <v>643.97670000000005</v>
      </c>
      <c r="AP93" s="47">
        <v>498.83499999999998</v>
      </c>
      <c r="AQ93" s="47">
        <v>925.87559999999996</v>
      </c>
      <c r="AR93" s="47">
        <v>824.86630000000002</v>
      </c>
      <c r="AS93" s="47">
        <v>599.84439999999995</v>
      </c>
      <c r="AT93" s="47">
        <v>224.2927</v>
      </c>
      <c r="AU93" s="47">
        <v>640.80730000000005</v>
      </c>
      <c r="AV93" s="47">
        <v>357.36900000000003</v>
      </c>
      <c r="AW93" s="47">
        <v>507.73099999999999</v>
      </c>
      <c r="AX93" s="47">
        <v>0.93869999999999998</v>
      </c>
      <c r="AY93" s="47">
        <v>1.0097</v>
      </c>
      <c r="AZ93" s="47">
        <v>1.1284000000000001</v>
      </c>
      <c r="BA93" s="47">
        <v>0.81989999999999996</v>
      </c>
      <c r="BB93" s="47">
        <v>722.18910000000005</v>
      </c>
      <c r="BC93" s="47">
        <v>1565.6732</v>
      </c>
      <c r="BD93" s="47">
        <v>1181.1069</v>
      </c>
      <c r="BE93" s="47">
        <v>1106.7555</v>
      </c>
      <c r="BF93" s="47">
        <v>0.93869999999999998</v>
      </c>
      <c r="BG93" s="47">
        <v>1862.9548</v>
      </c>
      <c r="BH93" s="47">
        <v>716.64570000000003</v>
      </c>
      <c r="BI93" s="47">
        <v>1147.2476999999999</v>
      </c>
      <c r="BJ93" s="47">
        <v>1045.7473</v>
      </c>
      <c r="BK93" s="47">
        <v>818.14620000000002</v>
      </c>
      <c r="BL93" s="47">
        <v>1.0097</v>
      </c>
      <c r="BM93" s="47">
        <v>424.90750000000003</v>
      </c>
      <c r="BN93" s="47">
        <v>6.4820000000000002</v>
      </c>
      <c r="BO93" s="47">
        <v>419.43520000000001</v>
      </c>
      <c r="BP93" s="47">
        <v>136.488</v>
      </c>
      <c r="BQ93" s="47">
        <v>289.42919999999998</v>
      </c>
      <c r="BR93" s="47">
        <v>467.17930000000001</v>
      </c>
      <c r="BS93" s="47">
        <v>715.05600000000004</v>
      </c>
      <c r="BT93" s="47">
        <v>255.94839999999999</v>
      </c>
      <c r="BU93" s="47">
        <v>851.62689999999998</v>
      </c>
    </row>
    <row r="94" spans="1:73">
      <c r="A94" t="s">
        <v>521</v>
      </c>
      <c r="B94" t="s">
        <v>510</v>
      </c>
      <c r="C94" t="s">
        <v>1</v>
      </c>
      <c r="D94">
        <v>23</v>
      </c>
      <c r="F94" s="47">
        <v>6669.9853999999996</v>
      </c>
      <c r="G94" s="47">
        <v>1147.7614000000001</v>
      </c>
      <c r="H94" s="47">
        <v>1759.8362999999999</v>
      </c>
      <c r="I94" s="47">
        <v>3762.3876</v>
      </c>
      <c r="J94" s="47">
        <v>1147.7614000000001</v>
      </c>
      <c r="K94" s="47">
        <v>5522.2240000000002</v>
      </c>
      <c r="L94" s="47">
        <v>46.816400000000002</v>
      </c>
      <c r="M94" s="47">
        <v>6623.1689999999999</v>
      </c>
      <c r="N94" s="47">
        <v>1753.1654000000001</v>
      </c>
      <c r="O94" s="47">
        <v>3622.8739999999998</v>
      </c>
      <c r="P94" s="47">
        <v>1293.9460999999999</v>
      </c>
      <c r="Q94" s="47">
        <v>4173.7884000000004</v>
      </c>
      <c r="R94" s="47">
        <v>2496.1970000000001</v>
      </c>
      <c r="S94" s="47">
        <v>3226.6588000000002</v>
      </c>
      <c r="T94" s="47">
        <v>3443.3265999999999</v>
      </c>
      <c r="U94" s="47">
        <v>3696.3226</v>
      </c>
      <c r="V94" s="47">
        <v>2973.6628999999998</v>
      </c>
      <c r="W94" s="47">
        <v>2951.3305999999998</v>
      </c>
      <c r="X94" s="47">
        <v>3718.6547999999998</v>
      </c>
      <c r="Y94" s="47">
        <v>49.983199999999997</v>
      </c>
      <c r="Z94" s="47">
        <v>21.307099999999998</v>
      </c>
      <c r="AA94" s="47">
        <v>6598.6950999999999</v>
      </c>
      <c r="AB94" s="47">
        <v>71.290300000000002</v>
      </c>
      <c r="AC94" s="47">
        <v>6598.6950999999999</v>
      </c>
      <c r="AD94" s="47">
        <v>49.378399999999999</v>
      </c>
      <c r="AE94" s="47">
        <v>3646.9441999999999</v>
      </c>
      <c r="AF94" s="47">
        <v>590.52689999999996</v>
      </c>
      <c r="AG94" s="47">
        <v>3105.7957000000001</v>
      </c>
      <c r="AH94" s="47">
        <v>1731.4236000000001</v>
      </c>
      <c r="AI94" s="47">
        <v>1964.8988999999999</v>
      </c>
      <c r="AJ94" s="47">
        <v>21.911899999999999</v>
      </c>
      <c r="AK94" s="47">
        <v>2951.7509</v>
      </c>
      <c r="AL94" s="47">
        <v>557.23450000000003</v>
      </c>
      <c r="AM94" s="47">
        <v>2416.4283</v>
      </c>
      <c r="AN94" s="47">
        <v>1495.2351000000001</v>
      </c>
      <c r="AO94" s="47">
        <v>1478.4277</v>
      </c>
      <c r="AP94" s="47">
        <v>523.2029</v>
      </c>
      <c r="AQ94" s="47">
        <v>2428.1277</v>
      </c>
      <c r="AR94" s="47">
        <v>1529.3213000000001</v>
      </c>
      <c r="AS94" s="47">
        <v>1422.0092999999999</v>
      </c>
      <c r="AT94" s="47">
        <v>624.55849999999998</v>
      </c>
      <c r="AU94" s="47">
        <v>3094.0963000000002</v>
      </c>
      <c r="AV94" s="47">
        <v>1697.3375000000001</v>
      </c>
      <c r="AW94" s="47">
        <v>2021.3172999999999</v>
      </c>
      <c r="AX94" s="47">
        <v>15.3384</v>
      </c>
      <c r="AY94" s="47">
        <v>55.951900000000002</v>
      </c>
      <c r="AZ94" s="47">
        <v>35.183</v>
      </c>
      <c r="BA94" s="47">
        <v>36.107300000000002</v>
      </c>
      <c r="BB94" s="47">
        <v>1132.423</v>
      </c>
      <c r="BC94" s="47">
        <v>5466.2721000000001</v>
      </c>
      <c r="BD94" s="47">
        <v>3191.4758000000002</v>
      </c>
      <c r="BE94" s="47">
        <v>3407.2193000000002</v>
      </c>
      <c r="BF94" s="47">
        <v>29.822099999999999</v>
      </c>
      <c r="BG94" s="47">
        <v>4143.9663</v>
      </c>
      <c r="BH94" s="47">
        <v>1097.049</v>
      </c>
      <c r="BI94" s="47">
        <v>3076.7395000000001</v>
      </c>
      <c r="BJ94" s="47">
        <v>2220.0506</v>
      </c>
      <c r="BK94" s="47">
        <v>1953.7378000000001</v>
      </c>
      <c r="BL94" s="47">
        <v>41.468200000000003</v>
      </c>
      <c r="BM94" s="47">
        <v>2454.7287999999999</v>
      </c>
      <c r="BN94" s="47">
        <v>50.712400000000002</v>
      </c>
      <c r="BO94" s="47">
        <v>2445.4845</v>
      </c>
      <c r="BP94" s="47">
        <v>1006.6082</v>
      </c>
      <c r="BQ94" s="47">
        <v>1489.5888</v>
      </c>
      <c r="BR94" s="47">
        <v>732.4067</v>
      </c>
      <c r="BS94" s="47">
        <v>2494.2521000000002</v>
      </c>
      <c r="BT94" s="47">
        <v>415.35480000000001</v>
      </c>
      <c r="BU94" s="47">
        <v>3027.9719</v>
      </c>
    </row>
    <row r="95" spans="1:73">
      <c r="A95" t="s">
        <v>521</v>
      </c>
      <c r="B95" t="s">
        <v>510</v>
      </c>
      <c r="C95" t="s">
        <v>505</v>
      </c>
      <c r="D95">
        <v>24</v>
      </c>
      <c r="F95" s="47">
        <v>381.60430000000002</v>
      </c>
      <c r="G95" s="47">
        <v>58.4803</v>
      </c>
      <c r="H95" s="47">
        <v>53.385399999999997</v>
      </c>
      <c r="I95" s="47">
        <v>269.73860000000002</v>
      </c>
      <c r="J95" s="47">
        <v>58.4803</v>
      </c>
      <c r="K95" s="47">
        <v>323.12400000000002</v>
      </c>
      <c r="L95" s="47">
        <v>5.4401000000000002</v>
      </c>
      <c r="M95" s="47">
        <v>376.16419999999999</v>
      </c>
      <c r="N95" s="47">
        <v>63.227800000000002</v>
      </c>
      <c r="O95" s="47">
        <v>134.18530000000001</v>
      </c>
      <c r="P95" s="47">
        <v>184.19120000000001</v>
      </c>
      <c r="Q95" s="47">
        <v>152.8321</v>
      </c>
      <c r="R95" s="47">
        <v>228.7723</v>
      </c>
      <c r="S95" s="47">
        <v>149.52109999999999</v>
      </c>
      <c r="T95" s="47">
        <v>232.08320000000001</v>
      </c>
      <c r="U95" s="47">
        <v>256.07560000000001</v>
      </c>
      <c r="V95" s="47">
        <v>125.5288</v>
      </c>
      <c r="W95" s="47">
        <v>122.9953</v>
      </c>
      <c r="X95" s="47">
        <v>258.60899999999998</v>
      </c>
      <c r="Y95" s="47">
        <v>14.1104</v>
      </c>
      <c r="Z95" s="47">
        <v>0</v>
      </c>
      <c r="AA95" s="47">
        <v>367.49400000000003</v>
      </c>
      <c r="AB95" s="47">
        <v>14.1104</v>
      </c>
      <c r="AC95" s="47">
        <v>367.49400000000003</v>
      </c>
      <c r="AD95" s="47">
        <v>13.346399999999999</v>
      </c>
      <c r="AE95" s="47">
        <v>242.72909999999999</v>
      </c>
      <c r="AF95" s="47">
        <v>32.7515</v>
      </c>
      <c r="AG95" s="47">
        <v>223.32400000000001</v>
      </c>
      <c r="AH95" s="47">
        <v>85.242099999999994</v>
      </c>
      <c r="AI95" s="47">
        <v>170.83349999999999</v>
      </c>
      <c r="AJ95" s="47">
        <v>0.76400000000000001</v>
      </c>
      <c r="AK95" s="47">
        <v>124.76479999999999</v>
      </c>
      <c r="AL95" s="47">
        <v>25.7288</v>
      </c>
      <c r="AM95" s="47">
        <v>99.8</v>
      </c>
      <c r="AN95" s="47">
        <v>64.278999999999996</v>
      </c>
      <c r="AO95" s="47">
        <v>61.2498</v>
      </c>
      <c r="AP95" s="47">
        <v>30.595600000000001</v>
      </c>
      <c r="AQ95" s="47">
        <v>92.399699999999996</v>
      </c>
      <c r="AR95" s="47">
        <v>64.839100000000002</v>
      </c>
      <c r="AS95" s="47">
        <v>58.156300000000002</v>
      </c>
      <c r="AT95" s="47">
        <v>27.884699999999999</v>
      </c>
      <c r="AU95" s="47">
        <v>230.7243</v>
      </c>
      <c r="AV95" s="47">
        <v>84.682000000000002</v>
      </c>
      <c r="AW95" s="47">
        <v>173.92699999999999</v>
      </c>
      <c r="AX95" s="47">
        <v>0</v>
      </c>
      <c r="AY95" s="47">
        <v>14.1104</v>
      </c>
      <c r="AZ95" s="47">
        <v>0.9728</v>
      </c>
      <c r="BA95" s="47">
        <v>13.137600000000001</v>
      </c>
      <c r="BB95" s="47">
        <v>58.4803</v>
      </c>
      <c r="BC95" s="47">
        <v>309.0136</v>
      </c>
      <c r="BD95" s="47">
        <v>148.54830000000001</v>
      </c>
      <c r="BE95" s="47">
        <v>218.94569999999999</v>
      </c>
      <c r="BF95" s="47">
        <v>0</v>
      </c>
      <c r="BG95" s="47">
        <v>152.8321</v>
      </c>
      <c r="BH95" s="47">
        <v>57.573999999999998</v>
      </c>
      <c r="BI95" s="47">
        <v>95.258099999999999</v>
      </c>
      <c r="BJ95" s="47">
        <v>101.8892</v>
      </c>
      <c r="BK95" s="47">
        <v>50.942900000000002</v>
      </c>
      <c r="BL95" s="47">
        <v>14.1104</v>
      </c>
      <c r="BM95" s="47">
        <v>214.6619</v>
      </c>
      <c r="BN95" s="47">
        <v>0.90629999999999999</v>
      </c>
      <c r="BO95" s="47">
        <v>227.86590000000001</v>
      </c>
      <c r="BP95" s="47">
        <v>47.631900000000002</v>
      </c>
      <c r="BQ95" s="47">
        <v>181.1404</v>
      </c>
      <c r="BR95" s="47">
        <v>44.447699999999998</v>
      </c>
      <c r="BS95" s="47">
        <v>105.07340000000001</v>
      </c>
      <c r="BT95" s="47">
        <v>14.0326</v>
      </c>
      <c r="BU95" s="47">
        <v>218.0506</v>
      </c>
    </row>
    <row r="96" spans="1:73">
      <c r="A96" t="s">
        <v>521</v>
      </c>
      <c r="B96" t="s">
        <v>510</v>
      </c>
      <c r="C96" t="s">
        <v>74</v>
      </c>
      <c r="D96">
        <v>25</v>
      </c>
      <c r="F96" s="47">
        <v>5.2835000000000001</v>
      </c>
      <c r="G96" s="47">
        <v>1.6027</v>
      </c>
      <c r="H96" s="47">
        <v>2.4691000000000001</v>
      </c>
      <c r="I96" s="47">
        <v>1.2117</v>
      </c>
      <c r="J96" s="47">
        <v>1.6027</v>
      </c>
      <c r="K96" s="47">
        <v>3.6808000000000001</v>
      </c>
      <c r="L96" s="47">
        <v>0</v>
      </c>
      <c r="M96" s="47">
        <v>5.2835000000000001</v>
      </c>
      <c r="N96" s="47">
        <v>0</v>
      </c>
      <c r="O96" s="47">
        <v>4.0719000000000003</v>
      </c>
      <c r="P96" s="47">
        <v>1.2117</v>
      </c>
      <c r="Q96" s="47">
        <v>1.7257</v>
      </c>
      <c r="R96" s="47">
        <v>3.5577999999999999</v>
      </c>
      <c r="S96" s="47">
        <v>2.9914000000000001</v>
      </c>
      <c r="T96" s="47">
        <v>2.2921</v>
      </c>
      <c r="U96" s="47">
        <v>1.6027</v>
      </c>
      <c r="V96" s="47">
        <v>3.6808000000000001</v>
      </c>
      <c r="W96" s="47">
        <v>3.6808000000000001</v>
      </c>
      <c r="X96" s="47">
        <v>1.6027</v>
      </c>
      <c r="Y96" s="47">
        <v>1.6027</v>
      </c>
      <c r="Z96" s="47">
        <v>0</v>
      </c>
      <c r="AA96" s="47">
        <v>3.6808000000000001</v>
      </c>
      <c r="AB96" s="47">
        <v>1.6027</v>
      </c>
      <c r="AC96" s="47">
        <v>3.6808000000000001</v>
      </c>
      <c r="AD96" s="47">
        <v>1.6027</v>
      </c>
      <c r="AE96" s="47">
        <v>0</v>
      </c>
      <c r="AF96" s="47">
        <v>1.6027</v>
      </c>
      <c r="AG96" s="47">
        <v>0</v>
      </c>
      <c r="AH96" s="47">
        <v>1.6027</v>
      </c>
      <c r="AI96" s="47">
        <v>0</v>
      </c>
      <c r="AJ96" s="47">
        <v>0</v>
      </c>
      <c r="AK96" s="47">
        <v>3.6808000000000001</v>
      </c>
      <c r="AL96" s="47">
        <v>0</v>
      </c>
      <c r="AM96" s="47">
        <v>3.6808000000000001</v>
      </c>
      <c r="AN96" s="47">
        <v>1.3887</v>
      </c>
      <c r="AO96" s="47">
        <v>2.2921</v>
      </c>
      <c r="AP96" s="47">
        <v>0</v>
      </c>
      <c r="AQ96" s="47">
        <v>3.6808000000000001</v>
      </c>
      <c r="AR96" s="47">
        <v>1.3887</v>
      </c>
      <c r="AS96" s="47">
        <v>2.2921</v>
      </c>
      <c r="AT96" s="47">
        <v>1.6027</v>
      </c>
      <c r="AU96" s="47">
        <v>0</v>
      </c>
      <c r="AV96" s="47">
        <v>1.6027</v>
      </c>
      <c r="AW96" s="47">
        <v>0</v>
      </c>
      <c r="AX96" s="47">
        <v>1.6027</v>
      </c>
      <c r="AY96" s="47">
        <v>0</v>
      </c>
      <c r="AZ96" s="47">
        <v>1.6027</v>
      </c>
      <c r="BA96" s="47">
        <v>0</v>
      </c>
      <c r="BB96" s="47">
        <v>0</v>
      </c>
      <c r="BC96" s="47">
        <v>3.6808000000000001</v>
      </c>
      <c r="BD96" s="47">
        <v>1.3887</v>
      </c>
      <c r="BE96" s="47">
        <v>2.2921</v>
      </c>
      <c r="BF96" s="47">
        <v>0</v>
      </c>
      <c r="BG96" s="47">
        <v>1.7257</v>
      </c>
      <c r="BH96" s="47">
        <v>0</v>
      </c>
      <c r="BI96" s="47">
        <v>1.7257</v>
      </c>
      <c r="BJ96" s="47">
        <v>0</v>
      </c>
      <c r="BK96" s="47">
        <v>1.7257</v>
      </c>
      <c r="BL96" s="47">
        <v>1.6027</v>
      </c>
      <c r="BM96" s="47">
        <v>1.9551000000000001</v>
      </c>
      <c r="BN96" s="47">
        <v>1.6027</v>
      </c>
      <c r="BO96" s="47">
        <v>1.9551000000000001</v>
      </c>
      <c r="BP96" s="47">
        <v>2.9914000000000001</v>
      </c>
      <c r="BQ96" s="47">
        <v>0.56640000000000001</v>
      </c>
      <c r="BR96" s="47">
        <v>1.6027</v>
      </c>
      <c r="BS96" s="47">
        <v>1.3887</v>
      </c>
      <c r="BT96" s="47">
        <v>0</v>
      </c>
      <c r="BU96" s="47">
        <v>2.2921</v>
      </c>
    </row>
    <row r="97" spans="1:73">
      <c r="A97" t="s">
        <v>521</v>
      </c>
      <c r="B97" t="s">
        <v>510</v>
      </c>
      <c r="C97" t="s">
        <v>65</v>
      </c>
      <c r="D97">
        <v>26</v>
      </c>
      <c r="F97" s="47">
        <v>5778.8208999999997</v>
      </c>
      <c r="G97" s="47">
        <v>2400.0491000000002</v>
      </c>
      <c r="H97" s="47">
        <v>1373.453</v>
      </c>
      <c r="I97" s="47">
        <v>2005.3187</v>
      </c>
      <c r="J97" s="47">
        <v>2400.0491000000002</v>
      </c>
      <c r="K97" s="47">
        <v>3378.7718</v>
      </c>
      <c r="L97" s="47">
        <v>1329.1895999999999</v>
      </c>
      <c r="M97" s="47">
        <v>4449.6313</v>
      </c>
      <c r="N97" s="47">
        <v>3857.4711000000002</v>
      </c>
      <c r="O97" s="47">
        <v>1599.8902</v>
      </c>
      <c r="P97" s="47">
        <v>321.45960000000002</v>
      </c>
      <c r="Q97" s="47">
        <v>5045.9488000000001</v>
      </c>
      <c r="R97" s="47">
        <v>732.87210000000005</v>
      </c>
      <c r="S97" s="47">
        <v>3430.0713999999998</v>
      </c>
      <c r="T97" s="47">
        <v>2348.7494999999999</v>
      </c>
      <c r="U97" s="47">
        <v>2242.7595999999999</v>
      </c>
      <c r="V97" s="47">
        <v>3536.0612999999998</v>
      </c>
      <c r="W97" s="47">
        <v>3905.1970999999999</v>
      </c>
      <c r="X97" s="47">
        <v>1873.6238000000001</v>
      </c>
      <c r="Y97" s="47">
        <v>11.1214</v>
      </c>
      <c r="Z97" s="47">
        <v>2.9460999999999999</v>
      </c>
      <c r="AA97" s="47">
        <v>5764.7533999999996</v>
      </c>
      <c r="AB97" s="47">
        <v>14.067500000000001</v>
      </c>
      <c r="AC97" s="47">
        <v>5764.7533999999996</v>
      </c>
      <c r="AD97" s="47">
        <v>7.5839999999999996</v>
      </c>
      <c r="AE97" s="47">
        <v>2235.1756</v>
      </c>
      <c r="AF97" s="47">
        <v>878.84439999999995</v>
      </c>
      <c r="AG97" s="47">
        <v>1363.9152999999999</v>
      </c>
      <c r="AH97" s="47">
        <v>1300.7274</v>
      </c>
      <c r="AI97" s="47">
        <v>942.03219999999999</v>
      </c>
      <c r="AJ97" s="47">
        <v>6.4835000000000003</v>
      </c>
      <c r="AK97" s="47">
        <v>3529.5778</v>
      </c>
      <c r="AL97" s="47">
        <v>1521.2047</v>
      </c>
      <c r="AM97" s="47">
        <v>2014.8565000000001</v>
      </c>
      <c r="AN97" s="47">
        <v>2129.3440000000001</v>
      </c>
      <c r="AO97" s="47">
        <v>1406.7173</v>
      </c>
      <c r="AP97" s="47">
        <v>1720.8099</v>
      </c>
      <c r="AQ97" s="47">
        <v>2184.3872000000001</v>
      </c>
      <c r="AR97" s="47">
        <v>2450.7399</v>
      </c>
      <c r="AS97" s="47">
        <v>1454.4572000000001</v>
      </c>
      <c r="AT97" s="47">
        <v>679.23919999999998</v>
      </c>
      <c r="AU97" s="47">
        <v>1194.3846000000001</v>
      </c>
      <c r="AV97" s="47">
        <v>979.33150000000001</v>
      </c>
      <c r="AW97" s="47">
        <v>894.29229999999995</v>
      </c>
      <c r="AX97" s="47">
        <v>4.7708000000000004</v>
      </c>
      <c r="AY97" s="47">
        <v>9.2966999999999995</v>
      </c>
      <c r="AZ97" s="47">
        <v>5.9817</v>
      </c>
      <c r="BA97" s="47">
        <v>8.0858000000000008</v>
      </c>
      <c r="BB97" s="47">
        <v>2395.2782999999999</v>
      </c>
      <c r="BC97" s="47">
        <v>3369.4751000000001</v>
      </c>
      <c r="BD97" s="47">
        <v>3424.0897</v>
      </c>
      <c r="BE97" s="47">
        <v>2340.6637000000001</v>
      </c>
      <c r="BF97" s="47">
        <v>8.5069999999999997</v>
      </c>
      <c r="BG97" s="47">
        <v>5037.4417999999996</v>
      </c>
      <c r="BH97" s="47">
        <v>2382.2165</v>
      </c>
      <c r="BI97" s="47">
        <v>2663.7323000000001</v>
      </c>
      <c r="BJ97" s="47">
        <v>3155.6147999999998</v>
      </c>
      <c r="BK97" s="47">
        <v>1890.3340000000001</v>
      </c>
      <c r="BL97" s="47">
        <v>5.5605000000000002</v>
      </c>
      <c r="BM97" s="47">
        <v>727.3116</v>
      </c>
      <c r="BN97" s="47">
        <v>17.832599999999999</v>
      </c>
      <c r="BO97" s="47">
        <v>715.03949999999998</v>
      </c>
      <c r="BP97" s="47">
        <v>274.45659999999998</v>
      </c>
      <c r="BQ97" s="47">
        <v>458.41550000000001</v>
      </c>
      <c r="BR97" s="47">
        <v>1681.3665000000001</v>
      </c>
      <c r="BS97" s="47">
        <v>1748.7049</v>
      </c>
      <c r="BT97" s="47">
        <v>718.68259999999998</v>
      </c>
      <c r="BU97" s="47">
        <v>1630.0669</v>
      </c>
    </row>
    <row r="98" spans="1:73">
      <c r="A98" t="s">
        <v>521</v>
      </c>
      <c r="B98" t="s">
        <v>510</v>
      </c>
      <c r="C98" t="s">
        <v>506</v>
      </c>
      <c r="D98">
        <v>27</v>
      </c>
      <c r="F98" s="47">
        <v>1499.0019</v>
      </c>
      <c r="G98" s="47">
        <v>391.25510000000003</v>
      </c>
      <c r="H98" s="47">
        <v>327.99349999999998</v>
      </c>
      <c r="I98" s="47">
        <v>779.75329999999997</v>
      </c>
      <c r="J98" s="47">
        <v>391.25510000000003</v>
      </c>
      <c r="K98" s="47">
        <v>1107.7467999999999</v>
      </c>
      <c r="L98" s="47">
        <v>173.3408</v>
      </c>
      <c r="M98" s="47">
        <v>1325.6611</v>
      </c>
      <c r="N98" s="47">
        <v>772.52620000000002</v>
      </c>
      <c r="O98" s="47">
        <v>653.41830000000004</v>
      </c>
      <c r="P98" s="47">
        <v>73.057500000000005</v>
      </c>
      <c r="Q98" s="47">
        <v>1302.3400999999999</v>
      </c>
      <c r="R98" s="47">
        <v>196.6618</v>
      </c>
      <c r="S98" s="47">
        <v>779.42560000000003</v>
      </c>
      <c r="T98" s="47">
        <v>719.57629999999995</v>
      </c>
      <c r="U98" s="47">
        <v>611.4923</v>
      </c>
      <c r="V98" s="47">
        <v>887.50959999999998</v>
      </c>
      <c r="W98" s="47">
        <v>1024.1610000000001</v>
      </c>
      <c r="X98" s="47">
        <v>474.84089999999998</v>
      </c>
      <c r="Y98" s="47">
        <v>4.5194000000000001</v>
      </c>
      <c r="Z98" s="47">
        <v>3.8317999999999999</v>
      </c>
      <c r="AA98" s="47">
        <v>1490.6506999999999</v>
      </c>
      <c r="AB98" s="47">
        <v>8.3512000000000004</v>
      </c>
      <c r="AC98" s="47">
        <v>1490.6506999999999</v>
      </c>
      <c r="AD98" s="47">
        <v>4.9953000000000003</v>
      </c>
      <c r="AE98" s="47">
        <v>606.49699999999996</v>
      </c>
      <c r="AF98" s="47">
        <v>166.01140000000001</v>
      </c>
      <c r="AG98" s="47">
        <v>445.48090000000002</v>
      </c>
      <c r="AH98" s="47">
        <v>291.90809999999999</v>
      </c>
      <c r="AI98" s="47">
        <v>319.58420000000001</v>
      </c>
      <c r="AJ98" s="47">
        <v>3.3559000000000001</v>
      </c>
      <c r="AK98" s="47">
        <v>884.15369999999996</v>
      </c>
      <c r="AL98" s="47">
        <v>225.24369999999999</v>
      </c>
      <c r="AM98" s="47">
        <v>662.26589999999999</v>
      </c>
      <c r="AN98" s="47">
        <v>487.51749999999998</v>
      </c>
      <c r="AO98" s="47">
        <v>399.99209999999999</v>
      </c>
      <c r="AP98" s="47">
        <v>265.58359999999999</v>
      </c>
      <c r="AQ98" s="47">
        <v>758.57740000000001</v>
      </c>
      <c r="AR98" s="47">
        <v>578.02089999999998</v>
      </c>
      <c r="AS98" s="47">
        <v>446.14010000000002</v>
      </c>
      <c r="AT98" s="47">
        <v>125.67149999999999</v>
      </c>
      <c r="AU98" s="47">
        <v>349.1694</v>
      </c>
      <c r="AV98" s="47">
        <v>201.40469999999999</v>
      </c>
      <c r="AW98" s="47">
        <v>273.43619999999999</v>
      </c>
      <c r="AX98" s="47">
        <v>0</v>
      </c>
      <c r="AY98" s="47">
        <v>8.3512000000000004</v>
      </c>
      <c r="AZ98" s="47">
        <v>3.3559000000000001</v>
      </c>
      <c r="BA98" s="47">
        <v>4.9953000000000003</v>
      </c>
      <c r="BB98" s="47">
        <v>391.25510000000003</v>
      </c>
      <c r="BC98" s="47">
        <v>1099.3956000000001</v>
      </c>
      <c r="BD98" s="47">
        <v>776.06960000000004</v>
      </c>
      <c r="BE98" s="47">
        <v>714.58100000000002</v>
      </c>
      <c r="BF98" s="47">
        <v>8.3512000000000004</v>
      </c>
      <c r="BG98" s="47">
        <v>1293.9889000000001</v>
      </c>
      <c r="BH98" s="47">
        <v>385.07150000000001</v>
      </c>
      <c r="BI98" s="47">
        <v>917.26859999999999</v>
      </c>
      <c r="BJ98" s="47">
        <v>733.36440000000005</v>
      </c>
      <c r="BK98" s="47">
        <v>568.97580000000005</v>
      </c>
      <c r="BL98" s="47">
        <v>0</v>
      </c>
      <c r="BM98" s="47">
        <v>196.6618</v>
      </c>
      <c r="BN98" s="47">
        <v>6.1836000000000002</v>
      </c>
      <c r="BO98" s="47">
        <v>190.47819999999999</v>
      </c>
      <c r="BP98" s="47">
        <v>46.061199999999999</v>
      </c>
      <c r="BQ98" s="47">
        <v>150.60059999999999</v>
      </c>
      <c r="BR98" s="47">
        <v>283.38780000000003</v>
      </c>
      <c r="BS98" s="47">
        <v>496.03769999999997</v>
      </c>
      <c r="BT98" s="47">
        <v>107.8673</v>
      </c>
      <c r="BU98" s="47">
        <v>611.70910000000003</v>
      </c>
    </row>
    <row r="99" spans="1:73">
      <c r="A99" t="s">
        <v>521</v>
      </c>
      <c r="B99" t="s">
        <v>510</v>
      </c>
      <c r="C99" t="s">
        <v>507</v>
      </c>
      <c r="D99">
        <v>28</v>
      </c>
      <c r="F99" s="47">
        <v>3805.3895000000002</v>
      </c>
      <c r="G99" s="47">
        <v>1461.5944999999999</v>
      </c>
      <c r="H99" s="47">
        <v>904.93389999999999</v>
      </c>
      <c r="I99" s="47">
        <v>1438.8611000000001</v>
      </c>
      <c r="J99" s="47">
        <v>1461.5944999999999</v>
      </c>
      <c r="K99" s="47">
        <v>2343.7950000000001</v>
      </c>
      <c r="L99" s="47">
        <v>440.17700000000002</v>
      </c>
      <c r="M99" s="47">
        <v>3365.2125000000001</v>
      </c>
      <c r="N99" s="47">
        <v>2072.2503000000002</v>
      </c>
      <c r="O99" s="47">
        <v>1485.9742000000001</v>
      </c>
      <c r="P99" s="47">
        <v>247.16489999999999</v>
      </c>
      <c r="Q99" s="47">
        <v>3213.7312000000002</v>
      </c>
      <c r="R99" s="47">
        <v>591.65819999999997</v>
      </c>
      <c r="S99" s="47">
        <v>1386.3</v>
      </c>
      <c r="T99" s="47">
        <v>2419.0893999999998</v>
      </c>
      <c r="U99" s="47">
        <v>2190.4131000000002</v>
      </c>
      <c r="V99" s="47">
        <v>1614.9764</v>
      </c>
      <c r="W99" s="47">
        <v>1813.3315</v>
      </c>
      <c r="X99" s="47">
        <v>1992.058</v>
      </c>
      <c r="Y99" s="47">
        <v>25.562899999999999</v>
      </c>
      <c r="Z99" s="47">
        <v>0.1898</v>
      </c>
      <c r="AA99" s="47">
        <v>3779.6368000000002</v>
      </c>
      <c r="AB99" s="47">
        <v>25.752700000000001</v>
      </c>
      <c r="AC99" s="47">
        <v>3779.6368000000002</v>
      </c>
      <c r="AD99" s="47">
        <v>22.308299999999999</v>
      </c>
      <c r="AE99" s="47">
        <v>2168.1046999999999</v>
      </c>
      <c r="AF99" s="47">
        <v>809.58320000000003</v>
      </c>
      <c r="AG99" s="47">
        <v>1380.8299</v>
      </c>
      <c r="AH99" s="47">
        <v>694.36519999999996</v>
      </c>
      <c r="AI99" s="47">
        <v>1496.0479</v>
      </c>
      <c r="AJ99" s="47">
        <v>3.4443000000000001</v>
      </c>
      <c r="AK99" s="47">
        <v>1611.5319999999999</v>
      </c>
      <c r="AL99" s="47">
        <v>652.01130000000001</v>
      </c>
      <c r="AM99" s="47">
        <v>962.96510000000001</v>
      </c>
      <c r="AN99" s="47">
        <v>691.9348</v>
      </c>
      <c r="AO99" s="47">
        <v>923.04160000000002</v>
      </c>
      <c r="AP99" s="47">
        <v>740.78610000000003</v>
      </c>
      <c r="AQ99" s="47">
        <v>1072.5454</v>
      </c>
      <c r="AR99" s="47">
        <v>853.91250000000002</v>
      </c>
      <c r="AS99" s="47">
        <v>959.41890000000001</v>
      </c>
      <c r="AT99" s="47">
        <v>720.80840000000001</v>
      </c>
      <c r="AU99" s="47">
        <v>1271.2496000000001</v>
      </c>
      <c r="AV99" s="47">
        <v>532.38750000000005</v>
      </c>
      <c r="AW99" s="47">
        <v>1459.6704999999999</v>
      </c>
      <c r="AX99" s="47">
        <v>8.6468000000000007</v>
      </c>
      <c r="AY99" s="47">
        <v>17.105899999999998</v>
      </c>
      <c r="AZ99" s="47">
        <v>1.6859</v>
      </c>
      <c r="BA99" s="47">
        <v>24.066800000000001</v>
      </c>
      <c r="BB99" s="47">
        <v>1452.9476999999999</v>
      </c>
      <c r="BC99" s="47">
        <v>2326.6889999999999</v>
      </c>
      <c r="BD99" s="47">
        <v>1384.6141</v>
      </c>
      <c r="BE99" s="47">
        <v>2395.0227</v>
      </c>
      <c r="BF99" s="47">
        <v>20.614100000000001</v>
      </c>
      <c r="BG99" s="47">
        <v>3193.1170999999999</v>
      </c>
      <c r="BH99" s="47">
        <v>1426.5071</v>
      </c>
      <c r="BI99" s="47">
        <v>1787.2240999999999</v>
      </c>
      <c r="BJ99" s="47">
        <v>1267.9594</v>
      </c>
      <c r="BK99" s="47">
        <v>1945.7718</v>
      </c>
      <c r="BL99" s="47">
        <v>5.1386000000000003</v>
      </c>
      <c r="BM99" s="47">
        <v>586.51969999999994</v>
      </c>
      <c r="BN99" s="47">
        <v>35.087400000000002</v>
      </c>
      <c r="BO99" s="47">
        <v>556.57090000000005</v>
      </c>
      <c r="BP99" s="47">
        <v>118.34059999999999</v>
      </c>
      <c r="BQ99" s="47">
        <v>473.3177</v>
      </c>
      <c r="BR99" s="47">
        <v>607.27980000000002</v>
      </c>
      <c r="BS99" s="47">
        <v>779.02020000000005</v>
      </c>
      <c r="BT99" s="47">
        <v>854.31470000000002</v>
      </c>
      <c r="BU99" s="47">
        <v>1564.7747999999999</v>
      </c>
    </row>
    <row r="100" spans="1:73">
      <c r="A100" t="s">
        <v>521</v>
      </c>
      <c r="B100" t="s">
        <v>512</v>
      </c>
      <c r="C100" t="s">
        <v>0</v>
      </c>
      <c r="D100">
        <v>29</v>
      </c>
      <c r="F100" s="47">
        <v>6258.9007000000001</v>
      </c>
      <c r="G100" s="47">
        <v>2962.3789000000002</v>
      </c>
      <c r="H100" s="47">
        <v>1534.8833999999999</v>
      </c>
      <c r="I100" s="47">
        <v>1761.6383000000001</v>
      </c>
      <c r="J100" s="47">
        <v>2962.3789000000002</v>
      </c>
      <c r="K100" s="47">
        <v>3296.5216999999998</v>
      </c>
      <c r="L100" s="47">
        <v>75.271799999999999</v>
      </c>
      <c r="M100" s="47">
        <v>6183.6288000000004</v>
      </c>
      <c r="N100" s="47">
        <v>2452.3886000000002</v>
      </c>
      <c r="O100" s="47">
        <v>2644.1430999999998</v>
      </c>
      <c r="P100" s="47">
        <v>1162.3689999999999</v>
      </c>
      <c r="Q100" s="47">
        <v>4114.3127000000004</v>
      </c>
      <c r="R100" s="47">
        <v>2144.5880000000002</v>
      </c>
      <c r="S100" s="47">
        <v>2786.2721000000001</v>
      </c>
      <c r="T100" s="47">
        <v>3472.6286</v>
      </c>
      <c r="U100" s="47">
        <v>3570.8258000000001</v>
      </c>
      <c r="V100" s="47">
        <v>2688.0747999999999</v>
      </c>
      <c r="W100" s="47">
        <v>1512.8122000000001</v>
      </c>
      <c r="X100" s="47">
        <v>4746.0884999999998</v>
      </c>
      <c r="Y100" s="47">
        <v>2223.5129000000002</v>
      </c>
      <c r="Z100" s="47">
        <v>787.25390000000004</v>
      </c>
      <c r="AA100" s="47">
        <v>3248.1338000000001</v>
      </c>
      <c r="AB100" s="47">
        <v>3010.7667999999999</v>
      </c>
      <c r="AC100" s="47">
        <v>3248.1338000000001</v>
      </c>
      <c r="AD100" s="47">
        <v>2256.0639000000001</v>
      </c>
      <c r="AE100" s="47">
        <v>1314.7619</v>
      </c>
      <c r="AF100" s="47">
        <v>1741.5564999999999</v>
      </c>
      <c r="AG100" s="47">
        <v>1829.2692999999999</v>
      </c>
      <c r="AH100" s="47">
        <v>1516.9928</v>
      </c>
      <c r="AI100" s="47">
        <v>2053.8330999999998</v>
      </c>
      <c r="AJ100" s="47">
        <v>754.7029</v>
      </c>
      <c r="AK100" s="47">
        <v>1933.3719000000001</v>
      </c>
      <c r="AL100" s="47">
        <v>1220.8224</v>
      </c>
      <c r="AM100" s="47">
        <v>1467.2524000000001</v>
      </c>
      <c r="AN100" s="47">
        <v>1269.2792999999999</v>
      </c>
      <c r="AO100" s="47">
        <v>1418.7954999999999</v>
      </c>
      <c r="AP100" s="47">
        <v>727.36429999999996</v>
      </c>
      <c r="AQ100" s="47">
        <v>785.4479</v>
      </c>
      <c r="AR100" s="47">
        <v>728.27670000000001</v>
      </c>
      <c r="AS100" s="47">
        <v>784.53539999999998</v>
      </c>
      <c r="AT100" s="47">
        <v>2235.0147000000002</v>
      </c>
      <c r="AU100" s="47">
        <v>2511.0738000000001</v>
      </c>
      <c r="AV100" s="47">
        <v>2057.9953</v>
      </c>
      <c r="AW100" s="47">
        <v>2688.0931999999998</v>
      </c>
      <c r="AX100" s="47">
        <v>1065.3425</v>
      </c>
      <c r="AY100" s="47">
        <v>1945.4244000000001</v>
      </c>
      <c r="AZ100" s="47">
        <v>950.66980000000001</v>
      </c>
      <c r="BA100" s="47">
        <v>2060.0970000000002</v>
      </c>
      <c r="BB100" s="47">
        <v>1897.0364999999999</v>
      </c>
      <c r="BC100" s="47">
        <v>1351.0972999999999</v>
      </c>
      <c r="BD100" s="47">
        <v>1835.6022</v>
      </c>
      <c r="BE100" s="47">
        <v>1412.5316</v>
      </c>
      <c r="BF100" s="47">
        <v>1395.1837</v>
      </c>
      <c r="BG100" s="47">
        <v>2719.1289999999999</v>
      </c>
      <c r="BH100" s="47">
        <v>2732.5790999999999</v>
      </c>
      <c r="BI100" s="47">
        <v>1381.7335</v>
      </c>
      <c r="BJ100" s="47">
        <v>2556.3523</v>
      </c>
      <c r="BK100" s="47">
        <v>1557.9603999999999</v>
      </c>
      <c r="BL100" s="47">
        <v>1615.5831000000001</v>
      </c>
      <c r="BM100" s="47">
        <v>529.00490000000002</v>
      </c>
      <c r="BN100" s="47">
        <v>229.7998</v>
      </c>
      <c r="BO100" s="47">
        <v>1914.7882</v>
      </c>
      <c r="BP100" s="47">
        <v>229.91980000000001</v>
      </c>
      <c r="BQ100" s="47">
        <v>1914.6682000000001</v>
      </c>
      <c r="BR100" s="47">
        <v>2102.4023000000002</v>
      </c>
      <c r="BS100" s="47">
        <v>683.86980000000005</v>
      </c>
      <c r="BT100" s="47">
        <v>859.97670000000005</v>
      </c>
      <c r="BU100" s="47">
        <v>2612.6518999999998</v>
      </c>
    </row>
    <row r="101" spans="1:73">
      <c r="A101" t="s">
        <v>521</v>
      </c>
      <c r="B101" t="s">
        <v>512</v>
      </c>
      <c r="C101" t="s">
        <v>1</v>
      </c>
      <c r="D101">
        <v>30</v>
      </c>
      <c r="F101" s="47">
        <v>798.7953</v>
      </c>
      <c r="G101" s="47">
        <v>179.48150000000001</v>
      </c>
      <c r="H101" s="47">
        <v>223.69370000000001</v>
      </c>
      <c r="I101" s="47">
        <v>395.62009999999998</v>
      </c>
      <c r="J101" s="47">
        <v>179.48150000000001</v>
      </c>
      <c r="K101" s="47">
        <v>619.31380000000001</v>
      </c>
      <c r="L101" s="47">
        <v>0</v>
      </c>
      <c r="M101" s="47">
        <v>798.7953</v>
      </c>
      <c r="N101" s="47">
        <v>138.71520000000001</v>
      </c>
      <c r="O101" s="47">
        <v>342.93189999999998</v>
      </c>
      <c r="P101" s="47">
        <v>317.14819999999997</v>
      </c>
      <c r="Q101" s="47">
        <v>339.90280000000001</v>
      </c>
      <c r="R101" s="47">
        <v>458.89249999999998</v>
      </c>
      <c r="S101" s="47">
        <v>240.54949999999999</v>
      </c>
      <c r="T101" s="47">
        <v>558.24590000000001</v>
      </c>
      <c r="U101" s="47">
        <v>371.95479999999998</v>
      </c>
      <c r="V101" s="47">
        <v>426.84050000000002</v>
      </c>
      <c r="W101" s="47">
        <v>323.96769999999998</v>
      </c>
      <c r="X101" s="47">
        <v>474.82760000000002</v>
      </c>
      <c r="Y101" s="47">
        <v>343.12349999999998</v>
      </c>
      <c r="Z101" s="47">
        <v>77.3155</v>
      </c>
      <c r="AA101" s="47">
        <v>378.35640000000001</v>
      </c>
      <c r="AB101" s="47">
        <v>420.43889999999999</v>
      </c>
      <c r="AC101" s="47">
        <v>378.35640000000001</v>
      </c>
      <c r="AD101" s="47">
        <v>299.39640000000003</v>
      </c>
      <c r="AE101" s="47">
        <v>72.558400000000006</v>
      </c>
      <c r="AF101" s="47">
        <v>76.918000000000006</v>
      </c>
      <c r="AG101" s="47">
        <v>295.03680000000003</v>
      </c>
      <c r="AH101" s="47">
        <v>93.498500000000007</v>
      </c>
      <c r="AI101" s="47">
        <v>278.4563</v>
      </c>
      <c r="AJ101" s="47">
        <v>121.0425</v>
      </c>
      <c r="AK101" s="47">
        <v>305.798</v>
      </c>
      <c r="AL101" s="47">
        <v>102.5634</v>
      </c>
      <c r="AM101" s="47">
        <v>324.27710000000002</v>
      </c>
      <c r="AN101" s="47">
        <v>147.05090000000001</v>
      </c>
      <c r="AO101" s="47">
        <v>279.78960000000001</v>
      </c>
      <c r="AP101" s="47">
        <v>72.024600000000007</v>
      </c>
      <c r="AQ101" s="47">
        <v>251.94319999999999</v>
      </c>
      <c r="AR101" s="47">
        <v>112.2689</v>
      </c>
      <c r="AS101" s="47">
        <v>211.69880000000001</v>
      </c>
      <c r="AT101" s="47">
        <v>107.4569</v>
      </c>
      <c r="AU101" s="47">
        <v>367.3707</v>
      </c>
      <c r="AV101" s="47">
        <v>128.28049999999999</v>
      </c>
      <c r="AW101" s="47">
        <v>346.5471</v>
      </c>
      <c r="AX101" s="47">
        <v>68.883499999999998</v>
      </c>
      <c r="AY101" s="47">
        <v>351.55540000000002</v>
      </c>
      <c r="AZ101" s="47">
        <v>101.13720000000001</v>
      </c>
      <c r="BA101" s="47">
        <v>319.30180000000001</v>
      </c>
      <c r="BB101" s="47">
        <v>110.598</v>
      </c>
      <c r="BC101" s="47">
        <v>267.75839999999999</v>
      </c>
      <c r="BD101" s="47">
        <v>139.41229999999999</v>
      </c>
      <c r="BE101" s="47">
        <v>238.94409999999999</v>
      </c>
      <c r="BF101" s="47">
        <v>101.4903</v>
      </c>
      <c r="BG101" s="47">
        <v>238.41249999999999</v>
      </c>
      <c r="BH101" s="47">
        <v>143.1336</v>
      </c>
      <c r="BI101" s="47">
        <v>196.76920000000001</v>
      </c>
      <c r="BJ101" s="47">
        <v>158.3785</v>
      </c>
      <c r="BK101" s="47">
        <v>181.52430000000001</v>
      </c>
      <c r="BL101" s="47">
        <v>318.9486</v>
      </c>
      <c r="BM101" s="47">
        <v>139.94390000000001</v>
      </c>
      <c r="BN101" s="47">
        <v>36.347799999999999</v>
      </c>
      <c r="BO101" s="47">
        <v>422.54469999999998</v>
      </c>
      <c r="BP101" s="47">
        <v>82.171000000000006</v>
      </c>
      <c r="BQ101" s="47">
        <v>376.72149999999999</v>
      </c>
      <c r="BR101" s="47">
        <v>97.614199999999997</v>
      </c>
      <c r="BS101" s="47">
        <v>142.93520000000001</v>
      </c>
      <c r="BT101" s="47">
        <v>81.867199999999997</v>
      </c>
      <c r="BU101" s="47">
        <v>476.37860000000001</v>
      </c>
    </row>
    <row r="102" spans="1:73">
      <c r="A102" t="s">
        <v>521</v>
      </c>
      <c r="B102" t="s">
        <v>512</v>
      </c>
      <c r="C102" t="s">
        <v>505</v>
      </c>
      <c r="D102">
        <v>31</v>
      </c>
      <c r="F102" s="47">
        <v>3714.8508000000002</v>
      </c>
      <c r="G102" s="47">
        <v>1336.7665999999999</v>
      </c>
      <c r="H102" s="47">
        <v>1041.8716999999999</v>
      </c>
      <c r="I102" s="47">
        <v>1336.2125000000001</v>
      </c>
      <c r="J102" s="47">
        <v>1336.7665999999999</v>
      </c>
      <c r="K102" s="47">
        <v>2378.0841999999998</v>
      </c>
      <c r="L102" s="47">
        <v>3.8965000000000001</v>
      </c>
      <c r="M102" s="47">
        <v>3710.9542999999999</v>
      </c>
      <c r="N102" s="47">
        <v>882.33240000000001</v>
      </c>
      <c r="O102" s="47">
        <v>1741.2628</v>
      </c>
      <c r="P102" s="47">
        <v>1091.2556</v>
      </c>
      <c r="Q102" s="47">
        <v>1945.1994999999999</v>
      </c>
      <c r="R102" s="47">
        <v>1769.6513</v>
      </c>
      <c r="S102" s="47">
        <v>1179.0092</v>
      </c>
      <c r="T102" s="47">
        <v>2535.8416000000002</v>
      </c>
      <c r="U102" s="47">
        <v>2399.4432000000002</v>
      </c>
      <c r="V102" s="47">
        <v>1315.4076</v>
      </c>
      <c r="W102" s="47">
        <v>773.66369999999995</v>
      </c>
      <c r="X102" s="47">
        <v>2941.1871000000001</v>
      </c>
      <c r="Y102" s="47">
        <v>1992.0664999999999</v>
      </c>
      <c r="Z102" s="47">
        <v>413.77940000000001</v>
      </c>
      <c r="AA102" s="47">
        <v>1309.0048999999999</v>
      </c>
      <c r="AB102" s="47">
        <v>2405.8458999999998</v>
      </c>
      <c r="AC102" s="47">
        <v>1309.0048999999999</v>
      </c>
      <c r="AD102" s="47">
        <v>1872.0429999999999</v>
      </c>
      <c r="AE102" s="47">
        <v>527.40009999999995</v>
      </c>
      <c r="AF102" s="47">
        <v>835.25310000000002</v>
      </c>
      <c r="AG102" s="47">
        <v>1564.19</v>
      </c>
      <c r="AH102" s="47">
        <v>737.91340000000002</v>
      </c>
      <c r="AI102" s="47">
        <v>1661.5297</v>
      </c>
      <c r="AJ102" s="47">
        <v>533.80290000000002</v>
      </c>
      <c r="AK102" s="47">
        <v>781.60479999999995</v>
      </c>
      <c r="AL102" s="47">
        <v>501.51339999999999</v>
      </c>
      <c r="AM102" s="47">
        <v>813.89419999999996</v>
      </c>
      <c r="AN102" s="47">
        <v>441.0958</v>
      </c>
      <c r="AO102" s="47">
        <v>874.31190000000004</v>
      </c>
      <c r="AP102" s="47">
        <v>294.55529999999999</v>
      </c>
      <c r="AQ102" s="47">
        <v>479.10840000000002</v>
      </c>
      <c r="AR102" s="47">
        <v>288.53919999999999</v>
      </c>
      <c r="AS102" s="47">
        <v>485.12450000000001</v>
      </c>
      <c r="AT102" s="47">
        <v>1042.2112</v>
      </c>
      <c r="AU102" s="47">
        <v>1898.9758999999999</v>
      </c>
      <c r="AV102" s="47">
        <v>890.47</v>
      </c>
      <c r="AW102" s="47">
        <v>2050.7170999999998</v>
      </c>
      <c r="AX102" s="47">
        <v>722.19749999999999</v>
      </c>
      <c r="AY102" s="47">
        <v>1683.6484</v>
      </c>
      <c r="AZ102" s="47">
        <v>621.4769</v>
      </c>
      <c r="BA102" s="47">
        <v>1784.3690999999999</v>
      </c>
      <c r="BB102" s="47">
        <v>614.56899999999996</v>
      </c>
      <c r="BC102" s="47">
        <v>694.43589999999995</v>
      </c>
      <c r="BD102" s="47">
        <v>557.53229999999996</v>
      </c>
      <c r="BE102" s="47">
        <v>751.47249999999997</v>
      </c>
      <c r="BF102" s="47">
        <v>955.38509999999997</v>
      </c>
      <c r="BG102" s="47">
        <v>989.81439999999998</v>
      </c>
      <c r="BH102" s="47">
        <v>1183.6749</v>
      </c>
      <c r="BI102" s="47">
        <v>761.52459999999996</v>
      </c>
      <c r="BJ102" s="47">
        <v>970.84040000000005</v>
      </c>
      <c r="BK102" s="47">
        <v>974.35910000000001</v>
      </c>
      <c r="BL102" s="47">
        <v>1450.4608000000001</v>
      </c>
      <c r="BM102" s="47">
        <v>319.19049999999999</v>
      </c>
      <c r="BN102" s="47">
        <v>153.0916</v>
      </c>
      <c r="BO102" s="47">
        <v>1616.5597</v>
      </c>
      <c r="BP102" s="47">
        <v>208.1688</v>
      </c>
      <c r="BQ102" s="47">
        <v>1561.4825000000001</v>
      </c>
      <c r="BR102" s="47">
        <v>771.87789999999995</v>
      </c>
      <c r="BS102" s="47">
        <v>407.13130000000001</v>
      </c>
      <c r="BT102" s="47">
        <v>564.8886</v>
      </c>
      <c r="BU102" s="47">
        <v>1970.953</v>
      </c>
    </row>
    <row r="103" spans="1:73">
      <c r="A103" t="s">
        <v>521</v>
      </c>
      <c r="B103" t="s">
        <v>512</v>
      </c>
      <c r="C103" t="s">
        <v>74</v>
      </c>
      <c r="D103">
        <v>32</v>
      </c>
      <c r="F103" s="47">
        <v>255.79640000000001</v>
      </c>
      <c r="G103" s="47">
        <v>81.132499999999993</v>
      </c>
      <c r="H103" s="47">
        <v>60.878300000000003</v>
      </c>
      <c r="I103" s="47">
        <v>113.7855</v>
      </c>
      <c r="J103" s="47">
        <v>81.132499999999993</v>
      </c>
      <c r="K103" s="47">
        <v>174.66380000000001</v>
      </c>
      <c r="L103" s="47">
        <v>4.7393999999999998</v>
      </c>
      <c r="M103" s="47">
        <v>251.05690000000001</v>
      </c>
      <c r="N103" s="47">
        <v>38.811399999999999</v>
      </c>
      <c r="O103" s="47">
        <v>150.89359999999999</v>
      </c>
      <c r="P103" s="47">
        <v>66.091399999999993</v>
      </c>
      <c r="Q103" s="47">
        <v>129.06729999999999</v>
      </c>
      <c r="R103" s="47">
        <v>126.7291</v>
      </c>
      <c r="S103" s="47">
        <v>58.156100000000002</v>
      </c>
      <c r="T103" s="47">
        <v>197.6403</v>
      </c>
      <c r="U103" s="47">
        <v>145.02070000000001</v>
      </c>
      <c r="V103" s="47">
        <v>110.7757</v>
      </c>
      <c r="W103" s="47">
        <v>89.7423</v>
      </c>
      <c r="X103" s="47">
        <v>166.05410000000001</v>
      </c>
      <c r="Y103" s="47">
        <v>120.2363</v>
      </c>
      <c r="Z103" s="47">
        <v>38.988</v>
      </c>
      <c r="AA103" s="47">
        <v>96.572100000000006</v>
      </c>
      <c r="AB103" s="47">
        <v>159.2243</v>
      </c>
      <c r="AC103" s="47">
        <v>96.572100000000006</v>
      </c>
      <c r="AD103" s="47">
        <v>111.70359999999999</v>
      </c>
      <c r="AE103" s="47">
        <v>33.3172</v>
      </c>
      <c r="AF103" s="47">
        <v>40.406100000000002</v>
      </c>
      <c r="AG103" s="47">
        <v>104.6146</v>
      </c>
      <c r="AH103" s="47">
        <v>27.873100000000001</v>
      </c>
      <c r="AI103" s="47">
        <v>117.1476</v>
      </c>
      <c r="AJ103" s="47">
        <v>47.520699999999998</v>
      </c>
      <c r="AK103" s="47">
        <v>63.254899999999999</v>
      </c>
      <c r="AL103" s="47">
        <v>40.726399999999998</v>
      </c>
      <c r="AM103" s="47">
        <v>70.049300000000002</v>
      </c>
      <c r="AN103" s="47">
        <v>30.283000000000001</v>
      </c>
      <c r="AO103" s="47">
        <v>80.492699999999999</v>
      </c>
      <c r="AP103" s="47">
        <v>31.869599999999998</v>
      </c>
      <c r="AQ103" s="47">
        <v>57.872700000000002</v>
      </c>
      <c r="AR103" s="47">
        <v>23.744</v>
      </c>
      <c r="AS103" s="47">
        <v>65.9983</v>
      </c>
      <c r="AT103" s="47">
        <v>49.262999999999998</v>
      </c>
      <c r="AU103" s="47">
        <v>116.7911</v>
      </c>
      <c r="AV103" s="47">
        <v>34.412100000000002</v>
      </c>
      <c r="AW103" s="47">
        <v>131.642</v>
      </c>
      <c r="AX103" s="47">
        <v>33.846400000000003</v>
      </c>
      <c r="AY103" s="47">
        <v>125.3779</v>
      </c>
      <c r="AZ103" s="47">
        <v>23.6035</v>
      </c>
      <c r="BA103" s="47">
        <v>135.6207</v>
      </c>
      <c r="BB103" s="47">
        <v>47.286099999999998</v>
      </c>
      <c r="BC103" s="47">
        <v>49.286000000000001</v>
      </c>
      <c r="BD103" s="47">
        <v>34.552599999999998</v>
      </c>
      <c r="BE103" s="47">
        <v>62.019500000000001</v>
      </c>
      <c r="BF103" s="47">
        <v>53.155200000000001</v>
      </c>
      <c r="BG103" s="47">
        <v>75.912099999999995</v>
      </c>
      <c r="BH103" s="47">
        <v>70.509</v>
      </c>
      <c r="BI103" s="47">
        <v>58.558300000000003</v>
      </c>
      <c r="BJ103" s="47">
        <v>43.188000000000002</v>
      </c>
      <c r="BK103" s="47">
        <v>85.879300000000001</v>
      </c>
      <c r="BL103" s="47">
        <v>106.06910000000001</v>
      </c>
      <c r="BM103" s="47">
        <v>20.66</v>
      </c>
      <c r="BN103" s="47">
        <v>10.6235</v>
      </c>
      <c r="BO103" s="47">
        <v>116.1056</v>
      </c>
      <c r="BP103" s="47">
        <v>14.9682</v>
      </c>
      <c r="BQ103" s="47">
        <v>111.76090000000001</v>
      </c>
      <c r="BR103" s="47">
        <v>31.107600000000001</v>
      </c>
      <c r="BS103" s="47">
        <v>27.048500000000001</v>
      </c>
      <c r="BT103" s="47">
        <v>50.024999999999999</v>
      </c>
      <c r="BU103" s="47">
        <v>147.61529999999999</v>
      </c>
    </row>
    <row r="104" spans="1:73">
      <c r="A104" t="s">
        <v>521</v>
      </c>
      <c r="B104" t="s">
        <v>512</v>
      </c>
      <c r="C104" t="s">
        <v>65</v>
      </c>
      <c r="D104">
        <v>33</v>
      </c>
      <c r="F104" s="47">
        <v>4968.2053999999998</v>
      </c>
      <c r="G104" s="47">
        <v>2090.3690999999999</v>
      </c>
      <c r="H104" s="47">
        <v>1386.9181000000001</v>
      </c>
      <c r="I104" s="47">
        <v>1490.9182000000001</v>
      </c>
      <c r="J104" s="47">
        <v>2090.3690999999999</v>
      </c>
      <c r="K104" s="47">
        <v>2877.8362999999999</v>
      </c>
      <c r="L104" s="47">
        <v>150.54050000000001</v>
      </c>
      <c r="M104" s="47">
        <v>4817.6648999999998</v>
      </c>
      <c r="N104" s="47">
        <v>2363.7165</v>
      </c>
      <c r="O104" s="47">
        <v>1765.1763000000001</v>
      </c>
      <c r="P104" s="47">
        <v>839.31259999999997</v>
      </c>
      <c r="Q104" s="47">
        <v>3530.2179000000001</v>
      </c>
      <c r="R104" s="47">
        <v>1437.9875</v>
      </c>
      <c r="S104" s="47">
        <v>2946.7647000000002</v>
      </c>
      <c r="T104" s="47">
        <v>2021.4405999999999</v>
      </c>
      <c r="U104" s="47">
        <v>2033.3336999999999</v>
      </c>
      <c r="V104" s="47">
        <v>2934.8715999999999</v>
      </c>
      <c r="W104" s="47">
        <v>1987.6959999999999</v>
      </c>
      <c r="X104" s="47">
        <v>2980.5093999999999</v>
      </c>
      <c r="Y104" s="47">
        <v>1215.3128999999999</v>
      </c>
      <c r="Z104" s="47">
        <v>573.00019999999995</v>
      </c>
      <c r="AA104" s="47">
        <v>3179.8923</v>
      </c>
      <c r="AB104" s="47">
        <v>1788.3131000000001</v>
      </c>
      <c r="AC104" s="47">
        <v>3179.8923</v>
      </c>
      <c r="AD104" s="47">
        <v>1171.2257999999999</v>
      </c>
      <c r="AE104" s="47">
        <v>862.10789999999997</v>
      </c>
      <c r="AF104" s="47">
        <v>942.34500000000003</v>
      </c>
      <c r="AG104" s="47">
        <v>1090.9887000000001</v>
      </c>
      <c r="AH104" s="47">
        <v>1215.7718</v>
      </c>
      <c r="AI104" s="47">
        <v>817.56190000000004</v>
      </c>
      <c r="AJ104" s="47">
        <v>617.08730000000003</v>
      </c>
      <c r="AK104" s="47">
        <v>2317.7842999999998</v>
      </c>
      <c r="AL104" s="47">
        <v>1148.0239999999999</v>
      </c>
      <c r="AM104" s="47">
        <v>1786.8476000000001</v>
      </c>
      <c r="AN104" s="47">
        <v>1730.9929999999999</v>
      </c>
      <c r="AO104" s="47">
        <v>1203.8787</v>
      </c>
      <c r="AP104" s="47">
        <v>698.04939999999999</v>
      </c>
      <c r="AQ104" s="47">
        <v>1289.6465000000001</v>
      </c>
      <c r="AR104" s="47">
        <v>1156.1239</v>
      </c>
      <c r="AS104" s="47">
        <v>831.57209999999998</v>
      </c>
      <c r="AT104" s="47">
        <v>1392.3196</v>
      </c>
      <c r="AU104" s="47">
        <v>1588.1898000000001</v>
      </c>
      <c r="AV104" s="47">
        <v>1790.6407999999999</v>
      </c>
      <c r="AW104" s="47">
        <v>1189.8686</v>
      </c>
      <c r="AX104" s="47">
        <v>545.52940000000001</v>
      </c>
      <c r="AY104" s="47">
        <v>1242.7837</v>
      </c>
      <c r="AZ104" s="47">
        <v>808.96320000000003</v>
      </c>
      <c r="BA104" s="47">
        <v>979.34990000000005</v>
      </c>
      <c r="BB104" s="47">
        <v>1544.8396</v>
      </c>
      <c r="BC104" s="47">
        <v>1635.0526</v>
      </c>
      <c r="BD104" s="47">
        <v>2137.8015</v>
      </c>
      <c r="BE104" s="47">
        <v>1042.0907</v>
      </c>
      <c r="BF104" s="47">
        <v>825.19979999999998</v>
      </c>
      <c r="BG104" s="47">
        <v>2705.0180999999998</v>
      </c>
      <c r="BH104" s="47">
        <v>1972.8938000000001</v>
      </c>
      <c r="BI104" s="47">
        <v>1557.3241</v>
      </c>
      <c r="BJ104" s="47">
        <v>2655.8580000000002</v>
      </c>
      <c r="BK104" s="47">
        <v>874.35990000000004</v>
      </c>
      <c r="BL104" s="47">
        <v>963.11329999999998</v>
      </c>
      <c r="BM104" s="47">
        <v>474.87419999999997</v>
      </c>
      <c r="BN104" s="47">
        <v>117.4752</v>
      </c>
      <c r="BO104" s="47">
        <v>1320.5121999999999</v>
      </c>
      <c r="BP104" s="47">
        <v>290.90679999999998</v>
      </c>
      <c r="BQ104" s="47">
        <v>1147.0807</v>
      </c>
      <c r="BR104" s="47">
        <v>1724.7547999999999</v>
      </c>
      <c r="BS104" s="47">
        <v>1222.0099</v>
      </c>
      <c r="BT104" s="47">
        <v>365.61430000000001</v>
      </c>
      <c r="BU104" s="47">
        <v>1655.8263999999999</v>
      </c>
    </row>
    <row r="105" spans="1:73">
      <c r="A105" t="s">
        <v>521</v>
      </c>
      <c r="B105" t="s">
        <v>512</v>
      </c>
      <c r="C105" t="s">
        <v>506</v>
      </c>
      <c r="D105">
        <v>34</v>
      </c>
      <c r="F105" s="47">
        <v>1611.2986000000001</v>
      </c>
      <c r="G105" s="47">
        <v>602.86260000000004</v>
      </c>
      <c r="H105" s="47">
        <v>381.12979999999999</v>
      </c>
      <c r="I105" s="47">
        <v>627.30619999999999</v>
      </c>
      <c r="J105" s="47">
        <v>602.86260000000004</v>
      </c>
      <c r="K105" s="47">
        <v>1008.436</v>
      </c>
      <c r="L105" s="47">
        <v>13.117699999999999</v>
      </c>
      <c r="M105" s="47">
        <v>1598.1809000000001</v>
      </c>
      <c r="N105" s="47">
        <v>629.26490000000001</v>
      </c>
      <c r="O105" s="47">
        <v>578.95910000000003</v>
      </c>
      <c r="P105" s="47">
        <v>403.0745</v>
      </c>
      <c r="Q105" s="47">
        <v>962.24530000000004</v>
      </c>
      <c r="R105" s="47">
        <v>649.05330000000004</v>
      </c>
      <c r="S105" s="47">
        <v>750.03520000000003</v>
      </c>
      <c r="T105" s="47">
        <v>861.26340000000005</v>
      </c>
      <c r="U105" s="47">
        <v>986.29560000000004</v>
      </c>
      <c r="V105" s="47">
        <v>625.00300000000004</v>
      </c>
      <c r="W105" s="47">
        <v>455.29590000000002</v>
      </c>
      <c r="X105" s="47">
        <v>1156.0028</v>
      </c>
      <c r="Y105" s="47">
        <v>722.68340000000001</v>
      </c>
      <c r="Z105" s="47">
        <v>183.12819999999999</v>
      </c>
      <c r="AA105" s="47">
        <v>705.48699999999997</v>
      </c>
      <c r="AB105" s="47">
        <v>905.8116</v>
      </c>
      <c r="AC105" s="47">
        <v>705.48699999999997</v>
      </c>
      <c r="AD105" s="47">
        <v>726.95680000000004</v>
      </c>
      <c r="AE105" s="47">
        <v>259.33879999999999</v>
      </c>
      <c r="AF105" s="47">
        <v>398.29390000000001</v>
      </c>
      <c r="AG105" s="47">
        <v>588.00160000000005</v>
      </c>
      <c r="AH105" s="47">
        <v>430.4239</v>
      </c>
      <c r="AI105" s="47">
        <v>555.87170000000003</v>
      </c>
      <c r="AJ105" s="47">
        <v>178.85480000000001</v>
      </c>
      <c r="AK105" s="47">
        <v>446.14830000000001</v>
      </c>
      <c r="AL105" s="47">
        <v>204.56870000000001</v>
      </c>
      <c r="AM105" s="47">
        <v>420.43430000000001</v>
      </c>
      <c r="AN105" s="47">
        <v>319.61130000000003</v>
      </c>
      <c r="AO105" s="47">
        <v>305.39179999999999</v>
      </c>
      <c r="AP105" s="47">
        <v>144.0179</v>
      </c>
      <c r="AQ105" s="47">
        <v>311.27800000000002</v>
      </c>
      <c r="AR105" s="47">
        <v>224.50040000000001</v>
      </c>
      <c r="AS105" s="47">
        <v>230.7954</v>
      </c>
      <c r="AT105" s="47">
        <v>458.84469999999999</v>
      </c>
      <c r="AU105" s="47">
        <v>697.15800000000002</v>
      </c>
      <c r="AV105" s="47">
        <v>525.53470000000004</v>
      </c>
      <c r="AW105" s="47">
        <v>630.46799999999996</v>
      </c>
      <c r="AX105" s="47">
        <v>285.21800000000002</v>
      </c>
      <c r="AY105" s="47">
        <v>620.59360000000004</v>
      </c>
      <c r="AZ105" s="47">
        <v>314.81479999999999</v>
      </c>
      <c r="BA105" s="47">
        <v>590.99680000000001</v>
      </c>
      <c r="BB105" s="47">
        <v>317.6447</v>
      </c>
      <c r="BC105" s="47">
        <v>387.8424</v>
      </c>
      <c r="BD105" s="47">
        <v>435.22030000000001</v>
      </c>
      <c r="BE105" s="47">
        <v>270.26670000000001</v>
      </c>
      <c r="BF105" s="47">
        <v>384.47039999999998</v>
      </c>
      <c r="BG105" s="47">
        <v>577.7749</v>
      </c>
      <c r="BH105" s="47">
        <v>546.34199999999998</v>
      </c>
      <c r="BI105" s="47">
        <v>415.9033</v>
      </c>
      <c r="BJ105" s="47">
        <v>675.94330000000002</v>
      </c>
      <c r="BK105" s="47">
        <v>286.30200000000002</v>
      </c>
      <c r="BL105" s="47">
        <v>521.34119999999996</v>
      </c>
      <c r="BM105" s="47">
        <v>127.71210000000001</v>
      </c>
      <c r="BN105" s="47">
        <v>56.520600000000002</v>
      </c>
      <c r="BO105" s="47">
        <v>592.53269999999998</v>
      </c>
      <c r="BP105" s="47">
        <v>74.091899999999995</v>
      </c>
      <c r="BQ105" s="47">
        <v>574.96140000000003</v>
      </c>
      <c r="BR105" s="47">
        <v>460.3682</v>
      </c>
      <c r="BS105" s="47">
        <v>289.66699999999997</v>
      </c>
      <c r="BT105" s="47">
        <v>142.49440000000001</v>
      </c>
      <c r="BU105" s="47">
        <v>718.76900000000001</v>
      </c>
    </row>
    <row r="106" spans="1:73">
      <c r="A106" t="s">
        <v>521</v>
      </c>
      <c r="B106" t="s">
        <v>512</v>
      </c>
      <c r="C106" t="s">
        <v>507</v>
      </c>
      <c r="D106">
        <v>35</v>
      </c>
      <c r="F106" s="47">
        <v>2734.2637</v>
      </c>
      <c r="G106" s="47">
        <v>867.18690000000004</v>
      </c>
      <c r="H106" s="47">
        <v>809.65099999999995</v>
      </c>
      <c r="I106" s="47">
        <v>1057.4258</v>
      </c>
      <c r="J106" s="47">
        <v>867.18690000000004</v>
      </c>
      <c r="K106" s="47">
        <v>1867.0768</v>
      </c>
      <c r="L106" s="47">
        <v>31.234400000000001</v>
      </c>
      <c r="M106" s="47">
        <v>2703.0293999999999</v>
      </c>
      <c r="N106" s="47">
        <v>967.4932</v>
      </c>
      <c r="O106" s="47">
        <v>1074.9846</v>
      </c>
      <c r="P106" s="47">
        <v>691.78599999999994</v>
      </c>
      <c r="Q106" s="47">
        <v>1669.5465999999999</v>
      </c>
      <c r="R106" s="47">
        <v>1064.7172</v>
      </c>
      <c r="S106" s="47">
        <v>1372.3261</v>
      </c>
      <c r="T106" s="47">
        <v>1361.9376999999999</v>
      </c>
      <c r="U106" s="47">
        <v>1353.3315</v>
      </c>
      <c r="V106" s="47">
        <v>1380.9322999999999</v>
      </c>
      <c r="W106" s="47">
        <v>878.4171</v>
      </c>
      <c r="X106" s="47">
        <v>1855.8467000000001</v>
      </c>
      <c r="Y106" s="47">
        <v>1028.5889999999999</v>
      </c>
      <c r="Z106" s="47">
        <v>331.58760000000001</v>
      </c>
      <c r="AA106" s="47">
        <v>1374.0871999999999</v>
      </c>
      <c r="AB106" s="47">
        <v>1360.1765</v>
      </c>
      <c r="AC106" s="47">
        <v>1374.0871999999999</v>
      </c>
      <c r="AD106" s="47">
        <v>978.99019999999996</v>
      </c>
      <c r="AE106" s="47">
        <v>374.34129999999999</v>
      </c>
      <c r="AF106" s="47">
        <v>452.58589999999998</v>
      </c>
      <c r="AG106" s="47">
        <v>900.74559999999997</v>
      </c>
      <c r="AH106" s="47">
        <v>657.37810000000002</v>
      </c>
      <c r="AI106" s="47">
        <v>695.95339999999999</v>
      </c>
      <c r="AJ106" s="47">
        <v>381.18639999999999</v>
      </c>
      <c r="AK106" s="47">
        <v>999.74590000000001</v>
      </c>
      <c r="AL106" s="47">
        <v>414.601</v>
      </c>
      <c r="AM106" s="47">
        <v>966.33119999999997</v>
      </c>
      <c r="AN106" s="47">
        <v>714.94799999999998</v>
      </c>
      <c r="AO106" s="47">
        <v>665.98419999999999</v>
      </c>
      <c r="AP106" s="47">
        <v>246.91239999999999</v>
      </c>
      <c r="AQ106" s="47">
        <v>631.50469999999996</v>
      </c>
      <c r="AR106" s="47">
        <v>480.6952</v>
      </c>
      <c r="AS106" s="47">
        <v>397.72190000000001</v>
      </c>
      <c r="AT106" s="47">
        <v>620.27449999999999</v>
      </c>
      <c r="AU106" s="47">
        <v>1235.5721000000001</v>
      </c>
      <c r="AV106" s="47">
        <v>891.63080000000002</v>
      </c>
      <c r="AW106" s="47">
        <v>964.21579999999994</v>
      </c>
      <c r="AX106" s="47">
        <v>356.96679999999998</v>
      </c>
      <c r="AY106" s="47">
        <v>1003.2097</v>
      </c>
      <c r="AZ106" s="47">
        <v>539.13199999999995</v>
      </c>
      <c r="BA106" s="47">
        <v>821.04449999999997</v>
      </c>
      <c r="BB106" s="47">
        <v>510.2201</v>
      </c>
      <c r="BC106" s="47">
        <v>863.86710000000005</v>
      </c>
      <c r="BD106" s="47">
        <v>833.19399999999996</v>
      </c>
      <c r="BE106" s="47">
        <v>540.89319999999998</v>
      </c>
      <c r="BF106" s="47">
        <v>559.62070000000006</v>
      </c>
      <c r="BG106" s="47">
        <v>1109.9259</v>
      </c>
      <c r="BH106" s="47">
        <v>796.7038</v>
      </c>
      <c r="BI106" s="47">
        <v>872.84280000000001</v>
      </c>
      <c r="BJ106" s="47">
        <v>1168.0551</v>
      </c>
      <c r="BK106" s="47">
        <v>501.49149999999997</v>
      </c>
      <c r="BL106" s="47">
        <v>800.55579999999998</v>
      </c>
      <c r="BM106" s="47">
        <v>264.16129999999998</v>
      </c>
      <c r="BN106" s="47">
        <v>70.483199999999997</v>
      </c>
      <c r="BO106" s="47">
        <v>994.23400000000004</v>
      </c>
      <c r="BP106" s="47">
        <v>204.27099999999999</v>
      </c>
      <c r="BQ106" s="47">
        <v>860.4461</v>
      </c>
      <c r="BR106" s="47">
        <v>698.25189999999998</v>
      </c>
      <c r="BS106" s="47">
        <v>674.07420000000002</v>
      </c>
      <c r="BT106" s="47">
        <v>168.93510000000001</v>
      </c>
      <c r="BU106" s="47">
        <v>1193.0026</v>
      </c>
    </row>
    <row r="107" spans="1:73">
      <c r="A107" t="s">
        <v>521</v>
      </c>
      <c r="B107" t="s">
        <v>513</v>
      </c>
      <c r="C107" t="s">
        <v>0</v>
      </c>
      <c r="D107">
        <v>36</v>
      </c>
      <c r="F107" s="47">
        <v>4858.82</v>
      </c>
      <c r="G107" s="47">
        <v>1245.6587999999999</v>
      </c>
      <c r="H107" s="47">
        <v>1478.8748000000001</v>
      </c>
      <c r="I107" s="47">
        <v>2134.2864</v>
      </c>
      <c r="J107" s="47">
        <v>1245.6587999999999</v>
      </c>
      <c r="K107" s="47">
        <v>3613.1612</v>
      </c>
      <c r="L107" s="47">
        <v>39.678199999999997</v>
      </c>
      <c r="M107" s="47">
        <v>4819.1418000000003</v>
      </c>
      <c r="N107" s="47">
        <v>1635.7025000000001</v>
      </c>
      <c r="O107" s="47">
        <v>2317.4796999999999</v>
      </c>
      <c r="P107" s="47">
        <v>905.63789999999995</v>
      </c>
      <c r="Q107" s="47">
        <v>3159.8933000000002</v>
      </c>
      <c r="R107" s="47">
        <v>1698.9267</v>
      </c>
      <c r="S107" s="47">
        <v>2644.2424000000001</v>
      </c>
      <c r="T107" s="47">
        <v>2214.5776999999998</v>
      </c>
      <c r="U107" s="47">
        <v>3043.0133999999998</v>
      </c>
      <c r="V107" s="47">
        <v>1815.8067000000001</v>
      </c>
      <c r="W107" s="47">
        <v>1796.6039000000001</v>
      </c>
      <c r="X107" s="47">
        <v>3062.2161000000001</v>
      </c>
      <c r="Y107" s="47">
        <v>1369.3054</v>
      </c>
      <c r="Z107" s="47">
        <v>723.83500000000004</v>
      </c>
      <c r="AA107" s="47">
        <v>2765.6795999999999</v>
      </c>
      <c r="AB107" s="47">
        <v>2093.1404000000002</v>
      </c>
      <c r="AC107" s="47">
        <v>2765.6795999999999</v>
      </c>
      <c r="AD107" s="47">
        <v>1657.5974000000001</v>
      </c>
      <c r="AE107" s="47">
        <v>1385.4159999999999</v>
      </c>
      <c r="AF107" s="47">
        <v>866.55190000000005</v>
      </c>
      <c r="AG107" s="47">
        <v>2176.4614999999999</v>
      </c>
      <c r="AH107" s="47">
        <v>1620.9523999999999</v>
      </c>
      <c r="AI107" s="47">
        <v>1422.0609999999999</v>
      </c>
      <c r="AJ107" s="47">
        <v>435.54300000000001</v>
      </c>
      <c r="AK107" s="47">
        <v>1380.2636</v>
      </c>
      <c r="AL107" s="47">
        <v>379.1069</v>
      </c>
      <c r="AM107" s="47">
        <v>1436.6996999999999</v>
      </c>
      <c r="AN107" s="47">
        <v>1023.29</v>
      </c>
      <c r="AO107" s="47">
        <v>792.51670000000001</v>
      </c>
      <c r="AP107" s="47">
        <v>426.33159999999998</v>
      </c>
      <c r="AQ107" s="47">
        <v>1370.2723000000001</v>
      </c>
      <c r="AR107" s="47">
        <v>1013.0605</v>
      </c>
      <c r="AS107" s="47">
        <v>783.54340000000002</v>
      </c>
      <c r="AT107" s="47">
        <v>819.32719999999995</v>
      </c>
      <c r="AU107" s="47">
        <v>2242.8888999999999</v>
      </c>
      <c r="AV107" s="47">
        <v>1631.1818000000001</v>
      </c>
      <c r="AW107" s="47">
        <v>1431.0343</v>
      </c>
      <c r="AX107" s="47">
        <v>494.18439999999998</v>
      </c>
      <c r="AY107" s="47">
        <v>1598.9559999999999</v>
      </c>
      <c r="AZ107" s="47">
        <v>1062.857</v>
      </c>
      <c r="BA107" s="47">
        <v>1030.2834</v>
      </c>
      <c r="BB107" s="47">
        <v>751.47439999999995</v>
      </c>
      <c r="BC107" s="47">
        <v>2014.2052000000001</v>
      </c>
      <c r="BD107" s="47">
        <v>1581.3852999999999</v>
      </c>
      <c r="BE107" s="47">
        <v>1184.2943</v>
      </c>
      <c r="BF107" s="47">
        <v>1152.7088000000001</v>
      </c>
      <c r="BG107" s="47">
        <v>2007.1845000000001</v>
      </c>
      <c r="BH107" s="47">
        <v>1183.8771999999999</v>
      </c>
      <c r="BI107" s="47">
        <v>1976.0162</v>
      </c>
      <c r="BJ107" s="47">
        <v>2255.2256000000002</v>
      </c>
      <c r="BK107" s="47">
        <v>904.66769999999997</v>
      </c>
      <c r="BL107" s="47">
        <v>940.4316</v>
      </c>
      <c r="BM107" s="47">
        <v>758.49509999999998</v>
      </c>
      <c r="BN107" s="47">
        <v>61.781700000000001</v>
      </c>
      <c r="BO107" s="47">
        <v>1637.1451</v>
      </c>
      <c r="BP107" s="47">
        <v>389.01679999999999</v>
      </c>
      <c r="BQ107" s="47">
        <v>1309.9100000000001</v>
      </c>
      <c r="BR107" s="47">
        <v>1055.9268</v>
      </c>
      <c r="BS107" s="47">
        <v>1588.3155999999999</v>
      </c>
      <c r="BT107" s="47">
        <v>189.7321</v>
      </c>
      <c r="BU107" s="47">
        <v>2024.8456000000001</v>
      </c>
    </row>
    <row r="108" spans="1:73">
      <c r="A108" t="s">
        <v>521</v>
      </c>
      <c r="B108" t="s">
        <v>513</v>
      </c>
      <c r="C108" t="s">
        <v>1</v>
      </c>
      <c r="D108">
        <v>37</v>
      </c>
      <c r="F108" s="47">
        <v>2760.5785999999998</v>
      </c>
      <c r="G108" s="47">
        <v>659.40369999999996</v>
      </c>
      <c r="H108" s="47">
        <v>869.3913</v>
      </c>
      <c r="I108" s="47">
        <v>1231.7836</v>
      </c>
      <c r="J108" s="47">
        <v>659.40369999999996</v>
      </c>
      <c r="K108" s="47">
        <v>2101.1749</v>
      </c>
      <c r="L108" s="47">
        <v>2.0602999999999998</v>
      </c>
      <c r="M108" s="47">
        <v>2758.5183999999999</v>
      </c>
      <c r="N108" s="47">
        <v>817.34130000000005</v>
      </c>
      <c r="O108" s="47">
        <v>1574.617</v>
      </c>
      <c r="P108" s="47">
        <v>368.62040000000002</v>
      </c>
      <c r="Q108" s="47">
        <v>1923.2253000000001</v>
      </c>
      <c r="R108" s="47">
        <v>837.35329999999999</v>
      </c>
      <c r="S108" s="47">
        <v>1108.7718</v>
      </c>
      <c r="T108" s="47">
        <v>1651.8068000000001</v>
      </c>
      <c r="U108" s="47">
        <v>1792.2691</v>
      </c>
      <c r="V108" s="47">
        <v>968.30949999999996</v>
      </c>
      <c r="W108" s="47">
        <v>539.67999999999995</v>
      </c>
      <c r="X108" s="47">
        <v>2220.8986</v>
      </c>
      <c r="Y108" s="47">
        <v>626.80579999999998</v>
      </c>
      <c r="Z108" s="47">
        <v>308.8193</v>
      </c>
      <c r="AA108" s="47">
        <v>1824.9536000000001</v>
      </c>
      <c r="AB108" s="47">
        <v>935.62509999999997</v>
      </c>
      <c r="AC108" s="47">
        <v>1824.9536000000001</v>
      </c>
      <c r="AD108" s="47">
        <v>788.55169999999998</v>
      </c>
      <c r="AE108" s="47">
        <v>1003.7175</v>
      </c>
      <c r="AF108" s="47">
        <v>518.64380000000006</v>
      </c>
      <c r="AG108" s="47">
        <v>1273.6252999999999</v>
      </c>
      <c r="AH108" s="47">
        <v>733.44489999999996</v>
      </c>
      <c r="AI108" s="47">
        <v>1058.8242</v>
      </c>
      <c r="AJ108" s="47">
        <v>147.07339999999999</v>
      </c>
      <c r="AK108" s="47">
        <v>821.23609999999996</v>
      </c>
      <c r="AL108" s="47">
        <v>140.75989999999999</v>
      </c>
      <c r="AM108" s="47">
        <v>827.54960000000005</v>
      </c>
      <c r="AN108" s="47">
        <v>375.32690000000002</v>
      </c>
      <c r="AO108" s="47">
        <v>592.98270000000002</v>
      </c>
      <c r="AP108" s="47">
        <v>77.958299999999994</v>
      </c>
      <c r="AQ108" s="47">
        <v>461.7217</v>
      </c>
      <c r="AR108" s="47">
        <v>246.31829999999999</v>
      </c>
      <c r="AS108" s="47">
        <v>293.36169999999998</v>
      </c>
      <c r="AT108" s="47">
        <v>581.44539999999995</v>
      </c>
      <c r="AU108" s="47">
        <v>1639.4531999999999</v>
      </c>
      <c r="AV108" s="47">
        <v>862.45360000000005</v>
      </c>
      <c r="AW108" s="47">
        <v>1358.4450999999999</v>
      </c>
      <c r="AX108" s="47">
        <v>287.26949999999999</v>
      </c>
      <c r="AY108" s="47">
        <v>648.35559999999998</v>
      </c>
      <c r="AZ108" s="47">
        <v>357.27440000000001</v>
      </c>
      <c r="BA108" s="47">
        <v>578.35069999999996</v>
      </c>
      <c r="BB108" s="47">
        <v>372.1343</v>
      </c>
      <c r="BC108" s="47">
        <v>1452.8193000000001</v>
      </c>
      <c r="BD108" s="47">
        <v>751.49739999999997</v>
      </c>
      <c r="BE108" s="47">
        <v>1073.4562000000001</v>
      </c>
      <c r="BF108" s="47">
        <v>553.58860000000004</v>
      </c>
      <c r="BG108" s="47">
        <v>1369.6368</v>
      </c>
      <c r="BH108" s="47">
        <v>634.82849999999996</v>
      </c>
      <c r="BI108" s="47">
        <v>1288.3968</v>
      </c>
      <c r="BJ108" s="47">
        <v>1014.0232</v>
      </c>
      <c r="BK108" s="47">
        <v>909.20209999999997</v>
      </c>
      <c r="BL108" s="47">
        <v>382.03649999999999</v>
      </c>
      <c r="BM108" s="47">
        <v>455.3168</v>
      </c>
      <c r="BN108" s="47">
        <v>24.575199999999999</v>
      </c>
      <c r="BO108" s="47">
        <v>812.77809999999999</v>
      </c>
      <c r="BP108" s="47">
        <v>94.748599999999996</v>
      </c>
      <c r="BQ108" s="47">
        <v>742.60469999999998</v>
      </c>
      <c r="BR108" s="47">
        <v>490.05189999999999</v>
      </c>
      <c r="BS108" s="47">
        <v>618.71990000000005</v>
      </c>
      <c r="BT108" s="47">
        <v>169.3519</v>
      </c>
      <c r="BU108" s="47">
        <v>1482.4549999999999</v>
      </c>
    </row>
    <row r="109" spans="1:73">
      <c r="A109" t="s">
        <v>521</v>
      </c>
      <c r="B109" t="s">
        <v>513</v>
      </c>
      <c r="C109" t="s">
        <v>505</v>
      </c>
      <c r="D109">
        <v>38</v>
      </c>
      <c r="F109" s="47">
        <v>4066.8685</v>
      </c>
      <c r="G109" s="47">
        <v>1068.4509</v>
      </c>
      <c r="H109" s="47">
        <v>1171.6841999999999</v>
      </c>
      <c r="I109" s="47">
        <v>1826.7335</v>
      </c>
      <c r="J109" s="47">
        <v>1068.4509</v>
      </c>
      <c r="K109" s="47">
        <v>2998.4177</v>
      </c>
      <c r="L109" s="47">
        <v>10.063499999999999</v>
      </c>
      <c r="M109" s="47">
        <v>4056.8049999999998</v>
      </c>
      <c r="N109" s="47">
        <v>1511.6635000000001</v>
      </c>
      <c r="O109" s="47">
        <v>1869.3995</v>
      </c>
      <c r="P109" s="47">
        <v>685.80550000000005</v>
      </c>
      <c r="Q109" s="47">
        <v>2700.6304</v>
      </c>
      <c r="R109" s="47">
        <v>1366.2382</v>
      </c>
      <c r="S109" s="47">
        <v>2382.9722000000002</v>
      </c>
      <c r="T109" s="47">
        <v>1683.8963000000001</v>
      </c>
      <c r="U109" s="47">
        <v>2623.1970000000001</v>
      </c>
      <c r="V109" s="47">
        <v>1443.6714999999999</v>
      </c>
      <c r="W109" s="47">
        <v>1571.0393999999999</v>
      </c>
      <c r="X109" s="47">
        <v>2495.8290999999999</v>
      </c>
      <c r="Y109" s="47">
        <v>954.52210000000002</v>
      </c>
      <c r="Z109" s="47">
        <v>892.03629999999998</v>
      </c>
      <c r="AA109" s="47">
        <v>2220.3101999999999</v>
      </c>
      <c r="AB109" s="47">
        <v>1846.5583999999999</v>
      </c>
      <c r="AC109" s="47">
        <v>2220.3101999999999</v>
      </c>
      <c r="AD109" s="47">
        <v>1461.6579999999999</v>
      </c>
      <c r="AE109" s="47">
        <v>1161.539</v>
      </c>
      <c r="AF109" s="47">
        <v>769.55550000000005</v>
      </c>
      <c r="AG109" s="47">
        <v>1853.6415</v>
      </c>
      <c r="AH109" s="47">
        <v>1533.3166000000001</v>
      </c>
      <c r="AI109" s="47">
        <v>1089.8804</v>
      </c>
      <c r="AJ109" s="47">
        <v>384.90039999999999</v>
      </c>
      <c r="AK109" s="47">
        <v>1058.7711999999999</v>
      </c>
      <c r="AL109" s="47">
        <v>298.8954</v>
      </c>
      <c r="AM109" s="47">
        <v>1144.7762</v>
      </c>
      <c r="AN109" s="47">
        <v>849.65570000000002</v>
      </c>
      <c r="AO109" s="47">
        <v>594.01589999999999</v>
      </c>
      <c r="AP109" s="47">
        <v>373.00220000000002</v>
      </c>
      <c r="AQ109" s="47">
        <v>1198.0373</v>
      </c>
      <c r="AR109" s="47">
        <v>905.57560000000001</v>
      </c>
      <c r="AS109" s="47">
        <v>665.46379999999999</v>
      </c>
      <c r="AT109" s="47">
        <v>695.44870000000003</v>
      </c>
      <c r="AU109" s="47">
        <v>1800.3804</v>
      </c>
      <c r="AV109" s="47">
        <v>1477.3966</v>
      </c>
      <c r="AW109" s="47">
        <v>1018.4325</v>
      </c>
      <c r="AX109" s="47">
        <v>417.30070000000001</v>
      </c>
      <c r="AY109" s="47">
        <v>1429.2575999999999</v>
      </c>
      <c r="AZ109" s="47">
        <v>988.11199999999997</v>
      </c>
      <c r="BA109" s="47">
        <v>858.44629999999995</v>
      </c>
      <c r="BB109" s="47">
        <v>651.15009999999995</v>
      </c>
      <c r="BC109" s="47">
        <v>1569.1601000000001</v>
      </c>
      <c r="BD109" s="47">
        <v>1394.8602000000001</v>
      </c>
      <c r="BE109" s="47">
        <v>825.45</v>
      </c>
      <c r="BF109" s="47">
        <v>984.52679999999998</v>
      </c>
      <c r="BG109" s="47">
        <v>1716.1035999999999</v>
      </c>
      <c r="BH109" s="47">
        <v>1033.9576999999999</v>
      </c>
      <c r="BI109" s="47">
        <v>1666.6727000000001</v>
      </c>
      <c r="BJ109" s="47">
        <v>2001.9656</v>
      </c>
      <c r="BK109" s="47">
        <v>698.66470000000004</v>
      </c>
      <c r="BL109" s="47">
        <v>862.03160000000003</v>
      </c>
      <c r="BM109" s="47">
        <v>504.20659999999998</v>
      </c>
      <c r="BN109" s="47">
        <v>34.493200000000002</v>
      </c>
      <c r="BO109" s="47">
        <v>1331.7449999999999</v>
      </c>
      <c r="BP109" s="47">
        <v>381.00659999999999</v>
      </c>
      <c r="BQ109" s="47">
        <v>985.23159999999996</v>
      </c>
      <c r="BR109" s="47">
        <v>953.32449999999994</v>
      </c>
      <c r="BS109" s="47">
        <v>1429.6477</v>
      </c>
      <c r="BT109" s="47">
        <v>115.1263</v>
      </c>
      <c r="BU109" s="47">
        <v>1568.77</v>
      </c>
    </row>
    <row r="110" spans="1:73">
      <c r="A110" t="s">
        <v>521</v>
      </c>
      <c r="B110" t="s">
        <v>513</v>
      </c>
      <c r="C110" t="s">
        <v>74</v>
      </c>
      <c r="D110">
        <v>39</v>
      </c>
      <c r="F110" s="47">
        <v>273.90460000000002</v>
      </c>
      <c r="G110" s="47">
        <v>34.722499999999997</v>
      </c>
      <c r="H110" s="47">
        <v>61.947800000000001</v>
      </c>
      <c r="I110" s="47">
        <v>177.23419999999999</v>
      </c>
      <c r="J110" s="47">
        <v>34.722499999999997</v>
      </c>
      <c r="K110" s="47">
        <v>239.18199999999999</v>
      </c>
      <c r="L110" s="47">
        <v>0</v>
      </c>
      <c r="M110" s="47">
        <v>273.90460000000002</v>
      </c>
      <c r="N110" s="47">
        <v>56.357900000000001</v>
      </c>
      <c r="O110" s="47">
        <v>160.4864</v>
      </c>
      <c r="P110" s="47">
        <v>57.060299999999998</v>
      </c>
      <c r="Q110" s="47">
        <v>162.02629999999999</v>
      </c>
      <c r="R110" s="47">
        <v>111.8783</v>
      </c>
      <c r="S110" s="47">
        <v>118.9204</v>
      </c>
      <c r="T110" s="47">
        <v>154.98410000000001</v>
      </c>
      <c r="U110" s="47">
        <v>187.23240000000001</v>
      </c>
      <c r="V110" s="47">
        <v>86.672200000000004</v>
      </c>
      <c r="W110" s="47">
        <v>99.3202</v>
      </c>
      <c r="X110" s="47">
        <v>174.58439999999999</v>
      </c>
      <c r="Y110" s="47">
        <v>45.984000000000002</v>
      </c>
      <c r="Z110" s="47">
        <v>81.771299999999997</v>
      </c>
      <c r="AA110" s="47">
        <v>146.14930000000001</v>
      </c>
      <c r="AB110" s="47">
        <v>127.75530000000001</v>
      </c>
      <c r="AC110" s="47">
        <v>146.14930000000001</v>
      </c>
      <c r="AD110" s="47">
        <v>109.3762</v>
      </c>
      <c r="AE110" s="47">
        <v>77.856200000000001</v>
      </c>
      <c r="AF110" s="47">
        <v>25.703600000000002</v>
      </c>
      <c r="AG110" s="47">
        <v>161.52889999999999</v>
      </c>
      <c r="AH110" s="47">
        <v>77.716700000000003</v>
      </c>
      <c r="AI110" s="47">
        <v>109.5158</v>
      </c>
      <c r="AJ110" s="47">
        <v>18.379000000000001</v>
      </c>
      <c r="AK110" s="47">
        <v>68.293099999999995</v>
      </c>
      <c r="AL110" s="47">
        <v>9.0190000000000001</v>
      </c>
      <c r="AM110" s="47">
        <v>77.653199999999998</v>
      </c>
      <c r="AN110" s="47">
        <v>41.203800000000001</v>
      </c>
      <c r="AO110" s="47">
        <v>45.468400000000003</v>
      </c>
      <c r="AP110" s="47">
        <v>9.1755999999999993</v>
      </c>
      <c r="AQ110" s="47">
        <v>90.144599999999997</v>
      </c>
      <c r="AR110" s="47">
        <v>38.650599999999997</v>
      </c>
      <c r="AS110" s="47">
        <v>60.669600000000003</v>
      </c>
      <c r="AT110" s="47">
        <v>25.546900000000001</v>
      </c>
      <c r="AU110" s="47">
        <v>149.03749999999999</v>
      </c>
      <c r="AV110" s="47">
        <v>80.269900000000007</v>
      </c>
      <c r="AW110" s="47">
        <v>94.314499999999995</v>
      </c>
      <c r="AX110" s="47">
        <v>11.057700000000001</v>
      </c>
      <c r="AY110" s="47">
        <v>116.69759999999999</v>
      </c>
      <c r="AZ110" s="47">
        <v>48.584499999999998</v>
      </c>
      <c r="BA110" s="47">
        <v>79.1708</v>
      </c>
      <c r="BB110" s="47">
        <v>23.664899999999999</v>
      </c>
      <c r="BC110" s="47">
        <v>122.48439999999999</v>
      </c>
      <c r="BD110" s="47">
        <v>70.335999999999999</v>
      </c>
      <c r="BE110" s="47">
        <v>75.813299999999998</v>
      </c>
      <c r="BF110" s="47">
        <v>64.148399999999995</v>
      </c>
      <c r="BG110" s="47">
        <v>97.878</v>
      </c>
      <c r="BH110" s="47">
        <v>33.988500000000002</v>
      </c>
      <c r="BI110" s="47">
        <v>128.0378</v>
      </c>
      <c r="BJ110" s="47">
        <v>92.24</v>
      </c>
      <c r="BK110" s="47">
        <v>69.786299999999997</v>
      </c>
      <c r="BL110" s="47">
        <v>63.606900000000003</v>
      </c>
      <c r="BM110" s="47">
        <v>48.271299999999997</v>
      </c>
      <c r="BN110" s="47">
        <v>0.73399999999999999</v>
      </c>
      <c r="BO110" s="47">
        <v>111.1442</v>
      </c>
      <c r="BP110" s="47">
        <v>26.680399999999999</v>
      </c>
      <c r="BQ110" s="47">
        <v>85.197900000000004</v>
      </c>
      <c r="BR110" s="47">
        <v>27.759799999999998</v>
      </c>
      <c r="BS110" s="47">
        <v>91.160700000000006</v>
      </c>
      <c r="BT110" s="47">
        <v>6.9627999999999997</v>
      </c>
      <c r="BU110" s="47">
        <v>148.0214</v>
      </c>
    </row>
    <row r="111" spans="1:73">
      <c r="A111" t="s">
        <v>521</v>
      </c>
      <c r="B111" t="s">
        <v>513</v>
      </c>
      <c r="C111" t="s">
        <v>65</v>
      </c>
      <c r="D111">
        <v>40</v>
      </c>
      <c r="F111" s="47">
        <v>1321.9582</v>
      </c>
      <c r="G111" s="47">
        <v>272.3485</v>
      </c>
      <c r="H111" s="47">
        <v>365.13839999999999</v>
      </c>
      <c r="I111" s="47">
        <v>684.47130000000004</v>
      </c>
      <c r="J111" s="47">
        <v>272.3485</v>
      </c>
      <c r="K111" s="47">
        <v>1049.6097</v>
      </c>
      <c r="L111" s="47">
        <v>18.865500000000001</v>
      </c>
      <c r="M111" s="47">
        <v>1303.0926999999999</v>
      </c>
      <c r="N111" s="47">
        <v>452.04379999999998</v>
      </c>
      <c r="O111" s="47">
        <v>682.93700000000001</v>
      </c>
      <c r="P111" s="47">
        <v>186.97739999999999</v>
      </c>
      <c r="Q111" s="47">
        <v>921.17250000000001</v>
      </c>
      <c r="R111" s="47">
        <v>400.78570000000002</v>
      </c>
      <c r="S111" s="47">
        <v>660.98969999999997</v>
      </c>
      <c r="T111" s="47">
        <v>660.96849999999995</v>
      </c>
      <c r="U111" s="47">
        <v>552.17309999999998</v>
      </c>
      <c r="V111" s="47">
        <v>769.78510000000006</v>
      </c>
      <c r="W111" s="47">
        <v>558.43690000000004</v>
      </c>
      <c r="X111" s="47">
        <v>763.5213</v>
      </c>
      <c r="Y111" s="47">
        <v>187.5103</v>
      </c>
      <c r="Z111" s="47">
        <v>104.3309</v>
      </c>
      <c r="AA111" s="47">
        <v>1030.1169</v>
      </c>
      <c r="AB111" s="47">
        <v>291.84120000000001</v>
      </c>
      <c r="AC111" s="47">
        <v>1030.1169</v>
      </c>
      <c r="AD111" s="47">
        <v>197.93889999999999</v>
      </c>
      <c r="AE111" s="47">
        <v>354.23419999999999</v>
      </c>
      <c r="AF111" s="47">
        <v>135.73759999999999</v>
      </c>
      <c r="AG111" s="47">
        <v>416.43560000000002</v>
      </c>
      <c r="AH111" s="47">
        <v>247.68199999999999</v>
      </c>
      <c r="AI111" s="47">
        <v>304.49110000000002</v>
      </c>
      <c r="AJ111" s="47">
        <v>93.9024</v>
      </c>
      <c r="AK111" s="47">
        <v>675.8827</v>
      </c>
      <c r="AL111" s="47">
        <v>136.61089999999999</v>
      </c>
      <c r="AM111" s="47">
        <v>633.17420000000004</v>
      </c>
      <c r="AN111" s="47">
        <v>413.30759999999998</v>
      </c>
      <c r="AO111" s="47">
        <v>356.47739999999999</v>
      </c>
      <c r="AP111" s="47">
        <v>90.107299999999995</v>
      </c>
      <c r="AQ111" s="47">
        <v>468.32960000000003</v>
      </c>
      <c r="AR111" s="47">
        <v>320.87610000000001</v>
      </c>
      <c r="AS111" s="47">
        <v>237.5608</v>
      </c>
      <c r="AT111" s="47">
        <v>182.24109999999999</v>
      </c>
      <c r="AU111" s="47">
        <v>581.28009999999995</v>
      </c>
      <c r="AV111" s="47">
        <v>340.11360000000002</v>
      </c>
      <c r="AW111" s="47">
        <v>423.40769999999998</v>
      </c>
      <c r="AX111" s="47">
        <v>53.124200000000002</v>
      </c>
      <c r="AY111" s="47">
        <v>238.71709999999999</v>
      </c>
      <c r="AZ111" s="47">
        <v>125.3584</v>
      </c>
      <c r="BA111" s="47">
        <v>166.4828</v>
      </c>
      <c r="BB111" s="47">
        <v>219.2243</v>
      </c>
      <c r="BC111" s="47">
        <v>810.89269999999999</v>
      </c>
      <c r="BD111" s="47">
        <v>535.63120000000004</v>
      </c>
      <c r="BE111" s="47">
        <v>494.48570000000001</v>
      </c>
      <c r="BF111" s="47">
        <v>141.60130000000001</v>
      </c>
      <c r="BG111" s="47">
        <v>779.5711</v>
      </c>
      <c r="BH111" s="47">
        <v>264.14850000000001</v>
      </c>
      <c r="BI111" s="47">
        <v>657.024</v>
      </c>
      <c r="BJ111" s="47">
        <v>589.00360000000001</v>
      </c>
      <c r="BK111" s="47">
        <v>332.16890000000001</v>
      </c>
      <c r="BL111" s="47">
        <v>150.23990000000001</v>
      </c>
      <c r="BM111" s="47">
        <v>250.54580000000001</v>
      </c>
      <c r="BN111" s="47">
        <v>8.1998999999999995</v>
      </c>
      <c r="BO111" s="47">
        <v>392.58580000000001</v>
      </c>
      <c r="BP111" s="47">
        <v>71.986099999999993</v>
      </c>
      <c r="BQ111" s="47">
        <v>328.7996</v>
      </c>
      <c r="BR111" s="47">
        <v>238.85929999999999</v>
      </c>
      <c r="BS111" s="47">
        <v>422.13040000000001</v>
      </c>
      <c r="BT111" s="47">
        <v>33.489199999999997</v>
      </c>
      <c r="BU111" s="47">
        <v>627.47929999999997</v>
      </c>
    </row>
    <row r="112" spans="1:73">
      <c r="A112" t="s">
        <v>521</v>
      </c>
      <c r="B112" t="s">
        <v>513</v>
      </c>
      <c r="C112" t="s">
        <v>506</v>
      </c>
      <c r="D112">
        <v>41</v>
      </c>
      <c r="F112" s="47">
        <v>1649.7655999999999</v>
      </c>
      <c r="G112" s="47">
        <v>278.14100000000002</v>
      </c>
      <c r="H112" s="47">
        <v>393.91390000000001</v>
      </c>
      <c r="I112" s="47">
        <v>977.71069999999997</v>
      </c>
      <c r="J112" s="47">
        <v>278.14100000000002</v>
      </c>
      <c r="K112" s="47">
        <v>1371.6246000000001</v>
      </c>
      <c r="L112" s="47">
        <v>15.405900000000001</v>
      </c>
      <c r="M112" s="47">
        <v>1634.3597</v>
      </c>
      <c r="N112" s="47">
        <v>519.60440000000006</v>
      </c>
      <c r="O112" s="47">
        <v>742.77670000000001</v>
      </c>
      <c r="P112" s="47">
        <v>387.38440000000003</v>
      </c>
      <c r="Q112" s="47">
        <v>1004.8723</v>
      </c>
      <c r="R112" s="47">
        <v>644.89319999999998</v>
      </c>
      <c r="S112" s="47">
        <v>764.04809999999998</v>
      </c>
      <c r="T112" s="47">
        <v>885.71749999999997</v>
      </c>
      <c r="U112" s="47">
        <v>832.77679999999998</v>
      </c>
      <c r="V112" s="47">
        <v>816.98879999999997</v>
      </c>
      <c r="W112" s="47">
        <v>605.27239999999995</v>
      </c>
      <c r="X112" s="47">
        <v>1044.4931999999999</v>
      </c>
      <c r="Y112" s="47">
        <v>213.1679</v>
      </c>
      <c r="Z112" s="47">
        <v>155.09630000000001</v>
      </c>
      <c r="AA112" s="47">
        <v>1281.5012999999999</v>
      </c>
      <c r="AB112" s="47">
        <v>368.26420000000002</v>
      </c>
      <c r="AC112" s="47">
        <v>1281.5012999999999</v>
      </c>
      <c r="AD112" s="47">
        <v>304.32260000000002</v>
      </c>
      <c r="AE112" s="47">
        <v>528.45410000000004</v>
      </c>
      <c r="AF112" s="47">
        <v>171.76669999999999</v>
      </c>
      <c r="AG112" s="47">
        <v>661.01</v>
      </c>
      <c r="AH112" s="47">
        <v>332.07470000000001</v>
      </c>
      <c r="AI112" s="47">
        <v>500.702</v>
      </c>
      <c r="AJ112" s="47">
        <v>63.941600000000001</v>
      </c>
      <c r="AK112" s="47">
        <v>753.04719999999998</v>
      </c>
      <c r="AL112" s="47">
        <v>106.3742</v>
      </c>
      <c r="AM112" s="47">
        <v>710.6146</v>
      </c>
      <c r="AN112" s="47">
        <v>431.97329999999999</v>
      </c>
      <c r="AO112" s="47">
        <v>385.01549999999997</v>
      </c>
      <c r="AP112" s="47">
        <v>96.816299999999998</v>
      </c>
      <c r="AQ112" s="47">
        <v>508.45609999999999</v>
      </c>
      <c r="AR112" s="47">
        <v>330.89</v>
      </c>
      <c r="AS112" s="47">
        <v>274.38240000000002</v>
      </c>
      <c r="AT112" s="47">
        <v>181.32470000000001</v>
      </c>
      <c r="AU112" s="47">
        <v>863.16849999999999</v>
      </c>
      <c r="AV112" s="47">
        <v>433.15809999999999</v>
      </c>
      <c r="AW112" s="47">
        <v>611.33510000000001</v>
      </c>
      <c r="AX112" s="47">
        <v>60.9328</v>
      </c>
      <c r="AY112" s="47">
        <v>307.33139999999997</v>
      </c>
      <c r="AZ112" s="47">
        <v>126.5857</v>
      </c>
      <c r="BA112" s="47">
        <v>241.67859999999999</v>
      </c>
      <c r="BB112" s="47">
        <v>217.20820000000001</v>
      </c>
      <c r="BC112" s="47">
        <v>1064.2932000000001</v>
      </c>
      <c r="BD112" s="47">
        <v>637.4624</v>
      </c>
      <c r="BE112" s="47">
        <v>644.03890000000001</v>
      </c>
      <c r="BF112" s="47">
        <v>126.6442</v>
      </c>
      <c r="BG112" s="47">
        <v>878.22820000000002</v>
      </c>
      <c r="BH112" s="47">
        <v>264.36149999999998</v>
      </c>
      <c r="BI112" s="47">
        <v>740.51089999999999</v>
      </c>
      <c r="BJ112" s="47">
        <v>653.66039999999998</v>
      </c>
      <c r="BK112" s="47">
        <v>351.21190000000001</v>
      </c>
      <c r="BL112" s="47">
        <v>241.62010000000001</v>
      </c>
      <c r="BM112" s="47">
        <v>403.27319999999997</v>
      </c>
      <c r="BN112" s="47">
        <v>13.779500000000001</v>
      </c>
      <c r="BO112" s="47">
        <v>631.11379999999997</v>
      </c>
      <c r="BP112" s="47">
        <v>110.38760000000001</v>
      </c>
      <c r="BQ112" s="47">
        <v>534.50559999999996</v>
      </c>
      <c r="BR112" s="47">
        <v>247.56710000000001</v>
      </c>
      <c r="BS112" s="47">
        <v>516.48090000000002</v>
      </c>
      <c r="BT112" s="47">
        <v>30.573799999999999</v>
      </c>
      <c r="BU112" s="47">
        <v>855.14369999999997</v>
      </c>
    </row>
    <row r="113" spans="1:73">
      <c r="A113" t="s">
        <v>521</v>
      </c>
      <c r="B113" t="s">
        <v>513</v>
      </c>
      <c r="C113" t="s">
        <v>507</v>
      </c>
      <c r="D113">
        <v>42</v>
      </c>
      <c r="F113" s="47">
        <v>3444.0245</v>
      </c>
      <c r="G113" s="47">
        <v>827.92650000000003</v>
      </c>
      <c r="H113" s="47">
        <v>981.53719999999998</v>
      </c>
      <c r="I113" s="47">
        <v>1634.5607</v>
      </c>
      <c r="J113" s="47">
        <v>827.92650000000003</v>
      </c>
      <c r="K113" s="47">
        <v>2616.098</v>
      </c>
      <c r="L113" s="47">
        <v>39.671799999999998</v>
      </c>
      <c r="M113" s="47">
        <v>3404.3526000000002</v>
      </c>
      <c r="N113" s="47">
        <v>1175.8997999999999</v>
      </c>
      <c r="O113" s="47">
        <v>1563.3538000000001</v>
      </c>
      <c r="P113" s="47">
        <v>704.77080000000001</v>
      </c>
      <c r="Q113" s="47">
        <v>2169.8015</v>
      </c>
      <c r="R113" s="47">
        <v>1274.2229</v>
      </c>
      <c r="S113" s="47">
        <v>1728.4903999999999</v>
      </c>
      <c r="T113" s="47">
        <v>1715.5341000000001</v>
      </c>
      <c r="U113" s="47">
        <v>2096.9162999999999</v>
      </c>
      <c r="V113" s="47">
        <v>1347.1081999999999</v>
      </c>
      <c r="W113" s="47">
        <v>1072.7931000000001</v>
      </c>
      <c r="X113" s="47">
        <v>2371.2314000000001</v>
      </c>
      <c r="Y113" s="47">
        <v>803.61300000000006</v>
      </c>
      <c r="Z113" s="47">
        <v>394.98919999999998</v>
      </c>
      <c r="AA113" s="47">
        <v>2245.4223000000002</v>
      </c>
      <c r="AB113" s="47">
        <v>1198.6022</v>
      </c>
      <c r="AC113" s="47">
        <v>2245.4223000000002</v>
      </c>
      <c r="AD113" s="47">
        <v>917.34870000000001</v>
      </c>
      <c r="AE113" s="47">
        <v>1179.5676000000001</v>
      </c>
      <c r="AF113" s="47">
        <v>543.49189999999999</v>
      </c>
      <c r="AG113" s="47">
        <v>1553.4244000000001</v>
      </c>
      <c r="AH113" s="47">
        <v>969.58079999999995</v>
      </c>
      <c r="AI113" s="47">
        <v>1127.3354999999999</v>
      </c>
      <c r="AJ113" s="47">
        <v>281.25349999999997</v>
      </c>
      <c r="AK113" s="47">
        <v>1065.8547000000001</v>
      </c>
      <c r="AL113" s="47">
        <v>284.43459999999999</v>
      </c>
      <c r="AM113" s="47">
        <v>1062.6736000000001</v>
      </c>
      <c r="AN113" s="47">
        <v>758.90959999999995</v>
      </c>
      <c r="AO113" s="47">
        <v>588.19849999999997</v>
      </c>
      <c r="AP113" s="47">
        <v>281.1617</v>
      </c>
      <c r="AQ113" s="47">
        <v>791.63139999999999</v>
      </c>
      <c r="AR113" s="47">
        <v>650.10530000000006</v>
      </c>
      <c r="AS113" s="47">
        <v>422.68779999999998</v>
      </c>
      <c r="AT113" s="47">
        <v>546.76480000000004</v>
      </c>
      <c r="AU113" s="47">
        <v>1824.4665</v>
      </c>
      <c r="AV113" s="47">
        <v>1078.3851</v>
      </c>
      <c r="AW113" s="47">
        <v>1292.8462999999999</v>
      </c>
      <c r="AX113" s="47">
        <v>270.56909999999999</v>
      </c>
      <c r="AY113" s="47">
        <v>928.03309999999999</v>
      </c>
      <c r="AZ113" s="47">
        <v>561.87059999999997</v>
      </c>
      <c r="BA113" s="47">
        <v>636.73159999999996</v>
      </c>
      <c r="BB113" s="47">
        <v>557.35739999999998</v>
      </c>
      <c r="BC113" s="47">
        <v>1688.0649000000001</v>
      </c>
      <c r="BD113" s="47">
        <v>1166.6197999999999</v>
      </c>
      <c r="BE113" s="47">
        <v>1078.8025</v>
      </c>
      <c r="BF113" s="47">
        <v>603.64250000000004</v>
      </c>
      <c r="BG113" s="47">
        <v>1566.1590000000001</v>
      </c>
      <c r="BH113" s="47">
        <v>798.15729999999996</v>
      </c>
      <c r="BI113" s="47">
        <v>1371.6442</v>
      </c>
      <c r="BJ113" s="47">
        <v>1505.9255000000001</v>
      </c>
      <c r="BK113" s="47">
        <v>663.87609999999995</v>
      </c>
      <c r="BL113" s="47">
        <v>594.9597</v>
      </c>
      <c r="BM113" s="47">
        <v>679.26319999999998</v>
      </c>
      <c r="BN113" s="47">
        <v>29.769200000000001</v>
      </c>
      <c r="BO113" s="47">
        <v>1244.4537</v>
      </c>
      <c r="BP113" s="47">
        <v>222.565</v>
      </c>
      <c r="BQ113" s="47">
        <v>1051.6579999999999</v>
      </c>
      <c r="BR113" s="47">
        <v>691.4683</v>
      </c>
      <c r="BS113" s="47">
        <v>1037.0220999999999</v>
      </c>
      <c r="BT113" s="47">
        <v>136.45820000000001</v>
      </c>
      <c r="BU113" s="47">
        <v>1579.0759</v>
      </c>
    </row>
    <row r="114" spans="1:73">
      <c r="A114" t="s">
        <v>521</v>
      </c>
      <c r="B114" t="s">
        <v>514</v>
      </c>
      <c r="C114" t="s">
        <v>0</v>
      </c>
      <c r="D114">
        <v>43</v>
      </c>
      <c r="F114" s="47">
        <v>14889.9794</v>
      </c>
      <c r="G114" s="47">
        <v>6813.1421</v>
      </c>
      <c r="H114" s="47">
        <v>3735.1059</v>
      </c>
      <c r="I114" s="47">
        <v>4341.7313999999997</v>
      </c>
      <c r="J114" s="47">
        <v>6813.1421</v>
      </c>
      <c r="K114" s="47">
        <v>8076.8373000000001</v>
      </c>
      <c r="L114" s="47">
        <v>1990.2779</v>
      </c>
      <c r="M114" s="47">
        <v>12899.7014</v>
      </c>
      <c r="N114" s="47">
        <v>7788.6171000000004</v>
      </c>
      <c r="O114" s="47">
        <v>5069.259</v>
      </c>
      <c r="P114" s="47">
        <v>2032.1032</v>
      </c>
      <c r="Q114" s="47">
        <v>11141.679</v>
      </c>
      <c r="R114" s="47">
        <v>3748.3004000000001</v>
      </c>
      <c r="S114" s="47">
        <v>10183.9661</v>
      </c>
      <c r="T114" s="47">
        <v>4706.0132999999996</v>
      </c>
      <c r="U114" s="47">
        <v>7847.3498</v>
      </c>
      <c r="V114" s="47">
        <v>7042.6296000000002</v>
      </c>
      <c r="W114" s="47">
        <v>10657.539199999999</v>
      </c>
      <c r="X114" s="47">
        <v>4232.4402</v>
      </c>
      <c r="Y114" s="47">
        <v>3645.6478000000002</v>
      </c>
      <c r="Z114" s="47">
        <v>2898.9809</v>
      </c>
      <c r="AA114" s="47">
        <v>8345.3505999999998</v>
      </c>
      <c r="AB114" s="47">
        <v>6544.6288000000004</v>
      </c>
      <c r="AC114" s="47">
        <v>8345.3505999999998</v>
      </c>
      <c r="AD114" s="47">
        <v>4492.3894</v>
      </c>
      <c r="AE114" s="47">
        <v>3354.9603999999999</v>
      </c>
      <c r="AF114" s="47">
        <v>3945.4205999999999</v>
      </c>
      <c r="AG114" s="47">
        <v>3901.9292</v>
      </c>
      <c r="AH114" s="47">
        <v>5104.1025</v>
      </c>
      <c r="AI114" s="47">
        <v>2743.2473</v>
      </c>
      <c r="AJ114" s="47">
        <v>2052.2393999999999</v>
      </c>
      <c r="AK114" s="47">
        <v>4990.3901999999998</v>
      </c>
      <c r="AL114" s="47">
        <v>2867.7215000000001</v>
      </c>
      <c r="AM114" s="47">
        <v>4174.9080999999996</v>
      </c>
      <c r="AN114" s="47">
        <v>5079.8635999999997</v>
      </c>
      <c r="AO114" s="47">
        <v>1962.7660000000001</v>
      </c>
      <c r="AP114" s="47">
        <v>4748.8109000000004</v>
      </c>
      <c r="AQ114" s="47">
        <v>5908.7282999999998</v>
      </c>
      <c r="AR114" s="47">
        <v>7308.7359999999999</v>
      </c>
      <c r="AS114" s="47">
        <v>3348.8031999999998</v>
      </c>
      <c r="AT114" s="47">
        <v>2064.3312000000001</v>
      </c>
      <c r="AU114" s="47">
        <v>2168.1089999999999</v>
      </c>
      <c r="AV114" s="47">
        <v>2875.2301000000002</v>
      </c>
      <c r="AW114" s="47">
        <v>1357.2101</v>
      </c>
      <c r="AX114" s="47">
        <v>2648.5998</v>
      </c>
      <c r="AY114" s="47">
        <v>3896.029</v>
      </c>
      <c r="AZ114" s="47">
        <v>4045.2921000000001</v>
      </c>
      <c r="BA114" s="47">
        <v>2499.3366999999998</v>
      </c>
      <c r="BB114" s="47">
        <v>4164.5423000000001</v>
      </c>
      <c r="BC114" s="47">
        <v>4180.8082999999997</v>
      </c>
      <c r="BD114" s="47">
        <v>6138.674</v>
      </c>
      <c r="BE114" s="47">
        <v>2206.6765999999998</v>
      </c>
      <c r="BF114" s="47">
        <v>3855.4220999999998</v>
      </c>
      <c r="BG114" s="47">
        <v>7286.2569000000003</v>
      </c>
      <c r="BH114" s="47">
        <v>6423.0443999999998</v>
      </c>
      <c r="BI114" s="47">
        <v>4718.6346000000003</v>
      </c>
      <c r="BJ114" s="47">
        <v>8975.9166999999998</v>
      </c>
      <c r="BK114" s="47">
        <v>2165.7622999999999</v>
      </c>
      <c r="BL114" s="47">
        <v>2689.2067000000002</v>
      </c>
      <c r="BM114" s="47">
        <v>1059.0936999999999</v>
      </c>
      <c r="BN114" s="47">
        <v>390.09769999999997</v>
      </c>
      <c r="BO114" s="47">
        <v>3358.2026999999998</v>
      </c>
      <c r="BP114" s="47">
        <v>1208.0494000000001</v>
      </c>
      <c r="BQ114" s="47">
        <v>2540.2510000000002</v>
      </c>
      <c r="BR114" s="47">
        <v>5692.9260000000004</v>
      </c>
      <c r="BS114" s="47">
        <v>4491.0401000000002</v>
      </c>
      <c r="BT114" s="47">
        <v>1120.2161000000001</v>
      </c>
      <c r="BU114" s="47">
        <v>3585.7972</v>
      </c>
    </row>
    <row r="115" spans="1:73">
      <c r="A115" t="s">
        <v>521</v>
      </c>
      <c r="B115" t="s">
        <v>514</v>
      </c>
      <c r="C115" t="s">
        <v>1</v>
      </c>
      <c r="D115">
        <v>44</v>
      </c>
      <c r="F115" s="47">
        <v>2692.0340000000001</v>
      </c>
      <c r="G115" s="47">
        <v>845.91330000000005</v>
      </c>
      <c r="H115" s="47">
        <v>819.57569999999998</v>
      </c>
      <c r="I115" s="47">
        <v>1026.5450000000001</v>
      </c>
      <c r="J115" s="47">
        <v>845.91330000000005</v>
      </c>
      <c r="K115" s="47">
        <v>1846.1206999999999</v>
      </c>
      <c r="L115" s="47">
        <v>133.5258</v>
      </c>
      <c r="M115" s="47">
        <v>2558.5082000000002</v>
      </c>
      <c r="N115" s="47">
        <v>992.8433</v>
      </c>
      <c r="O115" s="47">
        <v>1318.2501</v>
      </c>
      <c r="P115" s="47">
        <v>380.94060000000002</v>
      </c>
      <c r="Q115" s="47">
        <v>1850.2157999999999</v>
      </c>
      <c r="R115" s="47">
        <v>841.81820000000005</v>
      </c>
      <c r="S115" s="47">
        <v>1553.2239999999999</v>
      </c>
      <c r="T115" s="47">
        <v>1138.81</v>
      </c>
      <c r="U115" s="47">
        <v>991.65949999999998</v>
      </c>
      <c r="V115" s="47">
        <v>1700.3744999999999</v>
      </c>
      <c r="W115" s="47">
        <v>2103.5477999999998</v>
      </c>
      <c r="X115" s="47">
        <v>588.48620000000005</v>
      </c>
      <c r="Y115" s="47">
        <v>419.1721</v>
      </c>
      <c r="Z115" s="47">
        <v>380.9221</v>
      </c>
      <c r="AA115" s="47">
        <v>1891.9399000000001</v>
      </c>
      <c r="AB115" s="47">
        <v>800.09410000000003</v>
      </c>
      <c r="AC115" s="47">
        <v>1891.9399000000001</v>
      </c>
      <c r="AD115" s="47">
        <v>521.32600000000002</v>
      </c>
      <c r="AE115" s="47">
        <v>470.33350000000002</v>
      </c>
      <c r="AF115" s="47">
        <v>386.9425</v>
      </c>
      <c r="AG115" s="47">
        <v>604.71699999999998</v>
      </c>
      <c r="AH115" s="47">
        <v>549.1626</v>
      </c>
      <c r="AI115" s="47">
        <v>442.49700000000001</v>
      </c>
      <c r="AJ115" s="47">
        <v>278.7681</v>
      </c>
      <c r="AK115" s="47">
        <v>1421.6062999999999</v>
      </c>
      <c r="AL115" s="47">
        <v>458.9708</v>
      </c>
      <c r="AM115" s="47">
        <v>1241.4037000000001</v>
      </c>
      <c r="AN115" s="47">
        <v>1004.0614</v>
      </c>
      <c r="AO115" s="47">
        <v>696.31299999999999</v>
      </c>
      <c r="AP115" s="47">
        <v>642.42949999999996</v>
      </c>
      <c r="AQ115" s="47">
        <v>1461.1183000000001</v>
      </c>
      <c r="AR115" s="47">
        <v>1231.6513</v>
      </c>
      <c r="AS115" s="47">
        <v>871.89649999999995</v>
      </c>
      <c r="AT115" s="47">
        <v>203.4838</v>
      </c>
      <c r="AU115" s="47">
        <v>385.00240000000002</v>
      </c>
      <c r="AV115" s="47">
        <v>321.57279999999997</v>
      </c>
      <c r="AW115" s="47">
        <v>266.91340000000002</v>
      </c>
      <c r="AX115" s="47">
        <v>245.51159999999999</v>
      </c>
      <c r="AY115" s="47">
        <v>554.58259999999996</v>
      </c>
      <c r="AZ115" s="47">
        <v>398.23700000000002</v>
      </c>
      <c r="BA115" s="47">
        <v>401.85719999999998</v>
      </c>
      <c r="BB115" s="47">
        <v>600.40179999999998</v>
      </c>
      <c r="BC115" s="47">
        <v>1291.5381</v>
      </c>
      <c r="BD115" s="47">
        <v>1154.9871000000001</v>
      </c>
      <c r="BE115" s="47">
        <v>736.95280000000002</v>
      </c>
      <c r="BF115" s="47">
        <v>396.82330000000002</v>
      </c>
      <c r="BG115" s="47">
        <v>1453.3924</v>
      </c>
      <c r="BH115" s="47">
        <v>782.07690000000002</v>
      </c>
      <c r="BI115" s="47">
        <v>1068.1388999999999</v>
      </c>
      <c r="BJ115" s="47">
        <v>1328.1867999999999</v>
      </c>
      <c r="BK115" s="47">
        <v>522.02890000000002</v>
      </c>
      <c r="BL115" s="47">
        <v>403.27080000000001</v>
      </c>
      <c r="BM115" s="47">
        <v>438.54739999999998</v>
      </c>
      <c r="BN115" s="47">
        <v>63.836399999999998</v>
      </c>
      <c r="BO115" s="47">
        <v>777.98180000000002</v>
      </c>
      <c r="BP115" s="47">
        <v>225.03720000000001</v>
      </c>
      <c r="BQ115" s="47">
        <v>616.78110000000004</v>
      </c>
      <c r="BR115" s="47">
        <v>637.63710000000003</v>
      </c>
      <c r="BS115" s="47">
        <v>915.58699999999999</v>
      </c>
      <c r="BT115" s="47">
        <v>208.27629999999999</v>
      </c>
      <c r="BU115" s="47">
        <v>930.53369999999995</v>
      </c>
    </row>
    <row r="116" spans="1:73">
      <c r="A116" t="s">
        <v>521</v>
      </c>
      <c r="B116" t="s">
        <v>514</v>
      </c>
      <c r="C116" t="s">
        <v>505</v>
      </c>
      <c r="D116">
        <v>45</v>
      </c>
      <c r="F116" s="47">
        <v>10237.815199999999</v>
      </c>
      <c r="G116" s="47">
        <v>4872.3082000000004</v>
      </c>
      <c r="H116" s="47">
        <v>2549.0236</v>
      </c>
      <c r="I116" s="47">
        <v>2816.4832999999999</v>
      </c>
      <c r="J116" s="47">
        <v>4872.3082000000004</v>
      </c>
      <c r="K116" s="47">
        <v>5365.5069000000003</v>
      </c>
      <c r="L116" s="47">
        <v>1389.1416999999999</v>
      </c>
      <c r="M116" s="47">
        <v>8848.6733999999997</v>
      </c>
      <c r="N116" s="47">
        <v>5213.7205000000004</v>
      </c>
      <c r="O116" s="47">
        <v>3537.0319</v>
      </c>
      <c r="P116" s="47">
        <v>1487.0627999999999</v>
      </c>
      <c r="Q116" s="47">
        <v>7533.8867</v>
      </c>
      <c r="R116" s="47">
        <v>2703.9283999999998</v>
      </c>
      <c r="S116" s="47">
        <v>6755.7304999999997</v>
      </c>
      <c r="T116" s="47">
        <v>3482.0846000000001</v>
      </c>
      <c r="U116" s="47">
        <v>5742.7686000000003</v>
      </c>
      <c r="V116" s="47">
        <v>4495.0465999999997</v>
      </c>
      <c r="W116" s="47">
        <v>6799.7362000000003</v>
      </c>
      <c r="X116" s="47">
        <v>3438.0790000000002</v>
      </c>
      <c r="Y116" s="47">
        <v>2308.2431000000001</v>
      </c>
      <c r="Z116" s="47">
        <v>1955.8439000000001</v>
      </c>
      <c r="AA116" s="47">
        <v>5973.7281000000003</v>
      </c>
      <c r="AB116" s="47">
        <v>4264.0870000000004</v>
      </c>
      <c r="AC116" s="47">
        <v>5973.7281000000003</v>
      </c>
      <c r="AD116" s="47">
        <v>3048.2505999999998</v>
      </c>
      <c r="AE116" s="47">
        <v>2694.518</v>
      </c>
      <c r="AF116" s="47">
        <v>2759.1587</v>
      </c>
      <c r="AG116" s="47">
        <v>2983.6098000000002</v>
      </c>
      <c r="AH116" s="47">
        <v>3470.0364</v>
      </c>
      <c r="AI116" s="47">
        <v>2272.7321999999999</v>
      </c>
      <c r="AJ116" s="47">
        <v>1215.8364999999999</v>
      </c>
      <c r="AK116" s="47">
        <v>3279.2100999999998</v>
      </c>
      <c r="AL116" s="47">
        <v>2113.1495</v>
      </c>
      <c r="AM116" s="47">
        <v>2381.8971000000001</v>
      </c>
      <c r="AN116" s="47">
        <v>3285.6941000000002</v>
      </c>
      <c r="AO116" s="47">
        <v>1209.3525</v>
      </c>
      <c r="AP116" s="47">
        <v>3335.5990000000002</v>
      </c>
      <c r="AQ116" s="47">
        <v>3464.1372000000001</v>
      </c>
      <c r="AR116" s="47">
        <v>4624.2209999999995</v>
      </c>
      <c r="AS116" s="47">
        <v>2175.5151999999998</v>
      </c>
      <c r="AT116" s="47">
        <v>1536.7092</v>
      </c>
      <c r="AU116" s="47">
        <v>1901.3697</v>
      </c>
      <c r="AV116" s="47">
        <v>2131.5095000000001</v>
      </c>
      <c r="AW116" s="47">
        <v>1306.5694000000001</v>
      </c>
      <c r="AX116" s="47">
        <v>1693.2911999999999</v>
      </c>
      <c r="AY116" s="47">
        <v>2570.7959000000001</v>
      </c>
      <c r="AZ116" s="47">
        <v>2472.5677999999998</v>
      </c>
      <c r="BA116" s="47">
        <v>1791.5192999999999</v>
      </c>
      <c r="BB116" s="47">
        <v>3179.0171</v>
      </c>
      <c r="BC116" s="47">
        <v>2794.7109999999998</v>
      </c>
      <c r="BD116" s="47">
        <v>4283.1628000000001</v>
      </c>
      <c r="BE116" s="47">
        <v>1690.5654</v>
      </c>
      <c r="BF116" s="47">
        <v>2384.6386000000002</v>
      </c>
      <c r="BG116" s="47">
        <v>5149.2480999999998</v>
      </c>
      <c r="BH116" s="47">
        <v>4581.7882</v>
      </c>
      <c r="BI116" s="47">
        <v>2952.0985000000001</v>
      </c>
      <c r="BJ116" s="47">
        <v>5945.0291999999999</v>
      </c>
      <c r="BK116" s="47">
        <v>1588.8576</v>
      </c>
      <c r="BL116" s="47">
        <v>1879.4484</v>
      </c>
      <c r="BM116" s="47">
        <v>824.48</v>
      </c>
      <c r="BN116" s="47">
        <v>290.52</v>
      </c>
      <c r="BO116" s="47">
        <v>2413.4083999999998</v>
      </c>
      <c r="BP116" s="47">
        <v>810.70140000000004</v>
      </c>
      <c r="BQ116" s="47">
        <v>1893.2271000000001</v>
      </c>
      <c r="BR116" s="47">
        <v>3936.5288</v>
      </c>
      <c r="BS116" s="47">
        <v>2819.2017000000001</v>
      </c>
      <c r="BT116" s="47">
        <v>935.77940000000001</v>
      </c>
      <c r="BU116" s="47">
        <v>2546.3051999999998</v>
      </c>
    </row>
    <row r="117" spans="1:73">
      <c r="A117" t="s">
        <v>521</v>
      </c>
      <c r="B117" t="s">
        <v>514</v>
      </c>
      <c r="C117" t="s">
        <v>74</v>
      </c>
      <c r="D117">
        <v>46</v>
      </c>
      <c r="F117" s="47">
        <v>355.22140000000002</v>
      </c>
      <c r="G117" s="47">
        <v>194.8099</v>
      </c>
      <c r="H117" s="47">
        <v>92.804400000000001</v>
      </c>
      <c r="I117" s="47">
        <v>67.607200000000006</v>
      </c>
      <c r="J117" s="47">
        <v>194.8099</v>
      </c>
      <c r="K117" s="47">
        <v>160.41149999999999</v>
      </c>
      <c r="L117" s="47">
        <v>87.39</v>
      </c>
      <c r="M117" s="47">
        <v>267.83139999999997</v>
      </c>
      <c r="N117" s="47">
        <v>239.17449999999999</v>
      </c>
      <c r="O117" s="47">
        <v>100.3073</v>
      </c>
      <c r="P117" s="47">
        <v>15.739599999999999</v>
      </c>
      <c r="Q117" s="47">
        <v>314.60840000000002</v>
      </c>
      <c r="R117" s="47">
        <v>40.613</v>
      </c>
      <c r="S117" s="47">
        <v>221.57499999999999</v>
      </c>
      <c r="T117" s="47">
        <v>133.6464</v>
      </c>
      <c r="U117" s="47">
        <v>180.08709999999999</v>
      </c>
      <c r="V117" s="47">
        <v>175.1343</v>
      </c>
      <c r="W117" s="47">
        <v>302.7783</v>
      </c>
      <c r="X117" s="47">
        <v>52.443100000000001</v>
      </c>
      <c r="Y117" s="47">
        <v>30.013300000000001</v>
      </c>
      <c r="Z117" s="47">
        <v>19.793700000000001</v>
      </c>
      <c r="AA117" s="47">
        <v>305.4144</v>
      </c>
      <c r="AB117" s="47">
        <v>49.807000000000002</v>
      </c>
      <c r="AC117" s="47">
        <v>305.4144</v>
      </c>
      <c r="AD117" s="47">
        <v>42.1175</v>
      </c>
      <c r="AE117" s="47">
        <v>137.96960000000001</v>
      </c>
      <c r="AF117" s="47">
        <v>104.7852</v>
      </c>
      <c r="AG117" s="47">
        <v>75.301900000000003</v>
      </c>
      <c r="AH117" s="47">
        <v>105.6195</v>
      </c>
      <c r="AI117" s="47">
        <v>74.467699999999994</v>
      </c>
      <c r="AJ117" s="47">
        <v>7.6894</v>
      </c>
      <c r="AK117" s="47">
        <v>167.44479999999999</v>
      </c>
      <c r="AL117" s="47">
        <v>90.024699999999996</v>
      </c>
      <c r="AM117" s="47">
        <v>85.1096</v>
      </c>
      <c r="AN117" s="47">
        <v>115.9555</v>
      </c>
      <c r="AO117" s="47">
        <v>59.178800000000003</v>
      </c>
      <c r="AP117" s="47">
        <v>165.66919999999999</v>
      </c>
      <c r="AQ117" s="47">
        <v>137.10910000000001</v>
      </c>
      <c r="AR117" s="47">
        <v>189.7405</v>
      </c>
      <c r="AS117" s="47">
        <v>113.0378</v>
      </c>
      <c r="AT117" s="47">
        <v>29.140699999999999</v>
      </c>
      <c r="AU117" s="47">
        <v>23.302399999999999</v>
      </c>
      <c r="AV117" s="47">
        <v>31.834499999999998</v>
      </c>
      <c r="AW117" s="47">
        <v>20.608599999999999</v>
      </c>
      <c r="AX117" s="47">
        <v>24.7197</v>
      </c>
      <c r="AY117" s="47">
        <v>25.087299999999999</v>
      </c>
      <c r="AZ117" s="47">
        <v>24.554400000000001</v>
      </c>
      <c r="BA117" s="47">
        <v>25.252600000000001</v>
      </c>
      <c r="BB117" s="47">
        <v>170.09020000000001</v>
      </c>
      <c r="BC117" s="47">
        <v>135.32419999999999</v>
      </c>
      <c r="BD117" s="47">
        <v>197.0206</v>
      </c>
      <c r="BE117" s="47">
        <v>108.3939</v>
      </c>
      <c r="BF117" s="47">
        <v>33.636200000000002</v>
      </c>
      <c r="BG117" s="47">
        <v>280.97219999999999</v>
      </c>
      <c r="BH117" s="47">
        <v>192.59559999999999</v>
      </c>
      <c r="BI117" s="47">
        <v>122.0128</v>
      </c>
      <c r="BJ117" s="47">
        <v>215.61670000000001</v>
      </c>
      <c r="BK117" s="47">
        <v>98.991699999999994</v>
      </c>
      <c r="BL117" s="47">
        <v>16.1708</v>
      </c>
      <c r="BM117" s="47">
        <v>24.442299999999999</v>
      </c>
      <c r="BN117" s="47">
        <v>2.2143000000000002</v>
      </c>
      <c r="BO117" s="47">
        <v>38.398699999999998</v>
      </c>
      <c r="BP117" s="47">
        <v>5.9581999999999997</v>
      </c>
      <c r="BQ117" s="47">
        <v>34.654800000000002</v>
      </c>
      <c r="BR117" s="47">
        <v>144.96700000000001</v>
      </c>
      <c r="BS117" s="47">
        <v>76.608000000000004</v>
      </c>
      <c r="BT117" s="47">
        <v>49.8429</v>
      </c>
      <c r="BU117" s="47">
        <v>83.8035</v>
      </c>
    </row>
    <row r="118" spans="1:73">
      <c r="A118" t="s">
        <v>521</v>
      </c>
      <c r="B118" t="s">
        <v>514</v>
      </c>
      <c r="C118" t="s">
        <v>65</v>
      </c>
      <c r="D118">
        <v>47</v>
      </c>
      <c r="F118" s="47">
        <v>8357.1090999999997</v>
      </c>
      <c r="G118" s="47">
        <v>4517.4403000000002</v>
      </c>
      <c r="H118" s="47">
        <v>1642.5630000000001</v>
      </c>
      <c r="I118" s="47">
        <v>2197.1057999999998</v>
      </c>
      <c r="J118" s="47">
        <v>4517.4403000000002</v>
      </c>
      <c r="K118" s="47">
        <v>3839.6687999999999</v>
      </c>
      <c r="L118" s="47">
        <v>3443.6039000000001</v>
      </c>
      <c r="M118" s="47">
        <v>4913.5051999999996</v>
      </c>
      <c r="N118" s="47">
        <v>5864.4148999999998</v>
      </c>
      <c r="O118" s="47">
        <v>1948.1193000000001</v>
      </c>
      <c r="P118" s="47">
        <v>544.57500000000005</v>
      </c>
      <c r="Q118" s="47">
        <v>7147.2266</v>
      </c>
      <c r="R118" s="47">
        <v>1209.8825999999999</v>
      </c>
      <c r="S118" s="47">
        <v>6315.7442000000001</v>
      </c>
      <c r="T118" s="47">
        <v>2041.3649</v>
      </c>
      <c r="U118" s="47">
        <v>3487.2453</v>
      </c>
      <c r="V118" s="47">
        <v>4869.8639000000003</v>
      </c>
      <c r="W118" s="47">
        <v>6774.4988999999996</v>
      </c>
      <c r="X118" s="47">
        <v>1582.6102000000001</v>
      </c>
      <c r="Y118" s="47">
        <v>782.94140000000004</v>
      </c>
      <c r="Z118" s="47">
        <v>946.79830000000004</v>
      </c>
      <c r="AA118" s="47">
        <v>6627.3693999999996</v>
      </c>
      <c r="AB118" s="47">
        <v>1729.7398000000001</v>
      </c>
      <c r="AC118" s="47">
        <v>6627.3693999999996</v>
      </c>
      <c r="AD118" s="47">
        <v>1101.5659000000001</v>
      </c>
      <c r="AE118" s="47">
        <v>2385.6794</v>
      </c>
      <c r="AF118" s="47">
        <v>2065.3712999999998</v>
      </c>
      <c r="AG118" s="47">
        <v>1421.874</v>
      </c>
      <c r="AH118" s="47">
        <v>2495.9304000000002</v>
      </c>
      <c r="AI118" s="47">
        <v>991.31489999999997</v>
      </c>
      <c r="AJ118" s="47">
        <v>628.1739</v>
      </c>
      <c r="AK118" s="47">
        <v>4241.6899999999996</v>
      </c>
      <c r="AL118" s="47">
        <v>2452.069</v>
      </c>
      <c r="AM118" s="47">
        <v>2417.7948000000001</v>
      </c>
      <c r="AN118" s="47">
        <v>3819.8139000000001</v>
      </c>
      <c r="AO118" s="47">
        <v>1050.05</v>
      </c>
      <c r="AP118" s="47">
        <v>3606.2141000000001</v>
      </c>
      <c r="AQ118" s="47">
        <v>3168.2847999999999</v>
      </c>
      <c r="AR118" s="47">
        <v>5176.4818999999998</v>
      </c>
      <c r="AS118" s="47">
        <v>1598.0170000000001</v>
      </c>
      <c r="AT118" s="47">
        <v>911.22619999999995</v>
      </c>
      <c r="AU118" s="47">
        <v>671.38400000000001</v>
      </c>
      <c r="AV118" s="47">
        <v>1139.2623000000001</v>
      </c>
      <c r="AW118" s="47">
        <v>443.34789999999998</v>
      </c>
      <c r="AX118" s="47">
        <v>748.03480000000002</v>
      </c>
      <c r="AY118" s="47">
        <v>981.70500000000004</v>
      </c>
      <c r="AZ118" s="47">
        <v>1041.2099000000001</v>
      </c>
      <c r="BA118" s="47">
        <v>688.52980000000002</v>
      </c>
      <c r="BB118" s="47">
        <v>3769.4056</v>
      </c>
      <c r="BC118" s="47">
        <v>2857.9638</v>
      </c>
      <c r="BD118" s="47">
        <v>5274.5343000000003</v>
      </c>
      <c r="BE118" s="47">
        <v>1352.835</v>
      </c>
      <c r="BF118" s="47">
        <v>1123.4273000000001</v>
      </c>
      <c r="BG118" s="47">
        <v>6023.7992999999997</v>
      </c>
      <c r="BH118" s="47">
        <v>4414.8717999999999</v>
      </c>
      <c r="BI118" s="47">
        <v>2732.3548000000001</v>
      </c>
      <c r="BJ118" s="47">
        <v>6026.8726999999999</v>
      </c>
      <c r="BK118" s="47">
        <v>1120.3539000000001</v>
      </c>
      <c r="BL118" s="47">
        <v>606.3125</v>
      </c>
      <c r="BM118" s="47">
        <v>603.57010000000002</v>
      </c>
      <c r="BN118" s="47">
        <v>102.5685</v>
      </c>
      <c r="BO118" s="47">
        <v>1107.3140000000001</v>
      </c>
      <c r="BP118" s="47">
        <v>288.8716</v>
      </c>
      <c r="BQ118" s="47">
        <v>921.01099999999997</v>
      </c>
      <c r="BR118" s="47">
        <v>4046.9739</v>
      </c>
      <c r="BS118" s="47">
        <v>2268.7703999999999</v>
      </c>
      <c r="BT118" s="47">
        <v>470.4665</v>
      </c>
      <c r="BU118" s="47">
        <v>1570.8984</v>
      </c>
    </row>
    <row r="119" spans="1:73">
      <c r="A119" t="s">
        <v>521</v>
      </c>
      <c r="B119" t="s">
        <v>514</v>
      </c>
      <c r="C119" t="s">
        <v>506</v>
      </c>
      <c r="D119">
        <v>48</v>
      </c>
      <c r="F119" s="47">
        <v>7128.0717999999997</v>
      </c>
      <c r="G119" s="47">
        <v>2410.7303000000002</v>
      </c>
      <c r="H119" s="47">
        <v>1772.7836</v>
      </c>
      <c r="I119" s="47">
        <v>2944.5578999999998</v>
      </c>
      <c r="J119" s="47">
        <v>2410.7303000000002</v>
      </c>
      <c r="K119" s="47">
        <v>4717.3415000000005</v>
      </c>
      <c r="L119" s="47">
        <v>1022.6271</v>
      </c>
      <c r="M119" s="47">
        <v>6105.4447</v>
      </c>
      <c r="N119" s="47">
        <v>3216.8735999999999</v>
      </c>
      <c r="O119" s="47">
        <v>2346.6547999999998</v>
      </c>
      <c r="P119" s="47">
        <v>1564.5435</v>
      </c>
      <c r="Q119" s="47">
        <v>4671.0573999999997</v>
      </c>
      <c r="R119" s="47">
        <v>2457.0144</v>
      </c>
      <c r="S119" s="47">
        <v>4274.2114000000001</v>
      </c>
      <c r="T119" s="47">
        <v>2853.8604999999998</v>
      </c>
      <c r="U119" s="47">
        <v>3421.3519000000001</v>
      </c>
      <c r="V119" s="47">
        <v>3706.7199000000001</v>
      </c>
      <c r="W119" s="47">
        <v>4968.0895</v>
      </c>
      <c r="X119" s="47">
        <v>2159.9823000000001</v>
      </c>
      <c r="Y119" s="47">
        <v>1591.0817999999999</v>
      </c>
      <c r="Z119" s="47">
        <v>1040.9684999999999</v>
      </c>
      <c r="AA119" s="47">
        <v>4496.0214999999998</v>
      </c>
      <c r="AB119" s="47">
        <v>2632.0504000000001</v>
      </c>
      <c r="AC119" s="47">
        <v>4496.0214999999998</v>
      </c>
      <c r="AD119" s="47">
        <v>1946.2754</v>
      </c>
      <c r="AE119" s="47">
        <v>1475.0764999999999</v>
      </c>
      <c r="AF119" s="47">
        <v>1240.5442</v>
      </c>
      <c r="AG119" s="47">
        <v>2180.8076999999998</v>
      </c>
      <c r="AH119" s="47">
        <v>1801.7530999999999</v>
      </c>
      <c r="AI119" s="47">
        <v>1619.5988</v>
      </c>
      <c r="AJ119" s="47">
        <v>685.7749</v>
      </c>
      <c r="AK119" s="47">
        <v>3020.9450000000002</v>
      </c>
      <c r="AL119" s="47">
        <v>1170.1860999999999</v>
      </c>
      <c r="AM119" s="47">
        <v>2536.5338000000002</v>
      </c>
      <c r="AN119" s="47">
        <v>2472.4582</v>
      </c>
      <c r="AO119" s="47">
        <v>1234.2617</v>
      </c>
      <c r="AP119" s="47">
        <v>1643.1433999999999</v>
      </c>
      <c r="AQ119" s="47">
        <v>3324.9461000000001</v>
      </c>
      <c r="AR119" s="47">
        <v>3168.7862</v>
      </c>
      <c r="AS119" s="47">
        <v>1799.3034</v>
      </c>
      <c r="AT119" s="47">
        <v>767.58690000000001</v>
      </c>
      <c r="AU119" s="47">
        <v>1392.3954000000001</v>
      </c>
      <c r="AV119" s="47">
        <v>1105.4251999999999</v>
      </c>
      <c r="AW119" s="47">
        <v>1054.5571</v>
      </c>
      <c r="AX119" s="47">
        <v>661.14700000000005</v>
      </c>
      <c r="AY119" s="47">
        <v>1970.9033999999999</v>
      </c>
      <c r="AZ119" s="47">
        <v>1135.0581</v>
      </c>
      <c r="BA119" s="47">
        <v>1496.9922999999999</v>
      </c>
      <c r="BB119" s="47">
        <v>1749.5834</v>
      </c>
      <c r="BC119" s="47">
        <v>2746.4380999999998</v>
      </c>
      <c r="BD119" s="47">
        <v>3139.1532999999999</v>
      </c>
      <c r="BE119" s="47">
        <v>1356.8681999999999</v>
      </c>
      <c r="BF119" s="47">
        <v>1020.6</v>
      </c>
      <c r="BG119" s="47">
        <v>3650.4573999999998</v>
      </c>
      <c r="BH119" s="47">
        <v>2223.6750000000002</v>
      </c>
      <c r="BI119" s="47">
        <v>2447.3824</v>
      </c>
      <c r="BJ119" s="47">
        <v>3726.3732</v>
      </c>
      <c r="BK119" s="47">
        <v>944.68420000000003</v>
      </c>
      <c r="BL119" s="47">
        <v>1611.4503999999999</v>
      </c>
      <c r="BM119" s="47">
        <v>845.56399999999996</v>
      </c>
      <c r="BN119" s="47">
        <v>187.05529999999999</v>
      </c>
      <c r="BO119" s="47">
        <v>2269.9591</v>
      </c>
      <c r="BP119" s="47">
        <v>547.83820000000003</v>
      </c>
      <c r="BQ119" s="47">
        <v>1909.1763000000001</v>
      </c>
      <c r="BR119" s="47">
        <v>1965.6719000000001</v>
      </c>
      <c r="BS119" s="47">
        <v>2308.5394999999999</v>
      </c>
      <c r="BT119" s="47">
        <v>445.05849999999998</v>
      </c>
      <c r="BU119" s="47">
        <v>2408.8020000000001</v>
      </c>
    </row>
    <row r="120" spans="1:73">
      <c r="A120" t="s">
        <v>521</v>
      </c>
      <c r="B120" t="s">
        <v>514</v>
      </c>
      <c r="C120" t="s">
        <v>507</v>
      </c>
      <c r="D120">
        <v>49</v>
      </c>
      <c r="F120" s="47">
        <v>4536.6540000000005</v>
      </c>
      <c r="G120" s="47">
        <v>2210.8337999999999</v>
      </c>
      <c r="H120" s="47">
        <v>976.58609999999999</v>
      </c>
      <c r="I120" s="47">
        <v>1349.2339999999999</v>
      </c>
      <c r="J120" s="47">
        <v>2210.8337999999999</v>
      </c>
      <c r="K120" s="47">
        <v>2325.8200999999999</v>
      </c>
      <c r="L120" s="47">
        <v>1050.4585999999999</v>
      </c>
      <c r="M120" s="47">
        <v>3486.1954000000001</v>
      </c>
      <c r="N120" s="47">
        <v>2561.761</v>
      </c>
      <c r="O120" s="47">
        <v>1273.4772</v>
      </c>
      <c r="P120" s="47">
        <v>701.41579999999999</v>
      </c>
      <c r="Q120" s="47">
        <v>3368.9005000000002</v>
      </c>
      <c r="R120" s="47">
        <v>1167.7535</v>
      </c>
      <c r="S120" s="47">
        <v>3142.8697000000002</v>
      </c>
      <c r="T120" s="47">
        <v>1393.7843</v>
      </c>
      <c r="U120" s="47">
        <v>2558.5812000000001</v>
      </c>
      <c r="V120" s="47">
        <v>1978.0727999999999</v>
      </c>
      <c r="W120" s="47">
        <v>3002.4702000000002</v>
      </c>
      <c r="X120" s="47">
        <v>1534.1838</v>
      </c>
      <c r="Y120" s="47">
        <v>1040.982</v>
      </c>
      <c r="Z120" s="47">
        <v>778.03629999999998</v>
      </c>
      <c r="AA120" s="47">
        <v>2717.6356999999998</v>
      </c>
      <c r="AB120" s="47">
        <v>1819.0183</v>
      </c>
      <c r="AC120" s="47">
        <v>2717.6356999999998</v>
      </c>
      <c r="AD120" s="47">
        <v>1412.0597</v>
      </c>
      <c r="AE120" s="47">
        <v>1146.5215000000001</v>
      </c>
      <c r="AF120" s="47">
        <v>1210.0689</v>
      </c>
      <c r="AG120" s="47">
        <v>1348.5121999999999</v>
      </c>
      <c r="AH120" s="47">
        <v>1613.1763000000001</v>
      </c>
      <c r="AI120" s="47">
        <v>945.4049</v>
      </c>
      <c r="AJ120" s="47">
        <v>406.95850000000002</v>
      </c>
      <c r="AK120" s="47">
        <v>1571.1143</v>
      </c>
      <c r="AL120" s="47">
        <v>1000.7649</v>
      </c>
      <c r="AM120" s="47">
        <v>977.30790000000002</v>
      </c>
      <c r="AN120" s="47">
        <v>1529.6932999999999</v>
      </c>
      <c r="AO120" s="47">
        <v>448.37939999999998</v>
      </c>
      <c r="AP120" s="47">
        <v>1531.5072</v>
      </c>
      <c r="AQ120" s="47">
        <v>1470.963</v>
      </c>
      <c r="AR120" s="47">
        <v>2185.3316</v>
      </c>
      <c r="AS120" s="47">
        <v>817.13850000000002</v>
      </c>
      <c r="AT120" s="47">
        <v>679.32669999999996</v>
      </c>
      <c r="AU120" s="47">
        <v>854.85709999999995</v>
      </c>
      <c r="AV120" s="47">
        <v>957.53809999999999</v>
      </c>
      <c r="AW120" s="47">
        <v>576.64580000000001</v>
      </c>
      <c r="AX120" s="47">
        <v>673.39099999999996</v>
      </c>
      <c r="AY120" s="47">
        <v>1145.6271999999999</v>
      </c>
      <c r="AZ120" s="47">
        <v>1015.6844</v>
      </c>
      <c r="BA120" s="47">
        <v>803.3338</v>
      </c>
      <c r="BB120" s="47">
        <v>1537.4428</v>
      </c>
      <c r="BC120" s="47">
        <v>1180.1929</v>
      </c>
      <c r="BD120" s="47">
        <v>2127.1851999999999</v>
      </c>
      <c r="BE120" s="47">
        <v>590.45050000000003</v>
      </c>
      <c r="BF120" s="47">
        <v>964.03989999999999</v>
      </c>
      <c r="BG120" s="47">
        <v>2404.8604999999998</v>
      </c>
      <c r="BH120" s="47">
        <v>2111.7845000000002</v>
      </c>
      <c r="BI120" s="47">
        <v>1257.116</v>
      </c>
      <c r="BJ120" s="47">
        <v>2824.4450999999999</v>
      </c>
      <c r="BK120" s="47">
        <v>544.45540000000005</v>
      </c>
      <c r="BL120" s="47">
        <v>854.97829999999999</v>
      </c>
      <c r="BM120" s="47">
        <v>312.77519999999998</v>
      </c>
      <c r="BN120" s="47">
        <v>99.049400000000006</v>
      </c>
      <c r="BO120" s="47">
        <v>1068.7040999999999</v>
      </c>
      <c r="BP120" s="47">
        <v>318.4246</v>
      </c>
      <c r="BQ120" s="47">
        <v>849.32889999999998</v>
      </c>
      <c r="BR120" s="47">
        <v>1964.912</v>
      </c>
      <c r="BS120" s="47">
        <v>1177.9576999999999</v>
      </c>
      <c r="BT120" s="47">
        <v>245.92179999999999</v>
      </c>
      <c r="BU120" s="47">
        <v>1147.8625</v>
      </c>
    </row>
    <row r="121" spans="1:73">
      <c r="A121" t="s">
        <v>521</v>
      </c>
      <c r="B121" t="s">
        <v>515</v>
      </c>
      <c r="C121" t="s">
        <v>0</v>
      </c>
      <c r="D121">
        <v>50</v>
      </c>
      <c r="F121" s="47">
        <v>27890.975900000001</v>
      </c>
      <c r="G121" s="47">
        <v>10613.258</v>
      </c>
      <c r="H121" s="47">
        <v>7629.1695</v>
      </c>
      <c r="I121" s="47">
        <v>9648.5483999999997</v>
      </c>
      <c r="J121" s="47">
        <v>10613.258</v>
      </c>
      <c r="K121" s="47">
        <v>17277.7179</v>
      </c>
      <c r="L121" s="47">
        <v>1035.2373</v>
      </c>
      <c r="M121" s="47">
        <v>26855.738600000001</v>
      </c>
      <c r="N121" s="47">
        <v>9415.3135000000002</v>
      </c>
      <c r="O121" s="47">
        <v>11650.237800000001</v>
      </c>
      <c r="P121" s="47">
        <v>6825.4246000000003</v>
      </c>
      <c r="Q121" s="47">
        <v>16545.485700000001</v>
      </c>
      <c r="R121" s="47">
        <v>11345.4902</v>
      </c>
      <c r="S121" s="47">
        <v>17210.535500000002</v>
      </c>
      <c r="T121" s="47">
        <v>10680.4403</v>
      </c>
      <c r="U121" s="47">
        <v>14230.141900000001</v>
      </c>
      <c r="V121" s="47">
        <v>13660.834000000001</v>
      </c>
      <c r="W121" s="47">
        <v>10483.653700000001</v>
      </c>
      <c r="X121" s="47">
        <v>17407.322199999999</v>
      </c>
      <c r="Y121" s="47">
        <v>9951.8719999999994</v>
      </c>
      <c r="Z121" s="47">
        <v>4547.4215000000004</v>
      </c>
      <c r="AA121" s="47">
        <v>13391.6824</v>
      </c>
      <c r="AB121" s="47">
        <v>14499.2935</v>
      </c>
      <c r="AC121" s="47">
        <v>13391.6824</v>
      </c>
      <c r="AD121" s="47">
        <v>9029.268</v>
      </c>
      <c r="AE121" s="47">
        <v>5200.8738999999996</v>
      </c>
      <c r="AF121" s="47">
        <v>5690.0649999999996</v>
      </c>
      <c r="AG121" s="47">
        <v>8540.0769</v>
      </c>
      <c r="AH121" s="47">
        <v>8306.9717000000001</v>
      </c>
      <c r="AI121" s="47">
        <v>5923.1701999999996</v>
      </c>
      <c r="AJ121" s="47">
        <v>5470.0254999999997</v>
      </c>
      <c r="AK121" s="47">
        <v>8190.8085000000001</v>
      </c>
      <c r="AL121" s="47">
        <v>4923.1930000000002</v>
      </c>
      <c r="AM121" s="47">
        <v>8737.6409999999996</v>
      </c>
      <c r="AN121" s="47">
        <v>8903.5638999999992</v>
      </c>
      <c r="AO121" s="47">
        <v>4757.2700999999997</v>
      </c>
      <c r="AP121" s="47">
        <v>3913.529</v>
      </c>
      <c r="AQ121" s="47">
        <v>6570.1247000000003</v>
      </c>
      <c r="AR121" s="47">
        <v>6931.1611999999996</v>
      </c>
      <c r="AS121" s="47">
        <v>3552.4924999999998</v>
      </c>
      <c r="AT121" s="47">
        <v>6699.7290000000003</v>
      </c>
      <c r="AU121" s="47">
        <v>10707.593199999999</v>
      </c>
      <c r="AV121" s="47">
        <v>10279.374299999999</v>
      </c>
      <c r="AW121" s="47">
        <v>7127.9477999999999</v>
      </c>
      <c r="AX121" s="47">
        <v>5059.7286999999997</v>
      </c>
      <c r="AY121" s="47">
        <v>9439.5648000000001</v>
      </c>
      <c r="AZ121" s="47">
        <v>8477.8011999999999</v>
      </c>
      <c r="BA121" s="47">
        <v>6021.4924000000001</v>
      </c>
      <c r="BB121" s="47">
        <v>5553.5293000000001</v>
      </c>
      <c r="BC121" s="47">
        <v>7838.1531000000004</v>
      </c>
      <c r="BD121" s="47">
        <v>8732.7343999999994</v>
      </c>
      <c r="BE121" s="47">
        <v>4658.9480000000003</v>
      </c>
      <c r="BF121" s="47">
        <v>6793.9704000000002</v>
      </c>
      <c r="BG121" s="47">
        <v>9751.5152999999991</v>
      </c>
      <c r="BH121" s="47">
        <v>9646.1124</v>
      </c>
      <c r="BI121" s="47">
        <v>6899.3733000000002</v>
      </c>
      <c r="BJ121" s="47">
        <v>12985.634700000001</v>
      </c>
      <c r="BK121" s="47">
        <v>3559.8510000000001</v>
      </c>
      <c r="BL121" s="47">
        <v>7705.3230999999996</v>
      </c>
      <c r="BM121" s="47">
        <v>3640.1669999999999</v>
      </c>
      <c r="BN121" s="47">
        <v>967.14549999999997</v>
      </c>
      <c r="BO121" s="47">
        <v>10378.3446</v>
      </c>
      <c r="BP121" s="47">
        <v>4224.9008000000003</v>
      </c>
      <c r="BQ121" s="47">
        <v>7120.5892999999996</v>
      </c>
      <c r="BR121" s="47">
        <v>8908.0503000000008</v>
      </c>
      <c r="BS121" s="47">
        <v>8302.4851999999992</v>
      </c>
      <c r="BT121" s="47">
        <v>1705.2076</v>
      </c>
      <c r="BU121" s="47">
        <v>8975.2327000000005</v>
      </c>
    </row>
    <row r="122" spans="1:73">
      <c r="A122" t="s">
        <v>521</v>
      </c>
      <c r="B122" t="s">
        <v>515</v>
      </c>
      <c r="C122" t="s">
        <v>1</v>
      </c>
      <c r="D122">
        <v>51</v>
      </c>
      <c r="F122" s="47">
        <v>10458.413200000001</v>
      </c>
      <c r="G122" s="47">
        <v>2543.5619000000002</v>
      </c>
      <c r="H122" s="47">
        <v>3171.8119999999999</v>
      </c>
      <c r="I122" s="47">
        <v>4743.0393999999997</v>
      </c>
      <c r="J122" s="47">
        <v>2543.5619000000002</v>
      </c>
      <c r="K122" s="47">
        <v>7914.8513999999996</v>
      </c>
      <c r="L122" s="47">
        <v>43.855699999999999</v>
      </c>
      <c r="M122" s="47">
        <v>10414.557500000001</v>
      </c>
      <c r="N122" s="47">
        <v>2505.4839000000002</v>
      </c>
      <c r="O122" s="47">
        <v>5425.2978000000003</v>
      </c>
      <c r="P122" s="47">
        <v>2527.6315</v>
      </c>
      <c r="Q122" s="47">
        <v>5773.1570000000002</v>
      </c>
      <c r="R122" s="47">
        <v>4685.2561999999998</v>
      </c>
      <c r="S122" s="47">
        <v>5159.9439000000002</v>
      </c>
      <c r="T122" s="47">
        <v>5298.4694</v>
      </c>
      <c r="U122" s="47">
        <v>5571.3730999999998</v>
      </c>
      <c r="V122" s="47">
        <v>4887.0402000000004</v>
      </c>
      <c r="W122" s="47">
        <v>3899.0569999999998</v>
      </c>
      <c r="X122" s="47">
        <v>6559.3562000000002</v>
      </c>
      <c r="Y122" s="47">
        <v>2264.3573999999999</v>
      </c>
      <c r="Z122" s="47">
        <v>744.98230000000001</v>
      </c>
      <c r="AA122" s="47">
        <v>7449.0735000000004</v>
      </c>
      <c r="AB122" s="47">
        <v>3009.3398000000002</v>
      </c>
      <c r="AC122" s="47">
        <v>7449.0735000000004</v>
      </c>
      <c r="AD122" s="47">
        <v>2247.0500999999999</v>
      </c>
      <c r="AE122" s="47">
        <v>3324.3229999999999</v>
      </c>
      <c r="AF122" s="47">
        <v>1523.3534</v>
      </c>
      <c r="AG122" s="47">
        <v>4048.0196999999998</v>
      </c>
      <c r="AH122" s="47">
        <v>2697.8539999999998</v>
      </c>
      <c r="AI122" s="47">
        <v>2873.5191</v>
      </c>
      <c r="AJ122" s="47">
        <v>762.28970000000004</v>
      </c>
      <c r="AK122" s="47">
        <v>4124.7505000000001</v>
      </c>
      <c r="AL122" s="47">
        <v>1020.2085</v>
      </c>
      <c r="AM122" s="47">
        <v>3866.8317000000002</v>
      </c>
      <c r="AN122" s="47">
        <v>2462.0898999999999</v>
      </c>
      <c r="AO122" s="47">
        <v>2424.9503</v>
      </c>
      <c r="AP122" s="47">
        <v>851.68600000000004</v>
      </c>
      <c r="AQ122" s="47">
        <v>3047.3710000000001</v>
      </c>
      <c r="AR122" s="47">
        <v>2036.4848999999999</v>
      </c>
      <c r="AS122" s="47">
        <v>1862.5721000000001</v>
      </c>
      <c r="AT122" s="47">
        <v>1691.8759</v>
      </c>
      <c r="AU122" s="47">
        <v>4867.4803000000002</v>
      </c>
      <c r="AV122" s="47">
        <v>3123.4589000000001</v>
      </c>
      <c r="AW122" s="47">
        <v>3435.8973000000001</v>
      </c>
      <c r="AX122" s="47">
        <v>793.61220000000003</v>
      </c>
      <c r="AY122" s="47">
        <v>2215.7276000000002</v>
      </c>
      <c r="AZ122" s="47">
        <v>1250.7086999999999</v>
      </c>
      <c r="BA122" s="47">
        <v>1758.6310000000001</v>
      </c>
      <c r="BB122" s="47">
        <v>1749.9496999999999</v>
      </c>
      <c r="BC122" s="47">
        <v>5699.1238000000003</v>
      </c>
      <c r="BD122" s="47">
        <v>3909.2352000000001</v>
      </c>
      <c r="BE122" s="47">
        <v>3539.8382999999999</v>
      </c>
      <c r="BF122" s="47">
        <v>1323.8005000000001</v>
      </c>
      <c r="BG122" s="47">
        <v>4449.3564999999999</v>
      </c>
      <c r="BH122" s="47">
        <v>2358.8721</v>
      </c>
      <c r="BI122" s="47">
        <v>3414.2849000000001</v>
      </c>
      <c r="BJ122" s="47">
        <v>3872.3436000000002</v>
      </c>
      <c r="BK122" s="47">
        <v>1900.8134</v>
      </c>
      <c r="BL122" s="47">
        <v>1685.5391999999999</v>
      </c>
      <c r="BM122" s="47">
        <v>2999.7170000000001</v>
      </c>
      <c r="BN122" s="47">
        <v>184.68979999999999</v>
      </c>
      <c r="BO122" s="47">
        <v>4500.5664999999999</v>
      </c>
      <c r="BP122" s="47">
        <v>1287.6003000000001</v>
      </c>
      <c r="BQ122" s="47">
        <v>3397.6559999999999</v>
      </c>
      <c r="BR122" s="47">
        <v>2016.1405</v>
      </c>
      <c r="BS122" s="47">
        <v>3143.8033999999998</v>
      </c>
      <c r="BT122" s="47">
        <v>527.42139999999995</v>
      </c>
      <c r="BU122" s="47">
        <v>4771.0479999999998</v>
      </c>
    </row>
    <row r="123" spans="1:73">
      <c r="A123" t="s">
        <v>521</v>
      </c>
      <c r="B123" t="s">
        <v>515</v>
      </c>
      <c r="C123" t="s">
        <v>505</v>
      </c>
      <c r="D123">
        <v>52</v>
      </c>
      <c r="F123" s="47">
        <v>28093.9372</v>
      </c>
      <c r="G123" s="47">
        <v>9566.0656999999992</v>
      </c>
      <c r="H123" s="47">
        <v>7735.5196999999998</v>
      </c>
      <c r="I123" s="47">
        <v>10792.3518</v>
      </c>
      <c r="J123" s="47">
        <v>9566.0656999999992</v>
      </c>
      <c r="K123" s="47">
        <v>18527.871500000001</v>
      </c>
      <c r="L123" s="47">
        <v>901.58439999999996</v>
      </c>
      <c r="M123" s="47">
        <v>27192.352800000001</v>
      </c>
      <c r="N123" s="47">
        <v>7209.9978000000001</v>
      </c>
      <c r="O123" s="47">
        <v>11209.511699999999</v>
      </c>
      <c r="P123" s="47">
        <v>9674.4277000000002</v>
      </c>
      <c r="Q123" s="47">
        <v>13682.198899999999</v>
      </c>
      <c r="R123" s="47">
        <v>14411.738300000001</v>
      </c>
      <c r="S123" s="47">
        <v>16265.152400000001</v>
      </c>
      <c r="T123" s="47">
        <v>11828.784900000001</v>
      </c>
      <c r="U123" s="47">
        <v>15699.0466</v>
      </c>
      <c r="V123" s="47">
        <v>12394.890600000001</v>
      </c>
      <c r="W123" s="47">
        <v>8336.9909000000007</v>
      </c>
      <c r="X123" s="47">
        <v>19756.946400000001</v>
      </c>
      <c r="Y123" s="47">
        <v>14483.6258</v>
      </c>
      <c r="Z123" s="47">
        <v>5067.6421</v>
      </c>
      <c r="AA123" s="47">
        <v>8542.6694000000007</v>
      </c>
      <c r="AB123" s="47">
        <v>19551.267899999999</v>
      </c>
      <c r="AC123" s="47">
        <v>8542.6694000000007</v>
      </c>
      <c r="AD123" s="47">
        <v>12479.767400000001</v>
      </c>
      <c r="AE123" s="47">
        <v>3219.2791999999999</v>
      </c>
      <c r="AF123" s="47">
        <v>5314.4904999999999</v>
      </c>
      <c r="AG123" s="47">
        <v>10384.5561</v>
      </c>
      <c r="AH123" s="47">
        <v>8648.8683000000001</v>
      </c>
      <c r="AI123" s="47">
        <v>7050.1782999999996</v>
      </c>
      <c r="AJ123" s="47">
        <v>7071.5005000000001</v>
      </c>
      <c r="AK123" s="47">
        <v>5323.3901999999998</v>
      </c>
      <c r="AL123" s="47">
        <v>4251.5752000000002</v>
      </c>
      <c r="AM123" s="47">
        <v>8143.3154999999997</v>
      </c>
      <c r="AN123" s="47">
        <v>7616.2840999999999</v>
      </c>
      <c r="AO123" s="47">
        <v>4778.6064999999999</v>
      </c>
      <c r="AP123" s="47">
        <v>3077.3914</v>
      </c>
      <c r="AQ123" s="47">
        <v>5259.5995000000003</v>
      </c>
      <c r="AR123" s="47">
        <v>5204.4489000000003</v>
      </c>
      <c r="AS123" s="47">
        <v>3132.5419000000002</v>
      </c>
      <c r="AT123" s="47">
        <v>6488.6742999999997</v>
      </c>
      <c r="AU123" s="47">
        <v>13268.272000000001</v>
      </c>
      <c r="AV123" s="47">
        <v>11060.7034</v>
      </c>
      <c r="AW123" s="47">
        <v>8696.2428999999993</v>
      </c>
      <c r="AX123" s="47">
        <v>6202.9062999999996</v>
      </c>
      <c r="AY123" s="47">
        <v>13348.3616</v>
      </c>
      <c r="AZ123" s="47">
        <v>10887.707899999999</v>
      </c>
      <c r="BA123" s="47">
        <v>8663.56</v>
      </c>
      <c r="BB123" s="47">
        <v>3363.1594</v>
      </c>
      <c r="BC123" s="47">
        <v>5179.5099</v>
      </c>
      <c r="BD123" s="47">
        <v>5377.4444999999996</v>
      </c>
      <c r="BE123" s="47">
        <v>3165.2248</v>
      </c>
      <c r="BF123" s="47">
        <v>7783.0164000000004</v>
      </c>
      <c r="BG123" s="47">
        <v>5899.1824999999999</v>
      </c>
      <c r="BH123" s="47">
        <v>8243.3261999999995</v>
      </c>
      <c r="BI123" s="47">
        <v>5438.8726999999999</v>
      </c>
      <c r="BJ123" s="47">
        <v>10934.949699999999</v>
      </c>
      <c r="BK123" s="47">
        <v>2747.2492000000002</v>
      </c>
      <c r="BL123" s="47">
        <v>11768.251399999999</v>
      </c>
      <c r="BM123" s="47">
        <v>2643.4868999999999</v>
      </c>
      <c r="BN123" s="47">
        <v>1322.7394999999999</v>
      </c>
      <c r="BO123" s="47">
        <v>13088.998799999999</v>
      </c>
      <c r="BP123" s="47">
        <v>5330.2026999999998</v>
      </c>
      <c r="BQ123" s="47">
        <v>9081.5355999999992</v>
      </c>
      <c r="BR123" s="47">
        <v>7991.1405000000004</v>
      </c>
      <c r="BS123" s="47">
        <v>8274.0118999999995</v>
      </c>
      <c r="BT123" s="47">
        <v>1574.9251999999999</v>
      </c>
      <c r="BU123" s="47">
        <v>10253.8596</v>
      </c>
    </row>
    <row r="124" spans="1:73">
      <c r="A124" t="s">
        <v>521</v>
      </c>
      <c r="B124" t="s">
        <v>515</v>
      </c>
      <c r="C124" t="s">
        <v>74</v>
      </c>
      <c r="D124">
        <v>53</v>
      </c>
      <c r="F124" s="47">
        <v>2348.0898000000002</v>
      </c>
      <c r="G124" s="47">
        <v>452.23880000000003</v>
      </c>
      <c r="H124" s="47">
        <v>594.60410000000002</v>
      </c>
      <c r="I124" s="47">
        <v>1301.2467999999999</v>
      </c>
      <c r="J124" s="47">
        <v>452.23880000000003</v>
      </c>
      <c r="K124" s="47">
        <v>1895.8510000000001</v>
      </c>
      <c r="L124" s="47">
        <v>82.784999999999997</v>
      </c>
      <c r="M124" s="47">
        <v>2265.3047999999999</v>
      </c>
      <c r="N124" s="47">
        <v>375.01499999999999</v>
      </c>
      <c r="O124" s="47">
        <v>937.15689999999995</v>
      </c>
      <c r="P124" s="47">
        <v>1035.9177999999999</v>
      </c>
      <c r="Q124" s="47">
        <v>870.16510000000005</v>
      </c>
      <c r="R124" s="47">
        <v>1477.9247</v>
      </c>
      <c r="S124" s="47">
        <v>1182.1977999999999</v>
      </c>
      <c r="T124" s="47">
        <v>1165.8920000000001</v>
      </c>
      <c r="U124" s="47">
        <v>1032.8124</v>
      </c>
      <c r="V124" s="47">
        <v>1315.2773999999999</v>
      </c>
      <c r="W124" s="47">
        <v>883.57510000000002</v>
      </c>
      <c r="X124" s="47">
        <v>1464.5146999999999</v>
      </c>
      <c r="Y124" s="47">
        <v>1216.1261</v>
      </c>
      <c r="Z124" s="47">
        <v>324.4495</v>
      </c>
      <c r="AA124" s="47">
        <v>807.51419999999996</v>
      </c>
      <c r="AB124" s="47">
        <v>1540.5755999999999</v>
      </c>
      <c r="AC124" s="47">
        <v>807.51419999999996</v>
      </c>
      <c r="AD124" s="47">
        <v>818.43119999999999</v>
      </c>
      <c r="AE124" s="47">
        <v>214.38120000000001</v>
      </c>
      <c r="AF124" s="47">
        <v>198.65479999999999</v>
      </c>
      <c r="AG124" s="47">
        <v>834.1576</v>
      </c>
      <c r="AH124" s="47">
        <v>441.15289999999999</v>
      </c>
      <c r="AI124" s="47">
        <v>591.65940000000001</v>
      </c>
      <c r="AJ124" s="47">
        <v>722.14440000000002</v>
      </c>
      <c r="AK124" s="47">
        <v>593.13300000000004</v>
      </c>
      <c r="AL124" s="47">
        <v>253.584</v>
      </c>
      <c r="AM124" s="47">
        <v>1061.6934000000001</v>
      </c>
      <c r="AN124" s="47">
        <v>741.04480000000001</v>
      </c>
      <c r="AO124" s="47">
        <v>574.23260000000005</v>
      </c>
      <c r="AP124" s="47">
        <v>183.4033</v>
      </c>
      <c r="AQ124" s="47">
        <v>700.17190000000005</v>
      </c>
      <c r="AR124" s="47">
        <v>513.36149999999998</v>
      </c>
      <c r="AS124" s="47">
        <v>370.21359999999999</v>
      </c>
      <c r="AT124" s="47">
        <v>268.8356</v>
      </c>
      <c r="AU124" s="47">
        <v>1195.6791000000001</v>
      </c>
      <c r="AV124" s="47">
        <v>668.83630000000005</v>
      </c>
      <c r="AW124" s="47">
        <v>795.67840000000001</v>
      </c>
      <c r="AX124" s="47">
        <v>262.25150000000002</v>
      </c>
      <c r="AY124" s="47">
        <v>1278.3241</v>
      </c>
      <c r="AZ124" s="47">
        <v>708.70590000000004</v>
      </c>
      <c r="BA124" s="47">
        <v>831.86969999999997</v>
      </c>
      <c r="BB124" s="47">
        <v>189.9873</v>
      </c>
      <c r="BC124" s="47">
        <v>617.52689999999996</v>
      </c>
      <c r="BD124" s="47">
        <v>473.49189999999999</v>
      </c>
      <c r="BE124" s="47">
        <v>334.02229999999997</v>
      </c>
      <c r="BF124" s="47">
        <v>392.54660000000001</v>
      </c>
      <c r="BG124" s="47">
        <v>477.61849999999998</v>
      </c>
      <c r="BH124" s="47">
        <v>363.685</v>
      </c>
      <c r="BI124" s="47">
        <v>506.48009999999999</v>
      </c>
      <c r="BJ124" s="47">
        <v>646.31010000000003</v>
      </c>
      <c r="BK124" s="47">
        <v>223.85499999999999</v>
      </c>
      <c r="BL124" s="47">
        <v>1148.029</v>
      </c>
      <c r="BM124" s="47">
        <v>329.89569999999998</v>
      </c>
      <c r="BN124" s="47">
        <v>88.553799999999995</v>
      </c>
      <c r="BO124" s="47">
        <v>1389.3708999999999</v>
      </c>
      <c r="BP124" s="47">
        <v>535.8877</v>
      </c>
      <c r="BQ124" s="47">
        <v>942.03700000000003</v>
      </c>
      <c r="BR124" s="47">
        <v>365.06560000000002</v>
      </c>
      <c r="BS124" s="47">
        <v>817.13220000000001</v>
      </c>
      <c r="BT124" s="47">
        <v>87.173199999999994</v>
      </c>
      <c r="BU124" s="47">
        <v>1078.7188000000001</v>
      </c>
    </row>
    <row r="125" spans="1:73">
      <c r="A125" t="s">
        <v>521</v>
      </c>
      <c r="B125" t="s">
        <v>515</v>
      </c>
      <c r="C125" t="s">
        <v>65</v>
      </c>
      <c r="D125">
        <v>54</v>
      </c>
      <c r="F125" s="47">
        <v>12037.6132</v>
      </c>
      <c r="G125" s="47">
        <v>5523.9072999999999</v>
      </c>
      <c r="H125" s="47">
        <v>2780.8036999999999</v>
      </c>
      <c r="I125" s="47">
        <v>3732.9022</v>
      </c>
      <c r="J125" s="47">
        <v>5523.9072999999999</v>
      </c>
      <c r="K125" s="47">
        <v>6513.7058999999999</v>
      </c>
      <c r="L125" s="47">
        <v>2530.3249999999998</v>
      </c>
      <c r="M125" s="47">
        <v>9507.2882000000009</v>
      </c>
      <c r="N125" s="47">
        <v>6020.1756999999998</v>
      </c>
      <c r="O125" s="47">
        <v>4066.6493</v>
      </c>
      <c r="P125" s="47">
        <v>1950.7882999999999</v>
      </c>
      <c r="Q125" s="47">
        <v>8563.7697000000007</v>
      </c>
      <c r="R125" s="47">
        <v>3473.8436000000002</v>
      </c>
      <c r="S125" s="47">
        <v>8210.9524000000001</v>
      </c>
      <c r="T125" s="47">
        <v>3826.6608000000001</v>
      </c>
      <c r="U125" s="47">
        <v>4215.6175000000003</v>
      </c>
      <c r="V125" s="47">
        <v>7821.9957000000004</v>
      </c>
      <c r="W125" s="47">
        <v>6049.1144000000004</v>
      </c>
      <c r="X125" s="47">
        <v>5988.4988999999996</v>
      </c>
      <c r="Y125" s="47">
        <v>2752.3627000000001</v>
      </c>
      <c r="Z125" s="47">
        <v>1624.5038</v>
      </c>
      <c r="AA125" s="47">
        <v>7660.7467999999999</v>
      </c>
      <c r="AB125" s="47">
        <v>4376.8663999999999</v>
      </c>
      <c r="AC125" s="47">
        <v>7660.7467999999999</v>
      </c>
      <c r="AD125" s="47">
        <v>2375.3415</v>
      </c>
      <c r="AE125" s="47">
        <v>1840.2760000000001</v>
      </c>
      <c r="AF125" s="47">
        <v>1950.1904</v>
      </c>
      <c r="AG125" s="47">
        <v>2265.4270999999999</v>
      </c>
      <c r="AH125" s="47">
        <v>2673.9297000000001</v>
      </c>
      <c r="AI125" s="47">
        <v>1541.6877999999999</v>
      </c>
      <c r="AJ125" s="47">
        <v>2001.5248999999999</v>
      </c>
      <c r="AK125" s="47">
        <v>5820.4708000000001</v>
      </c>
      <c r="AL125" s="47">
        <v>3573.7168999999999</v>
      </c>
      <c r="AM125" s="47">
        <v>4248.2788</v>
      </c>
      <c r="AN125" s="47">
        <v>5537.0227000000004</v>
      </c>
      <c r="AO125" s="47">
        <v>2284.973</v>
      </c>
      <c r="AP125" s="47">
        <v>2809.3890000000001</v>
      </c>
      <c r="AQ125" s="47">
        <v>3239.7253000000001</v>
      </c>
      <c r="AR125" s="47">
        <v>4408.6307999999999</v>
      </c>
      <c r="AS125" s="47">
        <v>1640.4836</v>
      </c>
      <c r="AT125" s="47">
        <v>2714.5183000000002</v>
      </c>
      <c r="AU125" s="47">
        <v>3273.9805999999999</v>
      </c>
      <c r="AV125" s="47">
        <v>3802.3216000000002</v>
      </c>
      <c r="AW125" s="47">
        <v>2186.1772000000001</v>
      </c>
      <c r="AX125" s="47">
        <v>1988.1139000000001</v>
      </c>
      <c r="AY125" s="47">
        <v>2388.7525000000001</v>
      </c>
      <c r="AZ125" s="47">
        <v>2757.7613000000001</v>
      </c>
      <c r="BA125" s="47">
        <v>1619.1051</v>
      </c>
      <c r="BB125" s="47">
        <v>3535.7934</v>
      </c>
      <c r="BC125" s="47">
        <v>4124.9534000000003</v>
      </c>
      <c r="BD125" s="47">
        <v>5453.1911</v>
      </c>
      <c r="BE125" s="47">
        <v>2207.5556999999999</v>
      </c>
      <c r="BF125" s="47">
        <v>2535.1006000000002</v>
      </c>
      <c r="BG125" s="47">
        <v>6028.6691000000001</v>
      </c>
      <c r="BH125" s="47">
        <v>5263.1225000000004</v>
      </c>
      <c r="BI125" s="47">
        <v>3300.6471999999999</v>
      </c>
      <c r="BJ125" s="47">
        <v>7106.7439000000004</v>
      </c>
      <c r="BK125" s="47">
        <v>1457.0257999999999</v>
      </c>
      <c r="BL125" s="47">
        <v>1841.7657999999999</v>
      </c>
      <c r="BM125" s="47">
        <v>1632.0777</v>
      </c>
      <c r="BN125" s="47">
        <v>260.78480000000002</v>
      </c>
      <c r="BO125" s="47">
        <v>3213.0587</v>
      </c>
      <c r="BP125" s="47">
        <v>1104.2085</v>
      </c>
      <c r="BQ125" s="47">
        <v>2369.6350000000002</v>
      </c>
      <c r="BR125" s="47">
        <v>4956.0808999999999</v>
      </c>
      <c r="BS125" s="47">
        <v>3254.8715999999999</v>
      </c>
      <c r="BT125" s="47">
        <v>567.82650000000001</v>
      </c>
      <c r="BU125" s="47">
        <v>3258.8343</v>
      </c>
    </row>
    <row r="126" spans="1:73">
      <c r="A126" t="s">
        <v>521</v>
      </c>
      <c r="B126" t="s">
        <v>515</v>
      </c>
      <c r="C126" t="s">
        <v>506</v>
      </c>
      <c r="D126">
        <v>55</v>
      </c>
      <c r="F126" s="47">
        <v>8380.5054</v>
      </c>
      <c r="G126" s="47">
        <v>2724.8991999999998</v>
      </c>
      <c r="H126" s="47">
        <v>1983.4866999999999</v>
      </c>
      <c r="I126" s="47">
        <v>3672.1194</v>
      </c>
      <c r="J126" s="47">
        <v>2724.8991999999998</v>
      </c>
      <c r="K126" s="47">
        <v>5655.6061</v>
      </c>
      <c r="L126" s="47">
        <v>729.56</v>
      </c>
      <c r="M126" s="47">
        <v>7650.9453000000003</v>
      </c>
      <c r="N126" s="47">
        <v>2922.2323999999999</v>
      </c>
      <c r="O126" s="47">
        <v>2971.0050000000001</v>
      </c>
      <c r="P126" s="47">
        <v>2487.268</v>
      </c>
      <c r="Q126" s="47">
        <v>4679.3271000000004</v>
      </c>
      <c r="R126" s="47">
        <v>3701.1783</v>
      </c>
      <c r="S126" s="47">
        <v>4448.9686000000002</v>
      </c>
      <c r="T126" s="47">
        <v>3931.5367000000001</v>
      </c>
      <c r="U126" s="47">
        <v>4255.0328</v>
      </c>
      <c r="V126" s="47">
        <v>4125.4724999999999</v>
      </c>
      <c r="W126" s="47">
        <v>3773.9868999999999</v>
      </c>
      <c r="X126" s="47">
        <v>4606.5183999999999</v>
      </c>
      <c r="Y126" s="47">
        <v>2870.7134000000001</v>
      </c>
      <c r="Z126" s="47">
        <v>1283.3676</v>
      </c>
      <c r="AA126" s="47">
        <v>4226.4242999999997</v>
      </c>
      <c r="AB126" s="47">
        <v>4154.0811000000003</v>
      </c>
      <c r="AC126" s="47">
        <v>4226.4242999999997</v>
      </c>
      <c r="AD126" s="47">
        <v>2920.0391</v>
      </c>
      <c r="AE126" s="47">
        <v>1334.9937</v>
      </c>
      <c r="AF126" s="47">
        <v>1415.7320999999999</v>
      </c>
      <c r="AG126" s="47">
        <v>2839.3008</v>
      </c>
      <c r="AH126" s="47">
        <v>1944.9454000000001</v>
      </c>
      <c r="AI126" s="47">
        <v>2310.0873999999999</v>
      </c>
      <c r="AJ126" s="47">
        <v>1234.0418999999999</v>
      </c>
      <c r="AK126" s="47">
        <v>2891.4306000000001</v>
      </c>
      <c r="AL126" s="47">
        <v>1309.1672000000001</v>
      </c>
      <c r="AM126" s="47">
        <v>2816.3054000000002</v>
      </c>
      <c r="AN126" s="47">
        <v>2504.0232000000001</v>
      </c>
      <c r="AO126" s="47">
        <v>1621.4493</v>
      </c>
      <c r="AP126" s="47">
        <v>1243.4386</v>
      </c>
      <c r="AQ126" s="47">
        <v>2530.5482999999999</v>
      </c>
      <c r="AR126" s="47">
        <v>2187.8290999999999</v>
      </c>
      <c r="AS126" s="47">
        <v>1586.1578</v>
      </c>
      <c r="AT126" s="47">
        <v>1481.4606000000001</v>
      </c>
      <c r="AU126" s="47">
        <v>3125.0578</v>
      </c>
      <c r="AV126" s="47">
        <v>2261.1395000000002</v>
      </c>
      <c r="AW126" s="47">
        <v>2345.3789000000002</v>
      </c>
      <c r="AX126" s="47">
        <v>1243.9884999999999</v>
      </c>
      <c r="AY126" s="47">
        <v>2910.0925000000002</v>
      </c>
      <c r="AZ126" s="47">
        <v>1894.9663</v>
      </c>
      <c r="BA126" s="47">
        <v>2259.1147999999998</v>
      </c>
      <c r="BB126" s="47">
        <v>1480.9106999999999</v>
      </c>
      <c r="BC126" s="47">
        <v>2745.5136000000002</v>
      </c>
      <c r="BD126" s="47">
        <v>2554.0023999999999</v>
      </c>
      <c r="BE126" s="47">
        <v>1672.4219000000001</v>
      </c>
      <c r="BF126" s="47">
        <v>1642.4668999999999</v>
      </c>
      <c r="BG126" s="47">
        <v>3036.8602000000001</v>
      </c>
      <c r="BH126" s="47">
        <v>2470.2773999999999</v>
      </c>
      <c r="BI126" s="47">
        <v>2209.0497</v>
      </c>
      <c r="BJ126" s="47">
        <v>3587.4270999999999</v>
      </c>
      <c r="BK126" s="47">
        <v>1091.9000000000001</v>
      </c>
      <c r="BL126" s="47">
        <v>2511.6142</v>
      </c>
      <c r="BM126" s="47">
        <v>1189.5641000000001</v>
      </c>
      <c r="BN126" s="47">
        <v>254.62180000000001</v>
      </c>
      <c r="BO126" s="47">
        <v>3446.5563999999999</v>
      </c>
      <c r="BP126" s="47">
        <v>861.54150000000004</v>
      </c>
      <c r="BQ126" s="47">
        <v>2839.6367</v>
      </c>
      <c r="BR126" s="47">
        <v>2238.8942999999999</v>
      </c>
      <c r="BS126" s="47">
        <v>2210.0743000000002</v>
      </c>
      <c r="BT126" s="47">
        <v>486.00490000000002</v>
      </c>
      <c r="BU126" s="47">
        <v>3445.5318000000002</v>
      </c>
    </row>
    <row r="127" spans="1:73">
      <c r="A127" t="s">
        <v>521</v>
      </c>
      <c r="B127" t="s">
        <v>515</v>
      </c>
      <c r="C127" t="s">
        <v>507</v>
      </c>
      <c r="D127">
        <v>56</v>
      </c>
      <c r="F127" s="47">
        <v>9666.9246999999996</v>
      </c>
      <c r="G127" s="47">
        <v>3097.4884999999999</v>
      </c>
      <c r="H127" s="47">
        <v>2526.4378999999999</v>
      </c>
      <c r="I127" s="47">
        <v>4042.9983000000002</v>
      </c>
      <c r="J127" s="47">
        <v>3097.4884999999999</v>
      </c>
      <c r="K127" s="47">
        <v>6569.4362000000001</v>
      </c>
      <c r="L127" s="47">
        <v>451.99209999999999</v>
      </c>
      <c r="M127" s="47">
        <v>9214.9326000000001</v>
      </c>
      <c r="N127" s="47">
        <v>3228.0817999999999</v>
      </c>
      <c r="O127" s="47">
        <v>3824.5990000000002</v>
      </c>
      <c r="P127" s="47">
        <v>2614.2438999999999</v>
      </c>
      <c r="Q127" s="47">
        <v>5582.1202000000003</v>
      </c>
      <c r="R127" s="47">
        <v>4084.8045999999999</v>
      </c>
      <c r="S127" s="47">
        <v>5433.6223</v>
      </c>
      <c r="T127" s="47">
        <v>4233.3024999999998</v>
      </c>
      <c r="U127" s="47">
        <v>5258.9040999999997</v>
      </c>
      <c r="V127" s="47">
        <v>4408.0205999999998</v>
      </c>
      <c r="W127" s="47">
        <v>3216.7653</v>
      </c>
      <c r="X127" s="47">
        <v>6450.1593999999996</v>
      </c>
      <c r="Y127" s="47">
        <v>3308.0019000000002</v>
      </c>
      <c r="Z127" s="47">
        <v>1535.8649</v>
      </c>
      <c r="AA127" s="47">
        <v>4823.0577999999996</v>
      </c>
      <c r="AB127" s="47">
        <v>4843.8669</v>
      </c>
      <c r="AC127" s="47">
        <v>4823.0577999999996</v>
      </c>
      <c r="AD127" s="47">
        <v>3322.8973000000001</v>
      </c>
      <c r="AE127" s="47">
        <v>1936.0066999999999</v>
      </c>
      <c r="AF127" s="47">
        <v>1721.7349999999999</v>
      </c>
      <c r="AG127" s="47">
        <v>3537.1691000000001</v>
      </c>
      <c r="AH127" s="47">
        <v>2791.6358</v>
      </c>
      <c r="AI127" s="47">
        <v>2467.2683000000002</v>
      </c>
      <c r="AJ127" s="47">
        <v>1520.9694999999999</v>
      </c>
      <c r="AK127" s="47">
        <v>2887.0511000000001</v>
      </c>
      <c r="AL127" s="47">
        <v>1375.7536</v>
      </c>
      <c r="AM127" s="47">
        <v>3032.2671</v>
      </c>
      <c r="AN127" s="47">
        <v>2641.9865</v>
      </c>
      <c r="AO127" s="47">
        <v>1766.0342000000001</v>
      </c>
      <c r="AP127" s="47">
        <v>1112.6645000000001</v>
      </c>
      <c r="AQ127" s="47">
        <v>2104.1008000000002</v>
      </c>
      <c r="AR127" s="47">
        <v>2045.2475999999999</v>
      </c>
      <c r="AS127" s="47">
        <v>1171.5177000000001</v>
      </c>
      <c r="AT127" s="47">
        <v>1984.8241</v>
      </c>
      <c r="AU127" s="47">
        <v>4465.3352999999997</v>
      </c>
      <c r="AV127" s="47">
        <v>3388.3746000000001</v>
      </c>
      <c r="AW127" s="47">
        <v>3061.7847999999999</v>
      </c>
      <c r="AX127" s="47">
        <v>1493.2786000000001</v>
      </c>
      <c r="AY127" s="47">
        <v>3350.5882999999999</v>
      </c>
      <c r="AZ127" s="47">
        <v>2586.0990999999999</v>
      </c>
      <c r="BA127" s="47">
        <v>2257.7678000000001</v>
      </c>
      <c r="BB127" s="47">
        <v>1604.21</v>
      </c>
      <c r="BC127" s="47">
        <v>3218.8479000000002</v>
      </c>
      <c r="BD127" s="47">
        <v>2847.5232000000001</v>
      </c>
      <c r="BE127" s="47">
        <v>1975.5346999999999</v>
      </c>
      <c r="BF127" s="47">
        <v>2149.5708</v>
      </c>
      <c r="BG127" s="47">
        <v>3432.5493000000001</v>
      </c>
      <c r="BH127" s="47">
        <v>2838.9958999999999</v>
      </c>
      <c r="BI127" s="47">
        <v>2743.1242000000002</v>
      </c>
      <c r="BJ127" s="47">
        <v>4270.9502000000002</v>
      </c>
      <c r="BK127" s="47">
        <v>1311.1699000000001</v>
      </c>
      <c r="BL127" s="47">
        <v>2694.2959999999998</v>
      </c>
      <c r="BM127" s="47">
        <v>1390.5084999999999</v>
      </c>
      <c r="BN127" s="47">
        <v>258.49259999999998</v>
      </c>
      <c r="BO127" s="47">
        <v>3826.3119999999999</v>
      </c>
      <c r="BP127" s="47">
        <v>1162.672</v>
      </c>
      <c r="BQ127" s="47">
        <v>2922.1325999999999</v>
      </c>
      <c r="BR127" s="47">
        <v>2685.5318000000002</v>
      </c>
      <c r="BS127" s="47">
        <v>2748.0904</v>
      </c>
      <c r="BT127" s="47">
        <v>411.95670000000001</v>
      </c>
      <c r="BU127" s="47">
        <v>3821.3458000000001</v>
      </c>
    </row>
    <row r="128" spans="1:73">
      <c r="A128" t="s">
        <v>521</v>
      </c>
      <c r="B128" t="s">
        <v>516</v>
      </c>
      <c r="C128" t="s">
        <v>0</v>
      </c>
      <c r="D128">
        <v>57</v>
      </c>
      <c r="F128" s="47">
        <v>21787.4074</v>
      </c>
      <c r="G128" s="47">
        <v>8255.3940999999995</v>
      </c>
      <c r="H128" s="47">
        <v>5716.8346000000001</v>
      </c>
      <c r="I128" s="47">
        <v>7815.1787000000004</v>
      </c>
      <c r="J128" s="47">
        <v>8255.3940999999995</v>
      </c>
      <c r="K128" s="47">
        <v>13532.013300000001</v>
      </c>
      <c r="L128" s="47">
        <v>2083.8744999999999</v>
      </c>
      <c r="M128" s="47">
        <v>19703.532899999998</v>
      </c>
      <c r="N128" s="47">
        <v>9966.6401000000005</v>
      </c>
      <c r="O128" s="47">
        <v>7917.1558999999997</v>
      </c>
      <c r="P128" s="47">
        <v>3903.6113999999998</v>
      </c>
      <c r="Q128" s="47">
        <v>15102.361500000001</v>
      </c>
      <c r="R128" s="47">
        <v>6685.0460000000003</v>
      </c>
      <c r="S128" s="47">
        <v>13280.411099999999</v>
      </c>
      <c r="T128" s="47">
        <v>8506.9963000000007</v>
      </c>
      <c r="U128" s="47">
        <v>11807.929899999999</v>
      </c>
      <c r="V128" s="47">
        <v>9979.4775000000009</v>
      </c>
      <c r="W128" s="47">
        <v>15203.4923</v>
      </c>
      <c r="X128" s="47">
        <v>6583.9151000000002</v>
      </c>
      <c r="Y128" s="47">
        <v>6330.5073000000002</v>
      </c>
      <c r="Z128" s="47">
        <v>2861.1956</v>
      </c>
      <c r="AA128" s="47">
        <v>12595.7045</v>
      </c>
      <c r="AB128" s="47">
        <v>9191.7029000000002</v>
      </c>
      <c r="AC128" s="47">
        <v>12595.7045</v>
      </c>
      <c r="AD128" s="47">
        <v>6406.0797000000002</v>
      </c>
      <c r="AE128" s="47">
        <v>5401.8501999999999</v>
      </c>
      <c r="AF128" s="47">
        <v>4885.1950999999999</v>
      </c>
      <c r="AG128" s="47">
        <v>6922.7348000000002</v>
      </c>
      <c r="AH128" s="47">
        <v>6911.6072000000004</v>
      </c>
      <c r="AI128" s="47">
        <v>4896.3226999999997</v>
      </c>
      <c r="AJ128" s="47">
        <v>2785.6232</v>
      </c>
      <c r="AK128" s="47">
        <v>7193.8543</v>
      </c>
      <c r="AL128" s="47">
        <v>3370.1990999999998</v>
      </c>
      <c r="AM128" s="47">
        <v>6609.2785000000003</v>
      </c>
      <c r="AN128" s="47">
        <v>6368.8040000000001</v>
      </c>
      <c r="AO128" s="47">
        <v>3610.6736000000001</v>
      </c>
      <c r="AP128" s="47">
        <v>5636.0352000000003</v>
      </c>
      <c r="AQ128" s="47">
        <v>9567.4570999999996</v>
      </c>
      <c r="AR128" s="47">
        <v>9385.8503000000001</v>
      </c>
      <c r="AS128" s="47">
        <v>5817.6421</v>
      </c>
      <c r="AT128" s="47">
        <v>2619.3589000000002</v>
      </c>
      <c r="AU128" s="47">
        <v>3964.5562</v>
      </c>
      <c r="AV128" s="47">
        <v>3894.5608999999999</v>
      </c>
      <c r="AW128" s="47">
        <v>2689.3542000000002</v>
      </c>
      <c r="AX128" s="47">
        <v>3116.4250000000002</v>
      </c>
      <c r="AY128" s="47">
        <v>6075.2779</v>
      </c>
      <c r="AZ128" s="47">
        <v>5123.3424999999997</v>
      </c>
      <c r="BA128" s="47">
        <v>4068.3604</v>
      </c>
      <c r="BB128" s="47">
        <v>5138.9691000000003</v>
      </c>
      <c r="BC128" s="47">
        <v>7456.7353999999996</v>
      </c>
      <c r="BD128" s="47">
        <v>8157.0685999999996</v>
      </c>
      <c r="BE128" s="47">
        <v>4438.6359000000002</v>
      </c>
      <c r="BF128" s="47">
        <v>4957.9009999999998</v>
      </c>
      <c r="BG128" s="47">
        <v>10144.460499999999</v>
      </c>
      <c r="BH128" s="47">
        <v>7786.3441000000003</v>
      </c>
      <c r="BI128" s="47">
        <v>7316.0173999999997</v>
      </c>
      <c r="BJ128" s="47">
        <v>11349.9954</v>
      </c>
      <c r="BK128" s="47">
        <v>3752.366</v>
      </c>
      <c r="BL128" s="47">
        <v>4233.8019999999997</v>
      </c>
      <c r="BM128" s="47">
        <v>2451.2440000000001</v>
      </c>
      <c r="BN128" s="47">
        <v>469.05</v>
      </c>
      <c r="BO128" s="47">
        <v>6215.9958999999999</v>
      </c>
      <c r="BP128" s="47">
        <v>1930.4157</v>
      </c>
      <c r="BQ128" s="47">
        <v>4754.6302999999998</v>
      </c>
      <c r="BR128" s="47">
        <v>6663.3899000000001</v>
      </c>
      <c r="BS128" s="47">
        <v>6617.0212000000001</v>
      </c>
      <c r="BT128" s="47">
        <v>1592.0042000000001</v>
      </c>
      <c r="BU128" s="47">
        <v>6914.9921000000004</v>
      </c>
    </row>
    <row r="129" spans="1:73">
      <c r="A129" t="s">
        <v>521</v>
      </c>
      <c r="B129" t="s">
        <v>516</v>
      </c>
      <c r="C129" t="s">
        <v>1</v>
      </c>
      <c r="D129">
        <v>58</v>
      </c>
      <c r="F129" s="47">
        <v>10977.462</v>
      </c>
      <c r="G129" s="47">
        <v>2087.7514000000001</v>
      </c>
      <c r="H129" s="47">
        <v>3013.2525999999998</v>
      </c>
      <c r="I129" s="47">
        <v>5876.4579999999996</v>
      </c>
      <c r="J129" s="47">
        <v>2087.7514000000001</v>
      </c>
      <c r="K129" s="47">
        <v>8889.7106000000003</v>
      </c>
      <c r="L129" s="47">
        <v>157.2893</v>
      </c>
      <c r="M129" s="47">
        <v>10820.172699999999</v>
      </c>
      <c r="N129" s="47">
        <v>2988.3593000000001</v>
      </c>
      <c r="O129" s="47">
        <v>5685.0623999999998</v>
      </c>
      <c r="P129" s="47">
        <v>2304.0403000000001</v>
      </c>
      <c r="Q129" s="47">
        <v>6811.0675000000001</v>
      </c>
      <c r="R129" s="47">
        <v>4166.3945000000003</v>
      </c>
      <c r="S129" s="47">
        <v>4599.4013999999997</v>
      </c>
      <c r="T129" s="47">
        <v>6378.0605999999998</v>
      </c>
      <c r="U129" s="47">
        <v>5701.6925000000001</v>
      </c>
      <c r="V129" s="47">
        <v>5275.7695000000003</v>
      </c>
      <c r="W129" s="47">
        <v>7508.02</v>
      </c>
      <c r="X129" s="47">
        <v>3469.442</v>
      </c>
      <c r="Y129" s="47">
        <v>765.36450000000002</v>
      </c>
      <c r="Z129" s="47">
        <v>1118.0545999999999</v>
      </c>
      <c r="AA129" s="47">
        <v>9094.0429000000004</v>
      </c>
      <c r="AB129" s="47">
        <v>1883.4191000000001</v>
      </c>
      <c r="AC129" s="47">
        <v>9094.0429000000004</v>
      </c>
      <c r="AD129" s="47">
        <v>1254.9992999999999</v>
      </c>
      <c r="AE129" s="47">
        <v>4446.6931000000004</v>
      </c>
      <c r="AF129" s="47">
        <v>1144.3697999999999</v>
      </c>
      <c r="AG129" s="47">
        <v>4557.3226999999997</v>
      </c>
      <c r="AH129" s="47">
        <v>2247.1442000000002</v>
      </c>
      <c r="AI129" s="47">
        <v>3454.5482000000002</v>
      </c>
      <c r="AJ129" s="47">
        <v>628.41980000000001</v>
      </c>
      <c r="AK129" s="47">
        <v>4647.3498</v>
      </c>
      <c r="AL129" s="47">
        <v>943.38160000000005</v>
      </c>
      <c r="AM129" s="47">
        <v>4332.3878999999997</v>
      </c>
      <c r="AN129" s="47">
        <v>2352.2572</v>
      </c>
      <c r="AO129" s="47">
        <v>2923.5124000000001</v>
      </c>
      <c r="AP129" s="47">
        <v>1424.2996000000001</v>
      </c>
      <c r="AQ129" s="47">
        <v>6083.7204000000002</v>
      </c>
      <c r="AR129" s="47">
        <v>3320.9735000000001</v>
      </c>
      <c r="AS129" s="47">
        <v>4187.0465000000004</v>
      </c>
      <c r="AT129" s="47">
        <v>663.45180000000005</v>
      </c>
      <c r="AU129" s="47">
        <v>2805.9902000000002</v>
      </c>
      <c r="AV129" s="47">
        <v>1278.4278999999999</v>
      </c>
      <c r="AW129" s="47">
        <v>2191.0140999999999</v>
      </c>
      <c r="AX129" s="47">
        <v>442.02480000000003</v>
      </c>
      <c r="AY129" s="47">
        <v>1441.3942999999999</v>
      </c>
      <c r="AZ129" s="47">
        <v>584.59630000000004</v>
      </c>
      <c r="BA129" s="47">
        <v>1298.8226999999999</v>
      </c>
      <c r="BB129" s="47">
        <v>1645.7266</v>
      </c>
      <c r="BC129" s="47">
        <v>7448.3163000000004</v>
      </c>
      <c r="BD129" s="47">
        <v>4014.8051</v>
      </c>
      <c r="BE129" s="47">
        <v>5079.2379000000001</v>
      </c>
      <c r="BF129" s="47">
        <v>933.0444</v>
      </c>
      <c r="BG129" s="47">
        <v>5878.0231000000003</v>
      </c>
      <c r="BH129" s="47">
        <v>1914.8414</v>
      </c>
      <c r="BI129" s="47">
        <v>4896.2262000000001</v>
      </c>
      <c r="BJ129" s="47">
        <v>3463.4992000000002</v>
      </c>
      <c r="BK129" s="47">
        <v>3347.5682999999999</v>
      </c>
      <c r="BL129" s="47">
        <v>950.37469999999996</v>
      </c>
      <c r="BM129" s="47">
        <v>3216.0198</v>
      </c>
      <c r="BN129" s="47">
        <v>172.91</v>
      </c>
      <c r="BO129" s="47">
        <v>3993.4845</v>
      </c>
      <c r="BP129" s="47">
        <v>1135.9022</v>
      </c>
      <c r="BQ129" s="47">
        <v>3030.4922999999999</v>
      </c>
      <c r="BR129" s="47">
        <v>1262.0524</v>
      </c>
      <c r="BS129" s="47">
        <v>3337.3490000000002</v>
      </c>
      <c r="BT129" s="47">
        <v>825.69899999999996</v>
      </c>
      <c r="BU129" s="47">
        <v>5552.3616000000002</v>
      </c>
    </row>
    <row r="130" spans="1:73">
      <c r="A130" t="s">
        <v>521</v>
      </c>
      <c r="B130" t="s">
        <v>516</v>
      </c>
      <c r="C130" t="s">
        <v>505</v>
      </c>
      <c r="D130">
        <v>59</v>
      </c>
      <c r="F130" s="47">
        <v>8351.3750999999993</v>
      </c>
      <c r="G130" s="47">
        <v>3676.8618000000001</v>
      </c>
      <c r="H130" s="47">
        <v>2097.7891</v>
      </c>
      <c r="I130" s="47">
        <v>2576.7242000000001</v>
      </c>
      <c r="J130" s="47">
        <v>3676.8618000000001</v>
      </c>
      <c r="K130" s="47">
        <v>4674.5132999999996</v>
      </c>
      <c r="L130" s="47">
        <v>1215.1890000000001</v>
      </c>
      <c r="M130" s="47">
        <v>7136.1860999999999</v>
      </c>
      <c r="N130" s="47">
        <v>4112.2514000000001</v>
      </c>
      <c r="O130" s="47">
        <v>2882.0356000000002</v>
      </c>
      <c r="P130" s="47">
        <v>1357.0880999999999</v>
      </c>
      <c r="Q130" s="47">
        <v>6000.9569000000001</v>
      </c>
      <c r="R130" s="47">
        <v>2350.4182000000001</v>
      </c>
      <c r="S130" s="47">
        <v>5248.3046000000004</v>
      </c>
      <c r="T130" s="47">
        <v>3103.0704999999998</v>
      </c>
      <c r="U130" s="47">
        <v>4643.7776999999996</v>
      </c>
      <c r="V130" s="47">
        <v>3707.5974000000001</v>
      </c>
      <c r="W130" s="47">
        <v>5946.4654</v>
      </c>
      <c r="X130" s="47">
        <v>2404.9097000000002</v>
      </c>
      <c r="Y130" s="47">
        <v>1736.9873</v>
      </c>
      <c r="Z130" s="47">
        <v>1293.1297999999999</v>
      </c>
      <c r="AA130" s="47">
        <v>5321.2579999999998</v>
      </c>
      <c r="AB130" s="47">
        <v>3030.1170999999999</v>
      </c>
      <c r="AC130" s="47">
        <v>5321.2579999999998</v>
      </c>
      <c r="AD130" s="47">
        <v>2081.4360000000001</v>
      </c>
      <c r="AE130" s="47">
        <v>2562.3416999999999</v>
      </c>
      <c r="AF130" s="47">
        <v>2009.2302999999999</v>
      </c>
      <c r="AG130" s="47">
        <v>2634.5473999999999</v>
      </c>
      <c r="AH130" s="47">
        <v>2565.2465000000002</v>
      </c>
      <c r="AI130" s="47">
        <v>2078.5311999999999</v>
      </c>
      <c r="AJ130" s="47">
        <v>948.68110000000001</v>
      </c>
      <c r="AK130" s="47">
        <v>2758.9162999999999</v>
      </c>
      <c r="AL130" s="47">
        <v>1667.6315</v>
      </c>
      <c r="AM130" s="47">
        <v>2039.9658999999999</v>
      </c>
      <c r="AN130" s="47">
        <v>2683.058</v>
      </c>
      <c r="AO130" s="47">
        <v>1024.5393999999999</v>
      </c>
      <c r="AP130" s="47">
        <v>2746.3451</v>
      </c>
      <c r="AQ130" s="47">
        <v>3200.1203</v>
      </c>
      <c r="AR130" s="47">
        <v>3922.9946</v>
      </c>
      <c r="AS130" s="47">
        <v>2023.4708000000001</v>
      </c>
      <c r="AT130" s="47">
        <v>930.51660000000004</v>
      </c>
      <c r="AU130" s="47">
        <v>1474.3931</v>
      </c>
      <c r="AV130" s="47">
        <v>1325.3099</v>
      </c>
      <c r="AW130" s="47">
        <v>1079.5998</v>
      </c>
      <c r="AX130" s="47">
        <v>1029.7469000000001</v>
      </c>
      <c r="AY130" s="47">
        <v>2000.3702000000001</v>
      </c>
      <c r="AZ130" s="47">
        <v>1579.3045999999999</v>
      </c>
      <c r="BA130" s="47">
        <v>1450.8126</v>
      </c>
      <c r="BB130" s="47">
        <v>2647.1149</v>
      </c>
      <c r="BC130" s="47">
        <v>2674.1430999999998</v>
      </c>
      <c r="BD130" s="47">
        <v>3669</v>
      </c>
      <c r="BE130" s="47">
        <v>1652.258</v>
      </c>
      <c r="BF130" s="47">
        <v>1544.6396999999999</v>
      </c>
      <c r="BG130" s="47">
        <v>4456.3172000000004</v>
      </c>
      <c r="BH130" s="47">
        <v>3457.0029</v>
      </c>
      <c r="BI130" s="47">
        <v>2543.9540000000002</v>
      </c>
      <c r="BJ130" s="47">
        <v>4603.9004000000004</v>
      </c>
      <c r="BK130" s="47">
        <v>1397.0564999999999</v>
      </c>
      <c r="BL130" s="47">
        <v>1485.4774</v>
      </c>
      <c r="BM130" s="47">
        <v>864.94079999999997</v>
      </c>
      <c r="BN130" s="47">
        <v>219.85890000000001</v>
      </c>
      <c r="BO130" s="47">
        <v>2130.5592999999999</v>
      </c>
      <c r="BP130" s="47">
        <v>644.40409999999997</v>
      </c>
      <c r="BQ130" s="47">
        <v>1706.0139999999999</v>
      </c>
      <c r="BR130" s="47">
        <v>2912.69</v>
      </c>
      <c r="BS130" s="47">
        <v>2335.6145999999999</v>
      </c>
      <c r="BT130" s="47">
        <v>764.17179999999996</v>
      </c>
      <c r="BU130" s="47">
        <v>2338.8987999999999</v>
      </c>
    </row>
    <row r="131" spans="1:73">
      <c r="A131" t="s">
        <v>521</v>
      </c>
      <c r="B131" t="s">
        <v>516</v>
      </c>
      <c r="C131" t="s">
        <v>74</v>
      </c>
      <c r="D131">
        <v>60</v>
      </c>
      <c r="F131" s="47">
        <v>458.11419999999998</v>
      </c>
      <c r="G131" s="47">
        <v>222.9084</v>
      </c>
      <c r="H131" s="47">
        <v>119.0962</v>
      </c>
      <c r="I131" s="47">
        <v>116.1095</v>
      </c>
      <c r="J131" s="47">
        <v>222.9084</v>
      </c>
      <c r="K131" s="47">
        <v>235.20570000000001</v>
      </c>
      <c r="L131" s="47">
        <v>90.299000000000007</v>
      </c>
      <c r="M131" s="47">
        <v>367.8152</v>
      </c>
      <c r="N131" s="47">
        <v>251.1611</v>
      </c>
      <c r="O131" s="47">
        <v>154.3081</v>
      </c>
      <c r="P131" s="47">
        <v>52.645000000000003</v>
      </c>
      <c r="Q131" s="47">
        <v>361.28859999999997</v>
      </c>
      <c r="R131" s="47">
        <v>96.825599999999994</v>
      </c>
      <c r="S131" s="47">
        <v>260.35140000000001</v>
      </c>
      <c r="T131" s="47">
        <v>197.7628</v>
      </c>
      <c r="U131" s="47">
        <v>224.7414</v>
      </c>
      <c r="V131" s="47">
        <v>233.37270000000001</v>
      </c>
      <c r="W131" s="47">
        <v>386.06060000000002</v>
      </c>
      <c r="X131" s="47">
        <v>72.053600000000003</v>
      </c>
      <c r="Y131" s="47">
        <v>40.225999999999999</v>
      </c>
      <c r="Z131" s="47">
        <v>38.800400000000003</v>
      </c>
      <c r="AA131" s="47">
        <v>379.08769999999998</v>
      </c>
      <c r="AB131" s="47">
        <v>79.026399999999995</v>
      </c>
      <c r="AC131" s="47">
        <v>379.08769999999998</v>
      </c>
      <c r="AD131" s="47">
        <v>51.994900000000001</v>
      </c>
      <c r="AE131" s="47">
        <v>172.7466</v>
      </c>
      <c r="AF131" s="47">
        <v>109.3695</v>
      </c>
      <c r="AG131" s="47">
        <v>115.3719</v>
      </c>
      <c r="AH131" s="47">
        <v>127.09269999999999</v>
      </c>
      <c r="AI131" s="47">
        <v>97.648700000000005</v>
      </c>
      <c r="AJ131" s="47">
        <v>27.031600000000001</v>
      </c>
      <c r="AK131" s="47">
        <v>206.34110000000001</v>
      </c>
      <c r="AL131" s="47">
        <v>113.5389</v>
      </c>
      <c r="AM131" s="47">
        <v>119.8338</v>
      </c>
      <c r="AN131" s="47">
        <v>133.2586</v>
      </c>
      <c r="AO131" s="47">
        <v>100.11409999999999</v>
      </c>
      <c r="AP131" s="47">
        <v>191.73670000000001</v>
      </c>
      <c r="AQ131" s="47">
        <v>194.32380000000001</v>
      </c>
      <c r="AR131" s="47">
        <v>216.35050000000001</v>
      </c>
      <c r="AS131" s="47">
        <v>169.71</v>
      </c>
      <c r="AT131" s="47">
        <v>31.171700000000001</v>
      </c>
      <c r="AU131" s="47">
        <v>40.881900000000002</v>
      </c>
      <c r="AV131" s="47">
        <v>44.000799999999998</v>
      </c>
      <c r="AW131" s="47">
        <v>28.052800000000001</v>
      </c>
      <c r="AX131" s="47">
        <v>28.898599999999998</v>
      </c>
      <c r="AY131" s="47">
        <v>50.127899999999997</v>
      </c>
      <c r="AZ131" s="47">
        <v>35.093499999999999</v>
      </c>
      <c r="BA131" s="47">
        <v>43.932899999999997</v>
      </c>
      <c r="BB131" s="47">
        <v>194.00989999999999</v>
      </c>
      <c r="BC131" s="47">
        <v>185.0778</v>
      </c>
      <c r="BD131" s="47">
        <v>225.25790000000001</v>
      </c>
      <c r="BE131" s="47">
        <v>153.82990000000001</v>
      </c>
      <c r="BF131" s="47">
        <v>44.249699999999997</v>
      </c>
      <c r="BG131" s="47">
        <v>317.03890000000001</v>
      </c>
      <c r="BH131" s="47">
        <v>220.41319999999999</v>
      </c>
      <c r="BI131" s="47">
        <v>140.87540000000001</v>
      </c>
      <c r="BJ131" s="47">
        <v>232.92490000000001</v>
      </c>
      <c r="BK131" s="47">
        <v>128.36369999999999</v>
      </c>
      <c r="BL131" s="47">
        <v>34.776699999999998</v>
      </c>
      <c r="BM131" s="47">
        <v>62.048900000000003</v>
      </c>
      <c r="BN131" s="47">
        <v>2.4952000000000001</v>
      </c>
      <c r="BO131" s="47">
        <v>94.330299999999994</v>
      </c>
      <c r="BP131" s="47">
        <v>27.426400000000001</v>
      </c>
      <c r="BQ131" s="47">
        <v>69.399100000000004</v>
      </c>
      <c r="BR131" s="47">
        <v>155.7389</v>
      </c>
      <c r="BS131" s="47">
        <v>104.61239999999999</v>
      </c>
      <c r="BT131" s="47">
        <v>67.169499999999999</v>
      </c>
      <c r="BU131" s="47">
        <v>130.5933</v>
      </c>
    </row>
    <row r="132" spans="1:73">
      <c r="A132" t="s">
        <v>521</v>
      </c>
      <c r="B132" t="s">
        <v>516</v>
      </c>
      <c r="C132" t="s">
        <v>65</v>
      </c>
      <c r="D132">
        <v>61</v>
      </c>
      <c r="F132" s="47">
        <v>16606.755000000001</v>
      </c>
      <c r="G132" s="47">
        <v>7288.2259000000004</v>
      </c>
      <c r="H132" s="47">
        <v>3838.9542999999999</v>
      </c>
      <c r="I132" s="47">
        <v>5479.5748000000003</v>
      </c>
      <c r="J132" s="47">
        <v>7288.2259000000004</v>
      </c>
      <c r="K132" s="47">
        <v>9318.5290999999997</v>
      </c>
      <c r="L132" s="47">
        <v>4159.7448999999997</v>
      </c>
      <c r="M132" s="47">
        <v>12447.0101</v>
      </c>
      <c r="N132" s="47">
        <v>10553.536</v>
      </c>
      <c r="O132" s="47">
        <v>4732.3090000000002</v>
      </c>
      <c r="P132" s="47">
        <v>1320.9099000000001</v>
      </c>
      <c r="Q132" s="47">
        <v>13965.573</v>
      </c>
      <c r="R132" s="47">
        <v>2641.1819</v>
      </c>
      <c r="S132" s="47">
        <v>10498.010700000001</v>
      </c>
      <c r="T132" s="47">
        <v>6108.7443000000003</v>
      </c>
      <c r="U132" s="47">
        <v>7251.3359</v>
      </c>
      <c r="V132" s="47">
        <v>9355.4189999999999</v>
      </c>
      <c r="W132" s="47">
        <v>12597.9246</v>
      </c>
      <c r="X132" s="47">
        <v>4008.8303000000001</v>
      </c>
      <c r="Y132" s="47">
        <v>1002.2553</v>
      </c>
      <c r="Z132" s="47">
        <v>1583.07</v>
      </c>
      <c r="AA132" s="47">
        <v>14021.429599999999</v>
      </c>
      <c r="AB132" s="47">
        <v>2585.3254000000002</v>
      </c>
      <c r="AC132" s="47">
        <v>14021.429599999999</v>
      </c>
      <c r="AD132" s="47">
        <v>1646.4612999999999</v>
      </c>
      <c r="AE132" s="47">
        <v>5604.8747000000003</v>
      </c>
      <c r="AF132" s="47">
        <v>3383.1976</v>
      </c>
      <c r="AG132" s="47">
        <v>3868.1383999999998</v>
      </c>
      <c r="AH132" s="47">
        <v>4530.6246000000001</v>
      </c>
      <c r="AI132" s="47">
        <v>2720.7112999999999</v>
      </c>
      <c r="AJ132" s="47">
        <v>938.86410000000001</v>
      </c>
      <c r="AK132" s="47">
        <v>8416.5548999999992</v>
      </c>
      <c r="AL132" s="47">
        <v>3905.0282999999999</v>
      </c>
      <c r="AM132" s="47">
        <v>5450.3906999999999</v>
      </c>
      <c r="AN132" s="47">
        <v>5967.3860999999997</v>
      </c>
      <c r="AO132" s="47">
        <v>3388.0329999999999</v>
      </c>
      <c r="AP132" s="47">
        <v>5455.0249000000003</v>
      </c>
      <c r="AQ132" s="47">
        <v>7142.8996999999999</v>
      </c>
      <c r="AR132" s="47">
        <v>8107.0902999999998</v>
      </c>
      <c r="AS132" s="47">
        <v>4490.8343999999997</v>
      </c>
      <c r="AT132" s="47">
        <v>1833.2009</v>
      </c>
      <c r="AU132" s="47">
        <v>2175.6293999999998</v>
      </c>
      <c r="AV132" s="47">
        <v>2390.9204</v>
      </c>
      <c r="AW132" s="47">
        <v>1617.9099000000001</v>
      </c>
      <c r="AX132" s="47">
        <v>883.64800000000002</v>
      </c>
      <c r="AY132" s="47">
        <v>1701.6774</v>
      </c>
      <c r="AZ132" s="47">
        <v>1219.7583999999999</v>
      </c>
      <c r="BA132" s="47">
        <v>1365.567</v>
      </c>
      <c r="BB132" s="47">
        <v>6404.5778</v>
      </c>
      <c r="BC132" s="47">
        <v>7616.8517000000002</v>
      </c>
      <c r="BD132" s="47">
        <v>9278.2523000000001</v>
      </c>
      <c r="BE132" s="47">
        <v>4743.1773000000003</v>
      </c>
      <c r="BF132" s="47">
        <v>1565.9668999999999</v>
      </c>
      <c r="BG132" s="47">
        <v>12399.606100000001</v>
      </c>
      <c r="BH132" s="47">
        <v>7153.8110999999999</v>
      </c>
      <c r="BI132" s="47">
        <v>6811.7619000000004</v>
      </c>
      <c r="BJ132" s="47">
        <v>9928.6746999999996</v>
      </c>
      <c r="BK132" s="47">
        <v>4036.8982999999998</v>
      </c>
      <c r="BL132" s="47">
        <v>1019.3585</v>
      </c>
      <c r="BM132" s="47">
        <v>1621.8234</v>
      </c>
      <c r="BN132" s="47">
        <v>134.41480000000001</v>
      </c>
      <c r="BO132" s="47">
        <v>2506.7671999999998</v>
      </c>
      <c r="BP132" s="47">
        <v>569.33600000000001</v>
      </c>
      <c r="BQ132" s="47">
        <v>2071.8458999999998</v>
      </c>
      <c r="BR132" s="47">
        <v>5779.9901</v>
      </c>
      <c r="BS132" s="47">
        <v>4718.0205999999998</v>
      </c>
      <c r="BT132" s="47">
        <v>1508.2357999999999</v>
      </c>
      <c r="BU132" s="47">
        <v>4600.5084999999999</v>
      </c>
    </row>
    <row r="133" spans="1:73">
      <c r="A133" t="s">
        <v>521</v>
      </c>
      <c r="B133" t="s">
        <v>516</v>
      </c>
      <c r="C133" t="s">
        <v>506</v>
      </c>
      <c r="D133">
        <v>62</v>
      </c>
      <c r="F133" s="47">
        <v>7542.1477999999997</v>
      </c>
      <c r="G133" s="47">
        <v>2118.8526000000002</v>
      </c>
      <c r="H133" s="47">
        <v>1868.1491000000001</v>
      </c>
      <c r="I133" s="47">
        <v>3555.1462000000001</v>
      </c>
      <c r="J133" s="47">
        <v>2118.8526000000002</v>
      </c>
      <c r="K133" s="47">
        <v>5423.2951999999996</v>
      </c>
      <c r="L133" s="47">
        <v>892.09519999999998</v>
      </c>
      <c r="M133" s="47">
        <v>6650.0527000000002</v>
      </c>
      <c r="N133" s="47">
        <v>3560.2615000000001</v>
      </c>
      <c r="O133" s="47">
        <v>2814.3485999999998</v>
      </c>
      <c r="P133" s="47">
        <v>1167.5377000000001</v>
      </c>
      <c r="Q133" s="47">
        <v>5453.7993999999999</v>
      </c>
      <c r="R133" s="47">
        <v>2088.3485000000001</v>
      </c>
      <c r="S133" s="47">
        <v>4655.5857999999998</v>
      </c>
      <c r="T133" s="47">
        <v>2886.5621000000001</v>
      </c>
      <c r="U133" s="47">
        <v>3333.2828</v>
      </c>
      <c r="V133" s="47">
        <v>4208.8651</v>
      </c>
      <c r="W133" s="47">
        <v>5349.3014999999996</v>
      </c>
      <c r="X133" s="47">
        <v>2192.8463000000002</v>
      </c>
      <c r="Y133" s="47">
        <v>923.26729999999998</v>
      </c>
      <c r="Z133" s="47">
        <v>757.29079999999999</v>
      </c>
      <c r="AA133" s="47">
        <v>5861.5897000000004</v>
      </c>
      <c r="AB133" s="47">
        <v>1680.5581</v>
      </c>
      <c r="AC133" s="47">
        <v>5861.5897000000004</v>
      </c>
      <c r="AD133" s="47">
        <v>1162.1403</v>
      </c>
      <c r="AE133" s="47">
        <v>2171.1424000000002</v>
      </c>
      <c r="AF133" s="47">
        <v>1035.8992000000001</v>
      </c>
      <c r="AG133" s="47">
        <v>2297.3836000000001</v>
      </c>
      <c r="AH133" s="47">
        <v>1921.0778</v>
      </c>
      <c r="AI133" s="47">
        <v>1412.2049999999999</v>
      </c>
      <c r="AJ133" s="47">
        <v>518.41780000000006</v>
      </c>
      <c r="AK133" s="47">
        <v>3690.4472999999998</v>
      </c>
      <c r="AL133" s="47">
        <v>1082.9534000000001</v>
      </c>
      <c r="AM133" s="47">
        <v>3125.9117000000001</v>
      </c>
      <c r="AN133" s="47">
        <v>2734.5079999999998</v>
      </c>
      <c r="AO133" s="47">
        <v>1474.357</v>
      </c>
      <c r="AP133" s="47">
        <v>1431.2465999999999</v>
      </c>
      <c r="AQ133" s="47">
        <v>3918.0549000000001</v>
      </c>
      <c r="AR133" s="47">
        <v>3438.8114</v>
      </c>
      <c r="AS133" s="47">
        <v>1910.4901</v>
      </c>
      <c r="AT133" s="47">
        <v>687.60599999999999</v>
      </c>
      <c r="AU133" s="47">
        <v>1505.2402999999999</v>
      </c>
      <c r="AV133" s="47">
        <v>1216.7744</v>
      </c>
      <c r="AW133" s="47">
        <v>976.072</v>
      </c>
      <c r="AX133" s="47">
        <v>372.80829999999997</v>
      </c>
      <c r="AY133" s="47">
        <v>1307.7498000000001</v>
      </c>
      <c r="AZ133" s="47">
        <v>838.36360000000002</v>
      </c>
      <c r="BA133" s="47">
        <v>842.19449999999995</v>
      </c>
      <c r="BB133" s="47">
        <v>1746.0443</v>
      </c>
      <c r="BC133" s="47">
        <v>4115.5454</v>
      </c>
      <c r="BD133" s="47">
        <v>3817.2222000000002</v>
      </c>
      <c r="BE133" s="47">
        <v>2044.3676</v>
      </c>
      <c r="BF133" s="47">
        <v>736.42100000000005</v>
      </c>
      <c r="BG133" s="47">
        <v>4717.3783999999996</v>
      </c>
      <c r="BH133" s="47">
        <v>2027.1119000000001</v>
      </c>
      <c r="BI133" s="47">
        <v>3426.6875</v>
      </c>
      <c r="BJ133" s="47">
        <v>4067.2548999999999</v>
      </c>
      <c r="BK133" s="47">
        <v>1386.5444</v>
      </c>
      <c r="BL133" s="47">
        <v>944.13710000000003</v>
      </c>
      <c r="BM133" s="47">
        <v>1144.2113999999999</v>
      </c>
      <c r="BN133" s="47">
        <v>91.740700000000004</v>
      </c>
      <c r="BO133" s="47">
        <v>1996.6077</v>
      </c>
      <c r="BP133" s="47">
        <v>588.33079999999995</v>
      </c>
      <c r="BQ133" s="47">
        <v>1500.0175999999999</v>
      </c>
      <c r="BR133" s="47">
        <v>1766.9816000000001</v>
      </c>
      <c r="BS133" s="47">
        <v>2888.6042000000002</v>
      </c>
      <c r="BT133" s="47">
        <v>351.87099999999998</v>
      </c>
      <c r="BU133" s="47">
        <v>2534.6911</v>
      </c>
    </row>
    <row r="134" spans="1:73">
      <c r="A134" t="s">
        <v>521</v>
      </c>
      <c r="B134" t="s">
        <v>516</v>
      </c>
      <c r="C134" t="s">
        <v>507</v>
      </c>
      <c r="D134">
        <v>63</v>
      </c>
      <c r="F134" s="47">
        <v>17053.8832</v>
      </c>
      <c r="G134" s="47">
        <v>5906.3406000000004</v>
      </c>
      <c r="H134" s="47">
        <v>4442.4071000000004</v>
      </c>
      <c r="I134" s="47">
        <v>6705.1355999999996</v>
      </c>
      <c r="J134" s="47">
        <v>5906.3406000000004</v>
      </c>
      <c r="K134" s="47">
        <v>11147.5427</v>
      </c>
      <c r="L134" s="47">
        <v>1295.0220999999999</v>
      </c>
      <c r="M134" s="47">
        <v>15758.861199999999</v>
      </c>
      <c r="N134" s="47">
        <v>7188.0361000000003</v>
      </c>
      <c r="O134" s="47">
        <v>7226.1275999999998</v>
      </c>
      <c r="P134" s="47">
        <v>2639.7195000000002</v>
      </c>
      <c r="Q134" s="47">
        <v>12024.866900000001</v>
      </c>
      <c r="R134" s="47">
        <v>5029.0163000000002</v>
      </c>
      <c r="S134" s="47">
        <v>8010.9997000000003</v>
      </c>
      <c r="T134" s="47">
        <v>9042.8834999999999</v>
      </c>
      <c r="U134" s="47">
        <v>10314.030000000001</v>
      </c>
      <c r="V134" s="47">
        <v>6739.8531999999996</v>
      </c>
      <c r="W134" s="47">
        <v>10556.265600000001</v>
      </c>
      <c r="X134" s="47">
        <v>6497.6175999999996</v>
      </c>
      <c r="Y134" s="47">
        <v>1765.8344</v>
      </c>
      <c r="Z134" s="47">
        <v>2542.8148999999999</v>
      </c>
      <c r="AA134" s="47">
        <v>12745.233899999999</v>
      </c>
      <c r="AB134" s="47">
        <v>4308.6493</v>
      </c>
      <c r="AC134" s="47">
        <v>12745.233899999999</v>
      </c>
      <c r="AD134" s="47">
        <v>3141.3137000000002</v>
      </c>
      <c r="AE134" s="47">
        <v>7172.7163</v>
      </c>
      <c r="AF134" s="47">
        <v>3568.3919000000001</v>
      </c>
      <c r="AG134" s="47">
        <v>6745.6381000000001</v>
      </c>
      <c r="AH134" s="47">
        <v>4438.2340000000004</v>
      </c>
      <c r="AI134" s="47">
        <v>5875.7960000000003</v>
      </c>
      <c r="AJ134" s="47">
        <v>1167.3356000000001</v>
      </c>
      <c r="AK134" s="47">
        <v>5572.5176000000001</v>
      </c>
      <c r="AL134" s="47">
        <v>2337.9486999999999</v>
      </c>
      <c r="AM134" s="47">
        <v>4401.9044999999996</v>
      </c>
      <c r="AN134" s="47">
        <v>3572.7656999999999</v>
      </c>
      <c r="AO134" s="47">
        <v>3167.0875000000001</v>
      </c>
      <c r="AP134" s="47">
        <v>3687.5396000000001</v>
      </c>
      <c r="AQ134" s="47">
        <v>6868.7259999999997</v>
      </c>
      <c r="AR134" s="47">
        <v>5483.0102999999999</v>
      </c>
      <c r="AS134" s="47">
        <v>5073.2551999999996</v>
      </c>
      <c r="AT134" s="47">
        <v>2218.8009999999999</v>
      </c>
      <c r="AU134" s="47">
        <v>4278.8167000000003</v>
      </c>
      <c r="AV134" s="47">
        <v>2527.9893999999999</v>
      </c>
      <c r="AW134" s="47">
        <v>3969.6282999999999</v>
      </c>
      <c r="AX134" s="47">
        <v>1399.7093</v>
      </c>
      <c r="AY134" s="47">
        <v>2908.94</v>
      </c>
      <c r="AZ134" s="47">
        <v>1473.6171999999999</v>
      </c>
      <c r="BA134" s="47">
        <v>2835.0320999999999</v>
      </c>
      <c r="BB134" s="47">
        <v>4506.6313</v>
      </c>
      <c r="BC134" s="47">
        <v>8238.6026999999995</v>
      </c>
      <c r="BD134" s="47">
        <v>6537.3824999999997</v>
      </c>
      <c r="BE134" s="47">
        <v>6207.8513999999996</v>
      </c>
      <c r="BF134" s="47">
        <v>2395.1395000000002</v>
      </c>
      <c r="BG134" s="47">
        <v>9629.7273999999998</v>
      </c>
      <c r="BH134" s="47">
        <v>5646.4129999999996</v>
      </c>
      <c r="BI134" s="47">
        <v>6378.4539000000004</v>
      </c>
      <c r="BJ134" s="47">
        <v>6897.5291999999999</v>
      </c>
      <c r="BK134" s="47">
        <v>5127.3377</v>
      </c>
      <c r="BL134" s="47">
        <v>1913.5098</v>
      </c>
      <c r="BM134" s="47">
        <v>3115.5065</v>
      </c>
      <c r="BN134" s="47">
        <v>259.92750000000001</v>
      </c>
      <c r="BO134" s="47">
        <v>4769.0888000000004</v>
      </c>
      <c r="BP134" s="47">
        <v>1113.4704999999999</v>
      </c>
      <c r="BQ134" s="47">
        <v>3915.5457999999999</v>
      </c>
      <c r="BR134" s="47">
        <v>3804.6424999999999</v>
      </c>
      <c r="BS134" s="47">
        <v>4206.3572000000004</v>
      </c>
      <c r="BT134" s="47">
        <v>2101.6979999999999</v>
      </c>
      <c r="BU134" s="47">
        <v>6941.1854000000003</v>
      </c>
    </row>
    <row r="135" spans="1:73">
      <c r="A135" t="s">
        <v>521</v>
      </c>
      <c r="B135" t="s">
        <v>517</v>
      </c>
      <c r="C135" t="s">
        <v>0</v>
      </c>
      <c r="D135">
        <v>64</v>
      </c>
      <c r="F135" s="47">
        <v>49678.383300000001</v>
      </c>
      <c r="G135" s="47">
        <v>18868.652099999999</v>
      </c>
      <c r="H135" s="47">
        <v>13346.004000000001</v>
      </c>
      <c r="I135" s="47">
        <v>17463.7271</v>
      </c>
      <c r="J135" s="47">
        <v>18868.652099999999</v>
      </c>
      <c r="K135" s="47">
        <v>30809.731199999998</v>
      </c>
      <c r="L135" s="47">
        <v>3119.1118000000001</v>
      </c>
      <c r="M135" s="47">
        <v>46559.271500000003</v>
      </c>
      <c r="N135" s="47">
        <v>19381.953600000001</v>
      </c>
      <c r="O135" s="47">
        <v>19567.393700000001</v>
      </c>
      <c r="P135" s="47">
        <v>10729.036</v>
      </c>
      <c r="Q135" s="47">
        <v>31647.8472</v>
      </c>
      <c r="R135" s="47">
        <v>18030.536100000001</v>
      </c>
      <c r="S135" s="47">
        <v>30490.9467</v>
      </c>
      <c r="T135" s="47">
        <v>19187.436600000001</v>
      </c>
      <c r="U135" s="47">
        <v>26038.071800000002</v>
      </c>
      <c r="V135" s="47">
        <v>23640.3115</v>
      </c>
      <c r="W135" s="47">
        <v>25687.146000000001</v>
      </c>
      <c r="X135" s="47">
        <v>23991.237300000001</v>
      </c>
      <c r="Y135" s="47">
        <v>16282.379300000001</v>
      </c>
      <c r="Z135" s="47">
        <v>7408.6171999999997</v>
      </c>
      <c r="AA135" s="47">
        <v>25987.386900000001</v>
      </c>
      <c r="AB135" s="47">
        <v>23690.9964</v>
      </c>
      <c r="AC135" s="47">
        <v>25987.386900000001</v>
      </c>
      <c r="AD135" s="47">
        <v>15435.3477</v>
      </c>
      <c r="AE135" s="47">
        <v>10602.724099999999</v>
      </c>
      <c r="AF135" s="47">
        <v>10575.26</v>
      </c>
      <c r="AG135" s="47">
        <v>15462.8117</v>
      </c>
      <c r="AH135" s="47">
        <v>15218.578799999999</v>
      </c>
      <c r="AI135" s="47">
        <v>10819.493</v>
      </c>
      <c r="AJ135" s="47">
        <v>8255.6486999999997</v>
      </c>
      <c r="AK135" s="47">
        <v>15384.6628</v>
      </c>
      <c r="AL135" s="47">
        <v>8293.3920999999991</v>
      </c>
      <c r="AM135" s="47">
        <v>15346.919400000001</v>
      </c>
      <c r="AN135" s="47">
        <v>15272.367899999999</v>
      </c>
      <c r="AO135" s="47">
        <v>8367.9436000000005</v>
      </c>
      <c r="AP135" s="47">
        <v>9549.5642000000007</v>
      </c>
      <c r="AQ135" s="47">
        <v>16137.5818</v>
      </c>
      <c r="AR135" s="47">
        <v>16317.011500000001</v>
      </c>
      <c r="AS135" s="47">
        <v>9370.1345000000001</v>
      </c>
      <c r="AT135" s="47">
        <v>9319.0879000000004</v>
      </c>
      <c r="AU135" s="47">
        <v>14672.1494</v>
      </c>
      <c r="AV135" s="47">
        <v>14173.9352</v>
      </c>
      <c r="AW135" s="47">
        <v>9817.3021000000008</v>
      </c>
      <c r="AX135" s="47">
        <v>8176.1536999999998</v>
      </c>
      <c r="AY135" s="47">
        <v>15514.842699999999</v>
      </c>
      <c r="AZ135" s="47">
        <v>13601.143700000001</v>
      </c>
      <c r="BA135" s="47">
        <v>10089.852800000001</v>
      </c>
      <c r="BB135" s="47">
        <v>10692.4984</v>
      </c>
      <c r="BC135" s="47">
        <v>15294.888499999999</v>
      </c>
      <c r="BD135" s="47">
        <v>16889.803</v>
      </c>
      <c r="BE135" s="47">
        <v>9097.5838999999996</v>
      </c>
      <c r="BF135" s="47">
        <v>11751.8714</v>
      </c>
      <c r="BG135" s="47">
        <v>19895.9758</v>
      </c>
      <c r="BH135" s="47">
        <v>17432.456600000001</v>
      </c>
      <c r="BI135" s="47">
        <v>14215.390600000001</v>
      </c>
      <c r="BJ135" s="47">
        <v>24335.630099999998</v>
      </c>
      <c r="BK135" s="47">
        <v>7312.2169999999996</v>
      </c>
      <c r="BL135" s="47">
        <v>11939.125099999999</v>
      </c>
      <c r="BM135" s="47">
        <v>6091.4110000000001</v>
      </c>
      <c r="BN135" s="47">
        <v>1436.1956</v>
      </c>
      <c r="BO135" s="47">
        <v>16594.3406</v>
      </c>
      <c r="BP135" s="47">
        <v>6155.3164999999999</v>
      </c>
      <c r="BQ135" s="47">
        <v>11875.2196</v>
      </c>
      <c r="BR135" s="47">
        <v>15571.4403</v>
      </c>
      <c r="BS135" s="47">
        <v>14919.5064</v>
      </c>
      <c r="BT135" s="47">
        <v>3297.2118999999998</v>
      </c>
      <c r="BU135" s="47">
        <v>15890.2248</v>
      </c>
    </row>
    <row r="136" spans="1:73">
      <c r="A136" t="s">
        <v>521</v>
      </c>
      <c r="B136" t="s">
        <v>517</v>
      </c>
      <c r="C136" t="s">
        <v>1</v>
      </c>
      <c r="D136">
        <v>65</v>
      </c>
      <c r="F136" s="47">
        <v>21435.875199999999</v>
      </c>
      <c r="G136" s="47">
        <v>4631.3132999999998</v>
      </c>
      <c r="H136" s="47">
        <v>6185.0645999999997</v>
      </c>
      <c r="I136" s="47">
        <v>10619.4974</v>
      </c>
      <c r="J136" s="47">
        <v>4631.3132999999998</v>
      </c>
      <c r="K136" s="47">
        <v>16804.562000000002</v>
      </c>
      <c r="L136" s="47">
        <v>201.14500000000001</v>
      </c>
      <c r="M136" s="47">
        <v>21234.730200000002</v>
      </c>
      <c r="N136" s="47">
        <v>5493.8432000000003</v>
      </c>
      <c r="O136" s="47">
        <v>11110.360199999999</v>
      </c>
      <c r="P136" s="47">
        <v>4831.6719000000003</v>
      </c>
      <c r="Q136" s="47">
        <v>12584.2245</v>
      </c>
      <c r="R136" s="47">
        <v>8851.6507000000001</v>
      </c>
      <c r="S136" s="47">
        <v>9759.3453000000009</v>
      </c>
      <c r="T136" s="47">
        <v>11676.53</v>
      </c>
      <c r="U136" s="47">
        <v>11273.065500000001</v>
      </c>
      <c r="V136" s="47">
        <v>10162.8097</v>
      </c>
      <c r="W136" s="47">
        <v>11407.076999999999</v>
      </c>
      <c r="X136" s="47">
        <v>10028.798199999999</v>
      </c>
      <c r="Y136" s="47">
        <v>3029.7219</v>
      </c>
      <c r="Z136" s="47">
        <v>1863.0369000000001</v>
      </c>
      <c r="AA136" s="47">
        <v>16543.116399999999</v>
      </c>
      <c r="AB136" s="47">
        <v>4892.7587999999996</v>
      </c>
      <c r="AC136" s="47">
        <v>16543.116399999999</v>
      </c>
      <c r="AD136" s="47">
        <v>3502.0493999999999</v>
      </c>
      <c r="AE136" s="47">
        <v>7771.0160999999998</v>
      </c>
      <c r="AF136" s="47">
        <v>2667.7231000000002</v>
      </c>
      <c r="AG136" s="47">
        <v>8605.3423999999995</v>
      </c>
      <c r="AH136" s="47">
        <v>4944.9982</v>
      </c>
      <c r="AI136" s="47">
        <v>6328.0672999999997</v>
      </c>
      <c r="AJ136" s="47">
        <v>1390.7094</v>
      </c>
      <c r="AK136" s="47">
        <v>8772.1003000000001</v>
      </c>
      <c r="AL136" s="47">
        <v>1963.5900999999999</v>
      </c>
      <c r="AM136" s="47">
        <v>8199.2196000000004</v>
      </c>
      <c r="AN136" s="47">
        <v>4814.3471</v>
      </c>
      <c r="AO136" s="47">
        <v>5348.4625999999998</v>
      </c>
      <c r="AP136" s="47">
        <v>2275.9856</v>
      </c>
      <c r="AQ136" s="47">
        <v>9131.0915000000005</v>
      </c>
      <c r="AR136" s="47">
        <v>5357.4584000000004</v>
      </c>
      <c r="AS136" s="47">
        <v>6049.6185999999998</v>
      </c>
      <c r="AT136" s="47">
        <v>2355.3276999999998</v>
      </c>
      <c r="AU136" s="47">
        <v>7673.4705000000004</v>
      </c>
      <c r="AV136" s="47">
        <v>4401.8868000000002</v>
      </c>
      <c r="AW136" s="47">
        <v>5626.9114</v>
      </c>
      <c r="AX136" s="47">
        <v>1235.6369</v>
      </c>
      <c r="AY136" s="47">
        <v>3657.1219000000001</v>
      </c>
      <c r="AZ136" s="47">
        <v>1835.3051</v>
      </c>
      <c r="BA136" s="47">
        <v>3057.4537999999998</v>
      </c>
      <c r="BB136" s="47">
        <v>3395.6763000000001</v>
      </c>
      <c r="BC136" s="47">
        <v>13147.4401</v>
      </c>
      <c r="BD136" s="47">
        <v>7924.0402000000004</v>
      </c>
      <c r="BE136" s="47">
        <v>8619.0761999999995</v>
      </c>
      <c r="BF136" s="47">
        <v>2256.8449999999998</v>
      </c>
      <c r="BG136" s="47">
        <v>10327.3796</v>
      </c>
      <c r="BH136" s="47">
        <v>4273.7134999999998</v>
      </c>
      <c r="BI136" s="47">
        <v>8310.5110999999997</v>
      </c>
      <c r="BJ136" s="47">
        <v>7335.8428999999996</v>
      </c>
      <c r="BK136" s="47">
        <v>5248.3816999999999</v>
      </c>
      <c r="BL136" s="47">
        <v>2635.9139</v>
      </c>
      <c r="BM136" s="47">
        <v>6215.7367999999997</v>
      </c>
      <c r="BN136" s="47">
        <v>357.59980000000002</v>
      </c>
      <c r="BO136" s="47">
        <v>8494.0509000000002</v>
      </c>
      <c r="BP136" s="47">
        <v>2423.5023999999999</v>
      </c>
      <c r="BQ136" s="47">
        <v>6428.1482999999998</v>
      </c>
      <c r="BR136" s="47">
        <v>3278.1929</v>
      </c>
      <c r="BS136" s="47">
        <v>6481.1523999999999</v>
      </c>
      <c r="BT136" s="47">
        <v>1353.1203</v>
      </c>
      <c r="BU136" s="47">
        <v>10323.409600000001</v>
      </c>
    </row>
    <row r="137" spans="1:73">
      <c r="A137" t="s">
        <v>521</v>
      </c>
      <c r="B137" t="s">
        <v>517</v>
      </c>
      <c r="C137" t="s">
        <v>505</v>
      </c>
      <c r="D137">
        <v>66</v>
      </c>
      <c r="F137" s="47">
        <v>36445.312299999998</v>
      </c>
      <c r="G137" s="47">
        <v>13242.9275</v>
      </c>
      <c r="H137" s="47">
        <v>9833.3088000000007</v>
      </c>
      <c r="I137" s="47">
        <v>13369.075999999999</v>
      </c>
      <c r="J137" s="47">
        <v>13242.9275</v>
      </c>
      <c r="K137" s="47">
        <v>23202.384900000001</v>
      </c>
      <c r="L137" s="47">
        <v>2116.7734</v>
      </c>
      <c r="M137" s="47">
        <v>34328.5389</v>
      </c>
      <c r="N137" s="47">
        <v>11322.2492</v>
      </c>
      <c r="O137" s="47">
        <v>14091.547399999999</v>
      </c>
      <c r="P137" s="47">
        <v>11031.515799999999</v>
      </c>
      <c r="Q137" s="47">
        <v>19683.155900000002</v>
      </c>
      <c r="R137" s="47">
        <v>16762.156500000001</v>
      </c>
      <c r="S137" s="47">
        <v>21513.456900000001</v>
      </c>
      <c r="T137" s="47">
        <v>14931.8554</v>
      </c>
      <c r="U137" s="47">
        <v>20342.8243</v>
      </c>
      <c r="V137" s="47">
        <v>16102.487999999999</v>
      </c>
      <c r="W137" s="47">
        <v>14283.4563</v>
      </c>
      <c r="X137" s="47">
        <v>22161.856100000001</v>
      </c>
      <c r="Y137" s="47">
        <v>16220.6131</v>
      </c>
      <c r="Z137" s="47">
        <v>6360.7718999999997</v>
      </c>
      <c r="AA137" s="47">
        <v>13863.927299999999</v>
      </c>
      <c r="AB137" s="47">
        <v>22581.384999999998</v>
      </c>
      <c r="AC137" s="47">
        <v>13863.927299999999</v>
      </c>
      <c r="AD137" s="47">
        <v>14561.2034</v>
      </c>
      <c r="AE137" s="47">
        <v>5781.6208999999999</v>
      </c>
      <c r="AF137" s="47">
        <v>7323.7208000000001</v>
      </c>
      <c r="AG137" s="47">
        <v>13019.103499999999</v>
      </c>
      <c r="AH137" s="47">
        <v>11214.114799999999</v>
      </c>
      <c r="AI137" s="47">
        <v>9128.7095000000008</v>
      </c>
      <c r="AJ137" s="47">
        <v>8020.1815999999999</v>
      </c>
      <c r="AK137" s="47">
        <v>8082.3064000000004</v>
      </c>
      <c r="AL137" s="47">
        <v>5919.2066999999997</v>
      </c>
      <c r="AM137" s="47">
        <v>10183.2814</v>
      </c>
      <c r="AN137" s="47">
        <v>10299.3421</v>
      </c>
      <c r="AO137" s="47">
        <v>5803.1459000000004</v>
      </c>
      <c r="AP137" s="47">
        <v>5823.7365</v>
      </c>
      <c r="AQ137" s="47">
        <v>8459.7198000000008</v>
      </c>
      <c r="AR137" s="47">
        <v>9127.4436000000005</v>
      </c>
      <c r="AS137" s="47">
        <v>5156.0127000000002</v>
      </c>
      <c r="AT137" s="47">
        <v>7419.1909999999998</v>
      </c>
      <c r="AU137" s="47">
        <v>14742.6651</v>
      </c>
      <c r="AV137" s="47">
        <v>12386.013300000001</v>
      </c>
      <c r="AW137" s="47">
        <v>9775.8426999999992</v>
      </c>
      <c r="AX137" s="47">
        <v>7232.6531999999997</v>
      </c>
      <c r="AY137" s="47">
        <v>15348.7318</v>
      </c>
      <c r="AZ137" s="47">
        <v>12467.0124</v>
      </c>
      <c r="BA137" s="47">
        <v>10114.372600000001</v>
      </c>
      <c r="BB137" s="47">
        <v>6010.2743</v>
      </c>
      <c r="BC137" s="47">
        <v>7853.6530000000002</v>
      </c>
      <c r="BD137" s="47">
        <v>9046.4444999999996</v>
      </c>
      <c r="BE137" s="47">
        <v>4817.4827999999998</v>
      </c>
      <c r="BF137" s="47">
        <v>9327.6561999999994</v>
      </c>
      <c r="BG137" s="47">
        <v>10355.4997</v>
      </c>
      <c r="BH137" s="47">
        <v>11700.329100000001</v>
      </c>
      <c r="BI137" s="47">
        <v>7982.8267999999998</v>
      </c>
      <c r="BJ137" s="47">
        <v>15538.8501</v>
      </c>
      <c r="BK137" s="47">
        <v>4144.3056999999999</v>
      </c>
      <c r="BL137" s="47">
        <v>13253.728800000001</v>
      </c>
      <c r="BM137" s="47">
        <v>3508.4276</v>
      </c>
      <c r="BN137" s="47">
        <v>1542.5984000000001</v>
      </c>
      <c r="BO137" s="47">
        <v>15219.5581</v>
      </c>
      <c r="BP137" s="47">
        <v>5974.6067999999996</v>
      </c>
      <c r="BQ137" s="47">
        <v>10787.5496</v>
      </c>
      <c r="BR137" s="47">
        <v>10903.8305</v>
      </c>
      <c r="BS137" s="47">
        <v>10609.6265</v>
      </c>
      <c r="BT137" s="47">
        <v>2339.0970000000002</v>
      </c>
      <c r="BU137" s="47">
        <v>12592.758400000001</v>
      </c>
    </row>
    <row r="138" spans="1:73">
      <c r="A138" t="s">
        <v>521</v>
      </c>
      <c r="B138" t="s">
        <v>517</v>
      </c>
      <c r="C138" t="s">
        <v>74</v>
      </c>
      <c r="D138">
        <v>67</v>
      </c>
      <c r="F138" s="47">
        <v>2806.2040000000002</v>
      </c>
      <c r="G138" s="47">
        <v>675.14729999999997</v>
      </c>
      <c r="H138" s="47">
        <v>713.70029999999997</v>
      </c>
      <c r="I138" s="47">
        <v>1417.3562999999999</v>
      </c>
      <c r="J138" s="47">
        <v>675.14729999999997</v>
      </c>
      <c r="K138" s="47">
        <v>2131.0567000000001</v>
      </c>
      <c r="L138" s="47">
        <v>173.084</v>
      </c>
      <c r="M138" s="47">
        <v>2633.12</v>
      </c>
      <c r="N138" s="47">
        <v>626.17610000000002</v>
      </c>
      <c r="O138" s="47">
        <v>1091.4649999999999</v>
      </c>
      <c r="P138" s="47">
        <v>1088.5627999999999</v>
      </c>
      <c r="Q138" s="47">
        <v>1231.4537</v>
      </c>
      <c r="R138" s="47">
        <v>1574.7501999999999</v>
      </c>
      <c r="S138" s="47">
        <v>1442.5491</v>
      </c>
      <c r="T138" s="47">
        <v>1363.6548</v>
      </c>
      <c r="U138" s="47">
        <v>1257.5537999999999</v>
      </c>
      <c r="V138" s="47">
        <v>1548.6501000000001</v>
      </c>
      <c r="W138" s="47">
        <v>1269.6357</v>
      </c>
      <c r="X138" s="47">
        <v>1536.5681999999999</v>
      </c>
      <c r="Y138" s="47">
        <v>1256.3521000000001</v>
      </c>
      <c r="Z138" s="47">
        <v>363.24990000000003</v>
      </c>
      <c r="AA138" s="47">
        <v>1186.6018999999999</v>
      </c>
      <c r="AB138" s="47">
        <v>1619.6020000000001</v>
      </c>
      <c r="AC138" s="47">
        <v>1186.6018999999999</v>
      </c>
      <c r="AD138" s="47">
        <v>870.42610000000002</v>
      </c>
      <c r="AE138" s="47">
        <v>387.12779999999998</v>
      </c>
      <c r="AF138" s="47">
        <v>308.02429999999998</v>
      </c>
      <c r="AG138" s="47">
        <v>949.52949999999998</v>
      </c>
      <c r="AH138" s="47">
        <v>568.24570000000006</v>
      </c>
      <c r="AI138" s="47">
        <v>689.30820000000006</v>
      </c>
      <c r="AJ138" s="47">
        <v>749.17600000000004</v>
      </c>
      <c r="AK138" s="47">
        <v>799.4742</v>
      </c>
      <c r="AL138" s="47">
        <v>367.12290000000002</v>
      </c>
      <c r="AM138" s="47">
        <v>1181.5272</v>
      </c>
      <c r="AN138" s="47">
        <v>874.30349999999999</v>
      </c>
      <c r="AO138" s="47">
        <v>674.34659999999997</v>
      </c>
      <c r="AP138" s="47">
        <v>375.14</v>
      </c>
      <c r="AQ138" s="47">
        <v>894.49570000000006</v>
      </c>
      <c r="AR138" s="47">
        <v>729.71199999999999</v>
      </c>
      <c r="AS138" s="47">
        <v>539.92370000000005</v>
      </c>
      <c r="AT138" s="47">
        <v>300.00720000000001</v>
      </c>
      <c r="AU138" s="47">
        <v>1236.5609999999999</v>
      </c>
      <c r="AV138" s="47">
        <v>712.83709999999996</v>
      </c>
      <c r="AW138" s="47">
        <v>823.73109999999997</v>
      </c>
      <c r="AX138" s="47">
        <v>291.15010000000001</v>
      </c>
      <c r="AY138" s="47">
        <v>1328.4519</v>
      </c>
      <c r="AZ138" s="47">
        <v>743.79930000000002</v>
      </c>
      <c r="BA138" s="47">
        <v>875.80269999999996</v>
      </c>
      <c r="BB138" s="47">
        <v>383.99720000000002</v>
      </c>
      <c r="BC138" s="47">
        <v>802.60479999999995</v>
      </c>
      <c r="BD138" s="47">
        <v>698.74980000000005</v>
      </c>
      <c r="BE138" s="47">
        <v>487.85210000000001</v>
      </c>
      <c r="BF138" s="47">
        <v>436.79629999999997</v>
      </c>
      <c r="BG138" s="47">
        <v>794.65740000000005</v>
      </c>
      <c r="BH138" s="47">
        <v>584.09820000000002</v>
      </c>
      <c r="BI138" s="47">
        <v>647.35550000000001</v>
      </c>
      <c r="BJ138" s="47">
        <v>879.23500000000001</v>
      </c>
      <c r="BK138" s="47">
        <v>352.21870000000001</v>
      </c>
      <c r="BL138" s="47">
        <v>1182.8056999999999</v>
      </c>
      <c r="BM138" s="47">
        <v>391.94450000000001</v>
      </c>
      <c r="BN138" s="47">
        <v>91.049000000000007</v>
      </c>
      <c r="BO138" s="47">
        <v>1483.7012</v>
      </c>
      <c r="BP138" s="47">
        <v>563.31410000000005</v>
      </c>
      <c r="BQ138" s="47">
        <v>1011.4361</v>
      </c>
      <c r="BR138" s="47">
        <v>520.80449999999996</v>
      </c>
      <c r="BS138" s="47">
        <v>921.74459999999999</v>
      </c>
      <c r="BT138" s="47">
        <v>154.34270000000001</v>
      </c>
      <c r="BU138" s="47">
        <v>1209.3121000000001</v>
      </c>
    </row>
    <row r="139" spans="1:73">
      <c r="A139" t="s">
        <v>521</v>
      </c>
      <c r="B139" t="s">
        <v>517</v>
      </c>
      <c r="C139" t="s">
        <v>65</v>
      </c>
      <c r="D139">
        <v>68</v>
      </c>
      <c r="F139" s="47">
        <v>28644.368200000001</v>
      </c>
      <c r="G139" s="47">
        <v>12812.1332</v>
      </c>
      <c r="H139" s="47">
        <v>6619.7579999999998</v>
      </c>
      <c r="I139" s="47">
        <v>9212.4770000000008</v>
      </c>
      <c r="J139" s="47">
        <v>12812.1332</v>
      </c>
      <c r="K139" s="47">
        <v>15832.235000000001</v>
      </c>
      <c r="L139" s="47">
        <v>6690.0699000000004</v>
      </c>
      <c r="M139" s="47">
        <v>21954.298299999999</v>
      </c>
      <c r="N139" s="47">
        <v>16573.7117</v>
      </c>
      <c r="O139" s="47">
        <v>8798.9583000000002</v>
      </c>
      <c r="P139" s="47">
        <v>3271.6981999999998</v>
      </c>
      <c r="Q139" s="47">
        <v>22529.342700000001</v>
      </c>
      <c r="R139" s="47">
        <v>6115.0254999999997</v>
      </c>
      <c r="S139" s="47">
        <v>18708.963100000001</v>
      </c>
      <c r="T139" s="47">
        <v>9935.4050999999999</v>
      </c>
      <c r="U139" s="47">
        <v>11466.9535</v>
      </c>
      <c r="V139" s="47">
        <v>17177.414700000001</v>
      </c>
      <c r="W139" s="47">
        <v>18647.039000000001</v>
      </c>
      <c r="X139" s="47">
        <v>9997.3292000000001</v>
      </c>
      <c r="Y139" s="47">
        <v>3754.6179999999999</v>
      </c>
      <c r="Z139" s="47">
        <v>3207.5738000000001</v>
      </c>
      <c r="AA139" s="47">
        <v>21682.1764</v>
      </c>
      <c r="AB139" s="47">
        <v>6962.1917999999996</v>
      </c>
      <c r="AC139" s="47">
        <v>21682.1764</v>
      </c>
      <c r="AD139" s="47">
        <v>4021.8027999999999</v>
      </c>
      <c r="AE139" s="47">
        <v>7445.1507000000001</v>
      </c>
      <c r="AF139" s="47">
        <v>5333.3879999999999</v>
      </c>
      <c r="AG139" s="47">
        <v>6133.5654999999997</v>
      </c>
      <c r="AH139" s="47">
        <v>7204.5542999999998</v>
      </c>
      <c r="AI139" s="47">
        <v>4262.3990999999996</v>
      </c>
      <c r="AJ139" s="47">
        <v>2940.3890000000001</v>
      </c>
      <c r="AK139" s="47">
        <v>14237.0257</v>
      </c>
      <c r="AL139" s="47">
        <v>7478.7452000000003</v>
      </c>
      <c r="AM139" s="47">
        <v>9698.6695</v>
      </c>
      <c r="AN139" s="47">
        <v>11504.408799999999</v>
      </c>
      <c r="AO139" s="47">
        <v>5673.0059000000001</v>
      </c>
      <c r="AP139" s="47">
        <v>8264.4138999999996</v>
      </c>
      <c r="AQ139" s="47">
        <v>10382.625099999999</v>
      </c>
      <c r="AR139" s="47">
        <v>12515.721100000001</v>
      </c>
      <c r="AS139" s="47">
        <v>6131.3180000000002</v>
      </c>
      <c r="AT139" s="47">
        <v>4547.7192999999997</v>
      </c>
      <c r="AU139" s="47">
        <v>5449.6099000000004</v>
      </c>
      <c r="AV139" s="47">
        <v>6193.2421000000004</v>
      </c>
      <c r="AW139" s="47">
        <v>3804.0871000000002</v>
      </c>
      <c r="AX139" s="47">
        <v>2871.7619</v>
      </c>
      <c r="AY139" s="47">
        <v>4090.4299000000001</v>
      </c>
      <c r="AZ139" s="47">
        <v>3977.5198</v>
      </c>
      <c r="BA139" s="47">
        <v>2984.672</v>
      </c>
      <c r="BB139" s="47">
        <v>9940.3713000000007</v>
      </c>
      <c r="BC139" s="47">
        <v>11741.8051</v>
      </c>
      <c r="BD139" s="47">
        <v>14731.4434</v>
      </c>
      <c r="BE139" s="47">
        <v>6950.7330000000002</v>
      </c>
      <c r="BF139" s="47">
        <v>4101.0675000000001</v>
      </c>
      <c r="BG139" s="47">
        <v>18428.2752</v>
      </c>
      <c r="BH139" s="47">
        <v>12416.9336</v>
      </c>
      <c r="BI139" s="47">
        <v>10112.409100000001</v>
      </c>
      <c r="BJ139" s="47">
        <v>17035.418600000001</v>
      </c>
      <c r="BK139" s="47">
        <v>5493.9241000000002</v>
      </c>
      <c r="BL139" s="47">
        <v>2861.1242999999999</v>
      </c>
      <c r="BM139" s="47">
        <v>3253.9011999999998</v>
      </c>
      <c r="BN139" s="47">
        <v>395.19959999999998</v>
      </c>
      <c r="BO139" s="47">
        <v>5719.8258999999998</v>
      </c>
      <c r="BP139" s="47">
        <v>1673.5445</v>
      </c>
      <c r="BQ139" s="47">
        <v>4441.4809999999998</v>
      </c>
      <c r="BR139" s="47">
        <v>10736.070900000001</v>
      </c>
      <c r="BS139" s="47">
        <v>7972.8922000000002</v>
      </c>
      <c r="BT139" s="47">
        <v>2076.0623000000001</v>
      </c>
      <c r="BU139" s="47">
        <v>7859.3428000000004</v>
      </c>
    </row>
    <row r="140" spans="1:73">
      <c r="A140" t="s">
        <v>521</v>
      </c>
      <c r="B140" t="s">
        <v>517</v>
      </c>
      <c r="C140" t="s">
        <v>506</v>
      </c>
      <c r="D140">
        <v>69</v>
      </c>
      <c r="F140" s="47">
        <v>15922.653200000001</v>
      </c>
      <c r="G140" s="47">
        <v>4843.7519000000002</v>
      </c>
      <c r="H140" s="47">
        <v>3851.6358</v>
      </c>
      <c r="I140" s="47">
        <v>7227.2655999999997</v>
      </c>
      <c r="J140" s="47">
        <v>4843.7519000000002</v>
      </c>
      <c r="K140" s="47">
        <v>11078.9013</v>
      </c>
      <c r="L140" s="47">
        <v>1621.6551999999999</v>
      </c>
      <c r="M140" s="47">
        <v>14300.998</v>
      </c>
      <c r="N140" s="47">
        <v>6482.4939000000004</v>
      </c>
      <c r="O140" s="47">
        <v>5785.3536000000004</v>
      </c>
      <c r="P140" s="47">
        <v>3654.8056999999999</v>
      </c>
      <c r="Q140" s="47">
        <v>10133.1265</v>
      </c>
      <c r="R140" s="47">
        <v>5789.5267000000003</v>
      </c>
      <c r="S140" s="47">
        <v>9104.5544000000009</v>
      </c>
      <c r="T140" s="47">
        <v>6818.0987999999998</v>
      </c>
      <c r="U140" s="47">
        <v>7588.3155999999999</v>
      </c>
      <c r="V140" s="47">
        <v>8334.3376000000007</v>
      </c>
      <c r="W140" s="47">
        <v>9123.2883999999995</v>
      </c>
      <c r="X140" s="47">
        <v>6799.3648000000003</v>
      </c>
      <c r="Y140" s="47">
        <v>3793.9807999999998</v>
      </c>
      <c r="Z140" s="47">
        <v>2040.6584</v>
      </c>
      <c r="AA140" s="47">
        <v>10088.013999999999</v>
      </c>
      <c r="AB140" s="47">
        <v>5834.6391999999996</v>
      </c>
      <c r="AC140" s="47">
        <v>10088.013999999999</v>
      </c>
      <c r="AD140" s="47">
        <v>4082.1795000000002</v>
      </c>
      <c r="AE140" s="47">
        <v>3506.1361000000002</v>
      </c>
      <c r="AF140" s="47">
        <v>2451.6313</v>
      </c>
      <c r="AG140" s="47">
        <v>5136.6842999999999</v>
      </c>
      <c r="AH140" s="47">
        <v>3866.0230999999999</v>
      </c>
      <c r="AI140" s="47">
        <v>3722.2923999999998</v>
      </c>
      <c r="AJ140" s="47">
        <v>1752.4597000000001</v>
      </c>
      <c r="AK140" s="47">
        <v>6581.8779000000004</v>
      </c>
      <c r="AL140" s="47">
        <v>2392.1206000000002</v>
      </c>
      <c r="AM140" s="47">
        <v>5942.2169999999996</v>
      </c>
      <c r="AN140" s="47">
        <v>5238.5312999999996</v>
      </c>
      <c r="AO140" s="47">
        <v>3095.8063000000002</v>
      </c>
      <c r="AP140" s="47">
        <v>2674.6851999999999</v>
      </c>
      <c r="AQ140" s="47">
        <v>6448.6031999999996</v>
      </c>
      <c r="AR140" s="47">
        <v>5626.6405000000004</v>
      </c>
      <c r="AS140" s="47">
        <v>3496.6478999999999</v>
      </c>
      <c r="AT140" s="47">
        <v>2169.0666000000001</v>
      </c>
      <c r="AU140" s="47">
        <v>4630.2981</v>
      </c>
      <c r="AV140" s="47">
        <v>3477.9139</v>
      </c>
      <c r="AW140" s="47">
        <v>3321.4508999999998</v>
      </c>
      <c r="AX140" s="47">
        <v>1616.7969000000001</v>
      </c>
      <c r="AY140" s="47">
        <v>4217.8423000000003</v>
      </c>
      <c r="AZ140" s="47">
        <v>2733.3299000000002</v>
      </c>
      <c r="BA140" s="47">
        <v>3101.3092999999999</v>
      </c>
      <c r="BB140" s="47">
        <v>3226.9549999999999</v>
      </c>
      <c r="BC140" s="47">
        <v>6861.0590000000002</v>
      </c>
      <c r="BD140" s="47">
        <v>6371.2245000000003</v>
      </c>
      <c r="BE140" s="47">
        <v>3716.7894999999999</v>
      </c>
      <c r="BF140" s="47">
        <v>2378.8879000000002</v>
      </c>
      <c r="BG140" s="47">
        <v>7754.2385999999997</v>
      </c>
      <c r="BH140" s="47">
        <v>4497.3892999999998</v>
      </c>
      <c r="BI140" s="47">
        <v>5635.7371999999996</v>
      </c>
      <c r="BJ140" s="47">
        <v>7654.6821</v>
      </c>
      <c r="BK140" s="47">
        <v>2478.4443999999999</v>
      </c>
      <c r="BL140" s="47">
        <v>3455.7512999999999</v>
      </c>
      <c r="BM140" s="47">
        <v>2333.7754</v>
      </c>
      <c r="BN140" s="47">
        <v>346.36259999999999</v>
      </c>
      <c r="BO140" s="47">
        <v>5443.1642000000002</v>
      </c>
      <c r="BP140" s="47">
        <v>1449.8724</v>
      </c>
      <c r="BQ140" s="47">
        <v>4339.6544000000004</v>
      </c>
      <c r="BR140" s="47">
        <v>4005.8760000000002</v>
      </c>
      <c r="BS140" s="47">
        <v>5098.6785</v>
      </c>
      <c r="BT140" s="47">
        <v>837.8759</v>
      </c>
      <c r="BU140" s="47">
        <v>5980.2228999999998</v>
      </c>
    </row>
    <row r="141" spans="1:73">
      <c r="A141" t="s">
        <v>521</v>
      </c>
      <c r="B141" t="s">
        <v>517</v>
      </c>
      <c r="C141" t="s">
        <v>507</v>
      </c>
      <c r="D141">
        <v>70</v>
      </c>
      <c r="F141" s="47">
        <v>26720.8079</v>
      </c>
      <c r="G141" s="47">
        <v>9003.8291000000008</v>
      </c>
      <c r="H141" s="47">
        <v>6968.8449000000001</v>
      </c>
      <c r="I141" s="47">
        <v>10748.133900000001</v>
      </c>
      <c r="J141" s="47">
        <v>9003.8291000000008</v>
      </c>
      <c r="K141" s="47">
        <v>17716.978800000001</v>
      </c>
      <c r="L141" s="47">
        <v>1747.0141000000001</v>
      </c>
      <c r="M141" s="47">
        <v>24973.793799999999</v>
      </c>
      <c r="N141" s="47">
        <v>10416.118</v>
      </c>
      <c r="O141" s="47">
        <v>11050.7266</v>
      </c>
      <c r="P141" s="47">
        <v>5253.9633999999996</v>
      </c>
      <c r="Q141" s="47">
        <v>17606.987099999998</v>
      </c>
      <c r="R141" s="47">
        <v>9113.8207999999995</v>
      </c>
      <c r="S141" s="47">
        <v>13444.621999999999</v>
      </c>
      <c r="T141" s="47">
        <v>13276.1859</v>
      </c>
      <c r="U141" s="47">
        <v>15572.9341</v>
      </c>
      <c r="V141" s="47">
        <v>11147.873799999999</v>
      </c>
      <c r="W141" s="47">
        <v>13773.0309</v>
      </c>
      <c r="X141" s="47">
        <v>12947.777099999999</v>
      </c>
      <c r="Y141" s="47">
        <v>5073.8362999999999</v>
      </c>
      <c r="Z141" s="47">
        <v>4078.6797999999999</v>
      </c>
      <c r="AA141" s="47">
        <v>17568.291799999999</v>
      </c>
      <c r="AB141" s="47">
        <v>9152.5161000000007</v>
      </c>
      <c r="AC141" s="47">
        <v>17568.291799999999</v>
      </c>
      <c r="AD141" s="47">
        <v>6464.2110000000002</v>
      </c>
      <c r="AE141" s="47">
        <v>9108.7230999999992</v>
      </c>
      <c r="AF141" s="47">
        <v>5290.1269000000002</v>
      </c>
      <c r="AG141" s="47">
        <v>10282.807199999999</v>
      </c>
      <c r="AH141" s="47">
        <v>7229.8698000000004</v>
      </c>
      <c r="AI141" s="47">
        <v>8343.0643</v>
      </c>
      <c r="AJ141" s="47">
        <v>2688.3051</v>
      </c>
      <c r="AK141" s="47">
        <v>8459.5686999999998</v>
      </c>
      <c r="AL141" s="47">
        <v>3713.7022000000002</v>
      </c>
      <c r="AM141" s="47">
        <v>7434.1715999999997</v>
      </c>
      <c r="AN141" s="47">
        <v>6214.7521999999999</v>
      </c>
      <c r="AO141" s="47">
        <v>4933.1216999999997</v>
      </c>
      <c r="AP141" s="47">
        <v>4800.2039999999997</v>
      </c>
      <c r="AQ141" s="47">
        <v>8972.8268000000007</v>
      </c>
      <c r="AR141" s="47">
        <v>7528.2579999999998</v>
      </c>
      <c r="AS141" s="47">
        <v>6244.7728999999999</v>
      </c>
      <c r="AT141" s="47">
        <v>4203.6251000000002</v>
      </c>
      <c r="AU141" s="47">
        <v>8744.152</v>
      </c>
      <c r="AV141" s="47">
        <v>5916.3639999999996</v>
      </c>
      <c r="AW141" s="47">
        <v>7031.4130999999998</v>
      </c>
      <c r="AX141" s="47">
        <v>2892.9879000000001</v>
      </c>
      <c r="AY141" s="47">
        <v>6259.5282999999999</v>
      </c>
      <c r="AZ141" s="47">
        <v>4059.7163</v>
      </c>
      <c r="BA141" s="47">
        <v>5092.7999</v>
      </c>
      <c r="BB141" s="47">
        <v>6110.8411999999998</v>
      </c>
      <c r="BC141" s="47">
        <v>11457.4506</v>
      </c>
      <c r="BD141" s="47">
        <v>9384.9056999999993</v>
      </c>
      <c r="BE141" s="47">
        <v>8183.3860999999997</v>
      </c>
      <c r="BF141" s="47">
        <v>4544.7102999999997</v>
      </c>
      <c r="BG141" s="47">
        <v>13062.2768</v>
      </c>
      <c r="BH141" s="47">
        <v>8485.4089999999997</v>
      </c>
      <c r="BI141" s="47">
        <v>9121.5781000000006</v>
      </c>
      <c r="BJ141" s="47">
        <v>11168.479499999999</v>
      </c>
      <c r="BK141" s="47">
        <v>6438.5075999999999</v>
      </c>
      <c r="BL141" s="47">
        <v>4607.8058000000001</v>
      </c>
      <c r="BM141" s="47">
        <v>4506.0150000000003</v>
      </c>
      <c r="BN141" s="47">
        <v>518.42010000000005</v>
      </c>
      <c r="BO141" s="47">
        <v>8595.4007000000001</v>
      </c>
      <c r="BP141" s="47">
        <v>2276.1424999999999</v>
      </c>
      <c r="BQ141" s="47">
        <v>6837.6782999999996</v>
      </c>
      <c r="BR141" s="47">
        <v>6490.1743999999999</v>
      </c>
      <c r="BS141" s="47">
        <v>6954.4476000000004</v>
      </c>
      <c r="BT141" s="47">
        <v>2513.6547</v>
      </c>
      <c r="BU141" s="47">
        <v>10762.531199999999</v>
      </c>
    </row>
    <row r="142" spans="1:73">
      <c r="A142" t="s">
        <v>522</v>
      </c>
      <c r="B142" t="s">
        <v>504</v>
      </c>
      <c r="C142" t="s">
        <v>0</v>
      </c>
      <c r="D142">
        <v>1</v>
      </c>
      <c r="F142" s="47">
        <v>9853</v>
      </c>
      <c r="G142" s="47">
        <v>3793</v>
      </c>
      <c r="H142" s="47">
        <v>2802</v>
      </c>
      <c r="I142" s="47">
        <v>3258</v>
      </c>
      <c r="J142" s="47">
        <v>3793</v>
      </c>
      <c r="K142" s="47">
        <v>6060</v>
      </c>
      <c r="L142" s="47">
        <v>662</v>
      </c>
      <c r="M142" s="47">
        <v>9191</v>
      </c>
      <c r="N142" s="47">
        <v>3093</v>
      </c>
      <c r="O142" s="47">
        <v>4023</v>
      </c>
      <c r="P142" s="47">
        <v>2737</v>
      </c>
      <c r="Q142" s="47">
        <v>5508</v>
      </c>
      <c r="R142" s="47">
        <v>4345</v>
      </c>
      <c r="S142" s="47">
        <v>6935</v>
      </c>
      <c r="T142" s="47">
        <v>2918</v>
      </c>
      <c r="U142" s="47">
        <v>4448</v>
      </c>
      <c r="V142" s="47">
        <v>5405</v>
      </c>
      <c r="W142" s="47">
        <v>3705</v>
      </c>
      <c r="X142" s="47">
        <v>6148</v>
      </c>
      <c r="Y142" s="47">
        <v>3564</v>
      </c>
      <c r="Z142" s="47">
        <v>2169</v>
      </c>
      <c r="AA142" s="47">
        <v>4120</v>
      </c>
      <c r="AB142" s="47">
        <v>5733</v>
      </c>
      <c r="AC142" s="47">
        <v>4120</v>
      </c>
      <c r="AD142" s="47">
        <v>3183</v>
      </c>
      <c r="AE142" s="47">
        <v>1265</v>
      </c>
      <c r="AF142" s="47">
        <v>1749</v>
      </c>
      <c r="AG142" s="47">
        <v>2699</v>
      </c>
      <c r="AH142" s="47">
        <v>3085</v>
      </c>
      <c r="AI142" s="47">
        <v>1363</v>
      </c>
      <c r="AJ142" s="47">
        <v>2550</v>
      </c>
      <c r="AK142" s="47">
        <v>2855</v>
      </c>
      <c r="AL142" s="47">
        <v>2044</v>
      </c>
      <c r="AM142" s="47">
        <v>3361</v>
      </c>
      <c r="AN142" s="47">
        <v>3850</v>
      </c>
      <c r="AO142" s="47">
        <v>1555</v>
      </c>
      <c r="AP142" s="47">
        <v>1493</v>
      </c>
      <c r="AQ142" s="47">
        <v>2212</v>
      </c>
      <c r="AR142" s="47">
        <v>2728</v>
      </c>
      <c r="AS142" s="47">
        <v>977</v>
      </c>
      <c r="AT142" s="47">
        <v>2300</v>
      </c>
      <c r="AU142" s="47">
        <v>3848</v>
      </c>
      <c r="AV142" s="47">
        <v>4207</v>
      </c>
      <c r="AW142" s="47">
        <v>1941</v>
      </c>
      <c r="AX142" s="47">
        <v>2135</v>
      </c>
      <c r="AY142" s="47">
        <v>3598</v>
      </c>
      <c r="AZ142" s="47">
        <v>3799</v>
      </c>
      <c r="BA142" s="47">
        <v>1934</v>
      </c>
      <c r="BB142" s="47">
        <v>1658</v>
      </c>
      <c r="BC142" s="47">
        <v>2462</v>
      </c>
      <c r="BD142" s="47">
        <v>3136</v>
      </c>
      <c r="BE142" s="47">
        <v>984</v>
      </c>
      <c r="BF142" s="47">
        <v>2651</v>
      </c>
      <c r="BG142" s="47">
        <v>2857</v>
      </c>
      <c r="BH142" s="47">
        <v>3448</v>
      </c>
      <c r="BI142" s="47">
        <v>2060</v>
      </c>
      <c r="BJ142" s="47">
        <v>4979</v>
      </c>
      <c r="BK142" s="47">
        <v>529</v>
      </c>
      <c r="BL142" s="47">
        <v>3082</v>
      </c>
      <c r="BM142" s="47">
        <v>1263</v>
      </c>
      <c r="BN142" s="47">
        <v>345</v>
      </c>
      <c r="BO142" s="47">
        <v>4000</v>
      </c>
      <c r="BP142" s="47">
        <v>1956</v>
      </c>
      <c r="BQ142" s="47">
        <v>2389</v>
      </c>
      <c r="BR142" s="47">
        <v>3427</v>
      </c>
      <c r="BS142" s="47">
        <v>3508</v>
      </c>
      <c r="BT142" s="47">
        <v>366</v>
      </c>
      <c r="BU142" s="47">
        <v>2552</v>
      </c>
    </row>
    <row r="143" spans="1:73">
      <c r="A143" t="s">
        <v>522</v>
      </c>
      <c r="B143" t="s">
        <v>504</v>
      </c>
      <c r="C143" t="s">
        <v>1</v>
      </c>
      <c r="D143">
        <v>2</v>
      </c>
      <c r="F143" s="47">
        <v>424</v>
      </c>
      <c r="G143" s="47">
        <v>66</v>
      </c>
      <c r="H143" s="47">
        <v>116</v>
      </c>
      <c r="I143" s="47">
        <v>242</v>
      </c>
      <c r="J143" s="47">
        <v>66</v>
      </c>
      <c r="K143" s="47">
        <v>358</v>
      </c>
      <c r="L143" s="47">
        <v>17</v>
      </c>
      <c r="M143" s="47">
        <v>407</v>
      </c>
      <c r="N143" s="47">
        <v>94</v>
      </c>
      <c r="O143" s="47">
        <v>189</v>
      </c>
      <c r="P143" s="47">
        <v>141</v>
      </c>
      <c r="Q143" s="47">
        <v>190</v>
      </c>
      <c r="R143" s="47">
        <v>234</v>
      </c>
      <c r="S143" s="47">
        <v>254</v>
      </c>
      <c r="T143" s="47">
        <v>170</v>
      </c>
      <c r="U143" s="47">
        <v>97</v>
      </c>
      <c r="V143" s="47">
        <v>327</v>
      </c>
      <c r="W143" s="47">
        <v>238</v>
      </c>
      <c r="X143" s="47">
        <v>186</v>
      </c>
      <c r="Y143" s="47">
        <v>136</v>
      </c>
      <c r="Z143" s="47">
        <v>69</v>
      </c>
      <c r="AA143" s="47">
        <v>219</v>
      </c>
      <c r="AB143" s="47">
        <v>205</v>
      </c>
      <c r="AC143" s="47">
        <v>219</v>
      </c>
      <c r="AD143" s="47">
        <v>88</v>
      </c>
      <c r="AE143" s="47">
        <v>9</v>
      </c>
      <c r="AF143" s="47">
        <v>28</v>
      </c>
      <c r="AG143" s="47">
        <v>69</v>
      </c>
      <c r="AH143" s="47">
        <v>56</v>
      </c>
      <c r="AI143" s="47">
        <v>41</v>
      </c>
      <c r="AJ143" s="47">
        <v>117</v>
      </c>
      <c r="AK143" s="47">
        <v>210</v>
      </c>
      <c r="AL143" s="47">
        <v>38</v>
      </c>
      <c r="AM143" s="47">
        <v>289</v>
      </c>
      <c r="AN143" s="47">
        <v>198</v>
      </c>
      <c r="AO143" s="47">
        <v>129</v>
      </c>
      <c r="AP143" s="47">
        <v>30</v>
      </c>
      <c r="AQ143" s="47">
        <v>208</v>
      </c>
      <c r="AR143" s="47">
        <v>155</v>
      </c>
      <c r="AS143" s="47">
        <v>83</v>
      </c>
      <c r="AT143" s="47">
        <v>36</v>
      </c>
      <c r="AU143" s="47">
        <v>150</v>
      </c>
      <c r="AV143" s="47">
        <v>99</v>
      </c>
      <c r="AW143" s="47">
        <v>87</v>
      </c>
      <c r="AX143" s="47">
        <v>46</v>
      </c>
      <c r="AY143" s="47">
        <v>159</v>
      </c>
      <c r="AZ143" s="47">
        <v>111</v>
      </c>
      <c r="BA143" s="47">
        <v>94</v>
      </c>
      <c r="BB143" s="47">
        <v>20</v>
      </c>
      <c r="BC143" s="47">
        <v>199</v>
      </c>
      <c r="BD143" s="47">
        <v>143</v>
      </c>
      <c r="BE143" s="47">
        <v>76</v>
      </c>
      <c r="BF143" s="47">
        <v>64</v>
      </c>
      <c r="BG143" s="47">
        <v>126</v>
      </c>
      <c r="BH143" s="47">
        <v>57</v>
      </c>
      <c r="BI143" s="47">
        <v>133</v>
      </c>
      <c r="BJ143" s="47">
        <v>163</v>
      </c>
      <c r="BK143" s="47">
        <v>27</v>
      </c>
      <c r="BL143" s="47">
        <v>141</v>
      </c>
      <c r="BM143" s="47">
        <v>93</v>
      </c>
      <c r="BN143" s="47">
        <v>9</v>
      </c>
      <c r="BO143" s="47">
        <v>225</v>
      </c>
      <c r="BP143" s="47">
        <v>91</v>
      </c>
      <c r="BQ143" s="47">
        <v>143</v>
      </c>
      <c r="BR143" s="47">
        <v>61</v>
      </c>
      <c r="BS143" s="47">
        <v>193</v>
      </c>
      <c r="BT143" s="47">
        <v>5</v>
      </c>
      <c r="BU143" s="47">
        <v>165</v>
      </c>
    </row>
    <row r="144" spans="1:73">
      <c r="A144" t="s">
        <v>522</v>
      </c>
      <c r="B144" t="s">
        <v>504</v>
      </c>
      <c r="C144" t="s">
        <v>505</v>
      </c>
      <c r="D144">
        <v>3</v>
      </c>
      <c r="F144" s="47">
        <v>14764</v>
      </c>
      <c r="G144" s="47">
        <v>4996</v>
      </c>
      <c r="H144" s="47">
        <v>4296</v>
      </c>
      <c r="I144" s="47">
        <v>5472</v>
      </c>
      <c r="J144" s="47">
        <v>4996</v>
      </c>
      <c r="K144" s="47">
        <v>9768</v>
      </c>
      <c r="L144" s="47">
        <v>677</v>
      </c>
      <c r="M144" s="47">
        <v>14087</v>
      </c>
      <c r="N144" s="47">
        <v>3218</v>
      </c>
      <c r="O144" s="47">
        <v>5654</v>
      </c>
      <c r="P144" s="47">
        <v>5892</v>
      </c>
      <c r="Q144" s="47">
        <v>6379</v>
      </c>
      <c r="R144" s="47">
        <v>8385</v>
      </c>
      <c r="S144" s="47">
        <v>9168</v>
      </c>
      <c r="T144" s="47">
        <v>5596</v>
      </c>
      <c r="U144" s="47">
        <v>7187</v>
      </c>
      <c r="V144" s="47">
        <v>7577</v>
      </c>
      <c r="W144" s="47">
        <v>4064</v>
      </c>
      <c r="X144" s="47">
        <v>10700</v>
      </c>
      <c r="Y144" s="47">
        <v>8836</v>
      </c>
      <c r="Z144" s="47">
        <v>2766</v>
      </c>
      <c r="AA144" s="47">
        <v>3162</v>
      </c>
      <c r="AB144" s="47">
        <v>11602</v>
      </c>
      <c r="AC144" s="47">
        <v>3162</v>
      </c>
      <c r="AD144" s="47">
        <v>6560</v>
      </c>
      <c r="AE144" s="47">
        <v>627</v>
      </c>
      <c r="AF144" s="47">
        <v>2377</v>
      </c>
      <c r="AG144" s="47">
        <v>4810</v>
      </c>
      <c r="AH144" s="47">
        <v>4285</v>
      </c>
      <c r="AI144" s="47">
        <v>2902</v>
      </c>
      <c r="AJ144" s="47">
        <v>5042</v>
      </c>
      <c r="AK144" s="47">
        <v>2535</v>
      </c>
      <c r="AL144" s="47">
        <v>2619</v>
      </c>
      <c r="AM144" s="47">
        <v>4958</v>
      </c>
      <c r="AN144" s="47">
        <v>4883</v>
      </c>
      <c r="AO144" s="47">
        <v>2694</v>
      </c>
      <c r="AP144" s="47">
        <v>1571</v>
      </c>
      <c r="AQ144" s="47">
        <v>2493</v>
      </c>
      <c r="AR144" s="47">
        <v>2777</v>
      </c>
      <c r="AS144" s="47">
        <v>1287</v>
      </c>
      <c r="AT144" s="47">
        <v>3425</v>
      </c>
      <c r="AU144" s="47">
        <v>7275</v>
      </c>
      <c r="AV144" s="47">
        <v>6391</v>
      </c>
      <c r="AW144" s="47">
        <v>4309</v>
      </c>
      <c r="AX144" s="47">
        <v>3766</v>
      </c>
      <c r="AY144" s="47">
        <v>7836</v>
      </c>
      <c r="AZ144" s="47">
        <v>6899</v>
      </c>
      <c r="BA144" s="47">
        <v>4703</v>
      </c>
      <c r="BB144" s="47">
        <v>1230</v>
      </c>
      <c r="BC144" s="47">
        <v>1932</v>
      </c>
      <c r="BD144" s="47">
        <v>2269</v>
      </c>
      <c r="BE144" s="47">
        <v>893</v>
      </c>
      <c r="BF144" s="47">
        <v>4418</v>
      </c>
      <c r="BG144" s="47">
        <v>1961</v>
      </c>
      <c r="BH144" s="47">
        <v>4182</v>
      </c>
      <c r="BI144" s="47">
        <v>2197</v>
      </c>
      <c r="BJ144" s="47">
        <v>5762</v>
      </c>
      <c r="BK144" s="47">
        <v>617</v>
      </c>
      <c r="BL144" s="47">
        <v>7184</v>
      </c>
      <c r="BM144" s="47">
        <v>1201</v>
      </c>
      <c r="BN144" s="47">
        <v>814</v>
      </c>
      <c r="BO144" s="47">
        <v>7571</v>
      </c>
      <c r="BP144" s="47">
        <v>3406</v>
      </c>
      <c r="BQ144" s="47">
        <v>4979</v>
      </c>
      <c r="BR144" s="47">
        <v>4441</v>
      </c>
      <c r="BS144" s="47">
        <v>4727</v>
      </c>
      <c r="BT144" s="47">
        <v>555</v>
      </c>
      <c r="BU144" s="47">
        <v>5041</v>
      </c>
    </row>
    <row r="145" spans="1:73">
      <c r="A145" t="s">
        <v>522</v>
      </c>
      <c r="B145" t="s">
        <v>504</v>
      </c>
      <c r="C145" t="s">
        <v>74</v>
      </c>
      <c r="D145">
        <v>4</v>
      </c>
      <c r="F145" s="47">
        <v>1146</v>
      </c>
      <c r="G145" s="47">
        <v>197</v>
      </c>
      <c r="H145" s="47">
        <v>325</v>
      </c>
      <c r="I145" s="47">
        <v>624</v>
      </c>
      <c r="J145" s="47">
        <v>197</v>
      </c>
      <c r="K145" s="47">
        <v>949</v>
      </c>
      <c r="L145" s="47">
        <v>54</v>
      </c>
      <c r="M145" s="47">
        <v>1092</v>
      </c>
      <c r="N145" s="47">
        <v>176</v>
      </c>
      <c r="O145" s="47">
        <v>437</v>
      </c>
      <c r="P145" s="47">
        <v>533</v>
      </c>
      <c r="Q145" s="47">
        <v>407</v>
      </c>
      <c r="R145" s="47">
        <v>739</v>
      </c>
      <c r="S145" s="47">
        <v>547</v>
      </c>
      <c r="T145" s="47">
        <v>599</v>
      </c>
      <c r="U145" s="47">
        <v>486</v>
      </c>
      <c r="V145" s="47">
        <v>660</v>
      </c>
      <c r="W145" s="47">
        <v>343</v>
      </c>
      <c r="X145" s="47">
        <v>803</v>
      </c>
      <c r="Y145" s="47">
        <v>541</v>
      </c>
      <c r="Z145" s="47">
        <v>197</v>
      </c>
      <c r="AA145" s="47">
        <v>408</v>
      </c>
      <c r="AB145" s="47">
        <v>738</v>
      </c>
      <c r="AC145" s="47">
        <v>408</v>
      </c>
      <c r="AD145" s="47">
        <v>409</v>
      </c>
      <c r="AE145" s="47">
        <v>77</v>
      </c>
      <c r="AF145" s="47">
        <v>84</v>
      </c>
      <c r="AG145" s="47">
        <v>402</v>
      </c>
      <c r="AH145" s="47">
        <v>209</v>
      </c>
      <c r="AI145" s="47">
        <v>277</v>
      </c>
      <c r="AJ145" s="47">
        <v>329</v>
      </c>
      <c r="AK145" s="47">
        <v>331</v>
      </c>
      <c r="AL145" s="47">
        <v>113</v>
      </c>
      <c r="AM145" s="47">
        <v>547</v>
      </c>
      <c r="AN145" s="47">
        <v>338</v>
      </c>
      <c r="AO145" s="47">
        <v>322</v>
      </c>
      <c r="AP145" s="47">
        <v>76</v>
      </c>
      <c r="AQ145" s="47">
        <v>267</v>
      </c>
      <c r="AR145" s="47">
        <v>203</v>
      </c>
      <c r="AS145" s="47">
        <v>140</v>
      </c>
      <c r="AT145" s="47">
        <v>121</v>
      </c>
      <c r="AU145" s="47">
        <v>682</v>
      </c>
      <c r="AV145" s="47">
        <v>344</v>
      </c>
      <c r="AW145" s="47">
        <v>459</v>
      </c>
      <c r="AX145" s="47">
        <v>117</v>
      </c>
      <c r="AY145" s="47">
        <v>621</v>
      </c>
      <c r="AZ145" s="47">
        <v>306</v>
      </c>
      <c r="BA145" s="47">
        <v>432</v>
      </c>
      <c r="BB145" s="47">
        <v>80</v>
      </c>
      <c r="BC145" s="47">
        <v>328</v>
      </c>
      <c r="BD145" s="47">
        <v>241</v>
      </c>
      <c r="BE145" s="47">
        <v>167</v>
      </c>
      <c r="BF145" s="47">
        <v>182</v>
      </c>
      <c r="BG145" s="47">
        <v>225</v>
      </c>
      <c r="BH145" s="47">
        <v>160</v>
      </c>
      <c r="BI145" s="47">
        <v>247</v>
      </c>
      <c r="BJ145" s="47">
        <v>328</v>
      </c>
      <c r="BK145" s="47">
        <v>79</v>
      </c>
      <c r="BL145" s="47">
        <v>556</v>
      </c>
      <c r="BM145" s="47">
        <v>183</v>
      </c>
      <c r="BN145" s="47">
        <v>37</v>
      </c>
      <c r="BO145" s="47">
        <v>702</v>
      </c>
      <c r="BP145" s="47">
        <v>219</v>
      </c>
      <c r="BQ145" s="47">
        <v>520</v>
      </c>
      <c r="BR145" s="47">
        <v>160</v>
      </c>
      <c r="BS145" s="47">
        <v>387</v>
      </c>
      <c r="BT145" s="47">
        <v>37</v>
      </c>
      <c r="BU145" s="47">
        <v>562</v>
      </c>
    </row>
    <row r="146" spans="1:73">
      <c r="A146" t="s">
        <v>522</v>
      </c>
      <c r="B146" t="s">
        <v>504</v>
      </c>
      <c r="C146" t="s">
        <v>65</v>
      </c>
      <c r="D146">
        <v>5</v>
      </c>
      <c r="F146" s="47">
        <v>3705</v>
      </c>
      <c r="G146" s="47">
        <v>2170</v>
      </c>
      <c r="H146" s="47">
        <v>665</v>
      </c>
      <c r="I146" s="47">
        <v>870</v>
      </c>
      <c r="J146" s="47">
        <v>2170</v>
      </c>
      <c r="K146" s="47">
        <v>1535</v>
      </c>
      <c r="L146" s="47">
        <v>1534</v>
      </c>
      <c r="M146" s="47">
        <v>2171</v>
      </c>
      <c r="N146" s="47">
        <v>2210</v>
      </c>
      <c r="O146" s="47">
        <v>918</v>
      </c>
      <c r="P146" s="47">
        <v>577</v>
      </c>
      <c r="Q146" s="47">
        <v>2760</v>
      </c>
      <c r="R146" s="47">
        <v>945</v>
      </c>
      <c r="S146" s="47">
        <v>3019</v>
      </c>
      <c r="T146" s="47">
        <v>686</v>
      </c>
      <c r="U146" s="47">
        <v>1052</v>
      </c>
      <c r="V146" s="47">
        <v>2653</v>
      </c>
      <c r="W146" s="47">
        <v>1979</v>
      </c>
      <c r="X146" s="47">
        <v>1726</v>
      </c>
      <c r="Y146" s="47">
        <v>1053</v>
      </c>
      <c r="Z146" s="47">
        <v>780</v>
      </c>
      <c r="AA146" s="47">
        <v>1872</v>
      </c>
      <c r="AB146" s="47">
        <v>1833</v>
      </c>
      <c r="AC146" s="47">
        <v>1872</v>
      </c>
      <c r="AD146" s="47">
        <v>812</v>
      </c>
      <c r="AE146" s="47">
        <v>240</v>
      </c>
      <c r="AF146" s="47">
        <v>595</v>
      </c>
      <c r="AG146" s="47">
        <v>457</v>
      </c>
      <c r="AH146" s="47">
        <v>836</v>
      </c>
      <c r="AI146" s="47">
        <v>216</v>
      </c>
      <c r="AJ146" s="47">
        <v>1021</v>
      </c>
      <c r="AK146" s="47">
        <v>1632</v>
      </c>
      <c r="AL146" s="47">
        <v>1575</v>
      </c>
      <c r="AM146" s="47">
        <v>1078</v>
      </c>
      <c r="AN146" s="47">
        <v>2183</v>
      </c>
      <c r="AO146" s="47">
        <v>470</v>
      </c>
      <c r="AP146" s="47">
        <v>1220</v>
      </c>
      <c r="AQ146" s="47">
        <v>759</v>
      </c>
      <c r="AR146" s="47">
        <v>1677</v>
      </c>
      <c r="AS146" s="47">
        <v>302</v>
      </c>
      <c r="AT146" s="47">
        <v>950</v>
      </c>
      <c r="AU146" s="47">
        <v>776</v>
      </c>
      <c r="AV146" s="47">
        <v>1342</v>
      </c>
      <c r="AW146" s="47">
        <v>384</v>
      </c>
      <c r="AX146" s="47">
        <v>1013</v>
      </c>
      <c r="AY146" s="47">
        <v>820</v>
      </c>
      <c r="AZ146" s="47">
        <v>1404</v>
      </c>
      <c r="BA146" s="47">
        <v>429</v>
      </c>
      <c r="BB146" s="47">
        <v>1157</v>
      </c>
      <c r="BC146" s="47">
        <v>715</v>
      </c>
      <c r="BD146" s="47">
        <v>1615</v>
      </c>
      <c r="BE146" s="47">
        <v>257</v>
      </c>
      <c r="BF146" s="47">
        <v>1175</v>
      </c>
      <c r="BG146" s="47">
        <v>1585</v>
      </c>
      <c r="BH146" s="47">
        <v>2070</v>
      </c>
      <c r="BI146" s="47">
        <v>690</v>
      </c>
      <c r="BJ146" s="47">
        <v>2607</v>
      </c>
      <c r="BK146" s="47">
        <v>153</v>
      </c>
      <c r="BL146" s="47">
        <v>658</v>
      </c>
      <c r="BM146" s="47">
        <v>287</v>
      </c>
      <c r="BN146" s="47">
        <v>100</v>
      </c>
      <c r="BO146" s="47">
        <v>845</v>
      </c>
      <c r="BP146" s="47">
        <v>412</v>
      </c>
      <c r="BQ146" s="47">
        <v>533</v>
      </c>
      <c r="BR146" s="47">
        <v>2073</v>
      </c>
      <c r="BS146" s="47">
        <v>946</v>
      </c>
      <c r="BT146" s="47">
        <v>97</v>
      </c>
      <c r="BU146" s="47">
        <v>589</v>
      </c>
    </row>
    <row r="147" spans="1:73">
      <c r="A147" t="s">
        <v>522</v>
      </c>
      <c r="B147" t="s">
        <v>504</v>
      </c>
      <c r="C147" t="s">
        <v>506</v>
      </c>
      <c r="D147">
        <v>6</v>
      </c>
      <c r="F147" s="47">
        <v>1909</v>
      </c>
      <c r="G147" s="47">
        <v>620</v>
      </c>
      <c r="H147" s="47">
        <v>465</v>
      </c>
      <c r="I147" s="47">
        <v>824</v>
      </c>
      <c r="J147" s="47">
        <v>620</v>
      </c>
      <c r="K147" s="47">
        <v>1289</v>
      </c>
      <c r="L147" s="47">
        <v>266</v>
      </c>
      <c r="M147" s="47">
        <v>1643</v>
      </c>
      <c r="N147" s="47">
        <v>675</v>
      </c>
      <c r="O147" s="47">
        <v>555</v>
      </c>
      <c r="P147" s="47">
        <v>679</v>
      </c>
      <c r="Q147" s="47">
        <v>986</v>
      </c>
      <c r="R147" s="47">
        <v>923</v>
      </c>
      <c r="S147" s="47">
        <v>1258</v>
      </c>
      <c r="T147" s="47">
        <v>651</v>
      </c>
      <c r="U147" s="47">
        <v>796</v>
      </c>
      <c r="V147" s="47">
        <v>1113</v>
      </c>
      <c r="W147" s="47">
        <v>657</v>
      </c>
      <c r="X147" s="47">
        <v>1252</v>
      </c>
      <c r="Y147" s="47">
        <v>731</v>
      </c>
      <c r="Z147" s="47">
        <v>473</v>
      </c>
      <c r="AA147" s="47">
        <v>705</v>
      </c>
      <c r="AB147" s="47">
        <v>1204</v>
      </c>
      <c r="AC147" s="47">
        <v>705</v>
      </c>
      <c r="AD147" s="47">
        <v>706</v>
      </c>
      <c r="AE147" s="47">
        <v>90</v>
      </c>
      <c r="AF147" s="47">
        <v>233</v>
      </c>
      <c r="AG147" s="47">
        <v>563</v>
      </c>
      <c r="AH147" s="47">
        <v>466</v>
      </c>
      <c r="AI147" s="47">
        <v>330</v>
      </c>
      <c r="AJ147" s="47">
        <v>498</v>
      </c>
      <c r="AK147" s="47">
        <v>615</v>
      </c>
      <c r="AL147" s="47">
        <v>387</v>
      </c>
      <c r="AM147" s="47">
        <v>726</v>
      </c>
      <c r="AN147" s="47">
        <v>792</v>
      </c>
      <c r="AO147" s="47">
        <v>321</v>
      </c>
      <c r="AP147" s="47">
        <v>239</v>
      </c>
      <c r="AQ147" s="47">
        <v>418</v>
      </c>
      <c r="AR147" s="47">
        <v>505</v>
      </c>
      <c r="AS147" s="47">
        <v>152</v>
      </c>
      <c r="AT147" s="47">
        <v>381</v>
      </c>
      <c r="AU147" s="47">
        <v>871</v>
      </c>
      <c r="AV147" s="47">
        <v>753</v>
      </c>
      <c r="AW147" s="47">
        <v>499</v>
      </c>
      <c r="AX147" s="47">
        <v>382</v>
      </c>
      <c r="AY147" s="47">
        <v>822</v>
      </c>
      <c r="AZ147" s="47">
        <v>730</v>
      </c>
      <c r="BA147" s="47">
        <v>474</v>
      </c>
      <c r="BB147" s="47">
        <v>238</v>
      </c>
      <c r="BC147" s="47">
        <v>467</v>
      </c>
      <c r="BD147" s="47">
        <v>528</v>
      </c>
      <c r="BE147" s="47">
        <v>177</v>
      </c>
      <c r="BF147" s="47">
        <v>504</v>
      </c>
      <c r="BG147" s="47">
        <v>482</v>
      </c>
      <c r="BH147" s="47">
        <v>573</v>
      </c>
      <c r="BI147" s="47">
        <v>413</v>
      </c>
      <c r="BJ147" s="47">
        <v>920</v>
      </c>
      <c r="BK147" s="47">
        <v>66</v>
      </c>
      <c r="BL147" s="47">
        <v>700</v>
      </c>
      <c r="BM147" s="47">
        <v>223</v>
      </c>
      <c r="BN147" s="47">
        <v>47</v>
      </c>
      <c r="BO147" s="47">
        <v>876</v>
      </c>
      <c r="BP147" s="47">
        <v>338</v>
      </c>
      <c r="BQ147" s="47">
        <v>585</v>
      </c>
      <c r="BR147" s="47">
        <v>575</v>
      </c>
      <c r="BS147" s="47">
        <v>683</v>
      </c>
      <c r="BT147" s="47">
        <v>45</v>
      </c>
      <c r="BU147" s="47">
        <v>606</v>
      </c>
    </row>
    <row r="148" spans="1:73">
      <c r="A148" t="s">
        <v>522</v>
      </c>
      <c r="B148" t="s">
        <v>504</v>
      </c>
      <c r="C148" t="s">
        <v>507</v>
      </c>
      <c r="D148">
        <v>7</v>
      </c>
      <c r="F148" s="47">
        <v>1993</v>
      </c>
      <c r="G148" s="47">
        <v>710</v>
      </c>
      <c r="H148" s="47">
        <v>515</v>
      </c>
      <c r="I148" s="47">
        <v>768</v>
      </c>
      <c r="J148" s="47">
        <v>710</v>
      </c>
      <c r="K148" s="47">
        <v>1283</v>
      </c>
      <c r="L148" s="47">
        <v>85</v>
      </c>
      <c r="M148" s="47">
        <v>1908</v>
      </c>
      <c r="N148" s="47">
        <v>525</v>
      </c>
      <c r="O148" s="47">
        <v>660</v>
      </c>
      <c r="P148" s="47">
        <v>808</v>
      </c>
      <c r="Q148" s="47">
        <v>892</v>
      </c>
      <c r="R148" s="47">
        <v>1101</v>
      </c>
      <c r="S148" s="47">
        <v>1375</v>
      </c>
      <c r="T148" s="47">
        <v>618</v>
      </c>
      <c r="U148" s="47">
        <v>1020</v>
      </c>
      <c r="V148" s="47">
        <v>973</v>
      </c>
      <c r="W148" s="47">
        <v>432</v>
      </c>
      <c r="X148" s="47">
        <v>1561</v>
      </c>
      <c r="Y148" s="47">
        <v>1083</v>
      </c>
      <c r="Z148" s="47">
        <v>518</v>
      </c>
      <c r="AA148" s="47">
        <v>392</v>
      </c>
      <c r="AB148" s="47">
        <v>1601</v>
      </c>
      <c r="AC148" s="47">
        <v>392</v>
      </c>
      <c r="AD148" s="47">
        <v>947</v>
      </c>
      <c r="AE148" s="47">
        <v>73</v>
      </c>
      <c r="AF148" s="47">
        <v>397</v>
      </c>
      <c r="AG148" s="47">
        <v>623</v>
      </c>
      <c r="AH148" s="47">
        <v>701</v>
      </c>
      <c r="AI148" s="47">
        <v>319</v>
      </c>
      <c r="AJ148" s="47">
        <v>654</v>
      </c>
      <c r="AK148" s="47">
        <v>319</v>
      </c>
      <c r="AL148" s="47">
        <v>313</v>
      </c>
      <c r="AM148" s="47">
        <v>660</v>
      </c>
      <c r="AN148" s="47">
        <v>674</v>
      </c>
      <c r="AO148" s="47">
        <v>299</v>
      </c>
      <c r="AP148" s="47">
        <v>151</v>
      </c>
      <c r="AQ148" s="47">
        <v>281</v>
      </c>
      <c r="AR148" s="47">
        <v>321</v>
      </c>
      <c r="AS148" s="47">
        <v>111</v>
      </c>
      <c r="AT148" s="47">
        <v>559</v>
      </c>
      <c r="AU148" s="47">
        <v>1002</v>
      </c>
      <c r="AV148" s="47">
        <v>1054</v>
      </c>
      <c r="AW148" s="47">
        <v>507</v>
      </c>
      <c r="AX148" s="47">
        <v>556</v>
      </c>
      <c r="AY148" s="47">
        <v>1045</v>
      </c>
      <c r="AZ148" s="47">
        <v>1075</v>
      </c>
      <c r="BA148" s="47">
        <v>526</v>
      </c>
      <c r="BB148" s="47">
        <v>154</v>
      </c>
      <c r="BC148" s="47">
        <v>238</v>
      </c>
      <c r="BD148" s="47">
        <v>300</v>
      </c>
      <c r="BE148" s="47">
        <v>92</v>
      </c>
      <c r="BF148" s="47">
        <v>651</v>
      </c>
      <c r="BG148" s="47">
        <v>241</v>
      </c>
      <c r="BH148" s="47">
        <v>615</v>
      </c>
      <c r="BI148" s="47">
        <v>277</v>
      </c>
      <c r="BJ148" s="47">
        <v>861</v>
      </c>
      <c r="BK148" s="47">
        <v>31</v>
      </c>
      <c r="BL148" s="47">
        <v>950</v>
      </c>
      <c r="BM148" s="47">
        <v>151</v>
      </c>
      <c r="BN148" s="47">
        <v>95</v>
      </c>
      <c r="BO148" s="47">
        <v>1006</v>
      </c>
      <c r="BP148" s="47">
        <v>514</v>
      </c>
      <c r="BQ148" s="47">
        <v>587</v>
      </c>
      <c r="BR148" s="47">
        <v>682</v>
      </c>
      <c r="BS148" s="47">
        <v>693</v>
      </c>
      <c r="BT148" s="47">
        <v>28</v>
      </c>
      <c r="BU148" s="47">
        <v>590</v>
      </c>
    </row>
    <row r="149" spans="1:73">
      <c r="A149" t="s">
        <v>522</v>
      </c>
      <c r="B149" t="s">
        <v>508</v>
      </c>
      <c r="C149" t="s">
        <v>0</v>
      </c>
      <c r="D149">
        <v>8</v>
      </c>
      <c r="F149" s="47">
        <v>4037</v>
      </c>
      <c r="G149" s="47">
        <v>1300</v>
      </c>
      <c r="H149" s="47">
        <v>1162</v>
      </c>
      <c r="I149" s="47">
        <v>1575</v>
      </c>
      <c r="J149" s="47">
        <v>1300</v>
      </c>
      <c r="K149" s="47">
        <v>2737</v>
      </c>
      <c r="L149" s="47">
        <v>180</v>
      </c>
      <c r="M149" s="47">
        <v>3857</v>
      </c>
      <c r="N149" s="47">
        <v>958</v>
      </c>
      <c r="O149" s="47">
        <v>1474</v>
      </c>
      <c r="P149" s="47">
        <v>1605</v>
      </c>
      <c r="Q149" s="47">
        <v>1735</v>
      </c>
      <c r="R149" s="47">
        <v>2302</v>
      </c>
      <c r="S149" s="47">
        <v>3380</v>
      </c>
      <c r="T149" s="47">
        <v>657</v>
      </c>
      <c r="U149" s="47">
        <v>1129</v>
      </c>
      <c r="V149" s="47">
        <v>2908</v>
      </c>
      <c r="W149" s="47">
        <v>2354</v>
      </c>
      <c r="X149" s="47">
        <v>1683</v>
      </c>
      <c r="Y149" s="47">
        <v>2902</v>
      </c>
      <c r="Z149" s="47">
        <v>195</v>
      </c>
      <c r="AA149" s="47">
        <v>940</v>
      </c>
      <c r="AB149" s="47">
        <v>3097</v>
      </c>
      <c r="AC149" s="47">
        <v>940</v>
      </c>
      <c r="AD149" s="47">
        <v>1051</v>
      </c>
      <c r="AE149" s="47">
        <v>78</v>
      </c>
      <c r="AF149" s="47">
        <v>327</v>
      </c>
      <c r="AG149" s="47">
        <v>802</v>
      </c>
      <c r="AH149" s="47">
        <v>886</v>
      </c>
      <c r="AI149" s="47">
        <v>243</v>
      </c>
      <c r="AJ149" s="47">
        <v>2046</v>
      </c>
      <c r="AK149" s="47">
        <v>862</v>
      </c>
      <c r="AL149" s="47">
        <v>973</v>
      </c>
      <c r="AM149" s="47">
        <v>1935</v>
      </c>
      <c r="AN149" s="47">
        <v>2494</v>
      </c>
      <c r="AO149" s="47">
        <v>414</v>
      </c>
      <c r="AP149" s="47">
        <v>756</v>
      </c>
      <c r="AQ149" s="47">
        <v>1598</v>
      </c>
      <c r="AR149" s="47">
        <v>1994</v>
      </c>
      <c r="AS149" s="47">
        <v>360</v>
      </c>
      <c r="AT149" s="47">
        <v>544</v>
      </c>
      <c r="AU149" s="47">
        <v>1139</v>
      </c>
      <c r="AV149" s="47">
        <v>1386</v>
      </c>
      <c r="AW149" s="47">
        <v>297</v>
      </c>
      <c r="AX149" s="47">
        <v>954</v>
      </c>
      <c r="AY149" s="47">
        <v>2143</v>
      </c>
      <c r="AZ149" s="47">
        <v>2537</v>
      </c>
      <c r="BA149" s="47">
        <v>560</v>
      </c>
      <c r="BB149" s="47">
        <v>346</v>
      </c>
      <c r="BC149" s="47">
        <v>594</v>
      </c>
      <c r="BD149" s="47">
        <v>843</v>
      </c>
      <c r="BE149" s="47">
        <v>97</v>
      </c>
      <c r="BF149" s="47">
        <v>1086</v>
      </c>
      <c r="BG149" s="47">
        <v>649</v>
      </c>
      <c r="BH149" s="47">
        <v>1045</v>
      </c>
      <c r="BI149" s="47">
        <v>690</v>
      </c>
      <c r="BJ149" s="47">
        <v>1699</v>
      </c>
      <c r="BK149" s="47">
        <v>36</v>
      </c>
      <c r="BL149" s="47">
        <v>2011</v>
      </c>
      <c r="BM149" s="47">
        <v>291</v>
      </c>
      <c r="BN149" s="47">
        <v>255</v>
      </c>
      <c r="BO149" s="47">
        <v>2047</v>
      </c>
      <c r="BP149" s="47">
        <v>1681</v>
      </c>
      <c r="BQ149" s="47">
        <v>621</v>
      </c>
      <c r="BR149" s="47">
        <v>1278</v>
      </c>
      <c r="BS149" s="47">
        <v>2102</v>
      </c>
      <c r="BT149" s="47">
        <v>22</v>
      </c>
      <c r="BU149" s="47">
        <v>635</v>
      </c>
    </row>
    <row r="150" spans="1:73">
      <c r="A150" t="s">
        <v>522</v>
      </c>
      <c r="B150" t="s">
        <v>508</v>
      </c>
      <c r="C150" t="s">
        <v>1</v>
      </c>
      <c r="D150">
        <v>9</v>
      </c>
      <c r="F150" s="47">
        <v>224</v>
      </c>
      <c r="G150" s="47">
        <v>39</v>
      </c>
      <c r="H150" s="47">
        <v>35</v>
      </c>
      <c r="I150" s="47">
        <v>150</v>
      </c>
      <c r="J150" s="47">
        <v>39</v>
      </c>
      <c r="K150" s="47">
        <v>185</v>
      </c>
      <c r="L150" s="47">
        <v>11</v>
      </c>
      <c r="M150" s="47">
        <v>213</v>
      </c>
      <c r="N150" s="47">
        <v>32</v>
      </c>
      <c r="O150" s="47">
        <v>60</v>
      </c>
      <c r="P150" s="47">
        <v>132</v>
      </c>
      <c r="Q150" s="47">
        <v>69</v>
      </c>
      <c r="R150" s="47">
        <v>155</v>
      </c>
      <c r="S150" s="47">
        <v>119</v>
      </c>
      <c r="T150" s="47">
        <v>105</v>
      </c>
      <c r="U150" s="47">
        <v>61</v>
      </c>
      <c r="V150" s="47">
        <v>163</v>
      </c>
      <c r="W150" s="47">
        <v>160</v>
      </c>
      <c r="X150" s="47">
        <v>64</v>
      </c>
      <c r="Y150" s="47">
        <v>141</v>
      </c>
      <c r="Z150" s="47">
        <v>10</v>
      </c>
      <c r="AA150" s="47">
        <v>73</v>
      </c>
      <c r="AB150" s="47">
        <v>151</v>
      </c>
      <c r="AC150" s="47">
        <v>73</v>
      </c>
      <c r="AD150" s="47">
        <v>57</v>
      </c>
      <c r="AE150" s="47">
        <v>4</v>
      </c>
      <c r="AF150" s="47">
        <v>5</v>
      </c>
      <c r="AG150" s="47">
        <v>56</v>
      </c>
      <c r="AH150" s="47">
        <v>24</v>
      </c>
      <c r="AI150" s="47">
        <v>37</v>
      </c>
      <c r="AJ150" s="47">
        <v>94</v>
      </c>
      <c r="AK150" s="47">
        <v>69</v>
      </c>
      <c r="AL150" s="47">
        <v>34</v>
      </c>
      <c r="AM150" s="47">
        <v>129</v>
      </c>
      <c r="AN150" s="47">
        <v>95</v>
      </c>
      <c r="AO150" s="47">
        <v>68</v>
      </c>
      <c r="AP150" s="47">
        <v>34</v>
      </c>
      <c r="AQ150" s="47">
        <v>126</v>
      </c>
      <c r="AR150" s="47">
        <v>94</v>
      </c>
      <c r="AS150" s="47">
        <v>66</v>
      </c>
      <c r="AT150" s="47">
        <v>5</v>
      </c>
      <c r="AU150" s="47">
        <v>59</v>
      </c>
      <c r="AV150" s="47">
        <v>25</v>
      </c>
      <c r="AW150" s="47">
        <v>39</v>
      </c>
      <c r="AX150" s="47">
        <v>15</v>
      </c>
      <c r="AY150" s="47">
        <v>136</v>
      </c>
      <c r="AZ150" s="47">
        <v>72</v>
      </c>
      <c r="BA150" s="47">
        <v>79</v>
      </c>
      <c r="BB150" s="47">
        <v>24</v>
      </c>
      <c r="BC150" s="47">
        <v>49</v>
      </c>
      <c r="BD150" s="47">
        <v>47</v>
      </c>
      <c r="BE150" s="47">
        <v>26</v>
      </c>
      <c r="BF150" s="47">
        <v>27</v>
      </c>
      <c r="BG150" s="47">
        <v>42</v>
      </c>
      <c r="BH150" s="47">
        <v>34</v>
      </c>
      <c r="BI150" s="47">
        <v>35</v>
      </c>
      <c r="BJ150" s="47">
        <v>62</v>
      </c>
      <c r="BK150" s="47">
        <v>7</v>
      </c>
      <c r="BL150" s="47">
        <v>124</v>
      </c>
      <c r="BM150" s="47">
        <v>31</v>
      </c>
      <c r="BN150" s="47">
        <v>5</v>
      </c>
      <c r="BO150" s="47">
        <v>150</v>
      </c>
      <c r="BP150" s="47">
        <v>57</v>
      </c>
      <c r="BQ150" s="47">
        <v>98</v>
      </c>
      <c r="BR150" s="47">
        <v>36</v>
      </c>
      <c r="BS150" s="47">
        <v>83</v>
      </c>
      <c r="BT150" s="47">
        <v>3</v>
      </c>
      <c r="BU150" s="47">
        <v>102</v>
      </c>
    </row>
    <row r="151" spans="1:73">
      <c r="A151" t="s">
        <v>522</v>
      </c>
      <c r="B151" t="s">
        <v>508</v>
      </c>
      <c r="C151" t="s">
        <v>505</v>
      </c>
      <c r="D151">
        <v>10</v>
      </c>
      <c r="F151" s="47">
        <v>3860</v>
      </c>
      <c r="G151" s="47">
        <v>1077</v>
      </c>
      <c r="H151" s="47">
        <v>965</v>
      </c>
      <c r="I151" s="47">
        <v>1818</v>
      </c>
      <c r="J151" s="47">
        <v>1077</v>
      </c>
      <c r="K151" s="47">
        <v>2783</v>
      </c>
      <c r="L151" s="47">
        <v>172</v>
      </c>
      <c r="M151" s="47">
        <v>3688</v>
      </c>
      <c r="N151" s="47">
        <v>650</v>
      </c>
      <c r="O151" s="47">
        <v>1237</v>
      </c>
      <c r="P151" s="47">
        <v>1973</v>
      </c>
      <c r="Q151" s="47">
        <v>1258</v>
      </c>
      <c r="R151" s="47">
        <v>2602</v>
      </c>
      <c r="S151" s="47">
        <v>2854</v>
      </c>
      <c r="T151" s="47">
        <v>1006</v>
      </c>
      <c r="U151" s="47">
        <v>1795</v>
      </c>
      <c r="V151" s="47">
        <v>2065</v>
      </c>
      <c r="W151" s="47">
        <v>1598</v>
      </c>
      <c r="X151" s="47">
        <v>2262</v>
      </c>
      <c r="Y151" s="47">
        <v>3077</v>
      </c>
      <c r="Z151" s="47">
        <v>190</v>
      </c>
      <c r="AA151" s="47">
        <v>593</v>
      </c>
      <c r="AB151" s="47">
        <v>3267</v>
      </c>
      <c r="AC151" s="47">
        <v>593</v>
      </c>
      <c r="AD151" s="47">
        <v>1683</v>
      </c>
      <c r="AE151" s="47">
        <v>112</v>
      </c>
      <c r="AF151" s="47">
        <v>445</v>
      </c>
      <c r="AG151" s="47">
        <v>1350</v>
      </c>
      <c r="AH151" s="47">
        <v>1265</v>
      </c>
      <c r="AI151" s="47">
        <v>530</v>
      </c>
      <c r="AJ151" s="47">
        <v>1584</v>
      </c>
      <c r="AK151" s="47">
        <v>481</v>
      </c>
      <c r="AL151" s="47">
        <v>632</v>
      </c>
      <c r="AM151" s="47">
        <v>1433</v>
      </c>
      <c r="AN151" s="47">
        <v>1589</v>
      </c>
      <c r="AO151" s="47">
        <v>476</v>
      </c>
      <c r="AP151" s="47">
        <v>460</v>
      </c>
      <c r="AQ151" s="47">
        <v>1138</v>
      </c>
      <c r="AR151" s="47">
        <v>1204</v>
      </c>
      <c r="AS151" s="47">
        <v>394</v>
      </c>
      <c r="AT151" s="47">
        <v>617</v>
      </c>
      <c r="AU151" s="47">
        <v>1645</v>
      </c>
      <c r="AV151" s="47">
        <v>1650</v>
      </c>
      <c r="AW151" s="47">
        <v>612</v>
      </c>
      <c r="AX151" s="47">
        <v>829</v>
      </c>
      <c r="AY151" s="47">
        <v>2438</v>
      </c>
      <c r="AZ151" s="47">
        <v>2374</v>
      </c>
      <c r="BA151" s="47">
        <v>893</v>
      </c>
      <c r="BB151" s="47">
        <v>248</v>
      </c>
      <c r="BC151" s="47">
        <v>345</v>
      </c>
      <c r="BD151" s="47">
        <v>480</v>
      </c>
      <c r="BE151" s="47">
        <v>113</v>
      </c>
      <c r="BF151" s="47">
        <v>896</v>
      </c>
      <c r="BG151" s="47">
        <v>362</v>
      </c>
      <c r="BH151" s="47">
        <v>828</v>
      </c>
      <c r="BI151" s="47">
        <v>430</v>
      </c>
      <c r="BJ151" s="47">
        <v>1218</v>
      </c>
      <c r="BK151" s="47">
        <v>40</v>
      </c>
      <c r="BL151" s="47">
        <v>2371</v>
      </c>
      <c r="BM151" s="47">
        <v>231</v>
      </c>
      <c r="BN151" s="47">
        <v>249</v>
      </c>
      <c r="BO151" s="47">
        <v>2353</v>
      </c>
      <c r="BP151" s="47">
        <v>1636</v>
      </c>
      <c r="BQ151" s="47">
        <v>966</v>
      </c>
      <c r="BR151" s="47">
        <v>1031</v>
      </c>
      <c r="BS151" s="47">
        <v>1823</v>
      </c>
      <c r="BT151" s="47">
        <v>46</v>
      </c>
      <c r="BU151" s="47">
        <v>960</v>
      </c>
    </row>
    <row r="152" spans="1:73">
      <c r="A152" t="s">
        <v>522</v>
      </c>
      <c r="B152" t="s">
        <v>508</v>
      </c>
      <c r="C152" t="s">
        <v>74</v>
      </c>
      <c r="D152">
        <v>11</v>
      </c>
      <c r="F152" s="47">
        <v>1172</v>
      </c>
      <c r="G152" s="47">
        <v>273</v>
      </c>
      <c r="H152" s="47">
        <v>260</v>
      </c>
      <c r="I152" s="47">
        <v>639</v>
      </c>
      <c r="J152" s="47">
        <v>273</v>
      </c>
      <c r="K152" s="47">
        <v>899</v>
      </c>
      <c r="L152" s="47">
        <v>73</v>
      </c>
      <c r="M152" s="47">
        <v>1099</v>
      </c>
      <c r="N152" s="47">
        <v>219</v>
      </c>
      <c r="O152" s="47">
        <v>362</v>
      </c>
      <c r="P152" s="47">
        <v>591</v>
      </c>
      <c r="Q152" s="47">
        <v>410</v>
      </c>
      <c r="R152" s="47">
        <v>762</v>
      </c>
      <c r="S152" s="47">
        <v>761</v>
      </c>
      <c r="T152" s="47">
        <v>411</v>
      </c>
      <c r="U152" s="47">
        <v>389</v>
      </c>
      <c r="V152" s="47">
        <v>783</v>
      </c>
      <c r="W152" s="47">
        <v>671</v>
      </c>
      <c r="X152" s="47">
        <v>501</v>
      </c>
      <c r="Y152" s="47">
        <v>823</v>
      </c>
      <c r="Z152" s="47">
        <v>68</v>
      </c>
      <c r="AA152" s="47">
        <v>281</v>
      </c>
      <c r="AB152" s="47">
        <v>891</v>
      </c>
      <c r="AC152" s="47">
        <v>281</v>
      </c>
      <c r="AD152" s="47">
        <v>367</v>
      </c>
      <c r="AE152" s="47">
        <v>22</v>
      </c>
      <c r="AF152" s="47">
        <v>77</v>
      </c>
      <c r="AG152" s="47">
        <v>312</v>
      </c>
      <c r="AH152" s="47">
        <v>230</v>
      </c>
      <c r="AI152" s="47">
        <v>159</v>
      </c>
      <c r="AJ152" s="47">
        <v>524</v>
      </c>
      <c r="AK152" s="47">
        <v>259</v>
      </c>
      <c r="AL152" s="47">
        <v>196</v>
      </c>
      <c r="AM152" s="47">
        <v>587</v>
      </c>
      <c r="AN152" s="47">
        <v>531</v>
      </c>
      <c r="AO152" s="47">
        <v>252</v>
      </c>
      <c r="AP152" s="47">
        <v>171</v>
      </c>
      <c r="AQ152" s="47">
        <v>500</v>
      </c>
      <c r="AR152" s="47">
        <v>466</v>
      </c>
      <c r="AS152" s="47">
        <v>205</v>
      </c>
      <c r="AT152" s="47">
        <v>102</v>
      </c>
      <c r="AU152" s="47">
        <v>399</v>
      </c>
      <c r="AV152" s="47">
        <v>295</v>
      </c>
      <c r="AW152" s="47">
        <v>206</v>
      </c>
      <c r="AX152" s="47">
        <v>165</v>
      </c>
      <c r="AY152" s="47">
        <v>726</v>
      </c>
      <c r="AZ152" s="47">
        <v>531</v>
      </c>
      <c r="BA152" s="47">
        <v>360</v>
      </c>
      <c r="BB152" s="47">
        <v>108</v>
      </c>
      <c r="BC152" s="47">
        <v>173</v>
      </c>
      <c r="BD152" s="47">
        <v>230</v>
      </c>
      <c r="BE152" s="47">
        <v>51</v>
      </c>
      <c r="BF152" s="47">
        <v>218</v>
      </c>
      <c r="BG152" s="47">
        <v>192</v>
      </c>
      <c r="BH152" s="47">
        <v>230</v>
      </c>
      <c r="BI152" s="47">
        <v>180</v>
      </c>
      <c r="BJ152" s="47">
        <v>387</v>
      </c>
      <c r="BK152" s="47">
        <v>23</v>
      </c>
      <c r="BL152" s="47">
        <v>673</v>
      </c>
      <c r="BM152" s="47">
        <v>89</v>
      </c>
      <c r="BN152" s="47">
        <v>43</v>
      </c>
      <c r="BO152" s="47">
        <v>719</v>
      </c>
      <c r="BP152" s="47">
        <v>374</v>
      </c>
      <c r="BQ152" s="47">
        <v>388</v>
      </c>
      <c r="BR152" s="47">
        <v>254</v>
      </c>
      <c r="BS152" s="47">
        <v>507</v>
      </c>
      <c r="BT152" s="47">
        <v>19</v>
      </c>
      <c r="BU152" s="47">
        <v>392</v>
      </c>
    </row>
    <row r="153" spans="1:73">
      <c r="A153" t="s">
        <v>522</v>
      </c>
      <c r="B153" t="s">
        <v>508</v>
      </c>
      <c r="C153" t="s">
        <v>65</v>
      </c>
      <c r="D153">
        <v>12</v>
      </c>
      <c r="F153" s="47">
        <v>1449</v>
      </c>
      <c r="G153" s="47">
        <v>971</v>
      </c>
      <c r="H153" s="47">
        <v>233</v>
      </c>
      <c r="I153" s="47">
        <v>245</v>
      </c>
      <c r="J153" s="47">
        <v>971</v>
      </c>
      <c r="K153" s="47">
        <v>478</v>
      </c>
      <c r="L153" s="47">
        <v>733</v>
      </c>
      <c r="M153" s="47">
        <v>716</v>
      </c>
      <c r="N153" s="47">
        <v>1039</v>
      </c>
      <c r="O153" s="47">
        <v>263</v>
      </c>
      <c r="P153" s="47">
        <v>147</v>
      </c>
      <c r="Q153" s="47">
        <v>1191</v>
      </c>
      <c r="R153" s="47">
        <v>258</v>
      </c>
      <c r="S153" s="47">
        <v>1349</v>
      </c>
      <c r="T153" s="47">
        <v>100</v>
      </c>
      <c r="U153" s="47">
        <v>471</v>
      </c>
      <c r="V153" s="47">
        <v>978</v>
      </c>
      <c r="W153" s="47">
        <v>987</v>
      </c>
      <c r="X153" s="47">
        <v>462</v>
      </c>
      <c r="Y153" s="47">
        <v>593</v>
      </c>
      <c r="Z153" s="47">
        <v>91</v>
      </c>
      <c r="AA153" s="47">
        <v>765</v>
      </c>
      <c r="AB153" s="47">
        <v>684</v>
      </c>
      <c r="AC153" s="47">
        <v>765</v>
      </c>
      <c r="AD153" s="47">
        <v>313</v>
      </c>
      <c r="AE153" s="47">
        <v>158</v>
      </c>
      <c r="AF153" s="47">
        <v>298</v>
      </c>
      <c r="AG153" s="47">
        <v>173</v>
      </c>
      <c r="AH153" s="47">
        <v>434</v>
      </c>
      <c r="AI153" s="47">
        <v>37</v>
      </c>
      <c r="AJ153" s="47">
        <v>371</v>
      </c>
      <c r="AK153" s="47">
        <v>607</v>
      </c>
      <c r="AL153" s="47">
        <v>673</v>
      </c>
      <c r="AM153" s="47">
        <v>305</v>
      </c>
      <c r="AN153" s="47">
        <v>915</v>
      </c>
      <c r="AO153" s="47">
        <v>63</v>
      </c>
      <c r="AP153" s="47">
        <v>666</v>
      </c>
      <c r="AQ153" s="47">
        <v>321</v>
      </c>
      <c r="AR153" s="47">
        <v>922</v>
      </c>
      <c r="AS153" s="47">
        <v>65</v>
      </c>
      <c r="AT153" s="47">
        <v>305</v>
      </c>
      <c r="AU153" s="47">
        <v>157</v>
      </c>
      <c r="AV153" s="47">
        <v>427</v>
      </c>
      <c r="AW153" s="47">
        <v>35</v>
      </c>
      <c r="AX153" s="47">
        <v>377</v>
      </c>
      <c r="AY153" s="47">
        <v>307</v>
      </c>
      <c r="AZ153" s="47">
        <v>605</v>
      </c>
      <c r="BA153" s="47">
        <v>79</v>
      </c>
      <c r="BB153" s="47">
        <v>594</v>
      </c>
      <c r="BC153" s="47">
        <v>171</v>
      </c>
      <c r="BD153" s="47">
        <v>744</v>
      </c>
      <c r="BE153" s="47">
        <v>21</v>
      </c>
      <c r="BF153" s="47">
        <v>475</v>
      </c>
      <c r="BG153" s="47">
        <v>716</v>
      </c>
      <c r="BH153" s="47">
        <v>950</v>
      </c>
      <c r="BI153" s="47">
        <v>241</v>
      </c>
      <c r="BJ153" s="47">
        <v>1171</v>
      </c>
      <c r="BK153" s="47">
        <v>20</v>
      </c>
      <c r="BL153" s="47">
        <v>209</v>
      </c>
      <c r="BM153" s="47">
        <v>49</v>
      </c>
      <c r="BN153" s="47">
        <v>21</v>
      </c>
      <c r="BO153" s="47">
        <v>237</v>
      </c>
      <c r="BP153" s="47">
        <v>178</v>
      </c>
      <c r="BQ153" s="47">
        <v>80</v>
      </c>
      <c r="BR153" s="47">
        <v>962</v>
      </c>
      <c r="BS153" s="47">
        <v>387</v>
      </c>
      <c r="BT153" s="47">
        <v>9</v>
      </c>
      <c r="BU153" s="47">
        <v>91</v>
      </c>
    </row>
    <row r="154" spans="1:73">
      <c r="A154" t="s">
        <v>522</v>
      </c>
      <c r="B154" t="s">
        <v>508</v>
      </c>
      <c r="C154" t="s">
        <v>506</v>
      </c>
      <c r="D154">
        <v>13</v>
      </c>
      <c r="F154" s="47">
        <v>772</v>
      </c>
      <c r="G154" s="47">
        <v>290</v>
      </c>
      <c r="H154" s="47">
        <v>173</v>
      </c>
      <c r="I154" s="47">
        <v>309</v>
      </c>
      <c r="J154" s="47">
        <v>290</v>
      </c>
      <c r="K154" s="47">
        <v>482</v>
      </c>
      <c r="L154" s="47">
        <v>150</v>
      </c>
      <c r="M154" s="47">
        <v>622</v>
      </c>
      <c r="N154" s="47">
        <v>290</v>
      </c>
      <c r="O154" s="47">
        <v>248</v>
      </c>
      <c r="P154" s="47">
        <v>234</v>
      </c>
      <c r="Q154" s="47">
        <v>415</v>
      </c>
      <c r="R154" s="47">
        <v>357</v>
      </c>
      <c r="S154" s="47">
        <v>596</v>
      </c>
      <c r="T154" s="47">
        <v>176</v>
      </c>
      <c r="U154" s="47">
        <v>319</v>
      </c>
      <c r="V154" s="47">
        <v>453</v>
      </c>
      <c r="W154" s="47">
        <v>426</v>
      </c>
      <c r="X154" s="47">
        <v>346</v>
      </c>
      <c r="Y154" s="47">
        <v>495</v>
      </c>
      <c r="Z154" s="47">
        <v>45</v>
      </c>
      <c r="AA154" s="47">
        <v>232</v>
      </c>
      <c r="AB154" s="47">
        <v>540</v>
      </c>
      <c r="AC154" s="47">
        <v>232</v>
      </c>
      <c r="AD154" s="47">
        <v>282</v>
      </c>
      <c r="AE154" s="47">
        <v>37</v>
      </c>
      <c r="AF154" s="47">
        <v>115</v>
      </c>
      <c r="AG154" s="47">
        <v>204</v>
      </c>
      <c r="AH154" s="47">
        <v>246</v>
      </c>
      <c r="AI154" s="47">
        <v>73</v>
      </c>
      <c r="AJ154" s="47">
        <v>258</v>
      </c>
      <c r="AK154" s="47">
        <v>195</v>
      </c>
      <c r="AL154" s="47">
        <v>175</v>
      </c>
      <c r="AM154" s="47">
        <v>278</v>
      </c>
      <c r="AN154" s="47">
        <v>350</v>
      </c>
      <c r="AO154" s="47">
        <v>103</v>
      </c>
      <c r="AP154" s="47">
        <v>161</v>
      </c>
      <c r="AQ154" s="47">
        <v>265</v>
      </c>
      <c r="AR154" s="47">
        <v>317</v>
      </c>
      <c r="AS154" s="47">
        <v>109</v>
      </c>
      <c r="AT154" s="47">
        <v>129</v>
      </c>
      <c r="AU154" s="47">
        <v>217</v>
      </c>
      <c r="AV154" s="47">
        <v>279</v>
      </c>
      <c r="AW154" s="47">
        <v>67</v>
      </c>
      <c r="AX154" s="47">
        <v>165</v>
      </c>
      <c r="AY154" s="47">
        <v>375</v>
      </c>
      <c r="AZ154" s="47">
        <v>405</v>
      </c>
      <c r="BA154" s="47">
        <v>135</v>
      </c>
      <c r="BB154" s="47">
        <v>125</v>
      </c>
      <c r="BC154" s="47">
        <v>107</v>
      </c>
      <c r="BD154" s="47">
        <v>191</v>
      </c>
      <c r="BE154" s="47">
        <v>41</v>
      </c>
      <c r="BF154" s="47">
        <v>243</v>
      </c>
      <c r="BG154" s="47">
        <v>172</v>
      </c>
      <c r="BH154" s="47">
        <v>271</v>
      </c>
      <c r="BI154" s="47">
        <v>144</v>
      </c>
      <c r="BJ154" s="47">
        <v>398</v>
      </c>
      <c r="BK154" s="47">
        <v>17</v>
      </c>
      <c r="BL154" s="47">
        <v>297</v>
      </c>
      <c r="BM154" s="47">
        <v>60</v>
      </c>
      <c r="BN154" s="47">
        <v>19</v>
      </c>
      <c r="BO154" s="47">
        <v>338</v>
      </c>
      <c r="BP154" s="47">
        <v>198</v>
      </c>
      <c r="BQ154" s="47">
        <v>159</v>
      </c>
      <c r="BR154" s="47">
        <v>281</v>
      </c>
      <c r="BS154" s="47">
        <v>315</v>
      </c>
      <c r="BT154" s="47">
        <v>9</v>
      </c>
      <c r="BU154" s="47">
        <v>167</v>
      </c>
    </row>
    <row r="155" spans="1:73">
      <c r="A155" t="s">
        <v>522</v>
      </c>
      <c r="B155" t="s">
        <v>508</v>
      </c>
      <c r="C155" t="s">
        <v>507</v>
      </c>
      <c r="D155">
        <v>14</v>
      </c>
      <c r="F155" s="47">
        <v>230</v>
      </c>
      <c r="G155" s="47">
        <v>90</v>
      </c>
      <c r="H155" s="47">
        <v>54</v>
      </c>
      <c r="I155" s="47">
        <v>86</v>
      </c>
      <c r="J155" s="47">
        <v>90</v>
      </c>
      <c r="K155" s="47">
        <v>140</v>
      </c>
      <c r="L155" s="47">
        <v>39</v>
      </c>
      <c r="M155" s="47">
        <v>191</v>
      </c>
      <c r="N155" s="47">
        <v>68</v>
      </c>
      <c r="O155" s="47">
        <v>83</v>
      </c>
      <c r="P155" s="47">
        <v>79</v>
      </c>
      <c r="Q155" s="47">
        <v>113</v>
      </c>
      <c r="R155" s="47">
        <v>117</v>
      </c>
      <c r="S155" s="47">
        <v>181</v>
      </c>
      <c r="T155" s="47">
        <v>49</v>
      </c>
      <c r="U155" s="47">
        <v>115</v>
      </c>
      <c r="V155" s="47">
        <v>115</v>
      </c>
      <c r="W155" s="47">
        <v>121</v>
      </c>
      <c r="X155" s="47">
        <v>109</v>
      </c>
      <c r="Y155" s="47">
        <v>177</v>
      </c>
      <c r="Z155" s="47">
        <v>2</v>
      </c>
      <c r="AA155" s="47">
        <v>51</v>
      </c>
      <c r="AB155" s="47">
        <v>179</v>
      </c>
      <c r="AC155" s="47">
        <v>51</v>
      </c>
      <c r="AD155" s="47">
        <v>108</v>
      </c>
      <c r="AE155" s="47">
        <v>7</v>
      </c>
      <c r="AF155" s="47">
        <v>35</v>
      </c>
      <c r="AG155" s="47">
        <v>80</v>
      </c>
      <c r="AH155" s="47">
        <v>89</v>
      </c>
      <c r="AI155" s="47">
        <v>26</v>
      </c>
      <c r="AJ155" s="47">
        <v>71</v>
      </c>
      <c r="AK155" s="47">
        <v>44</v>
      </c>
      <c r="AL155" s="47">
        <v>55</v>
      </c>
      <c r="AM155" s="47">
        <v>60</v>
      </c>
      <c r="AN155" s="47">
        <v>92</v>
      </c>
      <c r="AO155" s="47">
        <v>23</v>
      </c>
      <c r="AP155" s="47">
        <v>54</v>
      </c>
      <c r="AQ155" s="47">
        <v>67</v>
      </c>
      <c r="AR155" s="47">
        <v>98</v>
      </c>
      <c r="AS155" s="47">
        <v>23</v>
      </c>
      <c r="AT155" s="47">
        <v>36</v>
      </c>
      <c r="AU155" s="47">
        <v>73</v>
      </c>
      <c r="AV155" s="47">
        <v>83</v>
      </c>
      <c r="AW155" s="47">
        <v>26</v>
      </c>
      <c r="AX155" s="47">
        <v>60</v>
      </c>
      <c r="AY155" s="47">
        <v>119</v>
      </c>
      <c r="AZ155" s="47">
        <v>137</v>
      </c>
      <c r="BA155" s="47">
        <v>42</v>
      </c>
      <c r="BB155" s="47">
        <v>30</v>
      </c>
      <c r="BC155" s="47">
        <v>21</v>
      </c>
      <c r="BD155" s="47">
        <v>44</v>
      </c>
      <c r="BE155" s="47">
        <v>7</v>
      </c>
      <c r="BF155" s="47">
        <v>67</v>
      </c>
      <c r="BG155" s="47">
        <v>46</v>
      </c>
      <c r="BH155" s="47">
        <v>74</v>
      </c>
      <c r="BI155" s="47">
        <v>39</v>
      </c>
      <c r="BJ155" s="47">
        <v>103</v>
      </c>
      <c r="BK155" s="47">
        <v>10</v>
      </c>
      <c r="BL155" s="47">
        <v>112</v>
      </c>
      <c r="BM155" s="47">
        <v>5</v>
      </c>
      <c r="BN155" s="47">
        <v>16</v>
      </c>
      <c r="BO155" s="47">
        <v>101</v>
      </c>
      <c r="BP155" s="47">
        <v>78</v>
      </c>
      <c r="BQ155" s="47">
        <v>39</v>
      </c>
      <c r="BR155" s="47">
        <v>86</v>
      </c>
      <c r="BS155" s="47">
        <v>95</v>
      </c>
      <c r="BT155" s="47">
        <v>4</v>
      </c>
      <c r="BU155" s="47">
        <v>45</v>
      </c>
    </row>
    <row r="156" spans="1:73">
      <c r="A156" t="s">
        <v>522</v>
      </c>
      <c r="B156" t="s">
        <v>509</v>
      </c>
      <c r="C156" t="s">
        <v>0</v>
      </c>
      <c r="D156">
        <v>15</v>
      </c>
      <c r="F156" s="47">
        <v>12768</v>
      </c>
      <c r="G156" s="47">
        <v>3579</v>
      </c>
      <c r="H156" s="47">
        <v>3442</v>
      </c>
      <c r="I156" s="47">
        <v>5747</v>
      </c>
      <c r="J156" s="47">
        <v>3579</v>
      </c>
      <c r="K156" s="47">
        <v>9189</v>
      </c>
      <c r="L156" s="47">
        <v>99</v>
      </c>
      <c r="M156" s="47">
        <v>12669</v>
      </c>
      <c r="N156" s="47">
        <v>3693</v>
      </c>
      <c r="O156" s="47">
        <v>5168</v>
      </c>
      <c r="P156" s="47">
        <v>3907</v>
      </c>
      <c r="Q156" s="47">
        <v>6719</v>
      </c>
      <c r="R156" s="47">
        <v>6049</v>
      </c>
      <c r="S156" s="47">
        <v>6628</v>
      </c>
      <c r="T156" s="47">
        <v>6140</v>
      </c>
      <c r="U156" s="47">
        <v>8309</v>
      </c>
      <c r="V156" s="47">
        <v>4459</v>
      </c>
      <c r="W156" s="47">
        <v>6747</v>
      </c>
      <c r="X156" s="47">
        <v>6021</v>
      </c>
      <c r="Y156" s="47">
        <v>6149</v>
      </c>
      <c r="Z156" s="47">
        <v>630</v>
      </c>
      <c r="AA156" s="47">
        <v>5989</v>
      </c>
      <c r="AB156" s="47">
        <v>6779</v>
      </c>
      <c r="AC156" s="47">
        <v>5989</v>
      </c>
      <c r="AD156" s="47">
        <v>5233</v>
      </c>
      <c r="AE156" s="47">
        <v>3076</v>
      </c>
      <c r="AF156" s="47">
        <v>2574</v>
      </c>
      <c r="AG156" s="47">
        <v>5735</v>
      </c>
      <c r="AH156" s="47">
        <v>4356</v>
      </c>
      <c r="AI156" s="47">
        <v>3953</v>
      </c>
      <c r="AJ156" s="47">
        <v>1546</v>
      </c>
      <c r="AK156" s="47">
        <v>2913</v>
      </c>
      <c r="AL156" s="47">
        <v>1005</v>
      </c>
      <c r="AM156" s="47">
        <v>3454</v>
      </c>
      <c r="AN156" s="47">
        <v>2272</v>
      </c>
      <c r="AO156" s="47">
        <v>2187</v>
      </c>
      <c r="AP156" s="47">
        <v>1644</v>
      </c>
      <c r="AQ156" s="47">
        <v>5103</v>
      </c>
      <c r="AR156" s="47">
        <v>3386</v>
      </c>
      <c r="AS156" s="47">
        <v>3361</v>
      </c>
      <c r="AT156" s="47">
        <v>1935</v>
      </c>
      <c r="AU156" s="47">
        <v>4086</v>
      </c>
      <c r="AV156" s="47">
        <v>3242</v>
      </c>
      <c r="AW156" s="47">
        <v>2779</v>
      </c>
      <c r="AX156" s="47">
        <v>1874</v>
      </c>
      <c r="AY156" s="47">
        <v>4905</v>
      </c>
      <c r="AZ156" s="47">
        <v>3272</v>
      </c>
      <c r="BA156" s="47">
        <v>3507</v>
      </c>
      <c r="BB156" s="47">
        <v>1705</v>
      </c>
      <c r="BC156" s="47">
        <v>4284</v>
      </c>
      <c r="BD156" s="47">
        <v>3356</v>
      </c>
      <c r="BE156" s="47">
        <v>2633</v>
      </c>
      <c r="BF156" s="47">
        <v>3098</v>
      </c>
      <c r="BG156" s="47">
        <v>3621</v>
      </c>
      <c r="BH156" s="47">
        <v>3273</v>
      </c>
      <c r="BI156" s="47">
        <v>3446</v>
      </c>
      <c r="BJ156" s="47">
        <v>5118</v>
      </c>
      <c r="BK156" s="47">
        <v>1601</v>
      </c>
      <c r="BL156" s="47">
        <v>3681</v>
      </c>
      <c r="BM156" s="47">
        <v>2368</v>
      </c>
      <c r="BN156" s="47">
        <v>306</v>
      </c>
      <c r="BO156" s="47">
        <v>5743</v>
      </c>
      <c r="BP156" s="47">
        <v>1510</v>
      </c>
      <c r="BQ156" s="47">
        <v>4539</v>
      </c>
      <c r="BR156" s="47">
        <v>2915</v>
      </c>
      <c r="BS156" s="47">
        <v>3713</v>
      </c>
      <c r="BT156" s="47">
        <v>664</v>
      </c>
      <c r="BU156" s="47">
        <v>5476</v>
      </c>
    </row>
    <row r="157" spans="1:73">
      <c r="A157" t="s">
        <v>522</v>
      </c>
      <c r="B157" t="s">
        <v>509</v>
      </c>
      <c r="C157" t="s">
        <v>1</v>
      </c>
      <c r="D157">
        <v>16</v>
      </c>
      <c r="F157" s="47">
        <v>9416</v>
      </c>
      <c r="G157" s="47">
        <v>2167</v>
      </c>
      <c r="H157" s="47">
        <v>2743</v>
      </c>
      <c r="I157" s="47">
        <v>4506</v>
      </c>
      <c r="J157" s="47">
        <v>2167</v>
      </c>
      <c r="K157" s="47">
        <v>7249</v>
      </c>
      <c r="L157" s="47">
        <v>0</v>
      </c>
      <c r="M157" s="47">
        <v>9416</v>
      </c>
      <c r="N157" s="47">
        <v>2022</v>
      </c>
      <c r="O157" s="47">
        <v>4632</v>
      </c>
      <c r="P157" s="47">
        <v>2762</v>
      </c>
      <c r="Q157" s="47">
        <v>4707</v>
      </c>
      <c r="R157" s="47">
        <v>4709</v>
      </c>
      <c r="S157" s="47">
        <v>4190</v>
      </c>
      <c r="T157" s="47">
        <v>5226</v>
      </c>
      <c r="U157" s="47">
        <v>5415</v>
      </c>
      <c r="V157" s="47">
        <v>4001</v>
      </c>
      <c r="W157" s="47">
        <v>5505</v>
      </c>
      <c r="X157" s="47">
        <v>3911</v>
      </c>
      <c r="Y157" s="47">
        <v>1988</v>
      </c>
      <c r="Z157" s="47">
        <v>850</v>
      </c>
      <c r="AA157" s="47">
        <v>6578</v>
      </c>
      <c r="AB157" s="47">
        <v>2838</v>
      </c>
      <c r="AC157" s="47">
        <v>6578</v>
      </c>
      <c r="AD157" s="47">
        <v>2183</v>
      </c>
      <c r="AE157" s="47">
        <v>3232</v>
      </c>
      <c r="AF157" s="47">
        <v>1418</v>
      </c>
      <c r="AG157" s="47">
        <v>3997</v>
      </c>
      <c r="AH157" s="47">
        <v>2400</v>
      </c>
      <c r="AI157" s="47">
        <v>3015</v>
      </c>
      <c r="AJ157" s="47">
        <v>655</v>
      </c>
      <c r="AK157" s="47">
        <v>3346</v>
      </c>
      <c r="AL157" s="47">
        <v>749</v>
      </c>
      <c r="AM157" s="47">
        <v>3252</v>
      </c>
      <c r="AN157" s="47">
        <v>1790</v>
      </c>
      <c r="AO157" s="47">
        <v>2211</v>
      </c>
      <c r="AP157" s="47">
        <v>1012</v>
      </c>
      <c r="AQ157" s="47">
        <v>4493</v>
      </c>
      <c r="AR157" s="47">
        <v>2291</v>
      </c>
      <c r="AS157" s="47">
        <v>3214</v>
      </c>
      <c r="AT157" s="47">
        <v>1155</v>
      </c>
      <c r="AU157" s="47">
        <v>2756</v>
      </c>
      <c r="AV157" s="47">
        <v>1899</v>
      </c>
      <c r="AW157" s="47">
        <v>2012</v>
      </c>
      <c r="AX157" s="47">
        <v>697</v>
      </c>
      <c r="AY157" s="47">
        <v>2141</v>
      </c>
      <c r="AZ157" s="47">
        <v>1026</v>
      </c>
      <c r="BA157" s="47">
        <v>1812</v>
      </c>
      <c r="BB157" s="47">
        <v>1470</v>
      </c>
      <c r="BC157" s="47">
        <v>5108</v>
      </c>
      <c r="BD157" s="47">
        <v>3164</v>
      </c>
      <c r="BE157" s="47">
        <v>3414</v>
      </c>
      <c r="BF157" s="47">
        <v>1197</v>
      </c>
      <c r="BG157" s="47">
        <v>3510</v>
      </c>
      <c r="BH157" s="47">
        <v>1959</v>
      </c>
      <c r="BI157" s="47">
        <v>2748</v>
      </c>
      <c r="BJ157" s="47">
        <v>3073</v>
      </c>
      <c r="BK157" s="47">
        <v>1634</v>
      </c>
      <c r="BL157" s="47">
        <v>1641</v>
      </c>
      <c r="BM157" s="47">
        <v>3068</v>
      </c>
      <c r="BN157" s="47">
        <v>208</v>
      </c>
      <c r="BO157" s="47">
        <v>4501</v>
      </c>
      <c r="BP157" s="47">
        <v>1117</v>
      </c>
      <c r="BQ157" s="47">
        <v>3592</v>
      </c>
      <c r="BR157" s="47">
        <v>1621</v>
      </c>
      <c r="BS157" s="47">
        <v>2569</v>
      </c>
      <c r="BT157" s="47">
        <v>546</v>
      </c>
      <c r="BU157" s="47">
        <v>4680</v>
      </c>
    </row>
    <row r="158" spans="1:73">
      <c r="A158" t="s">
        <v>522</v>
      </c>
      <c r="B158" t="s">
        <v>509</v>
      </c>
      <c r="C158" t="s">
        <v>505</v>
      </c>
      <c r="D158">
        <v>17</v>
      </c>
      <c r="F158" s="47">
        <v>2685</v>
      </c>
      <c r="G158" s="47">
        <v>611</v>
      </c>
      <c r="H158" s="47">
        <v>706</v>
      </c>
      <c r="I158" s="47">
        <v>1368</v>
      </c>
      <c r="J158" s="47">
        <v>611</v>
      </c>
      <c r="K158" s="47">
        <v>2074</v>
      </c>
      <c r="L158" s="47">
        <v>3</v>
      </c>
      <c r="M158" s="47">
        <v>2682</v>
      </c>
      <c r="N158" s="47">
        <v>357</v>
      </c>
      <c r="O158" s="47">
        <v>1138</v>
      </c>
      <c r="P158" s="47">
        <v>1190</v>
      </c>
      <c r="Q158" s="47">
        <v>934</v>
      </c>
      <c r="R158" s="47">
        <v>1751</v>
      </c>
      <c r="S158" s="47">
        <v>986</v>
      </c>
      <c r="T158" s="47">
        <v>1699</v>
      </c>
      <c r="U158" s="47">
        <v>2139</v>
      </c>
      <c r="V158" s="47">
        <v>546</v>
      </c>
      <c r="W158" s="47">
        <v>994</v>
      </c>
      <c r="X158" s="47">
        <v>1691</v>
      </c>
      <c r="Y158" s="47">
        <v>1434</v>
      </c>
      <c r="Z158" s="47">
        <v>165</v>
      </c>
      <c r="AA158" s="47">
        <v>1086</v>
      </c>
      <c r="AB158" s="47">
        <v>1599</v>
      </c>
      <c r="AC158" s="47">
        <v>1086</v>
      </c>
      <c r="AD158" s="47">
        <v>1439</v>
      </c>
      <c r="AE158" s="47">
        <v>700</v>
      </c>
      <c r="AF158" s="47">
        <v>475</v>
      </c>
      <c r="AG158" s="47">
        <v>1664</v>
      </c>
      <c r="AH158" s="47">
        <v>774</v>
      </c>
      <c r="AI158" s="47">
        <v>1365</v>
      </c>
      <c r="AJ158" s="47">
        <v>160</v>
      </c>
      <c r="AK158" s="47">
        <v>386</v>
      </c>
      <c r="AL158" s="47">
        <v>136</v>
      </c>
      <c r="AM158" s="47">
        <v>410</v>
      </c>
      <c r="AN158" s="47">
        <v>212</v>
      </c>
      <c r="AO158" s="47">
        <v>334</v>
      </c>
      <c r="AP158" s="47">
        <v>234</v>
      </c>
      <c r="AQ158" s="47">
        <v>760</v>
      </c>
      <c r="AR158" s="47">
        <v>355</v>
      </c>
      <c r="AS158" s="47">
        <v>639</v>
      </c>
      <c r="AT158" s="47">
        <v>377</v>
      </c>
      <c r="AU158" s="47">
        <v>1314</v>
      </c>
      <c r="AV158" s="47">
        <v>631</v>
      </c>
      <c r="AW158" s="47">
        <v>1060</v>
      </c>
      <c r="AX158" s="47">
        <v>318</v>
      </c>
      <c r="AY158" s="47">
        <v>1281</v>
      </c>
      <c r="AZ158" s="47">
        <v>516</v>
      </c>
      <c r="BA158" s="47">
        <v>1083</v>
      </c>
      <c r="BB158" s="47">
        <v>293</v>
      </c>
      <c r="BC158" s="47">
        <v>793</v>
      </c>
      <c r="BD158" s="47">
        <v>470</v>
      </c>
      <c r="BE158" s="47">
        <v>616</v>
      </c>
      <c r="BF158" s="47">
        <v>421</v>
      </c>
      <c r="BG158" s="47">
        <v>513</v>
      </c>
      <c r="BH158" s="47">
        <v>488</v>
      </c>
      <c r="BI158" s="47">
        <v>446</v>
      </c>
      <c r="BJ158" s="47">
        <v>614</v>
      </c>
      <c r="BK158" s="47">
        <v>320</v>
      </c>
      <c r="BL158" s="47">
        <v>1178</v>
      </c>
      <c r="BM158" s="47">
        <v>573</v>
      </c>
      <c r="BN158" s="47">
        <v>123</v>
      </c>
      <c r="BO158" s="47">
        <v>1628</v>
      </c>
      <c r="BP158" s="47">
        <v>372</v>
      </c>
      <c r="BQ158" s="47">
        <v>1379</v>
      </c>
      <c r="BR158" s="47">
        <v>397</v>
      </c>
      <c r="BS158" s="47">
        <v>589</v>
      </c>
      <c r="BT158" s="47">
        <v>214</v>
      </c>
      <c r="BU158" s="47">
        <v>1485</v>
      </c>
    </row>
    <row r="159" spans="1:73">
      <c r="A159" t="s">
        <v>522</v>
      </c>
      <c r="B159" t="s">
        <v>509</v>
      </c>
      <c r="C159" t="s">
        <v>74</v>
      </c>
      <c r="D159">
        <v>18</v>
      </c>
      <c r="F159" s="47">
        <v>200</v>
      </c>
      <c r="G159" s="47">
        <v>37</v>
      </c>
      <c r="H159" s="47">
        <v>63</v>
      </c>
      <c r="I159" s="47">
        <v>100</v>
      </c>
      <c r="J159" s="47">
        <v>37</v>
      </c>
      <c r="K159" s="47">
        <v>163</v>
      </c>
      <c r="L159" s="47">
        <v>0</v>
      </c>
      <c r="M159" s="47">
        <v>200</v>
      </c>
      <c r="N159" s="47">
        <v>25</v>
      </c>
      <c r="O159" s="47">
        <v>76</v>
      </c>
      <c r="P159" s="47">
        <v>99</v>
      </c>
      <c r="Q159" s="47">
        <v>62</v>
      </c>
      <c r="R159" s="47">
        <v>138</v>
      </c>
      <c r="S159" s="47">
        <v>91</v>
      </c>
      <c r="T159" s="47">
        <v>109</v>
      </c>
      <c r="U159" s="47">
        <v>151</v>
      </c>
      <c r="V159" s="47">
        <v>49</v>
      </c>
      <c r="W159" s="47">
        <v>95</v>
      </c>
      <c r="X159" s="47">
        <v>105</v>
      </c>
      <c r="Y159" s="47">
        <v>69</v>
      </c>
      <c r="Z159" s="47">
        <v>5</v>
      </c>
      <c r="AA159" s="47">
        <v>126</v>
      </c>
      <c r="AB159" s="47">
        <v>74</v>
      </c>
      <c r="AC159" s="47">
        <v>126</v>
      </c>
      <c r="AD159" s="47">
        <v>65</v>
      </c>
      <c r="AE159" s="47">
        <v>86</v>
      </c>
      <c r="AF159" s="47">
        <v>31</v>
      </c>
      <c r="AG159" s="47">
        <v>120</v>
      </c>
      <c r="AH159" s="47">
        <v>69</v>
      </c>
      <c r="AI159" s="47">
        <v>82</v>
      </c>
      <c r="AJ159" s="47">
        <v>9</v>
      </c>
      <c r="AK159" s="47">
        <v>40</v>
      </c>
      <c r="AL159" s="47">
        <v>6</v>
      </c>
      <c r="AM159" s="47">
        <v>43</v>
      </c>
      <c r="AN159" s="47">
        <v>22</v>
      </c>
      <c r="AO159" s="47">
        <v>27</v>
      </c>
      <c r="AP159" s="47">
        <v>22</v>
      </c>
      <c r="AQ159" s="47">
        <v>73</v>
      </c>
      <c r="AR159" s="47">
        <v>46</v>
      </c>
      <c r="AS159" s="47">
        <v>49</v>
      </c>
      <c r="AT159" s="47">
        <v>15</v>
      </c>
      <c r="AU159" s="47">
        <v>90</v>
      </c>
      <c r="AV159" s="47">
        <v>45</v>
      </c>
      <c r="AW159" s="47">
        <v>60</v>
      </c>
      <c r="AX159" s="47">
        <v>7</v>
      </c>
      <c r="AY159" s="47">
        <v>67</v>
      </c>
      <c r="AZ159" s="47">
        <v>27</v>
      </c>
      <c r="BA159" s="47">
        <v>47</v>
      </c>
      <c r="BB159" s="47">
        <v>30</v>
      </c>
      <c r="BC159" s="47">
        <v>96</v>
      </c>
      <c r="BD159" s="47">
        <v>64</v>
      </c>
      <c r="BE159" s="47">
        <v>62</v>
      </c>
      <c r="BF159" s="47">
        <v>13</v>
      </c>
      <c r="BG159" s="47">
        <v>49</v>
      </c>
      <c r="BH159" s="47">
        <v>34</v>
      </c>
      <c r="BI159" s="47">
        <v>28</v>
      </c>
      <c r="BJ159" s="47">
        <v>51</v>
      </c>
      <c r="BK159" s="47">
        <v>11</v>
      </c>
      <c r="BL159" s="47">
        <v>61</v>
      </c>
      <c r="BM159" s="47">
        <v>77</v>
      </c>
      <c r="BN159" s="47">
        <v>3</v>
      </c>
      <c r="BO159" s="47">
        <v>135</v>
      </c>
      <c r="BP159" s="47">
        <v>40</v>
      </c>
      <c r="BQ159" s="47">
        <v>98</v>
      </c>
      <c r="BR159" s="47">
        <v>33</v>
      </c>
      <c r="BS159" s="47">
        <v>58</v>
      </c>
      <c r="BT159" s="47">
        <v>4</v>
      </c>
      <c r="BU159" s="47">
        <v>105</v>
      </c>
    </row>
    <row r="160" spans="1:73">
      <c r="A160" t="s">
        <v>522</v>
      </c>
      <c r="B160" t="s">
        <v>509</v>
      </c>
      <c r="C160" t="s">
        <v>65</v>
      </c>
      <c r="D160">
        <v>19</v>
      </c>
      <c r="F160" s="47">
        <v>3454</v>
      </c>
      <c r="G160" s="47">
        <v>929</v>
      </c>
      <c r="H160" s="47">
        <v>926</v>
      </c>
      <c r="I160" s="47">
        <v>1599</v>
      </c>
      <c r="J160" s="47">
        <v>929</v>
      </c>
      <c r="K160" s="47">
        <v>2525</v>
      </c>
      <c r="L160" s="47">
        <v>33</v>
      </c>
      <c r="M160" s="47">
        <v>3421</v>
      </c>
      <c r="N160" s="47">
        <v>1195</v>
      </c>
      <c r="O160" s="47">
        <v>1485</v>
      </c>
      <c r="P160" s="47">
        <v>774</v>
      </c>
      <c r="Q160" s="47">
        <v>2164</v>
      </c>
      <c r="R160" s="47">
        <v>1290</v>
      </c>
      <c r="S160" s="47">
        <v>1585</v>
      </c>
      <c r="T160" s="47">
        <v>1869</v>
      </c>
      <c r="U160" s="47">
        <v>1779</v>
      </c>
      <c r="V160" s="47">
        <v>1675</v>
      </c>
      <c r="W160" s="47">
        <v>2668</v>
      </c>
      <c r="X160" s="47">
        <v>786</v>
      </c>
      <c r="Y160" s="47">
        <v>322</v>
      </c>
      <c r="Z160" s="47">
        <v>576</v>
      </c>
      <c r="AA160" s="47">
        <v>2556</v>
      </c>
      <c r="AB160" s="47">
        <v>898</v>
      </c>
      <c r="AC160" s="47">
        <v>2556</v>
      </c>
      <c r="AD160" s="47">
        <v>545</v>
      </c>
      <c r="AE160" s="47">
        <v>1234</v>
      </c>
      <c r="AF160" s="47">
        <v>509</v>
      </c>
      <c r="AG160" s="47">
        <v>1270</v>
      </c>
      <c r="AH160" s="47">
        <v>856</v>
      </c>
      <c r="AI160" s="47">
        <v>923</v>
      </c>
      <c r="AJ160" s="47">
        <v>353</v>
      </c>
      <c r="AK160" s="47">
        <v>1322</v>
      </c>
      <c r="AL160" s="47">
        <v>420</v>
      </c>
      <c r="AM160" s="47">
        <v>1255</v>
      </c>
      <c r="AN160" s="47">
        <v>729</v>
      </c>
      <c r="AO160" s="47">
        <v>946</v>
      </c>
      <c r="AP160" s="47">
        <v>719</v>
      </c>
      <c r="AQ160" s="47">
        <v>1949</v>
      </c>
      <c r="AR160" s="47">
        <v>1227</v>
      </c>
      <c r="AS160" s="47">
        <v>1441</v>
      </c>
      <c r="AT160" s="47">
        <v>210</v>
      </c>
      <c r="AU160" s="47">
        <v>576</v>
      </c>
      <c r="AV160" s="47">
        <v>358</v>
      </c>
      <c r="AW160" s="47">
        <v>428</v>
      </c>
      <c r="AX160" s="47">
        <v>297</v>
      </c>
      <c r="AY160" s="47">
        <v>601</v>
      </c>
      <c r="AZ160" s="47">
        <v>265</v>
      </c>
      <c r="BA160" s="47">
        <v>633</v>
      </c>
      <c r="BB160" s="47">
        <v>632</v>
      </c>
      <c r="BC160" s="47">
        <v>1924</v>
      </c>
      <c r="BD160" s="47">
        <v>1320</v>
      </c>
      <c r="BE160" s="47">
        <v>1236</v>
      </c>
      <c r="BF160" s="47">
        <v>496</v>
      </c>
      <c r="BG160" s="47">
        <v>1668</v>
      </c>
      <c r="BH160" s="47">
        <v>870</v>
      </c>
      <c r="BI160" s="47">
        <v>1294</v>
      </c>
      <c r="BJ160" s="47">
        <v>1274</v>
      </c>
      <c r="BK160" s="47">
        <v>890</v>
      </c>
      <c r="BL160" s="47">
        <v>402</v>
      </c>
      <c r="BM160" s="47">
        <v>888</v>
      </c>
      <c r="BN160" s="47">
        <v>59</v>
      </c>
      <c r="BO160" s="47">
        <v>1231</v>
      </c>
      <c r="BP160" s="47">
        <v>311</v>
      </c>
      <c r="BQ160" s="47">
        <v>979</v>
      </c>
      <c r="BR160" s="47">
        <v>569</v>
      </c>
      <c r="BS160" s="47">
        <v>1016</v>
      </c>
      <c r="BT160" s="47">
        <v>360</v>
      </c>
      <c r="BU160" s="47">
        <v>1509</v>
      </c>
    </row>
    <row r="161" spans="1:73">
      <c r="A161" t="s">
        <v>522</v>
      </c>
      <c r="B161" t="s">
        <v>509</v>
      </c>
      <c r="C161" t="s">
        <v>506</v>
      </c>
      <c r="D161">
        <v>20</v>
      </c>
      <c r="F161" s="47">
        <v>1640</v>
      </c>
      <c r="G161" s="47">
        <v>278</v>
      </c>
      <c r="H161" s="47">
        <v>368</v>
      </c>
      <c r="I161" s="47">
        <v>994</v>
      </c>
      <c r="J161" s="47">
        <v>278</v>
      </c>
      <c r="K161" s="47">
        <v>1362</v>
      </c>
      <c r="L161" s="47">
        <v>9</v>
      </c>
      <c r="M161" s="47">
        <v>1631</v>
      </c>
      <c r="N161" s="47">
        <v>465</v>
      </c>
      <c r="O161" s="47">
        <v>699</v>
      </c>
      <c r="P161" s="47">
        <v>476</v>
      </c>
      <c r="Q161" s="47">
        <v>864</v>
      </c>
      <c r="R161" s="47">
        <v>776</v>
      </c>
      <c r="S161" s="47">
        <v>858</v>
      </c>
      <c r="T161" s="47">
        <v>782</v>
      </c>
      <c r="U161" s="47">
        <v>727</v>
      </c>
      <c r="V161" s="47">
        <v>913</v>
      </c>
      <c r="W161" s="47">
        <v>1201</v>
      </c>
      <c r="X161" s="47">
        <v>439</v>
      </c>
      <c r="Y161" s="47">
        <v>328</v>
      </c>
      <c r="Z161" s="47">
        <v>43</v>
      </c>
      <c r="AA161" s="47">
        <v>1269</v>
      </c>
      <c r="AB161" s="47">
        <v>371</v>
      </c>
      <c r="AC161" s="47">
        <v>1269</v>
      </c>
      <c r="AD161" s="47">
        <v>216</v>
      </c>
      <c r="AE161" s="47">
        <v>511</v>
      </c>
      <c r="AF161" s="47">
        <v>139</v>
      </c>
      <c r="AG161" s="47">
        <v>588</v>
      </c>
      <c r="AH161" s="47">
        <v>363</v>
      </c>
      <c r="AI161" s="47">
        <v>364</v>
      </c>
      <c r="AJ161" s="47">
        <v>155</v>
      </c>
      <c r="AK161" s="47">
        <v>758</v>
      </c>
      <c r="AL161" s="47">
        <v>139</v>
      </c>
      <c r="AM161" s="47">
        <v>774</v>
      </c>
      <c r="AN161" s="47">
        <v>495</v>
      </c>
      <c r="AO161" s="47">
        <v>418</v>
      </c>
      <c r="AP161" s="47">
        <v>189</v>
      </c>
      <c r="AQ161" s="47">
        <v>1012</v>
      </c>
      <c r="AR161" s="47">
        <v>629</v>
      </c>
      <c r="AS161" s="47">
        <v>572</v>
      </c>
      <c r="AT161" s="47">
        <v>89</v>
      </c>
      <c r="AU161" s="47">
        <v>350</v>
      </c>
      <c r="AV161" s="47">
        <v>229</v>
      </c>
      <c r="AW161" s="47">
        <v>210</v>
      </c>
      <c r="AX161" s="47">
        <v>67</v>
      </c>
      <c r="AY161" s="47">
        <v>304</v>
      </c>
      <c r="AZ161" s="47">
        <v>142</v>
      </c>
      <c r="BA161" s="47">
        <v>229</v>
      </c>
      <c r="BB161" s="47">
        <v>211</v>
      </c>
      <c r="BC161" s="47">
        <v>1058</v>
      </c>
      <c r="BD161" s="47">
        <v>716</v>
      </c>
      <c r="BE161" s="47">
        <v>553</v>
      </c>
      <c r="BF161" s="47">
        <v>143</v>
      </c>
      <c r="BG161" s="47">
        <v>721</v>
      </c>
      <c r="BH161" s="47">
        <v>261</v>
      </c>
      <c r="BI161" s="47">
        <v>603</v>
      </c>
      <c r="BJ161" s="47">
        <v>637</v>
      </c>
      <c r="BK161" s="47">
        <v>227</v>
      </c>
      <c r="BL161" s="47">
        <v>228</v>
      </c>
      <c r="BM161" s="47">
        <v>548</v>
      </c>
      <c r="BN161" s="47">
        <v>17</v>
      </c>
      <c r="BO161" s="47">
        <v>759</v>
      </c>
      <c r="BP161" s="47">
        <v>221</v>
      </c>
      <c r="BQ161" s="47">
        <v>555</v>
      </c>
      <c r="BR161" s="47">
        <v>224</v>
      </c>
      <c r="BS161" s="47">
        <v>634</v>
      </c>
      <c r="BT161" s="47">
        <v>54</v>
      </c>
      <c r="BU161" s="47">
        <v>728</v>
      </c>
    </row>
    <row r="162" spans="1:73">
      <c r="A162" t="s">
        <v>522</v>
      </c>
      <c r="B162" t="s">
        <v>509</v>
      </c>
      <c r="C162" t="s">
        <v>507</v>
      </c>
      <c r="D162">
        <v>21</v>
      </c>
      <c r="F162" s="47">
        <v>9488</v>
      </c>
      <c r="G162" s="47">
        <v>2466</v>
      </c>
      <c r="H162" s="47">
        <v>2713</v>
      </c>
      <c r="I162" s="47">
        <v>4309</v>
      </c>
      <c r="J162" s="47">
        <v>2466</v>
      </c>
      <c r="K162" s="47">
        <v>7022</v>
      </c>
      <c r="L162" s="47">
        <v>61</v>
      </c>
      <c r="M162" s="47">
        <v>9427</v>
      </c>
      <c r="N162" s="47">
        <v>2693</v>
      </c>
      <c r="O162" s="47">
        <v>4465</v>
      </c>
      <c r="P162" s="47">
        <v>2330</v>
      </c>
      <c r="Q162" s="47">
        <v>5475</v>
      </c>
      <c r="R162" s="47">
        <v>4013</v>
      </c>
      <c r="S162" s="47">
        <v>4188</v>
      </c>
      <c r="T162" s="47">
        <v>5300</v>
      </c>
      <c r="U162" s="47">
        <v>6307</v>
      </c>
      <c r="V162" s="47">
        <v>3181</v>
      </c>
      <c r="W162" s="47">
        <v>6007</v>
      </c>
      <c r="X162" s="47">
        <v>3481</v>
      </c>
      <c r="Y162" s="47">
        <v>1271</v>
      </c>
      <c r="Z162" s="47">
        <v>1660</v>
      </c>
      <c r="AA162" s="47">
        <v>6557</v>
      </c>
      <c r="AB162" s="47">
        <v>2931</v>
      </c>
      <c r="AC162" s="47">
        <v>6557</v>
      </c>
      <c r="AD162" s="47">
        <v>2083</v>
      </c>
      <c r="AE162" s="47">
        <v>4224</v>
      </c>
      <c r="AF162" s="47">
        <v>1672</v>
      </c>
      <c r="AG162" s="47">
        <v>4635</v>
      </c>
      <c r="AH162" s="47">
        <v>2677</v>
      </c>
      <c r="AI162" s="47">
        <v>3630</v>
      </c>
      <c r="AJ162" s="47">
        <v>848</v>
      </c>
      <c r="AK162" s="47">
        <v>2333</v>
      </c>
      <c r="AL162" s="47">
        <v>794</v>
      </c>
      <c r="AM162" s="47">
        <v>2387</v>
      </c>
      <c r="AN162" s="47">
        <v>1511</v>
      </c>
      <c r="AO162" s="47">
        <v>1670</v>
      </c>
      <c r="AP162" s="47">
        <v>1585</v>
      </c>
      <c r="AQ162" s="47">
        <v>4422</v>
      </c>
      <c r="AR162" s="47">
        <v>2737</v>
      </c>
      <c r="AS162" s="47">
        <v>3270</v>
      </c>
      <c r="AT162" s="47">
        <v>881</v>
      </c>
      <c r="AU162" s="47">
        <v>2600</v>
      </c>
      <c r="AV162" s="47">
        <v>1451</v>
      </c>
      <c r="AW162" s="47">
        <v>2030</v>
      </c>
      <c r="AX162" s="47">
        <v>863</v>
      </c>
      <c r="AY162" s="47">
        <v>2068</v>
      </c>
      <c r="AZ162" s="47">
        <v>814</v>
      </c>
      <c r="BA162" s="47">
        <v>2117</v>
      </c>
      <c r="BB162" s="47">
        <v>1603</v>
      </c>
      <c r="BC162" s="47">
        <v>4954</v>
      </c>
      <c r="BD162" s="47">
        <v>3374</v>
      </c>
      <c r="BE162" s="47">
        <v>3183</v>
      </c>
      <c r="BF162" s="47">
        <v>1487</v>
      </c>
      <c r="BG162" s="47">
        <v>3988</v>
      </c>
      <c r="BH162" s="47">
        <v>2272</v>
      </c>
      <c r="BI162" s="47">
        <v>3203</v>
      </c>
      <c r="BJ162" s="47">
        <v>3220</v>
      </c>
      <c r="BK162" s="47">
        <v>2255</v>
      </c>
      <c r="BL162" s="47">
        <v>1444</v>
      </c>
      <c r="BM162" s="47">
        <v>2569</v>
      </c>
      <c r="BN162" s="47">
        <v>194</v>
      </c>
      <c r="BO162" s="47">
        <v>3819</v>
      </c>
      <c r="BP162" s="47">
        <v>968</v>
      </c>
      <c r="BQ162" s="47">
        <v>3045</v>
      </c>
      <c r="BR162" s="47">
        <v>1560</v>
      </c>
      <c r="BS162" s="47">
        <v>2628</v>
      </c>
      <c r="BT162" s="47">
        <v>906</v>
      </c>
      <c r="BU162" s="47">
        <v>4394</v>
      </c>
    </row>
    <row r="163" spans="1:73">
      <c r="A163" t="s">
        <v>522</v>
      </c>
      <c r="B163" t="s">
        <v>510</v>
      </c>
      <c r="C163" t="s">
        <v>0</v>
      </c>
      <c r="D163">
        <v>22</v>
      </c>
      <c r="F163" s="47">
        <v>1608</v>
      </c>
      <c r="G163" s="47">
        <v>472</v>
      </c>
      <c r="H163" s="47">
        <v>434</v>
      </c>
      <c r="I163" s="47">
        <v>702</v>
      </c>
      <c r="J163" s="47">
        <v>472</v>
      </c>
      <c r="K163" s="47">
        <v>1136</v>
      </c>
      <c r="L163" s="47">
        <v>171</v>
      </c>
      <c r="M163" s="47">
        <v>1437</v>
      </c>
      <c r="N163" s="47">
        <v>824</v>
      </c>
      <c r="O163" s="47">
        <v>607</v>
      </c>
      <c r="P163" s="47">
        <v>177</v>
      </c>
      <c r="Q163" s="47">
        <v>1260</v>
      </c>
      <c r="R163" s="47">
        <v>348</v>
      </c>
      <c r="S163" s="47">
        <v>760</v>
      </c>
      <c r="T163" s="47">
        <v>848</v>
      </c>
      <c r="U163" s="47">
        <v>600</v>
      </c>
      <c r="V163" s="47">
        <v>1008</v>
      </c>
      <c r="W163" s="47">
        <v>1035</v>
      </c>
      <c r="X163" s="47">
        <v>573</v>
      </c>
      <c r="Y163" s="47">
        <v>2</v>
      </c>
      <c r="Z163" s="47">
        <v>1</v>
      </c>
      <c r="AA163" s="47">
        <v>1605</v>
      </c>
      <c r="AB163" s="47">
        <v>3</v>
      </c>
      <c r="AC163" s="47">
        <v>1605</v>
      </c>
      <c r="AD163" s="47">
        <v>2</v>
      </c>
      <c r="AE163" s="47">
        <v>598</v>
      </c>
      <c r="AF163" s="47">
        <v>153</v>
      </c>
      <c r="AG163" s="47">
        <v>447</v>
      </c>
      <c r="AH163" s="47">
        <v>281</v>
      </c>
      <c r="AI163" s="47">
        <v>319</v>
      </c>
      <c r="AJ163" s="47">
        <v>1</v>
      </c>
      <c r="AK163" s="47">
        <v>1007</v>
      </c>
      <c r="AL163" s="47">
        <v>319</v>
      </c>
      <c r="AM163" s="47">
        <v>689</v>
      </c>
      <c r="AN163" s="47">
        <v>479</v>
      </c>
      <c r="AO163" s="47">
        <v>529</v>
      </c>
      <c r="AP163" s="47">
        <v>343</v>
      </c>
      <c r="AQ163" s="47">
        <v>692</v>
      </c>
      <c r="AR163" s="47">
        <v>513</v>
      </c>
      <c r="AS163" s="47">
        <v>522</v>
      </c>
      <c r="AT163" s="47">
        <v>129</v>
      </c>
      <c r="AU163" s="47">
        <v>444</v>
      </c>
      <c r="AV163" s="47">
        <v>247</v>
      </c>
      <c r="AW163" s="47">
        <v>326</v>
      </c>
      <c r="AX163" s="47">
        <v>1</v>
      </c>
      <c r="AY163" s="47">
        <v>2</v>
      </c>
      <c r="AZ163" s="47">
        <v>2</v>
      </c>
      <c r="BA163" s="47">
        <v>1</v>
      </c>
      <c r="BB163" s="47">
        <v>471</v>
      </c>
      <c r="BC163" s="47">
        <v>1134</v>
      </c>
      <c r="BD163" s="47">
        <v>758</v>
      </c>
      <c r="BE163" s="47">
        <v>847</v>
      </c>
      <c r="BF163" s="47">
        <v>1</v>
      </c>
      <c r="BG163" s="47">
        <v>1259</v>
      </c>
      <c r="BH163" s="47">
        <v>467</v>
      </c>
      <c r="BI163" s="47">
        <v>793</v>
      </c>
      <c r="BJ163" s="47">
        <v>641</v>
      </c>
      <c r="BK163" s="47">
        <v>619</v>
      </c>
      <c r="BL163" s="47">
        <v>2</v>
      </c>
      <c r="BM163" s="47">
        <v>346</v>
      </c>
      <c r="BN163" s="47">
        <v>5</v>
      </c>
      <c r="BO163" s="47">
        <v>343</v>
      </c>
      <c r="BP163" s="47">
        <v>119</v>
      </c>
      <c r="BQ163" s="47">
        <v>229</v>
      </c>
      <c r="BR163" s="47">
        <v>275</v>
      </c>
      <c r="BS163" s="47">
        <v>485</v>
      </c>
      <c r="BT163" s="47">
        <v>197</v>
      </c>
      <c r="BU163" s="47">
        <v>651</v>
      </c>
    </row>
    <row r="164" spans="1:73">
      <c r="A164" t="s">
        <v>522</v>
      </c>
      <c r="B164" t="s">
        <v>510</v>
      </c>
      <c r="C164" t="s">
        <v>1</v>
      </c>
      <c r="D164">
        <v>23</v>
      </c>
      <c r="F164" s="47">
        <v>4714</v>
      </c>
      <c r="G164" s="47">
        <v>781</v>
      </c>
      <c r="H164" s="47">
        <v>1240</v>
      </c>
      <c r="I164" s="47">
        <v>2693</v>
      </c>
      <c r="J164" s="47">
        <v>781</v>
      </c>
      <c r="K164" s="47">
        <v>3933</v>
      </c>
      <c r="L164" s="47">
        <v>28</v>
      </c>
      <c r="M164" s="47">
        <v>4686</v>
      </c>
      <c r="N164" s="47">
        <v>1123</v>
      </c>
      <c r="O164" s="47">
        <v>2597</v>
      </c>
      <c r="P164" s="47">
        <v>994</v>
      </c>
      <c r="Q164" s="47">
        <v>2825</v>
      </c>
      <c r="R164" s="47">
        <v>1889</v>
      </c>
      <c r="S164" s="47">
        <v>2216</v>
      </c>
      <c r="T164" s="47">
        <v>2498</v>
      </c>
      <c r="U164" s="47">
        <v>2542</v>
      </c>
      <c r="V164" s="47">
        <v>2172</v>
      </c>
      <c r="W164" s="47">
        <v>2137</v>
      </c>
      <c r="X164" s="47">
        <v>2577</v>
      </c>
      <c r="Y164" s="47">
        <v>39</v>
      </c>
      <c r="Z164" s="47">
        <v>19</v>
      </c>
      <c r="AA164" s="47">
        <v>4656</v>
      </c>
      <c r="AB164" s="47">
        <v>58</v>
      </c>
      <c r="AC164" s="47">
        <v>4656</v>
      </c>
      <c r="AD164" s="47">
        <v>36</v>
      </c>
      <c r="AE164" s="47">
        <v>2506</v>
      </c>
      <c r="AF164" s="47">
        <v>398</v>
      </c>
      <c r="AG164" s="47">
        <v>2144</v>
      </c>
      <c r="AH164" s="47">
        <v>1198</v>
      </c>
      <c r="AI164" s="47">
        <v>1344</v>
      </c>
      <c r="AJ164" s="47">
        <v>22</v>
      </c>
      <c r="AK164" s="47">
        <v>2150</v>
      </c>
      <c r="AL164" s="47">
        <v>383</v>
      </c>
      <c r="AM164" s="47">
        <v>1789</v>
      </c>
      <c r="AN164" s="47">
        <v>1018</v>
      </c>
      <c r="AO164" s="47">
        <v>1154</v>
      </c>
      <c r="AP164" s="47">
        <v>368</v>
      </c>
      <c r="AQ164" s="47">
        <v>1769</v>
      </c>
      <c r="AR164" s="47">
        <v>983</v>
      </c>
      <c r="AS164" s="47">
        <v>1154</v>
      </c>
      <c r="AT164" s="47">
        <v>413</v>
      </c>
      <c r="AU164" s="47">
        <v>2164</v>
      </c>
      <c r="AV164" s="47">
        <v>1233</v>
      </c>
      <c r="AW164" s="47">
        <v>1344</v>
      </c>
      <c r="AX164" s="47">
        <v>18</v>
      </c>
      <c r="AY164" s="47">
        <v>40</v>
      </c>
      <c r="AZ164" s="47">
        <v>32</v>
      </c>
      <c r="BA164" s="47">
        <v>26</v>
      </c>
      <c r="BB164" s="47">
        <v>763</v>
      </c>
      <c r="BC164" s="47">
        <v>3893</v>
      </c>
      <c r="BD164" s="47">
        <v>2184</v>
      </c>
      <c r="BE164" s="47">
        <v>2472</v>
      </c>
      <c r="BF164" s="47">
        <v>28</v>
      </c>
      <c r="BG164" s="47">
        <v>2797</v>
      </c>
      <c r="BH164" s="47">
        <v>739</v>
      </c>
      <c r="BI164" s="47">
        <v>2086</v>
      </c>
      <c r="BJ164" s="47">
        <v>1456</v>
      </c>
      <c r="BK164" s="47">
        <v>1369</v>
      </c>
      <c r="BL164" s="47">
        <v>30</v>
      </c>
      <c r="BM164" s="47">
        <v>1859</v>
      </c>
      <c r="BN164" s="47">
        <v>42</v>
      </c>
      <c r="BO164" s="47">
        <v>1847</v>
      </c>
      <c r="BP164" s="47">
        <v>760</v>
      </c>
      <c r="BQ164" s="47">
        <v>1129</v>
      </c>
      <c r="BR164" s="47">
        <v>501</v>
      </c>
      <c r="BS164" s="47">
        <v>1715</v>
      </c>
      <c r="BT164" s="47">
        <v>280</v>
      </c>
      <c r="BU164" s="47">
        <v>2218</v>
      </c>
    </row>
    <row r="165" spans="1:73">
      <c r="A165" t="s">
        <v>522</v>
      </c>
      <c r="B165" t="s">
        <v>510</v>
      </c>
      <c r="C165" t="s">
        <v>505</v>
      </c>
      <c r="D165">
        <v>24</v>
      </c>
      <c r="F165" s="47">
        <v>289</v>
      </c>
      <c r="G165" s="47">
        <v>38</v>
      </c>
      <c r="H165" s="47">
        <v>39</v>
      </c>
      <c r="I165" s="47">
        <v>212</v>
      </c>
      <c r="J165" s="47">
        <v>38</v>
      </c>
      <c r="K165" s="47">
        <v>251</v>
      </c>
      <c r="L165" s="47">
        <v>4</v>
      </c>
      <c r="M165" s="47">
        <v>285</v>
      </c>
      <c r="N165" s="47">
        <v>46</v>
      </c>
      <c r="O165" s="47">
        <v>100</v>
      </c>
      <c r="P165" s="47">
        <v>143</v>
      </c>
      <c r="Q165" s="47">
        <v>103</v>
      </c>
      <c r="R165" s="47">
        <v>186</v>
      </c>
      <c r="S165" s="47">
        <v>106</v>
      </c>
      <c r="T165" s="47">
        <v>183</v>
      </c>
      <c r="U165" s="47">
        <v>189</v>
      </c>
      <c r="V165" s="47">
        <v>100</v>
      </c>
      <c r="W165" s="47">
        <v>104</v>
      </c>
      <c r="X165" s="47">
        <v>185</v>
      </c>
      <c r="Y165" s="47">
        <v>8</v>
      </c>
      <c r="Z165" s="47">
        <v>0</v>
      </c>
      <c r="AA165" s="47">
        <v>281</v>
      </c>
      <c r="AB165" s="47">
        <v>8</v>
      </c>
      <c r="AC165" s="47">
        <v>281</v>
      </c>
      <c r="AD165" s="47">
        <v>7</v>
      </c>
      <c r="AE165" s="47">
        <v>182</v>
      </c>
      <c r="AF165" s="47">
        <v>20</v>
      </c>
      <c r="AG165" s="47">
        <v>169</v>
      </c>
      <c r="AH165" s="47">
        <v>60</v>
      </c>
      <c r="AI165" s="47">
        <v>129</v>
      </c>
      <c r="AJ165" s="47">
        <v>1</v>
      </c>
      <c r="AK165" s="47">
        <v>99</v>
      </c>
      <c r="AL165" s="47">
        <v>18</v>
      </c>
      <c r="AM165" s="47">
        <v>82</v>
      </c>
      <c r="AN165" s="47">
        <v>46</v>
      </c>
      <c r="AO165" s="47">
        <v>54</v>
      </c>
      <c r="AP165" s="47">
        <v>22</v>
      </c>
      <c r="AQ165" s="47">
        <v>82</v>
      </c>
      <c r="AR165" s="47">
        <v>48</v>
      </c>
      <c r="AS165" s="47">
        <v>56</v>
      </c>
      <c r="AT165" s="47">
        <v>16</v>
      </c>
      <c r="AU165" s="47">
        <v>169</v>
      </c>
      <c r="AV165" s="47">
        <v>58</v>
      </c>
      <c r="AW165" s="47">
        <v>127</v>
      </c>
      <c r="AX165" s="47">
        <v>0</v>
      </c>
      <c r="AY165" s="47">
        <v>8</v>
      </c>
      <c r="AZ165" s="47">
        <v>1</v>
      </c>
      <c r="BA165" s="47">
        <v>7</v>
      </c>
      <c r="BB165" s="47">
        <v>38</v>
      </c>
      <c r="BC165" s="47">
        <v>243</v>
      </c>
      <c r="BD165" s="47">
        <v>105</v>
      </c>
      <c r="BE165" s="47">
        <v>176</v>
      </c>
      <c r="BF165" s="47">
        <v>0</v>
      </c>
      <c r="BG165" s="47">
        <v>103</v>
      </c>
      <c r="BH165" s="47">
        <v>37</v>
      </c>
      <c r="BI165" s="47">
        <v>66</v>
      </c>
      <c r="BJ165" s="47">
        <v>63</v>
      </c>
      <c r="BK165" s="47">
        <v>40</v>
      </c>
      <c r="BL165" s="47">
        <v>8</v>
      </c>
      <c r="BM165" s="47">
        <v>178</v>
      </c>
      <c r="BN165" s="47">
        <v>1</v>
      </c>
      <c r="BO165" s="47">
        <v>185</v>
      </c>
      <c r="BP165" s="47">
        <v>43</v>
      </c>
      <c r="BQ165" s="47">
        <v>143</v>
      </c>
      <c r="BR165" s="47">
        <v>26</v>
      </c>
      <c r="BS165" s="47">
        <v>80</v>
      </c>
      <c r="BT165" s="47">
        <v>12</v>
      </c>
      <c r="BU165" s="47">
        <v>171</v>
      </c>
    </row>
    <row r="166" spans="1:73">
      <c r="A166" t="s">
        <v>522</v>
      </c>
      <c r="B166" t="s">
        <v>510</v>
      </c>
      <c r="C166" t="s">
        <v>74</v>
      </c>
      <c r="D166">
        <v>25</v>
      </c>
      <c r="F166" s="47">
        <v>6</v>
      </c>
      <c r="G166" s="47">
        <v>1</v>
      </c>
      <c r="H166" s="47">
        <v>3</v>
      </c>
      <c r="I166" s="47">
        <v>2</v>
      </c>
      <c r="J166" s="47">
        <v>1</v>
      </c>
      <c r="K166" s="47">
        <v>5</v>
      </c>
      <c r="L166" s="47">
        <v>0</v>
      </c>
      <c r="M166" s="47">
        <v>6</v>
      </c>
      <c r="N166" s="47">
        <v>0</v>
      </c>
      <c r="O166" s="47">
        <v>4</v>
      </c>
      <c r="P166" s="47">
        <v>2</v>
      </c>
      <c r="Q166" s="47">
        <v>2</v>
      </c>
      <c r="R166" s="47">
        <v>4</v>
      </c>
      <c r="S166" s="47">
        <v>3</v>
      </c>
      <c r="T166" s="47">
        <v>3</v>
      </c>
      <c r="U166" s="47">
        <v>1</v>
      </c>
      <c r="V166" s="47">
        <v>5</v>
      </c>
      <c r="W166" s="47">
        <v>5</v>
      </c>
      <c r="X166" s="47">
        <v>1</v>
      </c>
      <c r="Y166" s="47">
        <v>1</v>
      </c>
      <c r="Z166" s="47">
        <v>0</v>
      </c>
      <c r="AA166" s="47">
        <v>5</v>
      </c>
      <c r="AB166" s="47">
        <v>1</v>
      </c>
      <c r="AC166" s="47">
        <v>5</v>
      </c>
      <c r="AD166" s="47">
        <v>1</v>
      </c>
      <c r="AE166" s="47">
        <v>0</v>
      </c>
      <c r="AF166" s="47">
        <v>1</v>
      </c>
      <c r="AG166" s="47">
        <v>0</v>
      </c>
      <c r="AH166" s="47">
        <v>1</v>
      </c>
      <c r="AI166" s="47">
        <v>0</v>
      </c>
      <c r="AJ166" s="47">
        <v>0</v>
      </c>
      <c r="AK166" s="47">
        <v>5</v>
      </c>
      <c r="AL166" s="47">
        <v>0</v>
      </c>
      <c r="AM166" s="47">
        <v>5</v>
      </c>
      <c r="AN166" s="47">
        <v>2</v>
      </c>
      <c r="AO166" s="47">
        <v>3</v>
      </c>
      <c r="AP166" s="47">
        <v>0</v>
      </c>
      <c r="AQ166" s="47">
        <v>5</v>
      </c>
      <c r="AR166" s="47">
        <v>2</v>
      </c>
      <c r="AS166" s="47">
        <v>3</v>
      </c>
      <c r="AT166" s="47">
        <v>1</v>
      </c>
      <c r="AU166" s="47">
        <v>0</v>
      </c>
      <c r="AV166" s="47">
        <v>1</v>
      </c>
      <c r="AW166" s="47">
        <v>0</v>
      </c>
      <c r="AX166" s="47">
        <v>1</v>
      </c>
      <c r="AY166" s="47">
        <v>0</v>
      </c>
      <c r="AZ166" s="47">
        <v>1</v>
      </c>
      <c r="BA166" s="47">
        <v>0</v>
      </c>
      <c r="BB166" s="47">
        <v>0</v>
      </c>
      <c r="BC166" s="47">
        <v>5</v>
      </c>
      <c r="BD166" s="47">
        <v>2</v>
      </c>
      <c r="BE166" s="47">
        <v>3</v>
      </c>
      <c r="BF166" s="47">
        <v>0</v>
      </c>
      <c r="BG166" s="47">
        <v>2</v>
      </c>
      <c r="BH166" s="47">
        <v>0</v>
      </c>
      <c r="BI166" s="47">
        <v>2</v>
      </c>
      <c r="BJ166" s="47">
        <v>0</v>
      </c>
      <c r="BK166" s="47">
        <v>2</v>
      </c>
      <c r="BL166" s="47">
        <v>1</v>
      </c>
      <c r="BM166" s="47">
        <v>3</v>
      </c>
      <c r="BN166" s="47">
        <v>1</v>
      </c>
      <c r="BO166" s="47">
        <v>3</v>
      </c>
      <c r="BP166" s="47">
        <v>3</v>
      </c>
      <c r="BQ166" s="47">
        <v>1</v>
      </c>
      <c r="BR166" s="47">
        <v>1</v>
      </c>
      <c r="BS166" s="47">
        <v>2</v>
      </c>
      <c r="BT166" s="47">
        <v>0</v>
      </c>
      <c r="BU166" s="47">
        <v>3</v>
      </c>
    </row>
    <row r="167" spans="1:73">
      <c r="A167" t="s">
        <v>522</v>
      </c>
      <c r="B167" t="s">
        <v>510</v>
      </c>
      <c r="C167" t="s">
        <v>65</v>
      </c>
      <c r="D167">
        <v>26</v>
      </c>
      <c r="F167" s="47">
        <v>3936</v>
      </c>
      <c r="G167" s="47">
        <v>1611</v>
      </c>
      <c r="H167" s="47">
        <v>926</v>
      </c>
      <c r="I167" s="47">
        <v>1399</v>
      </c>
      <c r="J167" s="47">
        <v>1611</v>
      </c>
      <c r="K167" s="47">
        <v>2325</v>
      </c>
      <c r="L167" s="47">
        <v>841</v>
      </c>
      <c r="M167" s="47">
        <v>3095</v>
      </c>
      <c r="N167" s="47">
        <v>2520</v>
      </c>
      <c r="O167" s="47">
        <v>1156</v>
      </c>
      <c r="P167" s="47">
        <v>260</v>
      </c>
      <c r="Q167" s="47">
        <v>3359</v>
      </c>
      <c r="R167" s="47">
        <v>577</v>
      </c>
      <c r="S167" s="47">
        <v>2163</v>
      </c>
      <c r="T167" s="47">
        <v>1773</v>
      </c>
      <c r="U167" s="47">
        <v>1590</v>
      </c>
      <c r="V167" s="47">
        <v>2346</v>
      </c>
      <c r="W167" s="47">
        <v>2623</v>
      </c>
      <c r="X167" s="47">
        <v>1313</v>
      </c>
      <c r="Y167" s="47">
        <v>13</v>
      </c>
      <c r="Z167" s="47">
        <v>5</v>
      </c>
      <c r="AA167" s="47">
        <v>3918</v>
      </c>
      <c r="AB167" s="47">
        <v>18</v>
      </c>
      <c r="AC167" s="47">
        <v>3918</v>
      </c>
      <c r="AD167" s="47">
        <v>8</v>
      </c>
      <c r="AE167" s="47">
        <v>1582</v>
      </c>
      <c r="AF167" s="47">
        <v>616</v>
      </c>
      <c r="AG167" s="47">
        <v>974</v>
      </c>
      <c r="AH167" s="47">
        <v>921</v>
      </c>
      <c r="AI167" s="47">
        <v>669</v>
      </c>
      <c r="AJ167" s="47">
        <v>10</v>
      </c>
      <c r="AK167" s="47">
        <v>2336</v>
      </c>
      <c r="AL167" s="47">
        <v>995</v>
      </c>
      <c r="AM167" s="47">
        <v>1351</v>
      </c>
      <c r="AN167" s="47">
        <v>1242</v>
      </c>
      <c r="AO167" s="47">
        <v>1104</v>
      </c>
      <c r="AP167" s="47">
        <v>1154</v>
      </c>
      <c r="AQ167" s="47">
        <v>1469</v>
      </c>
      <c r="AR167" s="47">
        <v>1448</v>
      </c>
      <c r="AS167" s="47">
        <v>1175</v>
      </c>
      <c r="AT167" s="47">
        <v>457</v>
      </c>
      <c r="AU167" s="47">
        <v>856</v>
      </c>
      <c r="AV167" s="47">
        <v>715</v>
      </c>
      <c r="AW167" s="47">
        <v>598</v>
      </c>
      <c r="AX167" s="47">
        <v>7</v>
      </c>
      <c r="AY167" s="47">
        <v>11</v>
      </c>
      <c r="AZ167" s="47">
        <v>10</v>
      </c>
      <c r="BA167" s="47">
        <v>8</v>
      </c>
      <c r="BB167" s="47">
        <v>1604</v>
      </c>
      <c r="BC167" s="47">
        <v>2314</v>
      </c>
      <c r="BD167" s="47">
        <v>2153</v>
      </c>
      <c r="BE167" s="47">
        <v>1765</v>
      </c>
      <c r="BF167" s="47">
        <v>12</v>
      </c>
      <c r="BG167" s="47">
        <v>3347</v>
      </c>
      <c r="BH167" s="47">
        <v>1597</v>
      </c>
      <c r="BI167" s="47">
        <v>1762</v>
      </c>
      <c r="BJ167" s="47">
        <v>1938</v>
      </c>
      <c r="BK167" s="47">
        <v>1421</v>
      </c>
      <c r="BL167" s="47">
        <v>6</v>
      </c>
      <c r="BM167" s="47">
        <v>571</v>
      </c>
      <c r="BN167" s="47">
        <v>14</v>
      </c>
      <c r="BO167" s="47">
        <v>563</v>
      </c>
      <c r="BP167" s="47">
        <v>225</v>
      </c>
      <c r="BQ167" s="47">
        <v>352</v>
      </c>
      <c r="BR167" s="47">
        <v>1028</v>
      </c>
      <c r="BS167" s="47">
        <v>1135</v>
      </c>
      <c r="BT167" s="47">
        <v>583</v>
      </c>
      <c r="BU167" s="47">
        <v>1190</v>
      </c>
    </row>
    <row r="168" spans="1:73">
      <c r="A168" t="s">
        <v>522</v>
      </c>
      <c r="B168" t="s">
        <v>510</v>
      </c>
      <c r="C168" t="s">
        <v>506</v>
      </c>
      <c r="D168">
        <v>27</v>
      </c>
      <c r="F168" s="47">
        <v>971</v>
      </c>
      <c r="G168" s="47">
        <v>247</v>
      </c>
      <c r="H168" s="47">
        <v>195</v>
      </c>
      <c r="I168" s="47">
        <v>529</v>
      </c>
      <c r="J168" s="47">
        <v>247</v>
      </c>
      <c r="K168" s="47">
        <v>724</v>
      </c>
      <c r="L168" s="47">
        <v>100</v>
      </c>
      <c r="M168" s="47">
        <v>871</v>
      </c>
      <c r="N168" s="47">
        <v>497</v>
      </c>
      <c r="O168" s="47">
        <v>430</v>
      </c>
      <c r="P168" s="47">
        <v>44</v>
      </c>
      <c r="Q168" s="47">
        <v>852</v>
      </c>
      <c r="R168" s="47">
        <v>119</v>
      </c>
      <c r="S168" s="47">
        <v>441</v>
      </c>
      <c r="T168" s="47">
        <v>530</v>
      </c>
      <c r="U168" s="47">
        <v>415</v>
      </c>
      <c r="V168" s="47">
        <v>556</v>
      </c>
      <c r="W168" s="47">
        <v>665</v>
      </c>
      <c r="X168" s="47">
        <v>306</v>
      </c>
      <c r="Y168" s="47">
        <v>4</v>
      </c>
      <c r="Z168" s="47">
        <v>1</v>
      </c>
      <c r="AA168" s="47">
        <v>966</v>
      </c>
      <c r="AB168" s="47">
        <v>5</v>
      </c>
      <c r="AC168" s="47">
        <v>966</v>
      </c>
      <c r="AD168" s="47">
        <v>2</v>
      </c>
      <c r="AE168" s="47">
        <v>413</v>
      </c>
      <c r="AF168" s="47">
        <v>109</v>
      </c>
      <c r="AG168" s="47">
        <v>306</v>
      </c>
      <c r="AH168" s="47">
        <v>194</v>
      </c>
      <c r="AI168" s="47">
        <v>221</v>
      </c>
      <c r="AJ168" s="47">
        <v>3</v>
      </c>
      <c r="AK168" s="47">
        <v>553</v>
      </c>
      <c r="AL168" s="47">
        <v>138</v>
      </c>
      <c r="AM168" s="47">
        <v>418</v>
      </c>
      <c r="AN168" s="47">
        <v>247</v>
      </c>
      <c r="AO168" s="47">
        <v>309</v>
      </c>
      <c r="AP168" s="47">
        <v>173</v>
      </c>
      <c r="AQ168" s="47">
        <v>492</v>
      </c>
      <c r="AR168" s="47">
        <v>316</v>
      </c>
      <c r="AS168" s="47">
        <v>349</v>
      </c>
      <c r="AT168" s="47">
        <v>74</v>
      </c>
      <c r="AU168" s="47">
        <v>232</v>
      </c>
      <c r="AV168" s="47">
        <v>125</v>
      </c>
      <c r="AW168" s="47">
        <v>181</v>
      </c>
      <c r="AX168" s="47">
        <v>0</v>
      </c>
      <c r="AY168" s="47">
        <v>5</v>
      </c>
      <c r="AZ168" s="47">
        <v>3</v>
      </c>
      <c r="BA168" s="47">
        <v>2</v>
      </c>
      <c r="BB168" s="47">
        <v>247</v>
      </c>
      <c r="BC168" s="47">
        <v>719</v>
      </c>
      <c r="BD168" s="47">
        <v>438</v>
      </c>
      <c r="BE168" s="47">
        <v>528</v>
      </c>
      <c r="BF168" s="47">
        <v>5</v>
      </c>
      <c r="BG168" s="47">
        <v>847</v>
      </c>
      <c r="BH168" s="47">
        <v>242</v>
      </c>
      <c r="BI168" s="47">
        <v>610</v>
      </c>
      <c r="BJ168" s="47">
        <v>411</v>
      </c>
      <c r="BK168" s="47">
        <v>441</v>
      </c>
      <c r="BL168" s="47">
        <v>0</v>
      </c>
      <c r="BM168" s="47">
        <v>119</v>
      </c>
      <c r="BN168" s="47">
        <v>5</v>
      </c>
      <c r="BO168" s="47">
        <v>114</v>
      </c>
      <c r="BP168" s="47">
        <v>30</v>
      </c>
      <c r="BQ168" s="47">
        <v>89</v>
      </c>
      <c r="BR168" s="47">
        <v>162</v>
      </c>
      <c r="BS168" s="47">
        <v>279</v>
      </c>
      <c r="BT168" s="47">
        <v>85</v>
      </c>
      <c r="BU168" s="47">
        <v>445</v>
      </c>
    </row>
    <row r="169" spans="1:73">
      <c r="A169" t="s">
        <v>522</v>
      </c>
      <c r="B169" t="s">
        <v>510</v>
      </c>
      <c r="C169" t="s">
        <v>507</v>
      </c>
      <c r="D169">
        <v>28</v>
      </c>
      <c r="F169" s="47">
        <v>2441</v>
      </c>
      <c r="G169" s="47">
        <v>908</v>
      </c>
      <c r="H169" s="47">
        <v>582</v>
      </c>
      <c r="I169" s="47">
        <v>951</v>
      </c>
      <c r="J169" s="47">
        <v>908</v>
      </c>
      <c r="K169" s="47">
        <v>1533</v>
      </c>
      <c r="L169" s="47">
        <v>261</v>
      </c>
      <c r="M169" s="47">
        <v>2180</v>
      </c>
      <c r="N169" s="47">
        <v>1280</v>
      </c>
      <c r="O169" s="47">
        <v>1000</v>
      </c>
      <c r="P169" s="47">
        <v>161</v>
      </c>
      <c r="Q169" s="47">
        <v>2040</v>
      </c>
      <c r="R169" s="47">
        <v>401</v>
      </c>
      <c r="S169" s="47">
        <v>760</v>
      </c>
      <c r="T169" s="47">
        <v>1681</v>
      </c>
      <c r="U169" s="47">
        <v>1348</v>
      </c>
      <c r="V169" s="47">
        <v>1093</v>
      </c>
      <c r="W169" s="47">
        <v>1282</v>
      </c>
      <c r="X169" s="47">
        <v>1159</v>
      </c>
      <c r="Y169" s="47">
        <v>20</v>
      </c>
      <c r="Z169" s="47">
        <v>1</v>
      </c>
      <c r="AA169" s="47">
        <v>2420</v>
      </c>
      <c r="AB169" s="47">
        <v>21</v>
      </c>
      <c r="AC169" s="47">
        <v>2420</v>
      </c>
      <c r="AD169" s="47">
        <v>15</v>
      </c>
      <c r="AE169" s="47">
        <v>1333</v>
      </c>
      <c r="AF169" s="47">
        <v>469</v>
      </c>
      <c r="AG169" s="47">
        <v>879</v>
      </c>
      <c r="AH169" s="47">
        <v>397</v>
      </c>
      <c r="AI169" s="47">
        <v>951</v>
      </c>
      <c r="AJ169" s="47">
        <v>6</v>
      </c>
      <c r="AK169" s="47">
        <v>1087</v>
      </c>
      <c r="AL169" s="47">
        <v>439</v>
      </c>
      <c r="AM169" s="47">
        <v>654</v>
      </c>
      <c r="AN169" s="47">
        <v>363</v>
      </c>
      <c r="AO169" s="47">
        <v>730</v>
      </c>
      <c r="AP169" s="47">
        <v>519</v>
      </c>
      <c r="AQ169" s="47">
        <v>763</v>
      </c>
      <c r="AR169" s="47">
        <v>443</v>
      </c>
      <c r="AS169" s="47">
        <v>839</v>
      </c>
      <c r="AT169" s="47">
        <v>389</v>
      </c>
      <c r="AU169" s="47">
        <v>770</v>
      </c>
      <c r="AV169" s="47">
        <v>317</v>
      </c>
      <c r="AW169" s="47">
        <v>842</v>
      </c>
      <c r="AX169" s="47">
        <v>6</v>
      </c>
      <c r="AY169" s="47">
        <v>15</v>
      </c>
      <c r="AZ169" s="47">
        <v>2</v>
      </c>
      <c r="BA169" s="47">
        <v>19</v>
      </c>
      <c r="BB169" s="47">
        <v>902</v>
      </c>
      <c r="BC169" s="47">
        <v>1518</v>
      </c>
      <c r="BD169" s="47">
        <v>758</v>
      </c>
      <c r="BE169" s="47">
        <v>1662</v>
      </c>
      <c r="BF169" s="47">
        <v>14</v>
      </c>
      <c r="BG169" s="47">
        <v>2026</v>
      </c>
      <c r="BH169" s="47">
        <v>889</v>
      </c>
      <c r="BI169" s="47">
        <v>1151</v>
      </c>
      <c r="BJ169" s="47">
        <v>671</v>
      </c>
      <c r="BK169" s="47">
        <v>1369</v>
      </c>
      <c r="BL169" s="47">
        <v>7</v>
      </c>
      <c r="BM169" s="47">
        <v>394</v>
      </c>
      <c r="BN169" s="47">
        <v>19</v>
      </c>
      <c r="BO169" s="47">
        <v>382</v>
      </c>
      <c r="BP169" s="47">
        <v>89</v>
      </c>
      <c r="BQ169" s="47">
        <v>312</v>
      </c>
      <c r="BR169" s="47">
        <v>307</v>
      </c>
      <c r="BS169" s="47">
        <v>453</v>
      </c>
      <c r="BT169" s="47">
        <v>601</v>
      </c>
      <c r="BU169" s="47">
        <v>1080</v>
      </c>
    </row>
    <row r="170" spans="1:73">
      <c r="A170" t="s">
        <v>522</v>
      </c>
      <c r="B170" t="s">
        <v>512</v>
      </c>
      <c r="C170" t="s">
        <v>0</v>
      </c>
      <c r="D170">
        <v>29</v>
      </c>
      <c r="F170" s="47">
        <v>15200</v>
      </c>
      <c r="G170" s="47">
        <v>7011</v>
      </c>
      <c r="H170" s="47">
        <v>4000</v>
      </c>
      <c r="I170" s="47">
        <v>4189</v>
      </c>
      <c r="J170" s="47">
        <v>7011</v>
      </c>
      <c r="K170" s="47">
        <v>8189</v>
      </c>
      <c r="L170" s="47">
        <v>168</v>
      </c>
      <c r="M170" s="47">
        <v>15032</v>
      </c>
      <c r="N170" s="47">
        <v>5989</v>
      </c>
      <c r="O170" s="47">
        <v>6474</v>
      </c>
      <c r="P170" s="47">
        <v>2737</v>
      </c>
      <c r="Q170" s="47">
        <v>10143</v>
      </c>
      <c r="R170" s="47">
        <v>5057</v>
      </c>
      <c r="S170" s="47">
        <v>6493</v>
      </c>
      <c r="T170" s="47">
        <v>8707</v>
      </c>
      <c r="U170" s="47">
        <v>7781</v>
      </c>
      <c r="V170" s="47">
        <v>7419</v>
      </c>
      <c r="W170" s="47">
        <v>5854</v>
      </c>
      <c r="X170" s="47">
        <v>9346</v>
      </c>
      <c r="Y170" s="47">
        <v>5079</v>
      </c>
      <c r="Z170" s="47">
        <v>1521</v>
      </c>
      <c r="AA170" s="47">
        <v>8600</v>
      </c>
      <c r="AB170" s="47">
        <v>6600</v>
      </c>
      <c r="AC170" s="47">
        <v>8600</v>
      </c>
      <c r="AD170" s="47">
        <v>4770</v>
      </c>
      <c r="AE170" s="47">
        <v>3011</v>
      </c>
      <c r="AF170" s="47">
        <v>3850</v>
      </c>
      <c r="AG170" s="47">
        <v>3931</v>
      </c>
      <c r="AH170" s="47">
        <v>3197</v>
      </c>
      <c r="AI170" s="47">
        <v>4584</v>
      </c>
      <c r="AJ170" s="47">
        <v>1830</v>
      </c>
      <c r="AK170" s="47">
        <v>5589</v>
      </c>
      <c r="AL170" s="47">
        <v>3161</v>
      </c>
      <c r="AM170" s="47">
        <v>4258</v>
      </c>
      <c r="AN170" s="47">
        <v>3296</v>
      </c>
      <c r="AO170" s="47">
        <v>4123</v>
      </c>
      <c r="AP170" s="47">
        <v>2613</v>
      </c>
      <c r="AQ170" s="47">
        <v>3241</v>
      </c>
      <c r="AR170" s="47">
        <v>2580</v>
      </c>
      <c r="AS170" s="47">
        <v>3274</v>
      </c>
      <c r="AT170" s="47">
        <v>4398</v>
      </c>
      <c r="AU170" s="47">
        <v>4948</v>
      </c>
      <c r="AV170" s="47">
        <v>3913</v>
      </c>
      <c r="AW170" s="47">
        <v>5433</v>
      </c>
      <c r="AX170" s="47">
        <v>2488</v>
      </c>
      <c r="AY170" s="47">
        <v>4112</v>
      </c>
      <c r="AZ170" s="47">
        <v>2053</v>
      </c>
      <c r="BA170" s="47">
        <v>4547</v>
      </c>
      <c r="BB170" s="47">
        <v>4523</v>
      </c>
      <c r="BC170" s="47">
        <v>4077</v>
      </c>
      <c r="BD170" s="47">
        <v>4440</v>
      </c>
      <c r="BE170" s="47">
        <v>4160</v>
      </c>
      <c r="BF170" s="47">
        <v>3109</v>
      </c>
      <c r="BG170" s="47">
        <v>7034</v>
      </c>
      <c r="BH170" s="47">
        <v>6419</v>
      </c>
      <c r="BI170" s="47">
        <v>3724</v>
      </c>
      <c r="BJ170" s="47">
        <v>6001</v>
      </c>
      <c r="BK170" s="47">
        <v>4142</v>
      </c>
      <c r="BL170" s="47">
        <v>3491</v>
      </c>
      <c r="BM170" s="47">
        <v>1566</v>
      </c>
      <c r="BN170" s="47">
        <v>592</v>
      </c>
      <c r="BO170" s="47">
        <v>4465</v>
      </c>
      <c r="BP170" s="47">
        <v>492</v>
      </c>
      <c r="BQ170" s="47">
        <v>4565</v>
      </c>
      <c r="BR170" s="47">
        <v>4768</v>
      </c>
      <c r="BS170" s="47">
        <v>1725</v>
      </c>
      <c r="BT170" s="47">
        <v>2243</v>
      </c>
      <c r="BU170" s="47">
        <v>6464</v>
      </c>
    </row>
    <row r="171" spans="1:73">
      <c r="A171" t="s">
        <v>522</v>
      </c>
      <c r="B171" t="s">
        <v>512</v>
      </c>
      <c r="C171" t="s">
        <v>1</v>
      </c>
      <c r="D171">
        <v>30</v>
      </c>
      <c r="F171" s="47">
        <v>3483</v>
      </c>
      <c r="G171" s="47">
        <v>964</v>
      </c>
      <c r="H171" s="47">
        <v>1174</v>
      </c>
      <c r="I171" s="47">
        <v>1345</v>
      </c>
      <c r="J171" s="47">
        <v>964</v>
      </c>
      <c r="K171" s="47">
        <v>2519</v>
      </c>
      <c r="L171" s="47">
        <v>0</v>
      </c>
      <c r="M171" s="47">
        <v>3483</v>
      </c>
      <c r="N171" s="47">
        <v>1073</v>
      </c>
      <c r="O171" s="47">
        <v>1678</v>
      </c>
      <c r="P171" s="47">
        <v>732</v>
      </c>
      <c r="Q171" s="47">
        <v>2215</v>
      </c>
      <c r="R171" s="47">
        <v>1268</v>
      </c>
      <c r="S171" s="47">
        <v>1244</v>
      </c>
      <c r="T171" s="47">
        <v>2239</v>
      </c>
      <c r="U171" s="47">
        <v>1015</v>
      </c>
      <c r="V171" s="47">
        <v>2468</v>
      </c>
      <c r="W171" s="47">
        <v>1986</v>
      </c>
      <c r="X171" s="47">
        <v>1497</v>
      </c>
      <c r="Y171" s="47">
        <v>925</v>
      </c>
      <c r="Z171" s="47">
        <v>215</v>
      </c>
      <c r="AA171" s="47">
        <v>2343</v>
      </c>
      <c r="AB171" s="47">
        <v>1140</v>
      </c>
      <c r="AC171" s="47">
        <v>2343</v>
      </c>
      <c r="AD171" s="47">
        <v>697</v>
      </c>
      <c r="AE171" s="47">
        <v>318</v>
      </c>
      <c r="AF171" s="47">
        <v>291</v>
      </c>
      <c r="AG171" s="47">
        <v>724</v>
      </c>
      <c r="AH171" s="47">
        <v>284</v>
      </c>
      <c r="AI171" s="47">
        <v>731</v>
      </c>
      <c r="AJ171" s="47">
        <v>443</v>
      </c>
      <c r="AK171" s="47">
        <v>2025</v>
      </c>
      <c r="AL171" s="47">
        <v>673</v>
      </c>
      <c r="AM171" s="47">
        <v>1795</v>
      </c>
      <c r="AN171" s="47">
        <v>960</v>
      </c>
      <c r="AO171" s="47">
        <v>1508</v>
      </c>
      <c r="AP171" s="47">
        <v>510</v>
      </c>
      <c r="AQ171" s="47">
        <v>1476</v>
      </c>
      <c r="AR171" s="47">
        <v>765</v>
      </c>
      <c r="AS171" s="47">
        <v>1221</v>
      </c>
      <c r="AT171" s="47">
        <v>454</v>
      </c>
      <c r="AU171" s="47">
        <v>1043</v>
      </c>
      <c r="AV171" s="47">
        <v>479</v>
      </c>
      <c r="AW171" s="47">
        <v>1018</v>
      </c>
      <c r="AX171" s="47">
        <v>260</v>
      </c>
      <c r="AY171" s="47">
        <v>880</v>
      </c>
      <c r="AZ171" s="47">
        <v>293</v>
      </c>
      <c r="BA171" s="47">
        <v>847</v>
      </c>
      <c r="BB171" s="47">
        <v>704</v>
      </c>
      <c r="BC171" s="47">
        <v>1639</v>
      </c>
      <c r="BD171" s="47">
        <v>951</v>
      </c>
      <c r="BE171" s="47">
        <v>1392</v>
      </c>
      <c r="BF171" s="47">
        <v>414</v>
      </c>
      <c r="BG171" s="47">
        <v>1801</v>
      </c>
      <c r="BH171" s="47">
        <v>856</v>
      </c>
      <c r="BI171" s="47">
        <v>1359</v>
      </c>
      <c r="BJ171" s="47">
        <v>1080</v>
      </c>
      <c r="BK171" s="47">
        <v>1135</v>
      </c>
      <c r="BL171" s="47">
        <v>726</v>
      </c>
      <c r="BM171" s="47">
        <v>542</v>
      </c>
      <c r="BN171" s="47">
        <v>108</v>
      </c>
      <c r="BO171" s="47">
        <v>1160</v>
      </c>
      <c r="BP171" s="47">
        <v>164</v>
      </c>
      <c r="BQ171" s="47">
        <v>1104</v>
      </c>
      <c r="BR171" s="47">
        <v>586</v>
      </c>
      <c r="BS171" s="47">
        <v>658</v>
      </c>
      <c r="BT171" s="47">
        <v>378</v>
      </c>
      <c r="BU171" s="47">
        <v>1861</v>
      </c>
    </row>
    <row r="172" spans="1:73">
      <c r="A172" t="s">
        <v>522</v>
      </c>
      <c r="B172" t="s">
        <v>512</v>
      </c>
      <c r="C172" t="s">
        <v>505</v>
      </c>
      <c r="D172">
        <v>31</v>
      </c>
      <c r="F172" s="47">
        <v>5740</v>
      </c>
      <c r="G172" s="47">
        <v>2099</v>
      </c>
      <c r="H172" s="47">
        <v>1617</v>
      </c>
      <c r="I172" s="47">
        <v>2024</v>
      </c>
      <c r="J172" s="47">
        <v>2099</v>
      </c>
      <c r="K172" s="47">
        <v>3641</v>
      </c>
      <c r="L172" s="47">
        <v>8</v>
      </c>
      <c r="M172" s="47">
        <v>5732</v>
      </c>
      <c r="N172" s="47">
        <v>1374</v>
      </c>
      <c r="O172" s="47">
        <v>2753</v>
      </c>
      <c r="P172" s="47">
        <v>1613</v>
      </c>
      <c r="Q172" s="47">
        <v>3055</v>
      </c>
      <c r="R172" s="47">
        <v>2685</v>
      </c>
      <c r="S172" s="47">
        <v>1772</v>
      </c>
      <c r="T172" s="47">
        <v>3968</v>
      </c>
      <c r="U172" s="47">
        <v>3640</v>
      </c>
      <c r="V172" s="47">
        <v>2100</v>
      </c>
      <c r="W172" s="47">
        <v>1829</v>
      </c>
      <c r="X172" s="47">
        <v>3911</v>
      </c>
      <c r="Y172" s="47">
        <v>2962</v>
      </c>
      <c r="Z172" s="47">
        <v>633</v>
      </c>
      <c r="AA172" s="47">
        <v>2145</v>
      </c>
      <c r="AB172" s="47">
        <v>3595</v>
      </c>
      <c r="AC172" s="47">
        <v>2145</v>
      </c>
      <c r="AD172" s="47">
        <v>2765</v>
      </c>
      <c r="AE172" s="47">
        <v>875</v>
      </c>
      <c r="AF172" s="47">
        <v>1313</v>
      </c>
      <c r="AG172" s="47">
        <v>2327</v>
      </c>
      <c r="AH172" s="47">
        <v>1089</v>
      </c>
      <c r="AI172" s="47">
        <v>2551</v>
      </c>
      <c r="AJ172" s="47">
        <v>830</v>
      </c>
      <c r="AK172" s="47">
        <v>1270</v>
      </c>
      <c r="AL172" s="47">
        <v>786</v>
      </c>
      <c r="AM172" s="47">
        <v>1314</v>
      </c>
      <c r="AN172" s="47">
        <v>683</v>
      </c>
      <c r="AO172" s="47">
        <v>1417</v>
      </c>
      <c r="AP172" s="47">
        <v>692</v>
      </c>
      <c r="AQ172" s="47">
        <v>1137</v>
      </c>
      <c r="AR172" s="47">
        <v>643</v>
      </c>
      <c r="AS172" s="47">
        <v>1186</v>
      </c>
      <c r="AT172" s="47">
        <v>1407</v>
      </c>
      <c r="AU172" s="47">
        <v>2504</v>
      </c>
      <c r="AV172" s="47">
        <v>1129</v>
      </c>
      <c r="AW172" s="47">
        <v>2782</v>
      </c>
      <c r="AX172" s="47">
        <v>1089</v>
      </c>
      <c r="AY172" s="47">
        <v>2506</v>
      </c>
      <c r="AZ172" s="47">
        <v>882</v>
      </c>
      <c r="BA172" s="47">
        <v>2713</v>
      </c>
      <c r="BB172" s="47">
        <v>1010</v>
      </c>
      <c r="BC172" s="47">
        <v>1135</v>
      </c>
      <c r="BD172" s="47">
        <v>890</v>
      </c>
      <c r="BE172" s="47">
        <v>1255</v>
      </c>
      <c r="BF172" s="47">
        <v>1443</v>
      </c>
      <c r="BG172" s="47">
        <v>1612</v>
      </c>
      <c r="BH172" s="47">
        <v>1856</v>
      </c>
      <c r="BI172" s="47">
        <v>1199</v>
      </c>
      <c r="BJ172" s="47">
        <v>1490</v>
      </c>
      <c r="BK172" s="47">
        <v>1565</v>
      </c>
      <c r="BL172" s="47">
        <v>2152</v>
      </c>
      <c r="BM172" s="47">
        <v>533</v>
      </c>
      <c r="BN172" s="47">
        <v>243</v>
      </c>
      <c r="BO172" s="47">
        <v>2442</v>
      </c>
      <c r="BP172" s="47">
        <v>282</v>
      </c>
      <c r="BQ172" s="47">
        <v>2403</v>
      </c>
      <c r="BR172" s="47">
        <v>1198</v>
      </c>
      <c r="BS172" s="47">
        <v>574</v>
      </c>
      <c r="BT172" s="47">
        <v>901</v>
      </c>
      <c r="BU172" s="47">
        <v>3067</v>
      </c>
    </row>
    <row r="173" spans="1:73">
      <c r="A173" t="s">
        <v>522</v>
      </c>
      <c r="B173" t="s">
        <v>512</v>
      </c>
      <c r="C173" t="s">
        <v>74</v>
      </c>
      <c r="D173">
        <v>32</v>
      </c>
      <c r="F173" s="47">
        <v>338</v>
      </c>
      <c r="G173" s="47">
        <v>100</v>
      </c>
      <c r="H173" s="47">
        <v>91</v>
      </c>
      <c r="I173" s="47">
        <v>147</v>
      </c>
      <c r="J173" s="47">
        <v>100</v>
      </c>
      <c r="K173" s="47">
        <v>238</v>
      </c>
      <c r="L173" s="47">
        <v>2</v>
      </c>
      <c r="M173" s="47">
        <v>336</v>
      </c>
      <c r="N173" s="47">
        <v>54</v>
      </c>
      <c r="O173" s="47">
        <v>186</v>
      </c>
      <c r="P173" s="47">
        <v>98</v>
      </c>
      <c r="Q173" s="47">
        <v>161</v>
      </c>
      <c r="R173" s="47">
        <v>177</v>
      </c>
      <c r="S173" s="47">
        <v>72</v>
      </c>
      <c r="T173" s="47">
        <v>266</v>
      </c>
      <c r="U173" s="47">
        <v>222</v>
      </c>
      <c r="V173" s="47">
        <v>116</v>
      </c>
      <c r="W173" s="47">
        <v>108</v>
      </c>
      <c r="X173" s="47">
        <v>230</v>
      </c>
      <c r="Y173" s="47">
        <v>181</v>
      </c>
      <c r="Z173" s="47">
        <v>41</v>
      </c>
      <c r="AA173" s="47">
        <v>116</v>
      </c>
      <c r="AB173" s="47">
        <v>222</v>
      </c>
      <c r="AC173" s="47">
        <v>116</v>
      </c>
      <c r="AD173" s="47">
        <v>171</v>
      </c>
      <c r="AE173" s="47">
        <v>51</v>
      </c>
      <c r="AF173" s="47">
        <v>68</v>
      </c>
      <c r="AG173" s="47">
        <v>154</v>
      </c>
      <c r="AH173" s="47">
        <v>44</v>
      </c>
      <c r="AI173" s="47">
        <v>178</v>
      </c>
      <c r="AJ173" s="47">
        <v>51</v>
      </c>
      <c r="AK173" s="47">
        <v>65</v>
      </c>
      <c r="AL173" s="47">
        <v>32</v>
      </c>
      <c r="AM173" s="47">
        <v>84</v>
      </c>
      <c r="AN173" s="47">
        <v>28</v>
      </c>
      <c r="AO173" s="47">
        <v>88</v>
      </c>
      <c r="AP173" s="47">
        <v>33</v>
      </c>
      <c r="AQ173" s="47">
        <v>75</v>
      </c>
      <c r="AR173" s="47">
        <v>25</v>
      </c>
      <c r="AS173" s="47">
        <v>83</v>
      </c>
      <c r="AT173" s="47">
        <v>67</v>
      </c>
      <c r="AU173" s="47">
        <v>163</v>
      </c>
      <c r="AV173" s="47">
        <v>47</v>
      </c>
      <c r="AW173" s="47">
        <v>183</v>
      </c>
      <c r="AX173" s="47">
        <v>49</v>
      </c>
      <c r="AY173" s="47">
        <v>173</v>
      </c>
      <c r="AZ173" s="47">
        <v>28</v>
      </c>
      <c r="BA173" s="47">
        <v>194</v>
      </c>
      <c r="BB173" s="47">
        <v>51</v>
      </c>
      <c r="BC173" s="47">
        <v>65</v>
      </c>
      <c r="BD173" s="47">
        <v>44</v>
      </c>
      <c r="BE173" s="47">
        <v>72</v>
      </c>
      <c r="BF173" s="47">
        <v>77</v>
      </c>
      <c r="BG173" s="47">
        <v>84</v>
      </c>
      <c r="BH173" s="47">
        <v>86</v>
      </c>
      <c r="BI173" s="47">
        <v>75</v>
      </c>
      <c r="BJ173" s="47">
        <v>59</v>
      </c>
      <c r="BK173" s="47">
        <v>102</v>
      </c>
      <c r="BL173" s="47">
        <v>145</v>
      </c>
      <c r="BM173" s="47">
        <v>32</v>
      </c>
      <c r="BN173" s="47">
        <v>14</v>
      </c>
      <c r="BO173" s="47">
        <v>163</v>
      </c>
      <c r="BP173" s="47">
        <v>13</v>
      </c>
      <c r="BQ173" s="47">
        <v>164</v>
      </c>
      <c r="BR173" s="47">
        <v>46</v>
      </c>
      <c r="BS173" s="47">
        <v>26</v>
      </c>
      <c r="BT173" s="47">
        <v>54</v>
      </c>
      <c r="BU173" s="47">
        <v>212</v>
      </c>
    </row>
    <row r="174" spans="1:73">
      <c r="A174" t="s">
        <v>522</v>
      </c>
      <c r="B174" t="s">
        <v>512</v>
      </c>
      <c r="C174" t="s">
        <v>65</v>
      </c>
      <c r="D174">
        <v>33</v>
      </c>
      <c r="F174" s="47">
        <v>13605</v>
      </c>
      <c r="G174" s="47">
        <v>5680</v>
      </c>
      <c r="H174" s="47">
        <v>4082</v>
      </c>
      <c r="I174" s="47">
        <v>3843</v>
      </c>
      <c r="J174" s="47">
        <v>5680</v>
      </c>
      <c r="K174" s="47">
        <v>7925</v>
      </c>
      <c r="L174" s="47">
        <v>343</v>
      </c>
      <c r="M174" s="47">
        <v>13262</v>
      </c>
      <c r="N174" s="47">
        <v>6537</v>
      </c>
      <c r="O174" s="47">
        <v>5123</v>
      </c>
      <c r="P174" s="47">
        <v>1945</v>
      </c>
      <c r="Q174" s="47">
        <v>10074</v>
      </c>
      <c r="R174" s="47">
        <v>3531</v>
      </c>
      <c r="S174" s="47">
        <v>7134</v>
      </c>
      <c r="T174" s="47">
        <v>6471</v>
      </c>
      <c r="U174" s="47">
        <v>3991</v>
      </c>
      <c r="V174" s="47">
        <v>9614</v>
      </c>
      <c r="W174" s="47">
        <v>7569</v>
      </c>
      <c r="X174" s="47">
        <v>6036</v>
      </c>
      <c r="Y174" s="47">
        <v>2954</v>
      </c>
      <c r="Z174" s="47">
        <v>1006</v>
      </c>
      <c r="AA174" s="47">
        <v>9645</v>
      </c>
      <c r="AB174" s="47">
        <v>3960</v>
      </c>
      <c r="AC174" s="47">
        <v>9645</v>
      </c>
      <c r="AD174" s="47">
        <v>2357</v>
      </c>
      <c r="AE174" s="47">
        <v>1634</v>
      </c>
      <c r="AF174" s="47">
        <v>1947</v>
      </c>
      <c r="AG174" s="47">
        <v>2044</v>
      </c>
      <c r="AH174" s="47">
        <v>2084</v>
      </c>
      <c r="AI174" s="47">
        <v>1907</v>
      </c>
      <c r="AJ174" s="47">
        <v>1603</v>
      </c>
      <c r="AK174" s="47">
        <v>8011</v>
      </c>
      <c r="AL174" s="47">
        <v>3733</v>
      </c>
      <c r="AM174" s="47">
        <v>5881</v>
      </c>
      <c r="AN174" s="47">
        <v>5050</v>
      </c>
      <c r="AO174" s="47">
        <v>4564</v>
      </c>
      <c r="AP174" s="47">
        <v>2771</v>
      </c>
      <c r="AQ174" s="47">
        <v>4798</v>
      </c>
      <c r="AR174" s="47">
        <v>3887</v>
      </c>
      <c r="AS174" s="47">
        <v>3682</v>
      </c>
      <c r="AT174" s="47">
        <v>2909</v>
      </c>
      <c r="AU174" s="47">
        <v>3127</v>
      </c>
      <c r="AV174" s="47">
        <v>3247</v>
      </c>
      <c r="AW174" s="47">
        <v>2789</v>
      </c>
      <c r="AX174" s="47">
        <v>1469</v>
      </c>
      <c r="AY174" s="47">
        <v>2491</v>
      </c>
      <c r="AZ174" s="47">
        <v>1582</v>
      </c>
      <c r="BA174" s="47">
        <v>2378</v>
      </c>
      <c r="BB174" s="47">
        <v>4211</v>
      </c>
      <c r="BC174" s="47">
        <v>5434</v>
      </c>
      <c r="BD174" s="47">
        <v>5552</v>
      </c>
      <c r="BE174" s="47">
        <v>4093</v>
      </c>
      <c r="BF174" s="47">
        <v>1886</v>
      </c>
      <c r="BG174" s="47">
        <v>8188</v>
      </c>
      <c r="BH174" s="47">
        <v>5308</v>
      </c>
      <c r="BI174" s="47">
        <v>4766</v>
      </c>
      <c r="BJ174" s="47">
        <v>6661</v>
      </c>
      <c r="BK174" s="47">
        <v>3413</v>
      </c>
      <c r="BL174" s="47">
        <v>2074</v>
      </c>
      <c r="BM174" s="47">
        <v>1457</v>
      </c>
      <c r="BN174" s="47">
        <v>372</v>
      </c>
      <c r="BO174" s="47">
        <v>3159</v>
      </c>
      <c r="BP174" s="47">
        <v>473</v>
      </c>
      <c r="BQ174" s="47">
        <v>3058</v>
      </c>
      <c r="BR174" s="47">
        <v>4327</v>
      </c>
      <c r="BS174" s="47">
        <v>2807</v>
      </c>
      <c r="BT174" s="47">
        <v>1353</v>
      </c>
      <c r="BU174" s="47">
        <v>5118</v>
      </c>
    </row>
    <row r="175" spans="1:73">
      <c r="A175" t="s">
        <v>522</v>
      </c>
      <c r="B175" t="s">
        <v>512</v>
      </c>
      <c r="C175" t="s">
        <v>506</v>
      </c>
      <c r="D175">
        <v>34</v>
      </c>
      <c r="F175" s="47">
        <v>6782</v>
      </c>
      <c r="G175" s="47">
        <v>2714</v>
      </c>
      <c r="H175" s="47">
        <v>1676</v>
      </c>
      <c r="I175" s="47">
        <v>2392</v>
      </c>
      <c r="J175" s="47">
        <v>2714</v>
      </c>
      <c r="K175" s="47">
        <v>4068</v>
      </c>
      <c r="L175" s="47">
        <v>55</v>
      </c>
      <c r="M175" s="47">
        <v>6727</v>
      </c>
      <c r="N175" s="47">
        <v>2675</v>
      </c>
      <c r="O175" s="47">
        <v>2554</v>
      </c>
      <c r="P175" s="47">
        <v>1553</v>
      </c>
      <c r="Q175" s="47">
        <v>4270</v>
      </c>
      <c r="R175" s="47">
        <v>2512</v>
      </c>
      <c r="S175" s="47">
        <v>3025</v>
      </c>
      <c r="T175" s="47">
        <v>3757</v>
      </c>
      <c r="U175" s="47">
        <v>3804</v>
      </c>
      <c r="V175" s="47">
        <v>2978</v>
      </c>
      <c r="W175" s="47">
        <v>2505</v>
      </c>
      <c r="X175" s="47">
        <v>4277</v>
      </c>
      <c r="Y175" s="47">
        <v>2958</v>
      </c>
      <c r="Z175" s="47">
        <v>548</v>
      </c>
      <c r="AA175" s="47">
        <v>3276</v>
      </c>
      <c r="AB175" s="47">
        <v>3506</v>
      </c>
      <c r="AC175" s="47">
        <v>3276</v>
      </c>
      <c r="AD175" s="47">
        <v>2775</v>
      </c>
      <c r="AE175" s="47">
        <v>1029</v>
      </c>
      <c r="AF175" s="47">
        <v>1698</v>
      </c>
      <c r="AG175" s="47">
        <v>2106</v>
      </c>
      <c r="AH175" s="47">
        <v>1634</v>
      </c>
      <c r="AI175" s="47">
        <v>2170</v>
      </c>
      <c r="AJ175" s="47">
        <v>731</v>
      </c>
      <c r="AK175" s="47">
        <v>2247</v>
      </c>
      <c r="AL175" s="47">
        <v>1016</v>
      </c>
      <c r="AM175" s="47">
        <v>1962</v>
      </c>
      <c r="AN175" s="47">
        <v>1391</v>
      </c>
      <c r="AO175" s="47">
        <v>1587</v>
      </c>
      <c r="AP175" s="47">
        <v>865</v>
      </c>
      <c r="AQ175" s="47">
        <v>1640</v>
      </c>
      <c r="AR175" s="47">
        <v>1127</v>
      </c>
      <c r="AS175" s="47">
        <v>1378</v>
      </c>
      <c r="AT175" s="47">
        <v>1849</v>
      </c>
      <c r="AU175" s="47">
        <v>2428</v>
      </c>
      <c r="AV175" s="47">
        <v>1898</v>
      </c>
      <c r="AW175" s="47">
        <v>2379</v>
      </c>
      <c r="AX175" s="47">
        <v>1353</v>
      </c>
      <c r="AY175" s="47">
        <v>2153</v>
      </c>
      <c r="AZ175" s="47">
        <v>1264</v>
      </c>
      <c r="BA175" s="47">
        <v>2242</v>
      </c>
      <c r="BB175" s="47">
        <v>1361</v>
      </c>
      <c r="BC175" s="47">
        <v>1915</v>
      </c>
      <c r="BD175" s="47">
        <v>1761</v>
      </c>
      <c r="BE175" s="47">
        <v>1515</v>
      </c>
      <c r="BF175" s="47">
        <v>1589</v>
      </c>
      <c r="BG175" s="47">
        <v>2681</v>
      </c>
      <c r="BH175" s="47">
        <v>2428</v>
      </c>
      <c r="BI175" s="47">
        <v>1842</v>
      </c>
      <c r="BJ175" s="47">
        <v>2802</v>
      </c>
      <c r="BK175" s="47">
        <v>1468</v>
      </c>
      <c r="BL175" s="47">
        <v>1917</v>
      </c>
      <c r="BM175" s="47">
        <v>595</v>
      </c>
      <c r="BN175" s="47">
        <v>286</v>
      </c>
      <c r="BO175" s="47">
        <v>2226</v>
      </c>
      <c r="BP175" s="47">
        <v>223</v>
      </c>
      <c r="BQ175" s="47">
        <v>2289</v>
      </c>
      <c r="BR175" s="47">
        <v>1968</v>
      </c>
      <c r="BS175" s="47">
        <v>1057</v>
      </c>
      <c r="BT175" s="47">
        <v>746</v>
      </c>
      <c r="BU175" s="47">
        <v>3011</v>
      </c>
    </row>
    <row r="176" spans="1:73">
      <c r="A176" t="s">
        <v>522</v>
      </c>
      <c r="B176" t="s">
        <v>512</v>
      </c>
      <c r="C176" t="s">
        <v>507</v>
      </c>
      <c r="D176">
        <v>35</v>
      </c>
      <c r="F176" s="47">
        <v>6763</v>
      </c>
      <c r="G176" s="47">
        <v>2324</v>
      </c>
      <c r="H176" s="47">
        <v>1879</v>
      </c>
      <c r="I176" s="47">
        <v>2560</v>
      </c>
      <c r="J176" s="47">
        <v>2324</v>
      </c>
      <c r="K176" s="47">
        <v>4439</v>
      </c>
      <c r="L176" s="47">
        <v>74</v>
      </c>
      <c r="M176" s="47">
        <v>6689</v>
      </c>
      <c r="N176" s="47">
        <v>2703</v>
      </c>
      <c r="O176" s="47">
        <v>2701</v>
      </c>
      <c r="P176" s="47">
        <v>1359</v>
      </c>
      <c r="Q176" s="47">
        <v>4486</v>
      </c>
      <c r="R176" s="47">
        <v>2277</v>
      </c>
      <c r="S176" s="47">
        <v>3334</v>
      </c>
      <c r="T176" s="47">
        <v>3429</v>
      </c>
      <c r="U176" s="47">
        <v>2998</v>
      </c>
      <c r="V176" s="47">
        <v>3765</v>
      </c>
      <c r="W176" s="47">
        <v>2941</v>
      </c>
      <c r="X176" s="47">
        <v>3822</v>
      </c>
      <c r="Y176" s="47">
        <v>2240</v>
      </c>
      <c r="Z176" s="47">
        <v>503</v>
      </c>
      <c r="AA176" s="47">
        <v>4020</v>
      </c>
      <c r="AB176" s="47">
        <v>2743</v>
      </c>
      <c r="AC176" s="47">
        <v>4020</v>
      </c>
      <c r="AD176" s="47">
        <v>1958</v>
      </c>
      <c r="AE176" s="47">
        <v>1040</v>
      </c>
      <c r="AF176" s="47">
        <v>1191</v>
      </c>
      <c r="AG176" s="47">
        <v>1807</v>
      </c>
      <c r="AH176" s="47">
        <v>1427</v>
      </c>
      <c r="AI176" s="47">
        <v>1571</v>
      </c>
      <c r="AJ176" s="47">
        <v>785</v>
      </c>
      <c r="AK176" s="47">
        <v>2980</v>
      </c>
      <c r="AL176" s="47">
        <v>1133</v>
      </c>
      <c r="AM176" s="47">
        <v>2632</v>
      </c>
      <c r="AN176" s="47">
        <v>1907</v>
      </c>
      <c r="AO176" s="47">
        <v>1858</v>
      </c>
      <c r="AP176" s="47">
        <v>868</v>
      </c>
      <c r="AQ176" s="47">
        <v>2073</v>
      </c>
      <c r="AR176" s="47">
        <v>1451</v>
      </c>
      <c r="AS176" s="47">
        <v>1490</v>
      </c>
      <c r="AT176" s="47">
        <v>1456</v>
      </c>
      <c r="AU176" s="47">
        <v>2366</v>
      </c>
      <c r="AV176" s="47">
        <v>1883</v>
      </c>
      <c r="AW176" s="47">
        <v>1939</v>
      </c>
      <c r="AX176" s="47">
        <v>865</v>
      </c>
      <c r="AY176" s="47">
        <v>1878</v>
      </c>
      <c r="AZ176" s="47">
        <v>1107</v>
      </c>
      <c r="BA176" s="47">
        <v>1636</v>
      </c>
      <c r="BB176" s="47">
        <v>1459</v>
      </c>
      <c r="BC176" s="47">
        <v>2561</v>
      </c>
      <c r="BD176" s="47">
        <v>2227</v>
      </c>
      <c r="BE176" s="47">
        <v>1793</v>
      </c>
      <c r="BF176" s="47">
        <v>1254</v>
      </c>
      <c r="BG176" s="47">
        <v>3232</v>
      </c>
      <c r="BH176" s="47">
        <v>2145</v>
      </c>
      <c r="BI176" s="47">
        <v>2341</v>
      </c>
      <c r="BJ176" s="47">
        <v>2934</v>
      </c>
      <c r="BK176" s="47">
        <v>1552</v>
      </c>
      <c r="BL176" s="47">
        <v>1489</v>
      </c>
      <c r="BM176" s="47">
        <v>788</v>
      </c>
      <c r="BN176" s="47">
        <v>179</v>
      </c>
      <c r="BO176" s="47">
        <v>2098</v>
      </c>
      <c r="BP176" s="47">
        <v>400</v>
      </c>
      <c r="BQ176" s="47">
        <v>1877</v>
      </c>
      <c r="BR176" s="47">
        <v>1783</v>
      </c>
      <c r="BS176" s="47">
        <v>1551</v>
      </c>
      <c r="BT176" s="47">
        <v>541</v>
      </c>
      <c r="BU176" s="47">
        <v>2888</v>
      </c>
    </row>
    <row r="177" spans="1:73">
      <c r="A177" t="s">
        <v>522</v>
      </c>
      <c r="B177" t="s">
        <v>513</v>
      </c>
      <c r="C177" t="s">
        <v>0</v>
      </c>
      <c r="D177">
        <v>36</v>
      </c>
      <c r="F177" s="47">
        <v>10909</v>
      </c>
      <c r="G177" s="47">
        <v>2679</v>
      </c>
      <c r="H177" s="47">
        <v>3103</v>
      </c>
      <c r="I177" s="47">
        <v>5127</v>
      </c>
      <c r="J177" s="47">
        <v>2679</v>
      </c>
      <c r="K177" s="47">
        <v>8230</v>
      </c>
      <c r="L177" s="47">
        <v>69</v>
      </c>
      <c r="M177" s="47">
        <v>10840</v>
      </c>
      <c r="N177" s="47">
        <v>3666</v>
      </c>
      <c r="O177" s="47">
        <v>5271</v>
      </c>
      <c r="P177" s="47">
        <v>1972</v>
      </c>
      <c r="Q177" s="47">
        <v>7040</v>
      </c>
      <c r="R177" s="47">
        <v>3869</v>
      </c>
      <c r="S177" s="47">
        <v>6150</v>
      </c>
      <c r="T177" s="47">
        <v>4759</v>
      </c>
      <c r="U177" s="47">
        <v>7048</v>
      </c>
      <c r="V177" s="47">
        <v>3861</v>
      </c>
      <c r="W177" s="47">
        <v>4547</v>
      </c>
      <c r="X177" s="47">
        <v>6362</v>
      </c>
      <c r="Y177" s="47">
        <v>2583</v>
      </c>
      <c r="Z177" s="47">
        <v>1824</v>
      </c>
      <c r="AA177" s="47">
        <v>6502</v>
      </c>
      <c r="AB177" s="47">
        <v>4407</v>
      </c>
      <c r="AC177" s="47">
        <v>6502</v>
      </c>
      <c r="AD177" s="47">
        <v>3529</v>
      </c>
      <c r="AE177" s="47">
        <v>3519</v>
      </c>
      <c r="AF177" s="47">
        <v>1935</v>
      </c>
      <c r="AG177" s="47">
        <v>5113</v>
      </c>
      <c r="AH177" s="47">
        <v>3967</v>
      </c>
      <c r="AI177" s="47">
        <v>3081</v>
      </c>
      <c r="AJ177" s="47">
        <v>878</v>
      </c>
      <c r="AK177" s="47">
        <v>2983</v>
      </c>
      <c r="AL177" s="47">
        <v>744</v>
      </c>
      <c r="AM177" s="47">
        <v>3117</v>
      </c>
      <c r="AN177" s="47">
        <v>2183</v>
      </c>
      <c r="AO177" s="47">
        <v>1678</v>
      </c>
      <c r="AP177" s="47">
        <v>978</v>
      </c>
      <c r="AQ177" s="47">
        <v>3569</v>
      </c>
      <c r="AR177" s="47">
        <v>2529</v>
      </c>
      <c r="AS177" s="47">
        <v>2018</v>
      </c>
      <c r="AT177" s="47">
        <v>1701</v>
      </c>
      <c r="AU177" s="47">
        <v>4661</v>
      </c>
      <c r="AV177" s="47">
        <v>3621</v>
      </c>
      <c r="AW177" s="47">
        <v>2741</v>
      </c>
      <c r="AX177" s="47">
        <v>1007</v>
      </c>
      <c r="AY177" s="47">
        <v>3400</v>
      </c>
      <c r="AZ177" s="47">
        <v>2374</v>
      </c>
      <c r="BA177" s="47">
        <v>2033</v>
      </c>
      <c r="BB177" s="47">
        <v>1672</v>
      </c>
      <c r="BC177" s="47">
        <v>4830</v>
      </c>
      <c r="BD177" s="47">
        <v>3776</v>
      </c>
      <c r="BE177" s="47">
        <v>2726</v>
      </c>
      <c r="BF177" s="47">
        <v>2369</v>
      </c>
      <c r="BG177" s="47">
        <v>4671</v>
      </c>
      <c r="BH177" s="47">
        <v>2563</v>
      </c>
      <c r="BI177" s="47">
        <v>4477</v>
      </c>
      <c r="BJ177" s="47">
        <v>5132</v>
      </c>
      <c r="BK177" s="47">
        <v>1908</v>
      </c>
      <c r="BL177" s="47">
        <v>2038</v>
      </c>
      <c r="BM177" s="47">
        <v>1831</v>
      </c>
      <c r="BN177" s="47">
        <v>116</v>
      </c>
      <c r="BO177" s="47">
        <v>3753</v>
      </c>
      <c r="BP177" s="47">
        <v>1018</v>
      </c>
      <c r="BQ177" s="47">
        <v>2851</v>
      </c>
      <c r="BR177" s="47">
        <v>2313</v>
      </c>
      <c r="BS177" s="47">
        <v>3837</v>
      </c>
      <c r="BT177" s="47">
        <v>366</v>
      </c>
      <c r="BU177" s="47">
        <v>4393</v>
      </c>
    </row>
    <row r="178" spans="1:73">
      <c r="A178" t="s">
        <v>522</v>
      </c>
      <c r="B178" t="s">
        <v>513</v>
      </c>
      <c r="C178" t="s">
        <v>1</v>
      </c>
      <c r="D178">
        <v>37</v>
      </c>
      <c r="F178" s="47">
        <v>2606</v>
      </c>
      <c r="G178" s="47">
        <v>546</v>
      </c>
      <c r="H178" s="47">
        <v>766</v>
      </c>
      <c r="I178" s="47">
        <v>1294</v>
      </c>
      <c r="J178" s="47">
        <v>546</v>
      </c>
      <c r="K178" s="47">
        <v>2060</v>
      </c>
      <c r="L178" s="47">
        <v>2</v>
      </c>
      <c r="M178" s="47">
        <v>2604</v>
      </c>
      <c r="N178" s="47">
        <v>746</v>
      </c>
      <c r="O178" s="47">
        <v>1479</v>
      </c>
      <c r="P178" s="47">
        <v>381</v>
      </c>
      <c r="Q178" s="47">
        <v>1743</v>
      </c>
      <c r="R178" s="47">
        <v>863</v>
      </c>
      <c r="S178" s="47">
        <v>1144</v>
      </c>
      <c r="T178" s="47">
        <v>1462</v>
      </c>
      <c r="U178" s="47">
        <v>1413</v>
      </c>
      <c r="V178" s="47">
        <v>1193</v>
      </c>
      <c r="W178" s="47">
        <v>982</v>
      </c>
      <c r="X178" s="47">
        <v>1624</v>
      </c>
      <c r="Y178" s="47">
        <v>491</v>
      </c>
      <c r="Z178" s="47">
        <v>267</v>
      </c>
      <c r="AA178" s="47">
        <v>1848</v>
      </c>
      <c r="AB178" s="47">
        <v>758</v>
      </c>
      <c r="AC178" s="47">
        <v>1848</v>
      </c>
      <c r="AD178" s="47">
        <v>581</v>
      </c>
      <c r="AE178" s="47">
        <v>832</v>
      </c>
      <c r="AF178" s="47">
        <v>391</v>
      </c>
      <c r="AG178" s="47">
        <v>1022</v>
      </c>
      <c r="AH178" s="47">
        <v>603</v>
      </c>
      <c r="AI178" s="47">
        <v>810</v>
      </c>
      <c r="AJ178" s="47">
        <v>177</v>
      </c>
      <c r="AK178" s="47">
        <v>1016</v>
      </c>
      <c r="AL178" s="47">
        <v>155</v>
      </c>
      <c r="AM178" s="47">
        <v>1038</v>
      </c>
      <c r="AN178" s="47">
        <v>541</v>
      </c>
      <c r="AO178" s="47">
        <v>652</v>
      </c>
      <c r="AP178" s="47">
        <v>136</v>
      </c>
      <c r="AQ178" s="47">
        <v>846</v>
      </c>
      <c r="AR178" s="47">
        <v>466</v>
      </c>
      <c r="AS178" s="47">
        <v>516</v>
      </c>
      <c r="AT178" s="47">
        <v>410</v>
      </c>
      <c r="AU178" s="47">
        <v>1214</v>
      </c>
      <c r="AV178" s="47">
        <v>678</v>
      </c>
      <c r="AW178" s="47">
        <v>946</v>
      </c>
      <c r="AX178" s="47">
        <v>197</v>
      </c>
      <c r="AY178" s="47">
        <v>561</v>
      </c>
      <c r="AZ178" s="47">
        <v>306</v>
      </c>
      <c r="BA178" s="47">
        <v>452</v>
      </c>
      <c r="BB178" s="47">
        <v>349</v>
      </c>
      <c r="BC178" s="47">
        <v>1499</v>
      </c>
      <c r="BD178" s="47">
        <v>838</v>
      </c>
      <c r="BE178" s="47">
        <v>1010</v>
      </c>
      <c r="BF178" s="47">
        <v>427</v>
      </c>
      <c r="BG178" s="47">
        <v>1316</v>
      </c>
      <c r="BH178" s="47">
        <v>522</v>
      </c>
      <c r="BI178" s="47">
        <v>1221</v>
      </c>
      <c r="BJ178" s="47">
        <v>1006</v>
      </c>
      <c r="BK178" s="47">
        <v>737</v>
      </c>
      <c r="BL178" s="47">
        <v>331</v>
      </c>
      <c r="BM178" s="47">
        <v>532</v>
      </c>
      <c r="BN178" s="47">
        <v>24</v>
      </c>
      <c r="BO178" s="47">
        <v>839</v>
      </c>
      <c r="BP178" s="47">
        <v>138</v>
      </c>
      <c r="BQ178" s="47">
        <v>725</v>
      </c>
      <c r="BR178" s="47">
        <v>420</v>
      </c>
      <c r="BS178" s="47">
        <v>724</v>
      </c>
      <c r="BT178" s="47">
        <v>126</v>
      </c>
      <c r="BU178" s="47">
        <v>1336</v>
      </c>
    </row>
    <row r="179" spans="1:73">
      <c r="A179" t="s">
        <v>522</v>
      </c>
      <c r="B179" t="s">
        <v>513</v>
      </c>
      <c r="C179" t="s">
        <v>505</v>
      </c>
      <c r="D179">
        <v>38</v>
      </c>
      <c r="F179" s="47">
        <v>14135</v>
      </c>
      <c r="G179" s="47">
        <v>3792</v>
      </c>
      <c r="H179" s="47">
        <v>4047</v>
      </c>
      <c r="I179" s="47">
        <v>6296</v>
      </c>
      <c r="J179" s="47">
        <v>3792</v>
      </c>
      <c r="K179" s="47">
        <v>10343</v>
      </c>
      <c r="L179" s="47">
        <v>26</v>
      </c>
      <c r="M179" s="47">
        <v>14109</v>
      </c>
      <c r="N179" s="47">
        <v>5234</v>
      </c>
      <c r="O179" s="47">
        <v>6691</v>
      </c>
      <c r="P179" s="47">
        <v>2210</v>
      </c>
      <c r="Q179" s="47">
        <v>9476</v>
      </c>
      <c r="R179" s="47">
        <v>4659</v>
      </c>
      <c r="S179" s="47">
        <v>8451</v>
      </c>
      <c r="T179" s="47">
        <v>5684</v>
      </c>
      <c r="U179" s="47">
        <v>9643</v>
      </c>
      <c r="V179" s="47">
        <v>4492</v>
      </c>
      <c r="W179" s="47">
        <v>5839</v>
      </c>
      <c r="X179" s="47">
        <v>8296</v>
      </c>
      <c r="Y179" s="47">
        <v>2611</v>
      </c>
      <c r="Z179" s="47">
        <v>2946</v>
      </c>
      <c r="AA179" s="47">
        <v>8578</v>
      </c>
      <c r="AB179" s="47">
        <v>5557</v>
      </c>
      <c r="AC179" s="47">
        <v>8578</v>
      </c>
      <c r="AD179" s="47">
        <v>4623</v>
      </c>
      <c r="AE179" s="47">
        <v>5020</v>
      </c>
      <c r="AF179" s="47">
        <v>2883</v>
      </c>
      <c r="AG179" s="47">
        <v>6760</v>
      </c>
      <c r="AH179" s="47">
        <v>5850</v>
      </c>
      <c r="AI179" s="47">
        <v>3793</v>
      </c>
      <c r="AJ179" s="47">
        <v>934</v>
      </c>
      <c r="AK179" s="47">
        <v>3558</v>
      </c>
      <c r="AL179" s="47">
        <v>909</v>
      </c>
      <c r="AM179" s="47">
        <v>3583</v>
      </c>
      <c r="AN179" s="47">
        <v>2601</v>
      </c>
      <c r="AO179" s="47">
        <v>1891</v>
      </c>
      <c r="AP179" s="47">
        <v>1383</v>
      </c>
      <c r="AQ179" s="47">
        <v>4456</v>
      </c>
      <c r="AR179" s="47">
        <v>3398</v>
      </c>
      <c r="AS179" s="47">
        <v>2441</v>
      </c>
      <c r="AT179" s="47">
        <v>2409</v>
      </c>
      <c r="AU179" s="47">
        <v>5887</v>
      </c>
      <c r="AV179" s="47">
        <v>5053</v>
      </c>
      <c r="AW179" s="47">
        <v>3243</v>
      </c>
      <c r="AX179" s="47">
        <v>1357</v>
      </c>
      <c r="AY179" s="47">
        <v>4200</v>
      </c>
      <c r="AZ179" s="47">
        <v>3143</v>
      </c>
      <c r="BA179" s="47">
        <v>2414</v>
      </c>
      <c r="BB179" s="47">
        <v>2435</v>
      </c>
      <c r="BC179" s="47">
        <v>6143</v>
      </c>
      <c r="BD179" s="47">
        <v>5308</v>
      </c>
      <c r="BE179" s="47">
        <v>3270</v>
      </c>
      <c r="BF179" s="47">
        <v>3022</v>
      </c>
      <c r="BG179" s="47">
        <v>6454</v>
      </c>
      <c r="BH179" s="47">
        <v>3679</v>
      </c>
      <c r="BI179" s="47">
        <v>5797</v>
      </c>
      <c r="BJ179" s="47">
        <v>7010</v>
      </c>
      <c r="BK179" s="47">
        <v>2466</v>
      </c>
      <c r="BL179" s="47">
        <v>2535</v>
      </c>
      <c r="BM179" s="47">
        <v>2124</v>
      </c>
      <c r="BN179" s="47">
        <v>113</v>
      </c>
      <c r="BO179" s="47">
        <v>4546</v>
      </c>
      <c r="BP179" s="47">
        <v>1441</v>
      </c>
      <c r="BQ179" s="47">
        <v>3218</v>
      </c>
      <c r="BR179" s="47">
        <v>3367</v>
      </c>
      <c r="BS179" s="47">
        <v>5084</v>
      </c>
      <c r="BT179" s="47">
        <v>425</v>
      </c>
      <c r="BU179" s="47">
        <v>5259</v>
      </c>
    </row>
    <row r="180" spans="1:73">
      <c r="A180" t="s">
        <v>522</v>
      </c>
      <c r="B180" t="s">
        <v>513</v>
      </c>
      <c r="C180" t="s">
        <v>74</v>
      </c>
      <c r="D180">
        <v>39</v>
      </c>
      <c r="F180" s="47">
        <v>1325</v>
      </c>
      <c r="G180" s="47">
        <v>183</v>
      </c>
      <c r="H180" s="47">
        <v>315</v>
      </c>
      <c r="I180" s="47">
        <v>827</v>
      </c>
      <c r="J180" s="47">
        <v>183</v>
      </c>
      <c r="K180" s="47">
        <v>1142</v>
      </c>
      <c r="L180" s="47">
        <v>0</v>
      </c>
      <c r="M180" s="47">
        <v>1325</v>
      </c>
      <c r="N180" s="47">
        <v>237</v>
      </c>
      <c r="O180" s="47">
        <v>761</v>
      </c>
      <c r="P180" s="47">
        <v>327</v>
      </c>
      <c r="Q180" s="47">
        <v>703</v>
      </c>
      <c r="R180" s="47">
        <v>622</v>
      </c>
      <c r="S180" s="47">
        <v>553</v>
      </c>
      <c r="T180" s="47">
        <v>772</v>
      </c>
      <c r="U180" s="47">
        <v>988</v>
      </c>
      <c r="V180" s="47">
        <v>337</v>
      </c>
      <c r="W180" s="47">
        <v>456</v>
      </c>
      <c r="X180" s="47">
        <v>869</v>
      </c>
      <c r="Y180" s="47">
        <v>233</v>
      </c>
      <c r="Z180" s="47">
        <v>336</v>
      </c>
      <c r="AA180" s="47">
        <v>756</v>
      </c>
      <c r="AB180" s="47">
        <v>569</v>
      </c>
      <c r="AC180" s="47">
        <v>756</v>
      </c>
      <c r="AD180" s="47">
        <v>505</v>
      </c>
      <c r="AE180" s="47">
        <v>483</v>
      </c>
      <c r="AF180" s="47">
        <v>147</v>
      </c>
      <c r="AG180" s="47">
        <v>841</v>
      </c>
      <c r="AH180" s="47">
        <v>404</v>
      </c>
      <c r="AI180" s="47">
        <v>584</v>
      </c>
      <c r="AJ180" s="47">
        <v>64</v>
      </c>
      <c r="AK180" s="47">
        <v>273</v>
      </c>
      <c r="AL180" s="47">
        <v>36</v>
      </c>
      <c r="AM180" s="47">
        <v>301</v>
      </c>
      <c r="AN180" s="47">
        <v>149</v>
      </c>
      <c r="AO180" s="47">
        <v>188</v>
      </c>
      <c r="AP180" s="47">
        <v>57</v>
      </c>
      <c r="AQ180" s="47">
        <v>399</v>
      </c>
      <c r="AR180" s="47">
        <v>181</v>
      </c>
      <c r="AS180" s="47">
        <v>275</v>
      </c>
      <c r="AT180" s="47">
        <v>126</v>
      </c>
      <c r="AU180" s="47">
        <v>743</v>
      </c>
      <c r="AV180" s="47">
        <v>372</v>
      </c>
      <c r="AW180" s="47">
        <v>497</v>
      </c>
      <c r="AX180" s="47">
        <v>51</v>
      </c>
      <c r="AY180" s="47">
        <v>518</v>
      </c>
      <c r="AZ180" s="47">
        <v>219</v>
      </c>
      <c r="BA180" s="47">
        <v>350</v>
      </c>
      <c r="BB180" s="47">
        <v>132</v>
      </c>
      <c r="BC180" s="47">
        <v>624</v>
      </c>
      <c r="BD180" s="47">
        <v>334</v>
      </c>
      <c r="BE180" s="47">
        <v>422</v>
      </c>
      <c r="BF180" s="47">
        <v>240</v>
      </c>
      <c r="BG180" s="47">
        <v>463</v>
      </c>
      <c r="BH180" s="47">
        <v>177</v>
      </c>
      <c r="BI180" s="47">
        <v>526</v>
      </c>
      <c r="BJ180" s="47">
        <v>397</v>
      </c>
      <c r="BK180" s="47">
        <v>306</v>
      </c>
      <c r="BL180" s="47">
        <v>329</v>
      </c>
      <c r="BM180" s="47">
        <v>293</v>
      </c>
      <c r="BN180" s="47">
        <v>6</v>
      </c>
      <c r="BO180" s="47">
        <v>616</v>
      </c>
      <c r="BP180" s="47">
        <v>156</v>
      </c>
      <c r="BQ180" s="47">
        <v>466</v>
      </c>
      <c r="BR180" s="47">
        <v>140</v>
      </c>
      <c r="BS180" s="47">
        <v>413</v>
      </c>
      <c r="BT180" s="47">
        <v>43</v>
      </c>
      <c r="BU180" s="47">
        <v>729</v>
      </c>
    </row>
    <row r="181" spans="1:73">
      <c r="A181" t="s">
        <v>522</v>
      </c>
      <c r="B181" t="s">
        <v>513</v>
      </c>
      <c r="C181" t="s">
        <v>65</v>
      </c>
      <c r="D181">
        <v>40</v>
      </c>
      <c r="F181" s="47">
        <v>1729</v>
      </c>
      <c r="G181" s="47">
        <v>327</v>
      </c>
      <c r="H181" s="47">
        <v>494</v>
      </c>
      <c r="I181" s="47">
        <v>908</v>
      </c>
      <c r="J181" s="47">
        <v>327</v>
      </c>
      <c r="K181" s="47">
        <v>1402</v>
      </c>
      <c r="L181" s="47">
        <v>33</v>
      </c>
      <c r="M181" s="47">
        <v>1696</v>
      </c>
      <c r="N181" s="47">
        <v>587</v>
      </c>
      <c r="O181" s="47">
        <v>897</v>
      </c>
      <c r="P181" s="47">
        <v>245</v>
      </c>
      <c r="Q181" s="47">
        <v>1194</v>
      </c>
      <c r="R181" s="47">
        <v>535</v>
      </c>
      <c r="S181" s="47">
        <v>921</v>
      </c>
      <c r="T181" s="47">
        <v>808</v>
      </c>
      <c r="U181" s="47">
        <v>640</v>
      </c>
      <c r="V181" s="47">
        <v>1089</v>
      </c>
      <c r="W181" s="47">
        <v>968</v>
      </c>
      <c r="X181" s="47">
        <v>761</v>
      </c>
      <c r="Y181" s="47">
        <v>226</v>
      </c>
      <c r="Z181" s="47">
        <v>138</v>
      </c>
      <c r="AA181" s="47">
        <v>1365</v>
      </c>
      <c r="AB181" s="47">
        <v>364</v>
      </c>
      <c r="AC181" s="47">
        <v>1365</v>
      </c>
      <c r="AD181" s="47">
        <v>212</v>
      </c>
      <c r="AE181" s="47">
        <v>428</v>
      </c>
      <c r="AF181" s="47">
        <v>149</v>
      </c>
      <c r="AG181" s="47">
        <v>491</v>
      </c>
      <c r="AH181" s="47">
        <v>318</v>
      </c>
      <c r="AI181" s="47">
        <v>322</v>
      </c>
      <c r="AJ181" s="47">
        <v>152</v>
      </c>
      <c r="AK181" s="47">
        <v>937</v>
      </c>
      <c r="AL181" s="47">
        <v>178</v>
      </c>
      <c r="AM181" s="47">
        <v>911</v>
      </c>
      <c r="AN181" s="47">
        <v>603</v>
      </c>
      <c r="AO181" s="47">
        <v>486</v>
      </c>
      <c r="AP181" s="47">
        <v>141</v>
      </c>
      <c r="AQ181" s="47">
        <v>827</v>
      </c>
      <c r="AR181" s="47">
        <v>536</v>
      </c>
      <c r="AS181" s="47">
        <v>432</v>
      </c>
      <c r="AT181" s="47">
        <v>186</v>
      </c>
      <c r="AU181" s="47">
        <v>575</v>
      </c>
      <c r="AV181" s="47">
        <v>385</v>
      </c>
      <c r="AW181" s="47">
        <v>376</v>
      </c>
      <c r="AX181" s="47">
        <v>68</v>
      </c>
      <c r="AY181" s="47">
        <v>296</v>
      </c>
      <c r="AZ181" s="47">
        <v>172</v>
      </c>
      <c r="BA181" s="47">
        <v>192</v>
      </c>
      <c r="BB181" s="47">
        <v>259</v>
      </c>
      <c r="BC181" s="47">
        <v>1106</v>
      </c>
      <c r="BD181" s="47">
        <v>749</v>
      </c>
      <c r="BE181" s="47">
        <v>616</v>
      </c>
      <c r="BF181" s="47">
        <v>195</v>
      </c>
      <c r="BG181" s="47">
        <v>999</v>
      </c>
      <c r="BH181" s="47">
        <v>316</v>
      </c>
      <c r="BI181" s="47">
        <v>878</v>
      </c>
      <c r="BJ181" s="47">
        <v>800</v>
      </c>
      <c r="BK181" s="47">
        <v>394</v>
      </c>
      <c r="BL181" s="47">
        <v>169</v>
      </c>
      <c r="BM181" s="47">
        <v>366</v>
      </c>
      <c r="BN181" s="47">
        <v>11</v>
      </c>
      <c r="BO181" s="47">
        <v>524</v>
      </c>
      <c r="BP181" s="47">
        <v>121</v>
      </c>
      <c r="BQ181" s="47">
        <v>414</v>
      </c>
      <c r="BR181" s="47">
        <v>286</v>
      </c>
      <c r="BS181" s="47">
        <v>635</v>
      </c>
      <c r="BT181" s="47">
        <v>41</v>
      </c>
      <c r="BU181" s="47">
        <v>767</v>
      </c>
    </row>
    <row r="182" spans="1:73">
      <c r="A182" t="s">
        <v>522</v>
      </c>
      <c r="B182" t="s">
        <v>513</v>
      </c>
      <c r="C182" t="s">
        <v>506</v>
      </c>
      <c r="D182">
        <v>41</v>
      </c>
      <c r="F182" s="47">
        <v>2151</v>
      </c>
      <c r="G182" s="47">
        <v>338</v>
      </c>
      <c r="H182" s="47">
        <v>501</v>
      </c>
      <c r="I182" s="47">
        <v>1312</v>
      </c>
      <c r="J182" s="47">
        <v>338</v>
      </c>
      <c r="K182" s="47">
        <v>1813</v>
      </c>
      <c r="L182" s="47">
        <v>22</v>
      </c>
      <c r="M182" s="47">
        <v>2129</v>
      </c>
      <c r="N182" s="47">
        <v>675</v>
      </c>
      <c r="O182" s="47">
        <v>978</v>
      </c>
      <c r="P182" s="47">
        <v>498</v>
      </c>
      <c r="Q182" s="47">
        <v>1282</v>
      </c>
      <c r="R182" s="47">
        <v>869</v>
      </c>
      <c r="S182" s="47">
        <v>1086</v>
      </c>
      <c r="T182" s="47">
        <v>1065</v>
      </c>
      <c r="U182" s="47">
        <v>1026</v>
      </c>
      <c r="V182" s="47">
        <v>1125</v>
      </c>
      <c r="W182" s="47">
        <v>1048</v>
      </c>
      <c r="X182" s="47">
        <v>1103</v>
      </c>
      <c r="Y182" s="47">
        <v>273</v>
      </c>
      <c r="Z182" s="47">
        <v>221</v>
      </c>
      <c r="AA182" s="47">
        <v>1657</v>
      </c>
      <c r="AB182" s="47">
        <v>494</v>
      </c>
      <c r="AC182" s="47">
        <v>1657</v>
      </c>
      <c r="AD182" s="47">
        <v>372</v>
      </c>
      <c r="AE182" s="47">
        <v>654</v>
      </c>
      <c r="AF182" s="47">
        <v>203</v>
      </c>
      <c r="AG182" s="47">
        <v>823</v>
      </c>
      <c r="AH182" s="47">
        <v>452</v>
      </c>
      <c r="AI182" s="47">
        <v>574</v>
      </c>
      <c r="AJ182" s="47">
        <v>122</v>
      </c>
      <c r="AK182" s="47">
        <v>1003</v>
      </c>
      <c r="AL182" s="47">
        <v>135</v>
      </c>
      <c r="AM182" s="47">
        <v>990</v>
      </c>
      <c r="AN182" s="47">
        <v>634</v>
      </c>
      <c r="AO182" s="47">
        <v>491</v>
      </c>
      <c r="AP182" s="47">
        <v>149</v>
      </c>
      <c r="AQ182" s="47">
        <v>899</v>
      </c>
      <c r="AR182" s="47">
        <v>587</v>
      </c>
      <c r="AS182" s="47">
        <v>461</v>
      </c>
      <c r="AT182" s="47">
        <v>189</v>
      </c>
      <c r="AU182" s="47">
        <v>914</v>
      </c>
      <c r="AV182" s="47">
        <v>499</v>
      </c>
      <c r="AW182" s="47">
        <v>604</v>
      </c>
      <c r="AX182" s="47">
        <v>68</v>
      </c>
      <c r="AY182" s="47">
        <v>426</v>
      </c>
      <c r="AZ182" s="47">
        <v>200</v>
      </c>
      <c r="BA182" s="47">
        <v>294</v>
      </c>
      <c r="BB182" s="47">
        <v>270</v>
      </c>
      <c r="BC182" s="47">
        <v>1387</v>
      </c>
      <c r="BD182" s="47">
        <v>886</v>
      </c>
      <c r="BE182" s="47">
        <v>771</v>
      </c>
      <c r="BF182" s="47">
        <v>183</v>
      </c>
      <c r="BG182" s="47">
        <v>1099</v>
      </c>
      <c r="BH182" s="47">
        <v>325</v>
      </c>
      <c r="BI182" s="47">
        <v>957</v>
      </c>
      <c r="BJ182" s="47">
        <v>899</v>
      </c>
      <c r="BK182" s="47">
        <v>383</v>
      </c>
      <c r="BL182" s="47">
        <v>311</v>
      </c>
      <c r="BM182" s="47">
        <v>558</v>
      </c>
      <c r="BN182" s="47">
        <v>13</v>
      </c>
      <c r="BO182" s="47">
        <v>856</v>
      </c>
      <c r="BP182" s="47">
        <v>187</v>
      </c>
      <c r="BQ182" s="47">
        <v>682</v>
      </c>
      <c r="BR182" s="47">
        <v>308</v>
      </c>
      <c r="BS182" s="47">
        <v>778</v>
      </c>
      <c r="BT182" s="47">
        <v>30</v>
      </c>
      <c r="BU182" s="47">
        <v>1035</v>
      </c>
    </row>
    <row r="183" spans="1:73">
      <c r="A183" t="s">
        <v>522</v>
      </c>
      <c r="B183" t="s">
        <v>513</v>
      </c>
      <c r="C183" t="s">
        <v>507</v>
      </c>
      <c r="D183">
        <v>42</v>
      </c>
      <c r="F183" s="47">
        <v>4328</v>
      </c>
      <c r="G183" s="47">
        <v>1018</v>
      </c>
      <c r="H183" s="47">
        <v>1212</v>
      </c>
      <c r="I183" s="47">
        <v>2098</v>
      </c>
      <c r="J183" s="47">
        <v>1018</v>
      </c>
      <c r="K183" s="47">
        <v>3310</v>
      </c>
      <c r="L183" s="47">
        <v>68</v>
      </c>
      <c r="M183" s="47">
        <v>4260</v>
      </c>
      <c r="N183" s="47">
        <v>1490</v>
      </c>
      <c r="O183" s="47">
        <v>1893</v>
      </c>
      <c r="P183" s="47">
        <v>945</v>
      </c>
      <c r="Q183" s="47">
        <v>2658</v>
      </c>
      <c r="R183" s="47">
        <v>1670</v>
      </c>
      <c r="S183" s="47">
        <v>2357</v>
      </c>
      <c r="T183" s="47">
        <v>1971</v>
      </c>
      <c r="U183" s="47">
        <v>2443</v>
      </c>
      <c r="V183" s="47">
        <v>1885</v>
      </c>
      <c r="W183" s="47">
        <v>1862</v>
      </c>
      <c r="X183" s="47">
        <v>2466</v>
      </c>
      <c r="Y183" s="47">
        <v>1080</v>
      </c>
      <c r="Z183" s="47">
        <v>505</v>
      </c>
      <c r="AA183" s="47">
        <v>2743</v>
      </c>
      <c r="AB183" s="47">
        <v>1585</v>
      </c>
      <c r="AC183" s="47">
        <v>2743</v>
      </c>
      <c r="AD183" s="47">
        <v>1121</v>
      </c>
      <c r="AE183" s="47">
        <v>1322</v>
      </c>
      <c r="AF183" s="47">
        <v>600</v>
      </c>
      <c r="AG183" s="47">
        <v>1843</v>
      </c>
      <c r="AH183" s="47">
        <v>1213</v>
      </c>
      <c r="AI183" s="47">
        <v>1230</v>
      </c>
      <c r="AJ183" s="47">
        <v>464</v>
      </c>
      <c r="AK183" s="47">
        <v>1421</v>
      </c>
      <c r="AL183" s="47">
        <v>418</v>
      </c>
      <c r="AM183" s="47">
        <v>1467</v>
      </c>
      <c r="AN183" s="47">
        <v>1144</v>
      </c>
      <c r="AO183" s="47">
        <v>741</v>
      </c>
      <c r="AP183" s="47">
        <v>449</v>
      </c>
      <c r="AQ183" s="47">
        <v>1413</v>
      </c>
      <c r="AR183" s="47">
        <v>1135</v>
      </c>
      <c r="AS183" s="47">
        <v>727</v>
      </c>
      <c r="AT183" s="47">
        <v>569</v>
      </c>
      <c r="AU183" s="47">
        <v>1897</v>
      </c>
      <c r="AV183" s="47">
        <v>1222</v>
      </c>
      <c r="AW183" s="47">
        <v>1244</v>
      </c>
      <c r="AX183" s="47">
        <v>324</v>
      </c>
      <c r="AY183" s="47">
        <v>1261</v>
      </c>
      <c r="AZ183" s="47">
        <v>771</v>
      </c>
      <c r="BA183" s="47">
        <v>814</v>
      </c>
      <c r="BB183" s="47">
        <v>694</v>
      </c>
      <c r="BC183" s="47">
        <v>2049</v>
      </c>
      <c r="BD183" s="47">
        <v>1586</v>
      </c>
      <c r="BE183" s="47">
        <v>1157</v>
      </c>
      <c r="BF183" s="47">
        <v>766</v>
      </c>
      <c r="BG183" s="47">
        <v>1892</v>
      </c>
      <c r="BH183" s="47">
        <v>978</v>
      </c>
      <c r="BI183" s="47">
        <v>1680</v>
      </c>
      <c r="BJ183" s="47">
        <v>1999</v>
      </c>
      <c r="BK183" s="47">
        <v>659</v>
      </c>
      <c r="BL183" s="47">
        <v>819</v>
      </c>
      <c r="BM183" s="47">
        <v>851</v>
      </c>
      <c r="BN183" s="47">
        <v>40</v>
      </c>
      <c r="BO183" s="47">
        <v>1630</v>
      </c>
      <c r="BP183" s="47">
        <v>358</v>
      </c>
      <c r="BQ183" s="47">
        <v>1312</v>
      </c>
      <c r="BR183" s="47">
        <v>880</v>
      </c>
      <c r="BS183" s="47">
        <v>1477</v>
      </c>
      <c r="BT183" s="47">
        <v>138</v>
      </c>
      <c r="BU183" s="47">
        <v>1833</v>
      </c>
    </row>
    <row r="184" spans="1:73">
      <c r="A184" t="s">
        <v>522</v>
      </c>
      <c r="B184" t="s">
        <v>514</v>
      </c>
      <c r="C184" t="s">
        <v>0</v>
      </c>
      <c r="D184">
        <v>43</v>
      </c>
      <c r="F184" s="47">
        <v>27943</v>
      </c>
      <c r="G184" s="47">
        <v>14184</v>
      </c>
      <c r="H184" s="47">
        <v>6593</v>
      </c>
      <c r="I184" s="47">
        <v>7166</v>
      </c>
      <c r="J184" s="47">
        <v>14184</v>
      </c>
      <c r="K184" s="47">
        <v>13759</v>
      </c>
      <c r="L184" s="47">
        <v>4144</v>
      </c>
      <c r="M184" s="47">
        <v>23799</v>
      </c>
      <c r="N184" s="47">
        <v>15423</v>
      </c>
      <c r="O184" s="47">
        <v>9160</v>
      </c>
      <c r="P184" s="47">
        <v>3360</v>
      </c>
      <c r="Q184" s="47">
        <v>21545</v>
      </c>
      <c r="R184" s="47">
        <v>6398</v>
      </c>
      <c r="S184" s="47">
        <v>18762</v>
      </c>
      <c r="T184" s="47">
        <v>9181</v>
      </c>
      <c r="U184" s="47">
        <v>18726</v>
      </c>
      <c r="V184" s="47">
        <v>9217</v>
      </c>
      <c r="W184" s="47">
        <v>18367</v>
      </c>
      <c r="X184" s="47">
        <v>9576</v>
      </c>
      <c r="Y184" s="47">
        <v>6656</v>
      </c>
      <c r="Z184" s="47">
        <v>4793</v>
      </c>
      <c r="AA184" s="47">
        <v>16494</v>
      </c>
      <c r="AB184" s="47">
        <v>11449</v>
      </c>
      <c r="AC184" s="47">
        <v>16494</v>
      </c>
      <c r="AD184" s="47">
        <v>9468</v>
      </c>
      <c r="AE184" s="47">
        <v>9258</v>
      </c>
      <c r="AF184" s="47">
        <v>10007</v>
      </c>
      <c r="AG184" s="47">
        <v>8719</v>
      </c>
      <c r="AH184" s="47">
        <v>12015</v>
      </c>
      <c r="AI184" s="47">
        <v>6711</v>
      </c>
      <c r="AJ184" s="47">
        <v>1981</v>
      </c>
      <c r="AK184" s="47">
        <v>7236</v>
      </c>
      <c r="AL184" s="47">
        <v>4177</v>
      </c>
      <c r="AM184" s="47">
        <v>5040</v>
      </c>
      <c r="AN184" s="47">
        <v>6747</v>
      </c>
      <c r="AO184" s="47">
        <v>2470</v>
      </c>
      <c r="AP184" s="47">
        <v>9207</v>
      </c>
      <c r="AQ184" s="47">
        <v>9160</v>
      </c>
      <c r="AR184" s="47">
        <v>12552</v>
      </c>
      <c r="AS184" s="47">
        <v>5815</v>
      </c>
      <c r="AT184" s="47">
        <v>4977</v>
      </c>
      <c r="AU184" s="47">
        <v>4599</v>
      </c>
      <c r="AV184" s="47">
        <v>6210</v>
      </c>
      <c r="AW184" s="47">
        <v>3366</v>
      </c>
      <c r="AX184" s="47">
        <v>5296</v>
      </c>
      <c r="AY184" s="47">
        <v>6153</v>
      </c>
      <c r="AZ184" s="47">
        <v>6721</v>
      </c>
      <c r="BA184" s="47">
        <v>4728</v>
      </c>
      <c r="BB184" s="47">
        <v>8888</v>
      </c>
      <c r="BC184" s="47">
        <v>7606</v>
      </c>
      <c r="BD184" s="47">
        <v>12041</v>
      </c>
      <c r="BE184" s="47">
        <v>4453</v>
      </c>
      <c r="BF184" s="47">
        <v>7011</v>
      </c>
      <c r="BG184" s="47">
        <v>14534</v>
      </c>
      <c r="BH184" s="47">
        <v>13369</v>
      </c>
      <c r="BI184" s="47">
        <v>8176</v>
      </c>
      <c r="BJ184" s="47">
        <v>17184</v>
      </c>
      <c r="BK184" s="47">
        <v>4361</v>
      </c>
      <c r="BL184" s="47">
        <v>4438</v>
      </c>
      <c r="BM184" s="47">
        <v>1960</v>
      </c>
      <c r="BN184" s="47">
        <v>815</v>
      </c>
      <c r="BO184" s="47">
        <v>5583</v>
      </c>
      <c r="BP184" s="47">
        <v>1578</v>
      </c>
      <c r="BQ184" s="47">
        <v>4820</v>
      </c>
      <c r="BR184" s="47">
        <v>11674</v>
      </c>
      <c r="BS184" s="47">
        <v>7088</v>
      </c>
      <c r="BT184" s="47">
        <v>2510</v>
      </c>
      <c r="BU184" s="47">
        <v>6671</v>
      </c>
    </row>
    <row r="185" spans="1:73">
      <c r="A185" t="s">
        <v>522</v>
      </c>
      <c r="B185" t="s">
        <v>514</v>
      </c>
      <c r="C185" t="s">
        <v>1</v>
      </c>
      <c r="D185">
        <v>44</v>
      </c>
      <c r="F185" s="47">
        <v>4867</v>
      </c>
      <c r="G185" s="47">
        <v>1817</v>
      </c>
      <c r="H185" s="47">
        <v>1348</v>
      </c>
      <c r="I185" s="47">
        <v>1702</v>
      </c>
      <c r="J185" s="47">
        <v>1817</v>
      </c>
      <c r="K185" s="47">
        <v>3050</v>
      </c>
      <c r="L185" s="47">
        <v>322</v>
      </c>
      <c r="M185" s="47">
        <v>4545</v>
      </c>
      <c r="N185" s="47">
        <v>2082</v>
      </c>
      <c r="O185" s="47">
        <v>2150</v>
      </c>
      <c r="P185" s="47">
        <v>635</v>
      </c>
      <c r="Q185" s="47">
        <v>3539</v>
      </c>
      <c r="R185" s="47">
        <v>1328</v>
      </c>
      <c r="S185" s="47">
        <v>2753</v>
      </c>
      <c r="T185" s="47">
        <v>2114</v>
      </c>
      <c r="U185" s="47">
        <v>2836</v>
      </c>
      <c r="V185" s="47">
        <v>2031</v>
      </c>
      <c r="W185" s="47">
        <v>3397</v>
      </c>
      <c r="X185" s="47">
        <v>1470</v>
      </c>
      <c r="Y185" s="47">
        <v>845</v>
      </c>
      <c r="Z185" s="47">
        <v>755</v>
      </c>
      <c r="AA185" s="47">
        <v>3267</v>
      </c>
      <c r="AB185" s="47">
        <v>1600</v>
      </c>
      <c r="AC185" s="47">
        <v>3267</v>
      </c>
      <c r="AD185" s="47">
        <v>1299</v>
      </c>
      <c r="AE185" s="47">
        <v>1537</v>
      </c>
      <c r="AF185" s="47">
        <v>1207</v>
      </c>
      <c r="AG185" s="47">
        <v>1629</v>
      </c>
      <c r="AH185" s="47">
        <v>1535</v>
      </c>
      <c r="AI185" s="47">
        <v>1301</v>
      </c>
      <c r="AJ185" s="47">
        <v>301</v>
      </c>
      <c r="AK185" s="47">
        <v>1730</v>
      </c>
      <c r="AL185" s="47">
        <v>610</v>
      </c>
      <c r="AM185" s="47">
        <v>1421</v>
      </c>
      <c r="AN185" s="47">
        <v>1218</v>
      </c>
      <c r="AO185" s="47">
        <v>813</v>
      </c>
      <c r="AP185" s="47">
        <v>1237</v>
      </c>
      <c r="AQ185" s="47">
        <v>2160</v>
      </c>
      <c r="AR185" s="47">
        <v>1933</v>
      </c>
      <c r="AS185" s="47">
        <v>1464</v>
      </c>
      <c r="AT185" s="47">
        <v>580</v>
      </c>
      <c r="AU185" s="47">
        <v>890</v>
      </c>
      <c r="AV185" s="47">
        <v>820</v>
      </c>
      <c r="AW185" s="47">
        <v>650</v>
      </c>
      <c r="AX185" s="47">
        <v>558</v>
      </c>
      <c r="AY185" s="47">
        <v>1042</v>
      </c>
      <c r="AZ185" s="47">
        <v>779</v>
      </c>
      <c r="BA185" s="47">
        <v>821</v>
      </c>
      <c r="BB185" s="47">
        <v>1259</v>
      </c>
      <c r="BC185" s="47">
        <v>2008</v>
      </c>
      <c r="BD185" s="47">
        <v>1974</v>
      </c>
      <c r="BE185" s="47">
        <v>1293</v>
      </c>
      <c r="BF185" s="47">
        <v>841</v>
      </c>
      <c r="BG185" s="47">
        <v>2698</v>
      </c>
      <c r="BH185" s="47">
        <v>1687</v>
      </c>
      <c r="BI185" s="47">
        <v>1852</v>
      </c>
      <c r="BJ185" s="47">
        <v>2458</v>
      </c>
      <c r="BK185" s="47">
        <v>1081</v>
      </c>
      <c r="BL185" s="47">
        <v>759</v>
      </c>
      <c r="BM185" s="47">
        <v>569</v>
      </c>
      <c r="BN185" s="47">
        <v>130</v>
      </c>
      <c r="BO185" s="47">
        <v>1198</v>
      </c>
      <c r="BP185" s="47">
        <v>295</v>
      </c>
      <c r="BQ185" s="47">
        <v>1033</v>
      </c>
      <c r="BR185" s="47">
        <v>1300</v>
      </c>
      <c r="BS185" s="47">
        <v>1453</v>
      </c>
      <c r="BT185" s="47">
        <v>517</v>
      </c>
      <c r="BU185" s="47">
        <v>1597</v>
      </c>
    </row>
    <row r="186" spans="1:73">
      <c r="A186" t="s">
        <v>522</v>
      </c>
      <c r="B186" t="s">
        <v>514</v>
      </c>
      <c r="C186" t="s">
        <v>505</v>
      </c>
      <c r="D186">
        <v>45</v>
      </c>
      <c r="F186" s="47">
        <v>25519</v>
      </c>
      <c r="G186" s="47">
        <v>12787</v>
      </c>
      <c r="H186" s="47">
        <v>5994</v>
      </c>
      <c r="I186" s="47">
        <v>6738</v>
      </c>
      <c r="J186" s="47">
        <v>12787</v>
      </c>
      <c r="K186" s="47">
        <v>12732</v>
      </c>
      <c r="L186" s="47">
        <v>3823</v>
      </c>
      <c r="M186" s="47">
        <v>21696</v>
      </c>
      <c r="N186" s="47">
        <v>13277</v>
      </c>
      <c r="O186" s="47">
        <v>8653</v>
      </c>
      <c r="P186" s="47">
        <v>3589</v>
      </c>
      <c r="Q186" s="47">
        <v>18990</v>
      </c>
      <c r="R186" s="47">
        <v>6529</v>
      </c>
      <c r="S186" s="47">
        <v>15830</v>
      </c>
      <c r="T186" s="47">
        <v>9689</v>
      </c>
      <c r="U186" s="47">
        <v>18503</v>
      </c>
      <c r="V186" s="47">
        <v>7016</v>
      </c>
      <c r="W186" s="47">
        <v>15100</v>
      </c>
      <c r="X186" s="47">
        <v>10419</v>
      </c>
      <c r="Y186" s="47">
        <v>5518</v>
      </c>
      <c r="Z186" s="47">
        <v>4306</v>
      </c>
      <c r="AA186" s="47">
        <v>15695</v>
      </c>
      <c r="AB186" s="47">
        <v>9824</v>
      </c>
      <c r="AC186" s="47">
        <v>15695</v>
      </c>
      <c r="AD186" s="47">
        <v>8622</v>
      </c>
      <c r="AE186" s="47">
        <v>9881</v>
      </c>
      <c r="AF186" s="47">
        <v>9335</v>
      </c>
      <c r="AG186" s="47">
        <v>9168</v>
      </c>
      <c r="AH186" s="47">
        <v>10845</v>
      </c>
      <c r="AI186" s="47">
        <v>7658</v>
      </c>
      <c r="AJ186" s="47">
        <v>1202</v>
      </c>
      <c r="AK186" s="47">
        <v>5814</v>
      </c>
      <c r="AL186" s="47">
        <v>3452</v>
      </c>
      <c r="AM186" s="47">
        <v>3564</v>
      </c>
      <c r="AN186" s="47">
        <v>4985</v>
      </c>
      <c r="AO186" s="47">
        <v>2031</v>
      </c>
      <c r="AP186" s="47">
        <v>7780</v>
      </c>
      <c r="AQ186" s="47">
        <v>7320</v>
      </c>
      <c r="AR186" s="47">
        <v>9813</v>
      </c>
      <c r="AS186" s="47">
        <v>5287</v>
      </c>
      <c r="AT186" s="47">
        <v>5007</v>
      </c>
      <c r="AU186" s="47">
        <v>5412</v>
      </c>
      <c r="AV186" s="47">
        <v>6017</v>
      </c>
      <c r="AW186" s="47">
        <v>4402</v>
      </c>
      <c r="AX186" s="47">
        <v>4013</v>
      </c>
      <c r="AY186" s="47">
        <v>5811</v>
      </c>
      <c r="AZ186" s="47">
        <v>5066</v>
      </c>
      <c r="BA186" s="47">
        <v>4758</v>
      </c>
      <c r="BB186" s="47">
        <v>8774</v>
      </c>
      <c r="BC186" s="47">
        <v>6921</v>
      </c>
      <c r="BD186" s="47">
        <v>10764</v>
      </c>
      <c r="BE186" s="47">
        <v>4931</v>
      </c>
      <c r="BF186" s="47">
        <v>5324</v>
      </c>
      <c r="BG186" s="47">
        <v>13666</v>
      </c>
      <c r="BH186" s="47">
        <v>12079</v>
      </c>
      <c r="BI186" s="47">
        <v>6911</v>
      </c>
      <c r="BJ186" s="47">
        <v>14419</v>
      </c>
      <c r="BK186" s="47">
        <v>4571</v>
      </c>
      <c r="BL186" s="47">
        <v>4500</v>
      </c>
      <c r="BM186" s="47">
        <v>2029</v>
      </c>
      <c r="BN186" s="47">
        <v>708</v>
      </c>
      <c r="BO186" s="47">
        <v>5821</v>
      </c>
      <c r="BP186" s="47">
        <v>1411</v>
      </c>
      <c r="BQ186" s="47">
        <v>5118</v>
      </c>
      <c r="BR186" s="47">
        <v>10000</v>
      </c>
      <c r="BS186" s="47">
        <v>5830</v>
      </c>
      <c r="BT186" s="47">
        <v>2787</v>
      </c>
      <c r="BU186" s="47">
        <v>6902</v>
      </c>
    </row>
    <row r="187" spans="1:73">
      <c r="A187" t="s">
        <v>522</v>
      </c>
      <c r="B187" t="s">
        <v>514</v>
      </c>
      <c r="C187" t="s">
        <v>74</v>
      </c>
      <c r="D187">
        <v>46</v>
      </c>
      <c r="F187" s="47">
        <v>1261</v>
      </c>
      <c r="G187" s="47">
        <v>671</v>
      </c>
      <c r="H187" s="47">
        <v>331</v>
      </c>
      <c r="I187" s="47">
        <v>259</v>
      </c>
      <c r="J187" s="47">
        <v>671</v>
      </c>
      <c r="K187" s="47">
        <v>590</v>
      </c>
      <c r="L187" s="47">
        <v>266</v>
      </c>
      <c r="M187" s="47">
        <v>995</v>
      </c>
      <c r="N187" s="47">
        <v>807</v>
      </c>
      <c r="O187" s="47">
        <v>386</v>
      </c>
      <c r="P187" s="47">
        <v>68</v>
      </c>
      <c r="Q187" s="47">
        <v>1105</v>
      </c>
      <c r="R187" s="47">
        <v>156</v>
      </c>
      <c r="S187" s="47">
        <v>723</v>
      </c>
      <c r="T187" s="47">
        <v>538</v>
      </c>
      <c r="U187" s="47">
        <v>790</v>
      </c>
      <c r="V187" s="47">
        <v>471</v>
      </c>
      <c r="W187" s="47">
        <v>1011</v>
      </c>
      <c r="X187" s="47">
        <v>250</v>
      </c>
      <c r="Y187" s="47">
        <v>100</v>
      </c>
      <c r="Z187" s="47">
        <v>97</v>
      </c>
      <c r="AA187" s="47">
        <v>1064</v>
      </c>
      <c r="AB187" s="47">
        <v>197</v>
      </c>
      <c r="AC187" s="47">
        <v>1064</v>
      </c>
      <c r="AD187" s="47">
        <v>179</v>
      </c>
      <c r="AE187" s="47">
        <v>611</v>
      </c>
      <c r="AF187" s="47">
        <v>424</v>
      </c>
      <c r="AG187" s="47">
        <v>366</v>
      </c>
      <c r="AH187" s="47">
        <v>428</v>
      </c>
      <c r="AI187" s="47">
        <v>362</v>
      </c>
      <c r="AJ187" s="47">
        <v>18</v>
      </c>
      <c r="AK187" s="47">
        <v>453</v>
      </c>
      <c r="AL187" s="47">
        <v>247</v>
      </c>
      <c r="AM187" s="47">
        <v>224</v>
      </c>
      <c r="AN187" s="47">
        <v>295</v>
      </c>
      <c r="AO187" s="47">
        <v>176</v>
      </c>
      <c r="AP187" s="47">
        <v>548</v>
      </c>
      <c r="AQ187" s="47">
        <v>463</v>
      </c>
      <c r="AR187" s="47">
        <v>591</v>
      </c>
      <c r="AS187" s="47">
        <v>420</v>
      </c>
      <c r="AT187" s="47">
        <v>123</v>
      </c>
      <c r="AU187" s="47">
        <v>127</v>
      </c>
      <c r="AV187" s="47">
        <v>132</v>
      </c>
      <c r="AW187" s="47">
        <v>118</v>
      </c>
      <c r="AX187" s="47">
        <v>84</v>
      </c>
      <c r="AY187" s="47">
        <v>113</v>
      </c>
      <c r="AZ187" s="47">
        <v>78</v>
      </c>
      <c r="BA187" s="47">
        <v>119</v>
      </c>
      <c r="BB187" s="47">
        <v>587</v>
      </c>
      <c r="BC187" s="47">
        <v>477</v>
      </c>
      <c r="BD187" s="47">
        <v>645</v>
      </c>
      <c r="BE187" s="47">
        <v>419</v>
      </c>
      <c r="BF187" s="47">
        <v>124</v>
      </c>
      <c r="BG187" s="47">
        <v>981</v>
      </c>
      <c r="BH187" s="47">
        <v>661</v>
      </c>
      <c r="BI187" s="47">
        <v>444</v>
      </c>
      <c r="BJ187" s="47">
        <v>708</v>
      </c>
      <c r="BK187" s="47">
        <v>397</v>
      </c>
      <c r="BL187" s="47">
        <v>73</v>
      </c>
      <c r="BM187" s="47">
        <v>83</v>
      </c>
      <c r="BN187" s="47">
        <v>10</v>
      </c>
      <c r="BO187" s="47">
        <v>146</v>
      </c>
      <c r="BP187" s="47">
        <v>15</v>
      </c>
      <c r="BQ187" s="47">
        <v>141</v>
      </c>
      <c r="BR187" s="47">
        <v>467</v>
      </c>
      <c r="BS187" s="47">
        <v>256</v>
      </c>
      <c r="BT187" s="47">
        <v>204</v>
      </c>
      <c r="BU187" s="47">
        <v>334</v>
      </c>
    </row>
    <row r="188" spans="1:73">
      <c r="A188" t="s">
        <v>522</v>
      </c>
      <c r="B188" t="s">
        <v>514</v>
      </c>
      <c r="C188" t="s">
        <v>65</v>
      </c>
      <c r="D188">
        <v>47</v>
      </c>
      <c r="F188" s="47">
        <v>19689</v>
      </c>
      <c r="G188" s="47">
        <v>11583</v>
      </c>
      <c r="H188" s="47">
        <v>3389</v>
      </c>
      <c r="I188" s="47">
        <v>4717</v>
      </c>
      <c r="J188" s="47">
        <v>11583</v>
      </c>
      <c r="K188" s="47">
        <v>8106</v>
      </c>
      <c r="L188" s="47">
        <v>8984</v>
      </c>
      <c r="M188" s="47">
        <v>10705</v>
      </c>
      <c r="N188" s="47">
        <v>14398</v>
      </c>
      <c r="O188" s="47">
        <v>4137</v>
      </c>
      <c r="P188" s="47">
        <v>1154</v>
      </c>
      <c r="Q188" s="47">
        <v>17203</v>
      </c>
      <c r="R188" s="47">
        <v>2486</v>
      </c>
      <c r="S188" s="47">
        <v>14849</v>
      </c>
      <c r="T188" s="47">
        <v>4840</v>
      </c>
      <c r="U188" s="47">
        <v>11277</v>
      </c>
      <c r="V188" s="47">
        <v>8412</v>
      </c>
      <c r="W188" s="47">
        <v>14965</v>
      </c>
      <c r="X188" s="47">
        <v>4724</v>
      </c>
      <c r="Y188" s="47">
        <v>1825</v>
      </c>
      <c r="Z188" s="47">
        <v>1984</v>
      </c>
      <c r="AA188" s="47">
        <v>15880</v>
      </c>
      <c r="AB188" s="47">
        <v>3809</v>
      </c>
      <c r="AC188" s="47">
        <v>15880</v>
      </c>
      <c r="AD188" s="47">
        <v>3041</v>
      </c>
      <c r="AE188" s="47">
        <v>8236</v>
      </c>
      <c r="AF188" s="47">
        <v>7055</v>
      </c>
      <c r="AG188" s="47">
        <v>4222</v>
      </c>
      <c r="AH188" s="47">
        <v>8200</v>
      </c>
      <c r="AI188" s="47">
        <v>3077</v>
      </c>
      <c r="AJ188" s="47">
        <v>768</v>
      </c>
      <c r="AK188" s="47">
        <v>7644</v>
      </c>
      <c r="AL188" s="47">
        <v>4528</v>
      </c>
      <c r="AM188" s="47">
        <v>3884</v>
      </c>
      <c r="AN188" s="47">
        <v>6649</v>
      </c>
      <c r="AO188" s="47">
        <v>1763</v>
      </c>
      <c r="AP188" s="47">
        <v>8628</v>
      </c>
      <c r="AQ188" s="47">
        <v>6337</v>
      </c>
      <c r="AR188" s="47">
        <v>11420</v>
      </c>
      <c r="AS188" s="47">
        <v>3545</v>
      </c>
      <c r="AT188" s="47">
        <v>2955</v>
      </c>
      <c r="AU188" s="47">
        <v>1769</v>
      </c>
      <c r="AV188" s="47">
        <v>3429</v>
      </c>
      <c r="AW188" s="47">
        <v>1295</v>
      </c>
      <c r="AX188" s="47">
        <v>1825</v>
      </c>
      <c r="AY188" s="47">
        <v>1984</v>
      </c>
      <c r="AZ188" s="47">
        <v>2216</v>
      </c>
      <c r="BA188" s="47">
        <v>1593</v>
      </c>
      <c r="BB188" s="47">
        <v>9758</v>
      </c>
      <c r="BC188" s="47">
        <v>6122</v>
      </c>
      <c r="BD188" s="47">
        <v>12633</v>
      </c>
      <c r="BE188" s="47">
        <v>3247</v>
      </c>
      <c r="BF188" s="47">
        <v>2518</v>
      </c>
      <c r="BG188" s="47">
        <v>14685</v>
      </c>
      <c r="BH188" s="47">
        <v>11349</v>
      </c>
      <c r="BI188" s="47">
        <v>5854</v>
      </c>
      <c r="BJ188" s="47">
        <v>14420</v>
      </c>
      <c r="BK188" s="47">
        <v>2783</v>
      </c>
      <c r="BL188" s="47">
        <v>1291</v>
      </c>
      <c r="BM188" s="47">
        <v>1195</v>
      </c>
      <c r="BN188" s="47">
        <v>234</v>
      </c>
      <c r="BO188" s="47">
        <v>2252</v>
      </c>
      <c r="BP188" s="47">
        <v>429</v>
      </c>
      <c r="BQ188" s="47">
        <v>2057</v>
      </c>
      <c r="BR188" s="47">
        <v>10276</v>
      </c>
      <c r="BS188" s="47">
        <v>4573</v>
      </c>
      <c r="BT188" s="47">
        <v>1307</v>
      </c>
      <c r="BU188" s="47">
        <v>3533</v>
      </c>
    </row>
    <row r="189" spans="1:73">
      <c r="A189" t="s">
        <v>522</v>
      </c>
      <c r="B189" t="s">
        <v>514</v>
      </c>
      <c r="C189" t="s">
        <v>506</v>
      </c>
      <c r="D189">
        <v>48</v>
      </c>
      <c r="F189" s="47">
        <v>10865</v>
      </c>
      <c r="G189" s="47">
        <v>3850</v>
      </c>
      <c r="H189" s="47">
        <v>2467</v>
      </c>
      <c r="I189" s="47">
        <v>4548</v>
      </c>
      <c r="J189" s="47">
        <v>3850</v>
      </c>
      <c r="K189" s="47">
        <v>7015</v>
      </c>
      <c r="L189" s="47">
        <v>1913</v>
      </c>
      <c r="M189" s="47">
        <v>8952</v>
      </c>
      <c r="N189" s="47">
        <v>5280</v>
      </c>
      <c r="O189" s="47">
        <v>3376</v>
      </c>
      <c r="P189" s="47">
        <v>2209</v>
      </c>
      <c r="Q189" s="47">
        <v>7356</v>
      </c>
      <c r="R189" s="47">
        <v>3509</v>
      </c>
      <c r="S189" s="47">
        <v>6636</v>
      </c>
      <c r="T189" s="47">
        <v>4229</v>
      </c>
      <c r="U189" s="47">
        <v>6770</v>
      </c>
      <c r="V189" s="47">
        <v>4095</v>
      </c>
      <c r="W189" s="47">
        <v>6920</v>
      </c>
      <c r="X189" s="47">
        <v>3945</v>
      </c>
      <c r="Y189" s="47">
        <v>2342</v>
      </c>
      <c r="Z189" s="47">
        <v>1467</v>
      </c>
      <c r="AA189" s="47">
        <v>7056</v>
      </c>
      <c r="AB189" s="47">
        <v>3809</v>
      </c>
      <c r="AC189" s="47">
        <v>7056</v>
      </c>
      <c r="AD189" s="47">
        <v>3262</v>
      </c>
      <c r="AE189" s="47">
        <v>3508</v>
      </c>
      <c r="AF189" s="47">
        <v>2546</v>
      </c>
      <c r="AG189" s="47">
        <v>4224</v>
      </c>
      <c r="AH189" s="47">
        <v>3774</v>
      </c>
      <c r="AI189" s="47">
        <v>2996</v>
      </c>
      <c r="AJ189" s="47">
        <v>547</v>
      </c>
      <c r="AK189" s="47">
        <v>3548</v>
      </c>
      <c r="AL189" s="47">
        <v>1304</v>
      </c>
      <c r="AM189" s="47">
        <v>2791</v>
      </c>
      <c r="AN189" s="47">
        <v>2862</v>
      </c>
      <c r="AO189" s="47">
        <v>1233</v>
      </c>
      <c r="AP189" s="47">
        <v>2457</v>
      </c>
      <c r="AQ189" s="47">
        <v>4463</v>
      </c>
      <c r="AR189" s="47">
        <v>4558</v>
      </c>
      <c r="AS189" s="47">
        <v>2362</v>
      </c>
      <c r="AT189" s="47">
        <v>1393</v>
      </c>
      <c r="AU189" s="47">
        <v>2552</v>
      </c>
      <c r="AV189" s="47">
        <v>2078</v>
      </c>
      <c r="AW189" s="47">
        <v>1867</v>
      </c>
      <c r="AX189" s="47">
        <v>948</v>
      </c>
      <c r="AY189" s="47">
        <v>2861</v>
      </c>
      <c r="AZ189" s="47">
        <v>1591</v>
      </c>
      <c r="BA189" s="47">
        <v>2218</v>
      </c>
      <c r="BB189" s="47">
        <v>2902</v>
      </c>
      <c r="BC189" s="47">
        <v>4154</v>
      </c>
      <c r="BD189" s="47">
        <v>5045</v>
      </c>
      <c r="BE189" s="47">
        <v>2011</v>
      </c>
      <c r="BF189" s="47">
        <v>1496</v>
      </c>
      <c r="BG189" s="47">
        <v>5860</v>
      </c>
      <c r="BH189" s="47">
        <v>3615</v>
      </c>
      <c r="BI189" s="47">
        <v>3741</v>
      </c>
      <c r="BJ189" s="47">
        <v>5957</v>
      </c>
      <c r="BK189" s="47">
        <v>1399</v>
      </c>
      <c r="BL189" s="47">
        <v>2313</v>
      </c>
      <c r="BM189" s="47">
        <v>1196</v>
      </c>
      <c r="BN189" s="47">
        <v>235</v>
      </c>
      <c r="BO189" s="47">
        <v>3274</v>
      </c>
      <c r="BP189" s="47">
        <v>679</v>
      </c>
      <c r="BQ189" s="47">
        <v>2830</v>
      </c>
      <c r="BR189" s="47">
        <v>3254</v>
      </c>
      <c r="BS189" s="47">
        <v>3382</v>
      </c>
      <c r="BT189" s="47">
        <v>596</v>
      </c>
      <c r="BU189" s="47">
        <v>3633</v>
      </c>
    </row>
    <row r="190" spans="1:73">
      <c r="A190" t="s">
        <v>522</v>
      </c>
      <c r="B190" t="s">
        <v>514</v>
      </c>
      <c r="C190" t="s">
        <v>507</v>
      </c>
      <c r="D190">
        <v>49</v>
      </c>
      <c r="F190" s="47">
        <v>9872</v>
      </c>
      <c r="G190" s="47">
        <v>5029</v>
      </c>
      <c r="H190" s="47">
        <v>1981</v>
      </c>
      <c r="I190" s="47">
        <v>2862</v>
      </c>
      <c r="J190" s="47">
        <v>5029</v>
      </c>
      <c r="K190" s="47">
        <v>4843</v>
      </c>
      <c r="L190" s="47">
        <v>2440</v>
      </c>
      <c r="M190" s="47">
        <v>7432</v>
      </c>
      <c r="N190" s="47">
        <v>5604</v>
      </c>
      <c r="O190" s="47">
        <v>2710</v>
      </c>
      <c r="P190" s="47">
        <v>1558</v>
      </c>
      <c r="Q190" s="47">
        <v>7315</v>
      </c>
      <c r="R190" s="47">
        <v>2557</v>
      </c>
      <c r="S190" s="47">
        <v>6749</v>
      </c>
      <c r="T190" s="47">
        <v>3123</v>
      </c>
      <c r="U190" s="47">
        <v>6917</v>
      </c>
      <c r="V190" s="47">
        <v>2955</v>
      </c>
      <c r="W190" s="47">
        <v>5917</v>
      </c>
      <c r="X190" s="47">
        <v>3955</v>
      </c>
      <c r="Y190" s="47">
        <v>2331</v>
      </c>
      <c r="Z190" s="47">
        <v>1648</v>
      </c>
      <c r="AA190" s="47">
        <v>5893</v>
      </c>
      <c r="AB190" s="47">
        <v>3979</v>
      </c>
      <c r="AC190" s="47">
        <v>5893</v>
      </c>
      <c r="AD190" s="47">
        <v>3477</v>
      </c>
      <c r="AE190" s="47">
        <v>3440</v>
      </c>
      <c r="AF190" s="47">
        <v>3481</v>
      </c>
      <c r="AG190" s="47">
        <v>3436</v>
      </c>
      <c r="AH190" s="47">
        <v>4459</v>
      </c>
      <c r="AI190" s="47">
        <v>2458</v>
      </c>
      <c r="AJ190" s="47">
        <v>502</v>
      </c>
      <c r="AK190" s="47">
        <v>2453</v>
      </c>
      <c r="AL190" s="47">
        <v>1548</v>
      </c>
      <c r="AM190" s="47">
        <v>1407</v>
      </c>
      <c r="AN190" s="47">
        <v>2290</v>
      </c>
      <c r="AO190" s="47">
        <v>665</v>
      </c>
      <c r="AP190" s="47">
        <v>3171</v>
      </c>
      <c r="AQ190" s="47">
        <v>2746</v>
      </c>
      <c r="AR190" s="47">
        <v>4302</v>
      </c>
      <c r="AS190" s="47">
        <v>1615</v>
      </c>
      <c r="AT190" s="47">
        <v>1858</v>
      </c>
      <c r="AU190" s="47">
        <v>2097</v>
      </c>
      <c r="AV190" s="47">
        <v>2447</v>
      </c>
      <c r="AW190" s="47">
        <v>1508</v>
      </c>
      <c r="AX190" s="47">
        <v>1513</v>
      </c>
      <c r="AY190" s="47">
        <v>2466</v>
      </c>
      <c r="AZ190" s="47">
        <v>2147</v>
      </c>
      <c r="BA190" s="47">
        <v>1832</v>
      </c>
      <c r="BB190" s="47">
        <v>3516</v>
      </c>
      <c r="BC190" s="47">
        <v>2377</v>
      </c>
      <c r="BD190" s="47">
        <v>4602</v>
      </c>
      <c r="BE190" s="47">
        <v>1291</v>
      </c>
      <c r="BF190" s="47">
        <v>2060</v>
      </c>
      <c r="BG190" s="47">
        <v>5255</v>
      </c>
      <c r="BH190" s="47">
        <v>4797</v>
      </c>
      <c r="BI190" s="47">
        <v>2518</v>
      </c>
      <c r="BJ190" s="47">
        <v>6112</v>
      </c>
      <c r="BK190" s="47">
        <v>1203</v>
      </c>
      <c r="BL190" s="47">
        <v>1919</v>
      </c>
      <c r="BM190" s="47">
        <v>638</v>
      </c>
      <c r="BN190" s="47">
        <v>232</v>
      </c>
      <c r="BO190" s="47">
        <v>2325</v>
      </c>
      <c r="BP190" s="47">
        <v>637</v>
      </c>
      <c r="BQ190" s="47">
        <v>1920</v>
      </c>
      <c r="BR190" s="47">
        <v>4385</v>
      </c>
      <c r="BS190" s="47">
        <v>2364</v>
      </c>
      <c r="BT190" s="47">
        <v>644</v>
      </c>
      <c r="BU190" s="47">
        <v>2479</v>
      </c>
    </row>
    <row r="191" spans="1:73">
      <c r="A191" t="s">
        <v>522</v>
      </c>
      <c r="B191" t="s">
        <v>515</v>
      </c>
      <c r="C191" t="s">
        <v>0</v>
      </c>
      <c r="D191">
        <v>50</v>
      </c>
      <c r="F191" s="47">
        <v>48211</v>
      </c>
      <c r="G191" s="47">
        <v>18279</v>
      </c>
      <c r="H191" s="47">
        <v>13013</v>
      </c>
      <c r="I191" s="47">
        <v>16919</v>
      </c>
      <c r="J191" s="47">
        <v>18279</v>
      </c>
      <c r="K191" s="47">
        <v>29932</v>
      </c>
      <c r="L191" s="47">
        <v>1587</v>
      </c>
      <c r="M191" s="47">
        <v>46624</v>
      </c>
      <c r="N191" s="47">
        <v>17177</v>
      </c>
      <c r="O191" s="47">
        <v>20287</v>
      </c>
      <c r="P191" s="47">
        <v>10747</v>
      </c>
      <c r="Q191" s="47">
        <v>29752</v>
      </c>
      <c r="R191" s="47">
        <v>18459</v>
      </c>
      <c r="S191" s="47">
        <v>28089</v>
      </c>
      <c r="T191" s="47">
        <v>20122</v>
      </c>
      <c r="U191" s="47">
        <v>25086</v>
      </c>
      <c r="V191" s="47">
        <v>23125</v>
      </c>
      <c r="W191" s="47">
        <v>20262</v>
      </c>
      <c r="X191" s="47">
        <v>27949</v>
      </c>
      <c r="Y191" s="47">
        <v>16257</v>
      </c>
      <c r="Z191" s="47">
        <v>7227</v>
      </c>
      <c r="AA191" s="47">
        <v>24727</v>
      </c>
      <c r="AB191" s="47">
        <v>23484</v>
      </c>
      <c r="AC191" s="47">
        <v>24727</v>
      </c>
      <c r="AD191" s="47">
        <v>15394</v>
      </c>
      <c r="AE191" s="47">
        <v>9692</v>
      </c>
      <c r="AF191" s="47">
        <v>10021</v>
      </c>
      <c r="AG191" s="47">
        <v>15065</v>
      </c>
      <c r="AH191" s="47">
        <v>14010</v>
      </c>
      <c r="AI191" s="47">
        <v>11076</v>
      </c>
      <c r="AJ191" s="47">
        <v>8090</v>
      </c>
      <c r="AK191" s="47">
        <v>15035</v>
      </c>
      <c r="AL191" s="47">
        <v>8258</v>
      </c>
      <c r="AM191" s="47">
        <v>14867</v>
      </c>
      <c r="AN191" s="47">
        <v>14079</v>
      </c>
      <c r="AO191" s="47">
        <v>9046</v>
      </c>
      <c r="AP191" s="47">
        <v>7401</v>
      </c>
      <c r="AQ191" s="47">
        <v>12861</v>
      </c>
      <c r="AR191" s="47">
        <v>12244</v>
      </c>
      <c r="AS191" s="47">
        <v>8018</v>
      </c>
      <c r="AT191" s="47">
        <v>10878</v>
      </c>
      <c r="AU191" s="47">
        <v>17071</v>
      </c>
      <c r="AV191" s="47">
        <v>15845</v>
      </c>
      <c r="AW191" s="47">
        <v>12104</v>
      </c>
      <c r="AX191" s="47">
        <v>8109</v>
      </c>
      <c r="AY191" s="47">
        <v>15375</v>
      </c>
      <c r="AZ191" s="47">
        <v>12897</v>
      </c>
      <c r="BA191" s="47">
        <v>10587</v>
      </c>
      <c r="BB191" s="47">
        <v>10170</v>
      </c>
      <c r="BC191" s="47">
        <v>14557</v>
      </c>
      <c r="BD191" s="47">
        <v>15192</v>
      </c>
      <c r="BE191" s="47">
        <v>9535</v>
      </c>
      <c r="BF191" s="47">
        <v>11260</v>
      </c>
      <c r="BG191" s="47">
        <v>18492</v>
      </c>
      <c r="BH191" s="47">
        <v>16769</v>
      </c>
      <c r="BI191" s="47">
        <v>12983</v>
      </c>
      <c r="BJ191" s="47">
        <v>22177</v>
      </c>
      <c r="BK191" s="47">
        <v>7575</v>
      </c>
      <c r="BL191" s="47">
        <v>12224</v>
      </c>
      <c r="BM191" s="47">
        <v>6235</v>
      </c>
      <c r="BN191" s="47">
        <v>1510</v>
      </c>
      <c r="BO191" s="47">
        <v>16949</v>
      </c>
      <c r="BP191" s="47">
        <v>5912</v>
      </c>
      <c r="BQ191" s="47">
        <v>12547</v>
      </c>
      <c r="BR191" s="47">
        <v>14771</v>
      </c>
      <c r="BS191" s="47">
        <v>13318</v>
      </c>
      <c r="BT191" s="47">
        <v>3508</v>
      </c>
      <c r="BU191" s="47">
        <v>16614</v>
      </c>
    </row>
    <row r="192" spans="1:73">
      <c r="A192" t="s">
        <v>522</v>
      </c>
      <c r="B192" t="s">
        <v>515</v>
      </c>
      <c r="C192" t="s">
        <v>1</v>
      </c>
      <c r="D192">
        <v>51</v>
      </c>
      <c r="F192" s="47">
        <v>15103</v>
      </c>
      <c r="G192" s="47">
        <v>3911</v>
      </c>
      <c r="H192" s="47">
        <v>4617</v>
      </c>
      <c r="I192" s="47">
        <v>6575</v>
      </c>
      <c r="J192" s="47">
        <v>3911</v>
      </c>
      <c r="K192" s="47">
        <v>11192</v>
      </c>
      <c r="L192" s="47">
        <v>65</v>
      </c>
      <c r="M192" s="47">
        <v>15038</v>
      </c>
      <c r="N192" s="47">
        <v>4040</v>
      </c>
      <c r="O192" s="47">
        <v>7620</v>
      </c>
      <c r="P192" s="47">
        <v>3443</v>
      </c>
      <c r="Q192" s="47">
        <v>8703</v>
      </c>
      <c r="R192" s="47">
        <v>6400</v>
      </c>
      <c r="S192" s="47">
        <v>7361</v>
      </c>
      <c r="T192" s="47">
        <v>7742</v>
      </c>
      <c r="U192" s="47">
        <v>7093</v>
      </c>
      <c r="V192" s="47">
        <v>8010</v>
      </c>
      <c r="W192" s="47">
        <v>6951</v>
      </c>
      <c r="X192" s="47">
        <v>8152</v>
      </c>
      <c r="Y192" s="47">
        <v>3371</v>
      </c>
      <c r="Z192" s="47">
        <v>1054</v>
      </c>
      <c r="AA192" s="47">
        <v>10678</v>
      </c>
      <c r="AB192" s="47">
        <v>4425</v>
      </c>
      <c r="AC192" s="47">
        <v>10678</v>
      </c>
      <c r="AD192" s="47">
        <v>3177</v>
      </c>
      <c r="AE192" s="47">
        <v>3916</v>
      </c>
      <c r="AF192" s="47">
        <v>2100</v>
      </c>
      <c r="AG192" s="47">
        <v>4993</v>
      </c>
      <c r="AH192" s="47">
        <v>3459</v>
      </c>
      <c r="AI192" s="47">
        <v>3634</v>
      </c>
      <c r="AJ192" s="47">
        <v>1248</v>
      </c>
      <c r="AK192" s="47">
        <v>6762</v>
      </c>
      <c r="AL192" s="47">
        <v>1811</v>
      </c>
      <c r="AM192" s="47">
        <v>6199</v>
      </c>
      <c r="AN192" s="47">
        <v>3902</v>
      </c>
      <c r="AO192" s="47">
        <v>4108</v>
      </c>
      <c r="AP192" s="47">
        <v>1583</v>
      </c>
      <c r="AQ192" s="47">
        <v>5368</v>
      </c>
      <c r="AR192" s="47">
        <v>3398</v>
      </c>
      <c r="AS192" s="47">
        <v>3553</v>
      </c>
      <c r="AT192" s="47">
        <v>2328</v>
      </c>
      <c r="AU192" s="47">
        <v>5824</v>
      </c>
      <c r="AV192" s="47">
        <v>3963</v>
      </c>
      <c r="AW192" s="47">
        <v>4189</v>
      </c>
      <c r="AX192" s="47">
        <v>1165</v>
      </c>
      <c r="AY192" s="47">
        <v>3260</v>
      </c>
      <c r="AZ192" s="47">
        <v>1828</v>
      </c>
      <c r="BA192" s="47">
        <v>2597</v>
      </c>
      <c r="BB192" s="47">
        <v>2746</v>
      </c>
      <c r="BC192" s="47">
        <v>7932</v>
      </c>
      <c r="BD192" s="47">
        <v>5533</v>
      </c>
      <c r="BE192" s="47">
        <v>5145</v>
      </c>
      <c r="BF192" s="47">
        <v>1895</v>
      </c>
      <c r="BG192" s="47">
        <v>6808</v>
      </c>
      <c r="BH192" s="47">
        <v>3605</v>
      </c>
      <c r="BI192" s="47">
        <v>5098</v>
      </c>
      <c r="BJ192" s="47">
        <v>5750</v>
      </c>
      <c r="BK192" s="47">
        <v>2953</v>
      </c>
      <c r="BL192" s="47">
        <v>2530</v>
      </c>
      <c r="BM192" s="47">
        <v>3870</v>
      </c>
      <c r="BN192" s="47">
        <v>306</v>
      </c>
      <c r="BO192" s="47">
        <v>6094</v>
      </c>
      <c r="BP192" s="47">
        <v>1611</v>
      </c>
      <c r="BQ192" s="47">
        <v>4789</v>
      </c>
      <c r="BR192" s="47">
        <v>3008</v>
      </c>
      <c r="BS192" s="47">
        <v>4353</v>
      </c>
      <c r="BT192" s="47">
        <v>903</v>
      </c>
      <c r="BU192" s="47">
        <v>6839</v>
      </c>
    </row>
    <row r="193" spans="1:73">
      <c r="A193" t="s">
        <v>522</v>
      </c>
      <c r="B193" t="s">
        <v>515</v>
      </c>
      <c r="C193" t="s">
        <v>505</v>
      </c>
      <c r="D193">
        <v>52</v>
      </c>
      <c r="F193" s="47">
        <v>47002</v>
      </c>
      <c r="G193" s="47">
        <v>15761</v>
      </c>
      <c r="H193" s="47">
        <v>12938</v>
      </c>
      <c r="I193" s="47">
        <v>18303</v>
      </c>
      <c r="J193" s="47">
        <v>15761</v>
      </c>
      <c r="K193" s="47">
        <v>31241</v>
      </c>
      <c r="L193" s="47">
        <v>1274</v>
      </c>
      <c r="M193" s="47">
        <v>45728</v>
      </c>
      <c r="N193" s="47">
        <v>13721</v>
      </c>
      <c r="O193" s="47">
        <v>19565</v>
      </c>
      <c r="P193" s="47">
        <v>13716</v>
      </c>
      <c r="Q193" s="47">
        <v>25345</v>
      </c>
      <c r="R193" s="47">
        <v>21657</v>
      </c>
      <c r="S193" s="47">
        <v>27407</v>
      </c>
      <c r="T193" s="47">
        <v>19595</v>
      </c>
      <c r="U193" s="47">
        <v>28458</v>
      </c>
      <c r="V193" s="47">
        <v>18544</v>
      </c>
      <c r="W193" s="47">
        <v>16347</v>
      </c>
      <c r="X193" s="47">
        <v>30655</v>
      </c>
      <c r="Y193" s="47">
        <v>20768</v>
      </c>
      <c r="Z193" s="47">
        <v>8528</v>
      </c>
      <c r="AA193" s="47">
        <v>17706</v>
      </c>
      <c r="AB193" s="47">
        <v>29296</v>
      </c>
      <c r="AC193" s="47">
        <v>17706</v>
      </c>
      <c r="AD193" s="47">
        <v>20223</v>
      </c>
      <c r="AE193" s="47">
        <v>8235</v>
      </c>
      <c r="AF193" s="47">
        <v>9734</v>
      </c>
      <c r="AG193" s="47">
        <v>18724</v>
      </c>
      <c r="AH193" s="47">
        <v>16173</v>
      </c>
      <c r="AI193" s="47">
        <v>12285</v>
      </c>
      <c r="AJ193" s="47">
        <v>9073</v>
      </c>
      <c r="AK193" s="47">
        <v>9471</v>
      </c>
      <c r="AL193" s="47">
        <v>6027</v>
      </c>
      <c r="AM193" s="47">
        <v>12517</v>
      </c>
      <c r="AN193" s="47">
        <v>11234</v>
      </c>
      <c r="AO193" s="47">
        <v>7310</v>
      </c>
      <c r="AP193" s="47">
        <v>5557</v>
      </c>
      <c r="AQ193" s="47">
        <v>10790</v>
      </c>
      <c r="AR193" s="47">
        <v>9875</v>
      </c>
      <c r="AS193" s="47">
        <v>6472</v>
      </c>
      <c r="AT193" s="47">
        <v>10204</v>
      </c>
      <c r="AU193" s="47">
        <v>20451</v>
      </c>
      <c r="AV193" s="47">
        <v>17532</v>
      </c>
      <c r="AW193" s="47">
        <v>13123</v>
      </c>
      <c r="AX193" s="47">
        <v>9214</v>
      </c>
      <c r="AY193" s="47">
        <v>20082</v>
      </c>
      <c r="AZ193" s="47">
        <v>16325</v>
      </c>
      <c r="BA193" s="47">
        <v>12971</v>
      </c>
      <c r="BB193" s="47">
        <v>6547</v>
      </c>
      <c r="BC193" s="47">
        <v>11159</v>
      </c>
      <c r="BD193" s="47">
        <v>11082</v>
      </c>
      <c r="BE193" s="47">
        <v>6624</v>
      </c>
      <c r="BF193" s="47">
        <v>12550</v>
      </c>
      <c r="BG193" s="47">
        <v>12795</v>
      </c>
      <c r="BH193" s="47">
        <v>14047</v>
      </c>
      <c r="BI193" s="47">
        <v>11298</v>
      </c>
      <c r="BJ193" s="47">
        <v>19682</v>
      </c>
      <c r="BK193" s="47">
        <v>5663</v>
      </c>
      <c r="BL193" s="47">
        <v>16746</v>
      </c>
      <c r="BM193" s="47">
        <v>4911</v>
      </c>
      <c r="BN193" s="47">
        <v>1714</v>
      </c>
      <c r="BO193" s="47">
        <v>19943</v>
      </c>
      <c r="BP193" s="47">
        <v>7725</v>
      </c>
      <c r="BQ193" s="47">
        <v>13932</v>
      </c>
      <c r="BR193" s="47">
        <v>13143</v>
      </c>
      <c r="BS193" s="47">
        <v>14264</v>
      </c>
      <c r="BT193" s="47">
        <v>2618</v>
      </c>
      <c r="BU193" s="47">
        <v>16977</v>
      </c>
    </row>
    <row r="194" spans="1:73">
      <c r="A194" t="s">
        <v>522</v>
      </c>
      <c r="B194" t="s">
        <v>515</v>
      </c>
      <c r="C194" t="s">
        <v>74</v>
      </c>
      <c r="D194">
        <v>53</v>
      </c>
      <c r="F194" s="47">
        <v>4112</v>
      </c>
      <c r="G194" s="47">
        <v>773</v>
      </c>
      <c r="H194" s="47">
        <v>1034</v>
      </c>
      <c r="I194" s="47">
        <v>2305</v>
      </c>
      <c r="J194" s="47">
        <v>773</v>
      </c>
      <c r="K194" s="47">
        <v>3339</v>
      </c>
      <c r="L194" s="47">
        <v>128</v>
      </c>
      <c r="M194" s="47">
        <v>3984</v>
      </c>
      <c r="N194" s="47">
        <v>708</v>
      </c>
      <c r="O194" s="47">
        <v>1789</v>
      </c>
      <c r="P194" s="47">
        <v>1615</v>
      </c>
      <c r="Q194" s="47">
        <v>1719</v>
      </c>
      <c r="R194" s="47">
        <v>2393</v>
      </c>
      <c r="S194" s="47">
        <v>1994</v>
      </c>
      <c r="T194" s="47">
        <v>2118</v>
      </c>
      <c r="U194" s="47">
        <v>2186</v>
      </c>
      <c r="V194" s="47">
        <v>1926</v>
      </c>
      <c r="W194" s="47">
        <v>1625</v>
      </c>
      <c r="X194" s="47">
        <v>2487</v>
      </c>
      <c r="Y194" s="47">
        <v>1840</v>
      </c>
      <c r="Z194" s="47">
        <v>641</v>
      </c>
      <c r="AA194" s="47">
        <v>1631</v>
      </c>
      <c r="AB194" s="47">
        <v>2481</v>
      </c>
      <c r="AC194" s="47">
        <v>1631</v>
      </c>
      <c r="AD194" s="47">
        <v>1509</v>
      </c>
      <c r="AE194" s="47">
        <v>677</v>
      </c>
      <c r="AF194" s="47">
        <v>396</v>
      </c>
      <c r="AG194" s="47">
        <v>1790</v>
      </c>
      <c r="AH194" s="47">
        <v>931</v>
      </c>
      <c r="AI194" s="47">
        <v>1255</v>
      </c>
      <c r="AJ194" s="47">
        <v>972</v>
      </c>
      <c r="AK194" s="47">
        <v>954</v>
      </c>
      <c r="AL194" s="47">
        <v>377</v>
      </c>
      <c r="AM194" s="47">
        <v>1549</v>
      </c>
      <c r="AN194" s="47">
        <v>1063</v>
      </c>
      <c r="AO194" s="47">
        <v>863</v>
      </c>
      <c r="AP194" s="47">
        <v>344</v>
      </c>
      <c r="AQ194" s="47">
        <v>1281</v>
      </c>
      <c r="AR194" s="47">
        <v>903</v>
      </c>
      <c r="AS194" s="47">
        <v>722</v>
      </c>
      <c r="AT194" s="47">
        <v>429</v>
      </c>
      <c r="AU194" s="47">
        <v>2058</v>
      </c>
      <c r="AV194" s="47">
        <v>1091</v>
      </c>
      <c r="AW194" s="47">
        <v>1396</v>
      </c>
      <c r="AX194" s="47">
        <v>389</v>
      </c>
      <c r="AY194" s="47">
        <v>2092</v>
      </c>
      <c r="AZ194" s="47">
        <v>1106</v>
      </c>
      <c r="BA194" s="47">
        <v>1375</v>
      </c>
      <c r="BB194" s="47">
        <v>384</v>
      </c>
      <c r="BC194" s="47">
        <v>1247</v>
      </c>
      <c r="BD194" s="47">
        <v>888</v>
      </c>
      <c r="BE194" s="47">
        <v>743</v>
      </c>
      <c r="BF194" s="47">
        <v>725</v>
      </c>
      <c r="BG194" s="47">
        <v>994</v>
      </c>
      <c r="BH194" s="47">
        <v>671</v>
      </c>
      <c r="BI194" s="47">
        <v>1048</v>
      </c>
      <c r="BJ194" s="47">
        <v>1208</v>
      </c>
      <c r="BK194" s="47">
        <v>511</v>
      </c>
      <c r="BL194" s="47">
        <v>1756</v>
      </c>
      <c r="BM194" s="47">
        <v>637</v>
      </c>
      <c r="BN194" s="47">
        <v>102</v>
      </c>
      <c r="BO194" s="47">
        <v>2291</v>
      </c>
      <c r="BP194" s="47">
        <v>786</v>
      </c>
      <c r="BQ194" s="47">
        <v>1607</v>
      </c>
      <c r="BR194" s="47">
        <v>622</v>
      </c>
      <c r="BS194" s="47">
        <v>1372</v>
      </c>
      <c r="BT194" s="47">
        <v>151</v>
      </c>
      <c r="BU194" s="47">
        <v>1967</v>
      </c>
    </row>
    <row r="195" spans="1:73">
      <c r="A195" t="s">
        <v>522</v>
      </c>
      <c r="B195" t="s">
        <v>515</v>
      </c>
      <c r="C195" t="s">
        <v>65</v>
      </c>
      <c r="D195">
        <v>54</v>
      </c>
      <c r="F195" s="47">
        <v>23990</v>
      </c>
      <c r="G195" s="47">
        <v>11088</v>
      </c>
      <c r="H195" s="47">
        <v>6018</v>
      </c>
      <c r="I195" s="47">
        <v>6884</v>
      </c>
      <c r="J195" s="47">
        <v>11088</v>
      </c>
      <c r="K195" s="47">
        <v>12902</v>
      </c>
      <c r="L195" s="47">
        <v>4011</v>
      </c>
      <c r="M195" s="47">
        <v>19979</v>
      </c>
      <c r="N195" s="47">
        <v>12454</v>
      </c>
      <c r="O195" s="47">
        <v>8186</v>
      </c>
      <c r="P195" s="47">
        <v>3350</v>
      </c>
      <c r="Q195" s="47">
        <v>17858</v>
      </c>
      <c r="R195" s="47">
        <v>6132</v>
      </c>
      <c r="S195" s="47">
        <v>15038</v>
      </c>
      <c r="T195" s="47">
        <v>8952</v>
      </c>
      <c r="U195" s="47">
        <v>7479</v>
      </c>
      <c r="V195" s="47">
        <v>16511</v>
      </c>
      <c r="W195" s="47">
        <v>13858</v>
      </c>
      <c r="X195" s="47">
        <v>10132</v>
      </c>
      <c r="Y195" s="47">
        <v>5257</v>
      </c>
      <c r="Z195" s="47">
        <v>2567</v>
      </c>
      <c r="AA195" s="47">
        <v>16166</v>
      </c>
      <c r="AB195" s="47">
        <v>7824</v>
      </c>
      <c r="AC195" s="47">
        <v>16166</v>
      </c>
      <c r="AD195" s="47">
        <v>4379</v>
      </c>
      <c r="AE195" s="47">
        <v>3100</v>
      </c>
      <c r="AF195" s="47">
        <v>3769</v>
      </c>
      <c r="AG195" s="47">
        <v>3710</v>
      </c>
      <c r="AH195" s="47">
        <v>4601</v>
      </c>
      <c r="AI195" s="47">
        <v>2878</v>
      </c>
      <c r="AJ195" s="47">
        <v>3445</v>
      </c>
      <c r="AK195" s="47">
        <v>13066</v>
      </c>
      <c r="AL195" s="47">
        <v>7319</v>
      </c>
      <c r="AM195" s="47">
        <v>9192</v>
      </c>
      <c r="AN195" s="47">
        <v>10437</v>
      </c>
      <c r="AO195" s="47">
        <v>6074</v>
      </c>
      <c r="AP195" s="47">
        <v>6122</v>
      </c>
      <c r="AQ195" s="47">
        <v>7736</v>
      </c>
      <c r="AR195" s="47">
        <v>8838</v>
      </c>
      <c r="AS195" s="47">
        <v>5020</v>
      </c>
      <c r="AT195" s="47">
        <v>4966</v>
      </c>
      <c r="AU195" s="47">
        <v>5166</v>
      </c>
      <c r="AV195" s="47">
        <v>6200</v>
      </c>
      <c r="AW195" s="47">
        <v>3932</v>
      </c>
      <c r="AX195" s="47">
        <v>3570</v>
      </c>
      <c r="AY195" s="47">
        <v>4254</v>
      </c>
      <c r="AZ195" s="47">
        <v>4469</v>
      </c>
      <c r="BA195" s="47">
        <v>3355</v>
      </c>
      <c r="BB195" s="47">
        <v>7518</v>
      </c>
      <c r="BC195" s="47">
        <v>8648</v>
      </c>
      <c r="BD195" s="47">
        <v>10569</v>
      </c>
      <c r="BE195" s="47">
        <v>5597</v>
      </c>
      <c r="BF195" s="47">
        <v>4478</v>
      </c>
      <c r="BG195" s="47">
        <v>13380</v>
      </c>
      <c r="BH195" s="47">
        <v>10522</v>
      </c>
      <c r="BI195" s="47">
        <v>7336</v>
      </c>
      <c r="BJ195" s="47">
        <v>13562</v>
      </c>
      <c r="BK195" s="47">
        <v>4296</v>
      </c>
      <c r="BL195" s="47">
        <v>3346</v>
      </c>
      <c r="BM195" s="47">
        <v>2786</v>
      </c>
      <c r="BN195" s="47">
        <v>566</v>
      </c>
      <c r="BO195" s="47">
        <v>5566</v>
      </c>
      <c r="BP195" s="47">
        <v>1476</v>
      </c>
      <c r="BQ195" s="47">
        <v>4656</v>
      </c>
      <c r="BR195" s="47">
        <v>9395</v>
      </c>
      <c r="BS195" s="47">
        <v>5643</v>
      </c>
      <c r="BT195" s="47">
        <v>1693</v>
      </c>
      <c r="BU195" s="47">
        <v>7259</v>
      </c>
    </row>
    <row r="196" spans="1:73">
      <c r="A196" t="s">
        <v>522</v>
      </c>
      <c r="B196" t="s">
        <v>515</v>
      </c>
      <c r="C196" t="s">
        <v>506</v>
      </c>
      <c r="D196">
        <v>55</v>
      </c>
      <c r="F196" s="47">
        <v>14669</v>
      </c>
      <c r="G196" s="47">
        <v>5068</v>
      </c>
      <c r="H196" s="47">
        <v>3525</v>
      </c>
      <c r="I196" s="47">
        <v>6076</v>
      </c>
      <c r="J196" s="47">
        <v>5068</v>
      </c>
      <c r="K196" s="47">
        <v>9601</v>
      </c>
      <c r="L196" s="47">
        <v>872</v>
      </c>
      <c r="M196" s="47">
        <v>13797</v>
      </c>
      <c r="N196" s="47">
        <v>5441</v>
      </c>
      <c r="O196" s="47">
        <v>5299</v>
      </c>
      <c r="P196" s="47">
        <v>3929</v>
      </c>
      <c r="Q196" s="47">
        <v>8643</v>
      </c>
      <c r="R196" s="47">
        <v>6026</v>
      </c>
      <c r="S196" s="47">
        <v>7572</v>
      </c>
      <c r="T196" s="47">
        <v>7097</v>
      </c>
      <c r="U196" s="47">
        <v>7555</v>
      </c>
      <c r="V196" s="47">
        <v>7114</v>
      </c>
      <c r="W196" s="47">
        <v>6573</v>
      </c>
      <c r="X196" s="47">
        <v>8096</v>
      </c>
      <c r="Y196" s="47">
        <v>5478</v>
      </c>
      <c r="Z196" s="47">
        <v>1707</v>
      </c>
      <c r="AA196" s="47">
        <v>7484</v>
      </c>
      <c r="AB196" s="47">
        <v>7185</v>
      </c>
      <c r="AC196" s="47">
        <v>7484</v>
      </c>
      <c r="AD196" s="47">
        <v>5284</v>
      </c>
      <c r="AE196" s="47">
        <v>2271</v>
      </c>
      <c r="AF196" s="47">
        <v>2839</v>
      </c>
      <c r="AG196" s="47">
        <v>4716</v>
      </c>
      <c r="AH196" s="47">
        <v>3508</v>
      </c>
      <c r="AI196" s="47">
        <v>4047</v>
      </c>
      <c r="AJ196" s="47">
        <v>1901</v>
      </c>
      <c r="AK196" s="47">
        <v>5213</v>
      </c>
      <c r="AL196" s="47">
        <v>2229</v>
      </c>
      <c r="AM196" s="47">
        <v>4885</v>
      </c>
      <c r="AN196" s="47">
        <v>4064</v>
      </c>
      <c r="AO196" s="47">
        <v>3050</v>
      </c>
      <c r="AP196" s="47">
        <v>2131</v>
      </c>
      <c r="AQ196" s="47">
        <v>4442</v>
      </c>
      <c r="AR196" s="47">
        <v>3633</v>
      </c>
      <c r="AS196" s="47">
        <v>2940</v>
      </c>
      <c r="AT196" s="47">
        <v>2937</v>
      </c>
      <c r="AU196" s="47">
        <v>5159</v>
      </c>
      <c r="AV196" s="47">
        <v>3939</v>
      </c>
      <c r="AW196" s="47">
        <v>4157</v>
      </c>
      <c r="AX196" s="47">
        <v>2369</v>
      </c>
      <c r="AY196" s="47">
        <v>4816</v>
      </c>
      <c r="AZ196" s="47">
        <v>3162</v>
      </c>
      <c r="BA196" s="47">
        <v>4023</v>
      </c>
      <c r="BB196" s="47">
        <v>2699</v>
      </c>
      <c r="BC196" s="47">
        <v>4785</v>
      </c>
      <c r="BD196" s="47">
        <v>4410</v>
      </c>
      <c r="BE196" s="47">
        <v>3074</v>
      </c>
      <c r="BF196" s="47">
        <v>3018</v>
      </c>
      <c r="BG196" s="47">
        <v>5625</v>
      </c>
      <c r="BH196" s="47">
        <v>4574</v>
      </c>
      <c r="BI196" s="47">
        <v>4069</v>
      </c>
      <c r="BJ196" s="47">
        <v>6335</v>
      </c>
      <c r="BK196" s="47">
        <v>2308</v>
      </c>
      <c r="BL196" s="47">
        <v>4167</v>
      </c>
      <c r="BM196" s="47">
        <v>1859</v>
      </c>
      <c r="BN196" s="47">
        <v>494</v>
      </c>
      <c r="BO196" s="47">
        <v>5532</v>
      </c>
      <c r="BP196" s="47">
        <v>1237</v>
      </c>
      <c r="BQ196" s="47">
        <v>4789</v>
      </c>
      <c r="BR196" s="47">
        <v>3993</v>
      </c>
      <c r="BS196" s="47">
        <v>3579</v>
      </c>
      <c r="BT196" s="47">
        <v>1075</v>
      </c>
      <c r="BU196" s="47">
        <v>6022</v>
      </c>
    </row>
    <row r="197" spans="1:73">
      <c r="A197" t="s">
        <v>522</v>
      </c>
      <c r="B197" t="s">
        <v>515</v>
      </c>
      <c r="C197" t="s">
        <v>507</v>
      </c>
      <c r="D197">
        <v>56</v>
      </c>
      <c r="F197" s="47">
        <v>16196</v>
      </c>
      <c r="G197" s="47">
        <v>5505</v>
      </c>
      <c r="H197" s="47">
        <v>4167</v>
      </c>
      <c r="I197" s="47">
        <v>6524</v>
      </c>
      <c r="J197" s="47">
        <v>5505</v>
      </c>
      <c r="K197" s="47">
        <v>10691</v>
      </c>
      <c r="L197" s="47">
        <v>801</v>
      </c>
      <c r="M197" s="47">
        <v>15395</v>
      </c>
      <c r="N197" s="47">
        <v>6084</v>
      </c>
      <c r="O197" s="47">
        <v>6227</v>
      </c>
      <c r="P197" s="47">
        <v>3885</v>
      </c>
      <c r="Q197" s="47">
        <v>9941</v>
      </c>
      <c r="R197" s="47">
        <v>6255</v>
      </c>
      <c r="S197" s="47">
        <v>9205</v>
      </c>
      <c r="T197" s="47">
        <v>6991</v>
      </c>
      <c r="U197" s="47">
        <v>8338</v>
      </c>
      <c r="V197" s="47">
        <v>7858</v>
      </c>
      <c r="W197" s="47">
        <v>6710</v>
      </c>
      <c r="X197" s="47">
        <v>9486</v>
      </c>
      <c r="Y197" s="47">
        <v>5458</v>
      </c>
      <c r="Z197" s="47">
        <v>2214</v>
      </c>
      <c r="AA197" s="47">
        <v>8524</v>
      </c>
      <c r="AB197" s="47">
        <v>7672</v>
      </c>
      <c r="AC197" s="47">
        <v>8524</v>
      </c>
      <c r="AD197" s="47">
        <v>5443</v>
      </c>
      <c r="AE197" s="47">
        <v>2895</v>
      </c>
      <c r="AF197" s="47">
        <v>3005</v>
      </c>
      <c r="AG197" s="47">
        <v>5333</v>
      </c>
      <c r="AH197" s="47">
        <v>4550</v>
      </c>
      <c r="AI197" s="47">
        <v>3788</v>
      </c>
      <c r="AJ197" s="47">
        <v>2229</v>
      </c>
      <c r="AK197" s="47">
        <v>5629</v>
      </c>
      <c r="AL197" s="47">
        <v>2500</v>
      </c>
      <c r="AM197" s="47">
        <v>5358</v>
      </c>
      <c r="AN197" s="47">
        <v>4655</v>
      </c>
      <c r="AO197" s="47">
        <v>3203</v>
      </c>
      <c r="AP197" s="47">
        <v>2235</v>
      </c>
      <c r="AQ197" s="47">
        <v>4475</v>
      </c>
      <c r="AR197" s="47">
        <v>4008</v>
      </c>
      <c r="AS197" s="47">
        <v>2702</v>
      </c>
      <c r="AT197" s="47">
        <v>3270</v>
      </c>
      <c r="AU197" s="47">
        <v>6216</v>
      </c>
      <c r="AV197" s="47">
        <v>5197</v>
      </c>
      <c r="AW197" s="47">
        <v>4289</v>
      </c>
      <c r="AX197" s="47">
        <v>2434</v>
      </c>
      <c r="AY197" s="47">
        <v>5238</v>
      </c>
      <c r="AZ197" s="47">
        <v>4041</v>
      </c>
      <c r="BA197" s="47">
        <v>3631</v>
      </c>
      <c r="BB197" s="47">
        <v>3071</v>
      </c>
      <c r="BC197" s="47">
        <v>5453</v>
      </c>
      <c r="BD197" s="47">
        <v>5164</v>
      </c>
      <c r="BE197" s="47">
        <v>3360</v>
      </c>
      <c r="BF197" s="47">
        <v>3511</v>
      </c>
      <c r="BG197" s="47">
        <v>6430</v>
      </c>
      <c r="BH197" s="47">
        <v>5080</v>
      </c>
      <c r="BI197" s="47">
        <v>4861</v>
      </c>
      <c r="BJ197" s="47">
        <v>7468</v>
      </c>
      <c r="BK197" s="47">
        <v>2473</v>
      </c>
      <c r="BL197" s="47">
        <v>4161</v>
      </c>
      <c r="BM197" s="47">
        <v>2094</v>
      </c>
      <c r="BN197" s="47">
        <v>425</v>
      </c>
      <c r="BO197" s="47">
        <v>5830</v>
      </c>
      <c r="BP197" s="47">
        <v>1737</v>
      </c>
      <c r="BQ197" s="47">
        <v>4518</v>
      </c>
      <c r="BR197" s="47">
        <v>4644</v>
      </c>
      <c r="BS197" s="47">
        <v>4561</v>
      </c>
      <c r="BT197" s="47">
        <v>861</v>
      </c>
      <c r="BU197" s="47">
        <v>6130</v>
      </c>
    </row>
    <row r="198" spans="1:73">
      <c r="A198" t="s">
        <v>522</v>
      </c>
      <c r="B198" t="s">
        <v>516</v>
      </c>
      <c r="C198" t="s">
        <v>0</v>
      </c>
      <c r="D198">
        <v>57</v>
      </c>
      <c r="F198" s="47">
        <v>34107</v>
      </c>
      <c r="G198" s="47">
        <v>14739</v>
      </c>
      <c r="H198" s="47">
        <v>8523</v>
      </c>
      <c r="I198" s="47">
        <v>10845</v>
      </c>
      <c r="J198" s="47">
        <v>14739</v>
      </c>
      <c r="K198" s="47">
        <v>19368</v>
      </c>
      <c r="L198" s="47">
        <v>3906</v>
      </c>
      <c r="M198" s="47">
        <v>30201</v>
      </c>
      <c r="N198" s="47">
        <v>16469</v>
      </c>
      <c r="O198" s="47">
        <v>11890</v>
      </c>
      <c r="P198" s="47">
        <v>5748</v>
      </c>
      <c r="Q198" s="47">
        <v>24198</v>
      </c>
      <c r="R198" s="47">
        <v>9909</v>
      </c>
      <c r="S198" s="47">
        <v>21019</v>
      </c>
      <c r="T198" s="47">
        <v>13088</v>
      </c>
      <c r="U198" s="47">
        <v>22955</v>
      </c>
      <c r="V198" s="47">
        <v>11152</v>
      </c>
      <c r="W198" s="47">
        <v>22347</v>
      </c>
      <c r="X198" s="47">
        <v>11760</v>
      </c>
      <c r="Y198" s="47">
        <v>10678</v>
      </c>
      <c r="Z198" s="47">
        <v>3906</v>
      </c>
      <c r="AA198" s="47">
        <v>19523</v>
      </c>
      <c r="AB198" s="47">
        <v>14584</v>
      </c>
      <c r="AC198" s="47">
        <v>19523</v>
      </c>
      <c r="AD198" s="47">
        <v>11842</v>
      </c>
      <c r="AE198" s="47">
        <v>11113</v>
      </c>
      <c r="AF198" s="47">
        <v>10574</v>
      </c>
      <c r="AG198" s="47">
        <v>12381</v>
      </c>
      <c r="AH198" s="47">
        <v>13777</v>
      </c>
      <c r="AI198" s="47">
        <v>9178</v>
      </c>
      <c r="AJ198" s="47">
        <v>2742</v>
      </c>
      <c r="AK198" s="47">
        <v>8410</v>
      </c>
      <c r="AL198" s="47">
        <v>4165</v>
      </c>
      <c r="AM198" s="47">
        <v>6987</v>
      </c>
      <c r="AN198" s="47">
        <v>7242</v>
      </c>
      <c r="AO198" s="47">
        <v>3910</v>
      </c>
      <c r="AP198" s="47">
        <v>9633</v>
      </c>
      <c r="AQ198" s="47">
        <v>12714</v>
      </c>
      <c r="AR198" s="47">
        <v>14038</v>
      </c>
      <c r="AS198" s="47">
        <v>8309</v>
      </c>
      <c r="AT198" s="47">
        <v>5106</v>
      </c>
      <c r="AU198" s="47">
        <v>6654</v>
      </c>
      <c r="AV198" s="47">
        <v>6981</v>
      </c>
      <c r="AW198" s="47">
        <v>4779</v>
      </c>
      <c r="AX198" s="47">
        <v>5646</v>
      </c>
      <c r="AY198" s="47">
        <v>8938</v>
      </c>
      <c r="AZ198" s="47">
        <v>7861</v>
      </c>
      <c r="BA198" s="47">
        <v>6723</v>
      </c>
      <c r="BB198" s="47">
        <v>9093</v>
      </c>
      <c r="BC198" s="47">
        <v>10430</v>
      </c>
      <c r="BD198" s="47">
        <v>13158</v>
      </c>
      <c r="BE198" s="47">
        <v>6365</v>
      </c>
      <c r="BF198" s="47">
        <v>8065</v>
      </c>
      <c r="BG198" s="47">
        <v>16133</v>
      </c>
      <c r="BH198" s="47">
        <v>13815</v>
      </c>
      <c r="BI198" s="47">
        <v>10383</v>
      </c>
      <c r="BJ198" s="47">
        <v>18577</v>
      </c>
      <c r="BK198" s="47">
        <v>5621</v>
      </c>
      <c r="BL198" s="47">
        <v>6519</v>
      </c>
      <c r="BM198" s="47">
        <v>3390</v>
      </c>
      <c r="BN198" s="47">
        <v>924</v>
      </c>
      <c r="BO198" s="47">
        <v>8985</v>
      </c>
      <c r="BP198" s="47">
        <v>2442</v>
      </c>
      <c r="BQ198" s="47">
        <v>7467</v>
      </c>
      <c r="BR198" s="47">
        <v>11879</v>
      </c>
      <c r="BS198" s="47">
        <v>9140</v>
      </c>
      <c r="BT198" s="47">
        <v>2860</v>
      </c>
      <c r="BU198" s="47">
        <v>10228</v>
      </c>
    </row>
    <row r="199" spans="1:73">
      <c r="A199" t="s">
        <v>522</v>
      </c>
      <c r="B199" t="s">
        <v>516</v>
      </c>
      <c r="C199" t="s">
        <v>1</v>
      </c>
      <c r="D199">
        <v>58</v>
      </c>
      <c r="F199" s="47">
        <v>10631</v>
      </c>
      <c r="G199" s="47">
        <v>2469</v>
      </c>
      <c r="H199" s="47">
        <v>2805</v>
      </c>
      <c r="I199" s="47">
        <v>5357</v>
      </c>
      <c r="J199" s="47">
        <v>2469</v>
      </c>
      <c r="K199" s="47">
        <v>8162</v>
      </c>
      <c r="L199" s="47">
        <v>315</v>
      </c>
      <c r="M199" s="47">
        <v>10316</v>
      </c>
      <c r="N199" s="47">
        <v>3132</v>
      </c>
      <c r="O199" s="47">
        <v>5165</v>
      </c>
      <c r="P199" s="47">
        <v>2334</v>
      </c>
      <c r="Q199" s="47">
        <v>6585</v>
      </c>
      <c r="R199" s="47">
        <v>4046</v>
      </c>
      <c r="S199" s="47">
        <v>4559</v>
      </c>
      <c r="T199" s="47">
        <v>6072</v>
      </c>
      <c r="U199" s="47">
        <v>6286</v>
      </c>
      <c r="V199" s="47">
        <v>4345</v>
      </c>
      <c r="W199" s="47">
        <v>7454</v>
      </c>
      <c r="X199" s="47">
        <v>3177</v>
      </c>
      <c r="Y199" s="47">
        <v>1194</v>
      </c>
      <c r="Z199" s="47">
        <v>1131</v>
      </c>
      <c r="AA199" s="47">
        <v>8306</v>
      </c>
      <c r="AB199" s="47">
        <v>2325</v>
      </c>
      <c r="AC199" s="47">
        <v>8306</v>
      </c>
      <c r="AD199" s="47">
        <v>1764</v>
      </c>
      <c r="AE199" s="47">
        <v>4522</v>
      </c>
      <c r="AF199" s="47">
        <v>1638</v>
      </c>
      <c r="AG199" s="47">
        <v>4648</v>
      </c>
      <c r="AH199" s="47">
        <v>2641</v>
      </c>
      <c r="AI199" s="47">
        <v>3645</v>
      </c>
      <c r="AJ199" s="47">
        <v>561</v>
      </c>
      <c r="AK199" s="47">
        <v>3784</v>
      </c>
      <c r="AL199" s="47">
        <v>831</v>
      </c>
      <c r="AM199" s="47">
        <v>3514</v>
      </c>
      <c r="AN199" s="47">
        <v>1918</v>
      </c>
      <c r="AO199" s="47">
        <v>2427</v>
      </c>
      <c r="AP199" s="47">
        <v>1744</v>
      </c>
      <c r="AQ199" s="47">
        <v>5710</v>
      </c>
      <c r="AR199" s="47">
        <v>3289</v>
      </c>
      <c r="AS199" s="47">
        <v>4165</v>
      </c>
      <c r="AT199" s="47">
        <v>725</v>
      </c>
      <c r="AU199" s="47">
        <v>2452</v>
      </c>
      <c r="AV199" s="47">
        <v>1270</v>
      </c>
      <c r="AW199" s="47">
        <v>1907</v>
      </c>
      <c r="AX199" s="47">
        <v>626</v>
      </c>
      <c r="AY199" s="47">
        <v>1699</v>
      </c>
      <c r="AZ199" s="47">
        <v>791</v>
      </c>
      <c r="BA199" s="47">
        <v>1534</v>
      </c>
      <c r="BB199" s="47">
        <v>1843</v>
      </c>
      <c r="BC199" s="47">
        <v>6463</v>
      </c>
      <c r="BD199" s="47">
        <v>3768</v>
      </c>
      <c r="BE199" s="47">
        <v>4538</v>
      </c>
      <c r="BF199" s="47">
        <v>1103</v>
      </c>
      <c r="BG199" s="47">
        <v>5482</v>
      </c>
      <c r="BH199" s="47">
        <v>2249</v>
      </c>
      <c r="BI199" s="47">
        <v>4336</v>
      </c>
      <c r="BJ199" s="47">
        <v>3548</v>
      </c>
      <c r="BK199" s="47">
        <v>3037</v>
      </c>
      <c r="BL199" s="47">
        <v>1222</v>
      </c>
      <c r="BM199" s="47">
        <v>2824</v>
      </c>
      <c r="BN199" s="47">
        <v>220</v>
      </c>
      <c r="BO199" s="47">
        <v>3826</v>
      </c>
      <c r="BP199" s="47">
        <v>1011</v>
      </c>
      <c r="BQ199" s="47">
        <v>3035</v>
      </c>
      <c r="BR199" s="47">
        <v>1517</v>
      </c>
      <c r="BS199" s="47">
        <v>3042</v>
      </c>
      <c r="BT199" s="47">
        <v>952</v>
      </c>
      <c r="BU199" s="47">
        <v>5120</v>
      </c>
    </row>
    <row r="200" spans="1:73">
      <c r="A200" t="s">
        <v>522</v>
      </c>
      <c r="B200" t="s">
        <v>516</v>
      </c>
      <c r="C200" t="s">
        <v>505</v>
      </c>
      <c r="D200">
        <v>59</v>
      </c>
      <c r="F200" s="47">
        <v>19990</v>
      </c>
      <c r="G200" s="47">
        <v>9639</v>
      </c>
      <c r="H200" s="47">
        <v>4726</v>
      </c>
      <c r="I200" s="47">
        <v>5625</v>
      </c>
      <c r="J200" s="47">
        <v>9639</v>
      </c>
      <c r="K200" s="47">
        <v>10351</v>
      </c>
      <c r="L200" s="47">
        <v>3439</v>
      </c>
      <c r="M200" s="47">
        <v>16551</v>
      </c>
      <c r="N200" s="47">
        <v>10435</v>
      </c>
      <c r="O200" s="47">
        <v>6661</v>
      </c>
      <c r="P200" s="47">
        <v>2894</v>
      </c>
      <c r="Q200" s="47">
        <v>14850</v>
      </c>
      <c r="R200" s="47">
        <v>5140</v>
      </c>
      <c r="S200" s="47">
        <v>11760</v>
      </c>
      <c r="T200" s="47">
        <v>8230</v>
      </c>
      <c r="U200" s="47">
        <v>14638</v>
      </c>
      <c r="V200" s="47">
        <v>5352</v>
      </c>
      <c r="W200" s="47">
        <v>13181</v>
      </c>
      <c r="X200" s="47">
        <v>6809</v>
      </c>
      <c r="Y200" s="47">
        <v>3678</v>
      </c>
      <c r="Z200" s="47">
        <v>2478</v>
      </c>
      <c r="AA200" s="47">
        <v>13834</v>
      </c>
      <c r="AB200" s="47">
        <v>6156</v>
      </c>
      <c r="AC200" s="47">
        <v>13834</v>
      </c>
      <c r="AD200" s="47">
        <v>5476</v>
      </c>
      <c r="AE200" s="47">
        <v>9162</v>
      </c>
      <c r="AF200" s="47">
        <v>7114</v>
      </c>
      <c r="AG200" s="47">
        <v>7524</v>
      </c>
      <c r="AH200" s="47">
        <v>7995</v>
      </c>
      <c r="AI200" s="47">
        <v>6643</v>
      </c>
      <c r="AJ200" s="47">
        <v>680</v>
      </c>
      <c r="AK200" s="47">
        <v>4672</v>
      </c>
      <c r="AL200" s="47">
        <v>2525</v>
      </c>
      <c r="AM200" s="47">
        <v>2827</v>
      </c>
      <c r="AN200" s="47">
        <v>3765</v>
      </c>
      <c r="AO200" s="47">
        <v>1587</v>
      </c>
      <c r="AP200" s="47">
        <v>6585</v>
      </c>
      <c r="AQ200" s="47">
        <v>6596</v>
      </c>
      <c r="AR200" s="47">
        <v>8363</v>
      </c>
      <c r="AS200" s="47">
        <v>4818</v>
      </c>
      <c r="AT200" s="47">
        <v>3054</v>
      </c>
      <c r="AU200" s="47">
        <v>3755</v>
      </c>
      <c r="AV200" s="47">
        <v>3397</v>
      </c>
      <c r="AW200" s="47">
        <v>3412</v>
      </c>
      <c r="AX200" s="47">
        <v>2158</v>
      </c>
      <c r="AY200" s="47">
        <v>3998</v>
      </c>
      <c r="AZ200" s="47">
        <v>2556</v>
      </c>
      <c r="BA200" s="47">
        <v>3600</v>
      </c>
      <c r="BB200" s="47">
        <v>7481</v>
      </c>
      <c r="BC200" s="47">
        <v>6353</v>
      </c>
      <c r="BD200" s="47">
        <v>9204</v>
      </c>
      <c r="BE200" s="47">
        <v>4630</v>
      </c>
      <c r="BF200" s="47">
        <v>2974</v>
      </c>
      <c r="BG200" s="47">
        <v>11876</v>
      </c>
      <c r="BH200" s="47">
        <v>9102</v>
      </c>
      <c r="BI200" s="47">
        <v>5748</v>
      </c>
      <c r="BJ200" s="47">
        <v>10894</v>
      </c>
      <c r="BK200" s="47">
        <v>3956</v>
      </c>
      <c r="BL200" s="47">
        <v>3182</v>
      </c>
      <c r="BM200" s="47">
        <v>1958</v>
      </c>
      <c r="BN200" s="47">
        <v>537</v>
      </c>
      <c r="BO200" s="47">
        <v>4603</v>
      </c>
      <c r="BP200" s="47">
        <v>866</v>
      </c>
      <c r="BQ200" s="47">
        <v>4274</v>
      </c>
      <c r="BR200" s="47">
        <v>7317</v>
      </c>
      <c r="BS200" s="47">
        <v>4443</v>
      </c>
      <c r="BT200" s="47">
        <v>2322</v>
      </c>
      <c r="BU200" s="47">
        <v>5908</v>
      </c>
    </row>
    <row r="201" spans="1:73">
      <c r="A201" t="s">
        <v>522</v>
      </c>
      <c r="B201" t="s">
        <v>516</v>
      </c>
      <c r="C201" t="s">
        <v>74</v>
      </c>
      <c r="D201">
        <v>60</v>
      </c>
      <c r="F201" s="47">
        <v>1336</v>
      </c>
      <c r="G201" s="47">
        <v>689</v>
      </c>
      <c r="H201" s="47">
        <v>354</v>
      </c>
      <c r="I201" s="47">
        <v>293</v>
      </c>
      <c r="J201" s="47">
        <v>689</v>
      </c>
      <c r="K201" s="47">
        <v>647</v>
      </c>
      <c r="L201" s="47">
        <v>267</v>
      </c>
      <c r="M201" s="47">
        <v>1069</v>
      </c>
      <c r="N201" s="47">
        <v>810</v>
      </c>
      <c r="O201" s="47">
        <v>423</v>
      </c>
      <c r="P201" s="47">
        <v>103</v>
      </c>
      <c r="Q201" s="47">
        <v>1131</v>
      </c>
      <c r="R201" s="47">
        <v>205</v>
      </c>
      <c r="S201" s="47">
        <v>756</v>
      </c>
      <c r="T201" s="47">
        <v>580</v>
      </c>
      <c r="U201" s="47">
        <v>841</v>
      </c>
      <c r="V201" s="47">
        <v>495</v>
      </c>
      <c r="W201" s="47">
        <v>1064</v>
      </c>
      <c r="X201" s="47">
        <v>272</v>
      </c>
      <c r="Y201" s="47">
        <v>108</v>
      </c>
      <c r="Z201" s="47">
        <v>103</v>
      </c>
      <c r="AA201" s="47">
        <v>1125</v>
      </c>
      <c r="AB201" s="47">
        <v>211</v>
      </c>
      <c r="AC201" s="47">
        <v>1125</v>
      </c>
      <c r="AD201" s="47">
        <v>188</v>
      </c>
      <c r="AE201" s="47">
        <v>653</v>
      </c>
      <c r="AF201" s="47">
        <v>436</v>
      </c>
      <c r="AG201" s="47">
        <v>405</v>
      </c>
      <c r="AH201" s="47">
        <v>454</v>
      </c>
      <c r="AI201" s="47">
        <v>387</v>
      </c>
      <c r="AJ201" s="47">
        <v>23</v>
      </c>
      <c r="AK201" s="47">
        <v>472</v>
      </c>
      <c r="AL201" s="47">
        <v>253</v>
      </c>
      <c r="AM201" s="47">
        <v>242</v>
      </c>
      <c r="AN201" s="47">
        <v>302</v>
      </c>
      <c r="AO201" s="47">
        <v>193</v>
      </c>
      <c r="AP201" s="47">
        <v>563</v>
      </c>
      <c r="AQ201" s="47">
        <v>501</v>
      </c>
      <c r="AR201" s="47">
        <v>611</v>
      </c>
      <c r="AS201" s="47">
        <v>453</v>
      </c>
      <c r="AT201" s="47">
        <v>126</v>
      </c>
      <c r="AU201" s="47">
        <v>146</v>
      </c>
      <c r="AV201" s="47">
        <v>145</v>
      </c>
      <c r="AW201" s="47">
        <v>127</v>
      </c>
      <c r="AX201" s="47">
        <v>85</v>
      </c>
      <c r="AY201" s="47">
        <v>126</v>
      </c>
      <c r="AZ201" s="47">
        <v>84</v>
      </c>
      <c r="BA201" s="47">
        <v>127</v>
      </c>
      <c r="BB201" s="47">
        <v>604</v>
      </c>
      <c r="BC201" s="47">
        <v>521</v>
      </c>
      <c r="BD201" s="47">
        <v>672</v>
      </c>
      <c r="BE201" s="47">
        <v>453</v>
      </c>
      <c r="BF201" s="47">
        <v>129</v>
      </c>
      <c r="BG201" s="47">
        <v>1002</v>
      </c>
      <c r="BH201" s="47">
        <v>677</v>
      </c>
      <c r="BI201" s="47">
        <v>454</v>
      </c>
      <c r="BJ201" s="47">
        <v>722</v>
      </c>
      <c r="BK201" s="47">
        <v>409</v>
      </c>
      <c r="BL201" s="47">
        <v>82</v>
      </c>
      <c r="BM201" s="47">
        <v>123</v>
      </c>
      <c r="BN201" s="47">
        <v>12</v>
      </c>
      <c r="BO201" s="47">
        <v>193</v>
      </c>
      <c r="BP201" s="47">
        <v>34</v>
      </c>
      <c r="BQ201" s="47">
        <v>171</v>
      </c>
      <c r="BR201" s="47">
        <v>479</v>
      </c>
      <c r="BS201" s="47">
        <v>277</v>
      </c>
      <c r="BT201" s="47">
        <v>210</v>
      </c>
      <c r="BU201" s="47">
        <v>370</v>
      </c>
    </row>
    <row r="202" spans="1:73">
      <c r="A202" t="s">
        <v>522</v>
      </c>
      <c r="B202" t="s">
        <v>516</v>
      </c>
      <c r="C202" t="s">
        <v>65</v>
      </c>
      <c r="D202">
        <v>61</v>
      </c>
      <c r="F202" s="47">
        <v>23577</v>
      </c>
      <c r="G202" s="47">
        <v>12183</v>
      </c>
      <c r="H202" s="47">
        <v>4697</v>
      </c>
      <c r="I202" s="47">
        <v>6697</v>
      </c>
      <c r="J202" s="47">
        <v>12183</v>
      </c>
      <c r="K202" s="47">
        <v>11394</v>
      </c>
      <c r="L202" s="47">
        <v>8490</v>
      </c>
      <c r="M202" s="47">
        <v>15087</v>
      </c>
      <c r="N202" s="47">
        <v>16032</v>
      </c>
      <c r="O202" s="47">
        <v>5793</v>
      </c>
      <c r="P202" s="47">
        <v>1752</v>
      </c>
      <c r="Q202" s="47">
        <v>20087</v>
      </c>
      <c r="R202" s="47">
        <v>3490</v>
      </c>
      <c r="S202" s="47">
        <v>15982</v>
      </c>
      <c r="T202" s="47">
        <v>7595</v>
      </c>
      <c r="U202" s="47">
        <v>13321</v>
      </c>
      <c r="V202" s="47">
        <v>10256</v>
      </c>
      <c r="W202" s="47">
        <v>17901</v>
      </c>
      <c r="X202" s="47">
        <v>5676</v>
      </c>
      <c r="Y202" s="47">
        <v>1729</v>
      </c>
      <c r="Z202" s="47">
        <v>2013</v>
      </c>
      <c r="AA202" s="47">
        <v>19835</v>
      </c>
      <c r="AB202" s="47">
        <v>3742</v>
      </c>
      <c r="AC202" s="47">
        <v>19835</v>
      </c>
      <c r="AD202" s="47">
        <v>2909</v>
      </c>
      <c r="AE202" s="47">
        <v>10412</v>
      </c>
      <c r="AF202" s="47">
        <v>7400</v>
      </c>
      <c r="AG202" s="47">
        <v>5921</v>
      </c>
      <c r="AH202" s="47">
        <v>9048</v>
      </c>
      <c r="AI202" s="47">
        <v>4273</v>
      </c>
      <c r="AJ202" s="47">
        <v>833</v>
      </c>
      <c r="AK202" s="47">
        <v>9423</v>
      </c>
      <c r="AL202" s="47">
        <v>4783</v>
      </c>
      <c r="AM202" s="47">
        <v>5473</v>
      </c>
      <c r="AN202" s="47">
        <v>6934</v>
      </c>
      <c r="AO202" s="47">
        <v>3322</v>
      </c>
      <c r="AP202" s="47">
        <v>9177</v>
      </c>
      <c r="AQ202" s="47">
        <v>8724</v>
      </c>
      <c r="AR202" s="47">
        <v>12279</v>
      </c>
      <c r="AS202" s="47">
        <v>5622</v>
      </c>
      <c r="AT202" s="47">
        <v>3006</v>
      </c>
      <c r="AU202" s="47">
        <v>2670</v>
      </c>
      <c r="AV202" s="47">
        <v>3703</v>
      </c>
      <c r="AW202" s="47">
        <v>1973</v>
      </c>
      <c r="AX202" s="47">
        <v>1486</v>
      </c>
      <c r="AY202" s="47">
        <v>2256</v>
      </c>
      <c r="AZ202" s="47">
        <v>1785</v>
      </c>
      <c r="BA202" s="47">
        <v>1957</v>
      </c>
      <c r="BB202" s="47">
        <v>10697</v>
      </c>
      <c r="BC202" s="47">
        <v>9138</v>
      </c>
      <c r="BD202" s="47">
        <v>14197</v>
      </c>
      <c r="BE202" s="47">
        <v>5638</v>
      </c>
      <c r="BF202" s="47">
        <v>2279</v>
      </c>
      <c r="BG202" s="47">
        <v>17808</v>
      </c>
      <c r="BH202" s="47">
        <v>11938</v>
      </c>
      <c r="BI202" s="47">
        <v>8149</v>
      </c>
      <c r="BJ202" s="47">
        <v>15309</v>
      </c>
      <c r="BK202" s="47">
        <v>4778</v>
      </c>
      <c r="BL202" s="47">
        <v>1463</v>
      </c>
      <c r="BM202" s="47">
        <v>2027</v>
      </c>
      <c r="BN202" s="47">
        <v>245</v>
      </c>
      <c r="BO202" s="47">
        <v>3245</v>
      </c>
      <c r="BP202" s="47">
        <v>673</v>
      </c>
      <c r="BQ202" s="47">
        <v>2817</v>
      </c>
      <c r="BR202" s="47">
        <v>10126</v>
      </c>
      <c r="BS202" s="47">
        <v>5856</v>
      </c>
      <c r="BT202" s="47">
        <v>2057</v>
      </c>
      <c r="BU202" s="47">
        <v>5538</v>
      </c>
    </row>
    <row r="203" spans="1:73">
      <c r="A203" t="s">
        <v>522</v>
      </c>
      <c r="B203" t="s">
        <v>516</v>
      </c>
      <c r="C203" t="s">
        <v>506</v>
      </c>
      <c r="D203">
        <v>62</v>
      </c>
      <c r="F203" s="47">
        <v>10421</v>
      </c>
      <c r="G203" s="47">
        <v>3269</v>
      </c>
      <c r="H203" s="47">
        <v>2320</v>
      </c>
      <c r="I203" s="47">
        <v>4832</v>
      </c>
      <c r="J203" s="47">
        <v>3269</v>
      </c>
      <c r="K203" s="47">
        <v>7152</v>
      </c>
      <c r="L203" s="47">
        <v>1643</v>
      </c>
      <c r="M203" s="47">
        <v>8778</v>
      </c>
      <c r="N203" s="47">
        <v>5116</v>
      </c>
      <c r="O203" s="47">
        <v>3541</v>
      </c>
      <c r="P203" s="47">
        <v>1764</v>
      </c>
      <c r="Q203" s="47">
        <v>7382</v>
      </c>
      <c r="R203" s="47">
        <v>3039</v>
      </c>
      <c r="S203" s="47">
        <v>6328</v>
      </c>
      <c r="T203" s="47">
        <v>4093</v>
      </c>
      <c r="U203" s="47">
        <v>6302</v>
      </c>
      <c r="V203" s="47">
        <v>4119</v>
      </c>
      <c r="W203" s="47">
        <v>6849</v>
      </c>
      <c r="X203" s="47">
        <v>3572</v>
      </c>
      <c r="Y203" s="47">
        <v>1653</v>
      </c>
      <c r="Z203" s="47">
        <v>1091</v>
      </c>
      <c r="AA203" s="47">
        <v>7677</v>
      </c>
      <c r="AB203" s="47">
        <v>2744</v>
      </c>
      <c r="AC203" s="47">
        <v>7677</v>
      </c>
      <c r="AD203" s="47">
        <v>2331</v>
      </c>
      <c r="AE203" s="47">
        <v>3971</v>
      </c>
      <c r="AF203" s="47">
        <v>2204</v>
      </c>
      <c r="AG203" s="47">
        <v>4098</v>
      </c>
      <c r="AH203" s="47">
        <v>3621</v>
      </c>
      <c r="AI203" s="47">
        <v>2681</v>
      </c>
      <c r="AJ203" s="47">
        <v>413</v>
      </c>
      <c r="AK203" s="47">
        <v>3706</v>
      </c>
      <c r="AL203" s="47">
        <v>1065</v>
      </c>
      <c r="AM203" s="47">
        <v>3054</v>
      </c>
      <c r="AN203" s="47">
        <v>2707</v>
      </c>
      <c r="AO203" s="47">
        <v>1412</v>
      </c>
      <c r="AP203" s="47">
        <v>2102</v>
      </c>
      <c r="AQ203" s="47">
        <v>4747</v>
      </c>
      <c r="AR203" s="47">
        <v>4406</v>
      </c>
      <c r="AS203" s="47">
        <v>2443</v>
      </c>
      <c r="AT203" s="47">
        <v>1167</v>
      </c>
      <c r="AU203" s="47">
        <v>2405</v>
      </c>
      <c r="AV203" s="47">
        <v>1922</v>
      </c>
      <c r="AW203" s="47">
        <v>1650</v>
      </c>
      <c r="AX203" s="47">
        <v>614</v>
      </c>
      <c r="AY203" s="47">
        <v>2130</v>
      </c>
      <c r="AZ203" s="47">
        <v>1173</v>
      </c>
      <c r="BA203" s="47">
        <v>1571</v>
      </c>
      <c r="BB203" s="47">
        <v>2655</v>
      </c>
      <c r="BC203" s="47">
        <v>5022</v>
      </c>
      <c r="BD203" s="47">
        <v>5155</v>
      </c>
      <c r="BE203" s="47">
        <v>2522</v>
      </c>
      <c r="BF203" s="47">
        <v>1145</v>
      </c>
      <c r="BG203" s="47">
        <v>6237</v>
      </c>
      <c r="BH203" s="47">
        <v>3141</v>
      </c>
      <c r="BI203" s="47">
        <v>4241</v>
      </c>
      <c r="BJ203" s="47">
        <v>5689</v>
      </c>
      <c r="BK203" s="47">
        <v>1693</v>
      </c>
      <c r="BL203" s="47">
        <v>1599</v>
      </c>
      <c r="BM203" s="47">
        <v>1440</v>
      </c>
      <c r="BN203" s="47">
        <v>128</v>
      </c>
      <c r="BO203" s="47">
        <v>2911</v>
      </c>
      <c r="BP203" s="47">
        <v>639</v>
      </c>
      <c r="BQ203" s="47">
        <v>2400</v>
      </c>
      <c r="BR203" s="47">
        <v>2779</v>
      </c>
      <c r="BS203" s="47">
        <v>3549</v>
      </c>
      <c r="BT203" s="47">
        <v>490</v>
      </c>
      <c r="BU203" s="47">
        <v>3603</v>
      </c>
    </row>
    <row r="204" spans="1:73">
      <c r="A204" t="s">
        <v>522</v>
      </c>
      <c r="B204" t="s">
        <v>516</v>
      </c>
      <c r="C204" t="s">
        <v>507</v>
      </c>
      <c r="D204">
        <v>63</v>
      </c>
      <c r="F204" s="47">
        <v>18919</v>
      </c>
      <c r="G204" s="47">
        <v>7040</v>
      </c>
      <c r="H204" s="47">
        <v>4769</v>
      </c>
      <c r="I204" s="47">
        <v>7110</v>
      </c>
      <c r="J204" s="47">
        <v>7040</v>
      </c>
      <c r="K204" s="47">
        <v>11879</v>
      </c>
      <c r="L204" s="47">
        <v>2227</v>
      </c>
      <c r="M204" s="47">
        <v>16692</v>
      </c>
      <c r="N204" s="47">
        <v>8279</v>
      </c>
      <c r="O204" s="47">
        <v>7285</v>
      </c>
      <c r="P204" s="47">
        <v>3355</v>
      </c>
      <c r="Q204" s="47">
        <v>13038</v>
      </c>
      <c r="R204" s="47">
        <v>5881</v>
      </c>
      <c r="S204" s="47">
        <v>9739</v>
      </c>
      <c r="T204" s="47">
        <v>9180</v>
      </c>
      <c r="U204" s="47">
        <v>12810</v>
      </c>
      <c r="V204" s="47">
        <v>6109</v>
      </c>
      <c r="W204" s="47">
        <v>11852</v>
      </c>
      <c r="X204" s="47">
        <v>7067</v>
      </c>
      <c r="Y204" s="47">
        <v>2744</v>
      </c>
      <c r="Z204" s="47">
        <v>2623</v>
      </c>
      <c r="AA204" s="47">
        <v>13552</v>
      </c>
      <c r="AB204" s="47">
        <v>5367</v>
      </c>
      <c r="AC204" s="47">
        <v>13552</v>
      </c>
      <c r="AD204" s="47">
        <v>4266</v>
      </c>
      <c r="AE204" s="47">
        <v>8544</v>
      </c>
      <c r="AF204" s="47">
        <v>4840</v>
      </c>
      <c r="AG204" s="47">
        <v>7970</v>
      </c>
      <c r="AH204" s="47">
        <v>6413</v>
      </c>
      <c r="AI204" s="47">
        <v>6397</v>
      </c>
      <c r="AJ204" s="47">
        <v>1101</v>
      </c>
      <c r="AK204" s="47">
        <v>5008</v>
      </c>
      <c r="AL204" s="47">
        <v>2200</v>
      </c>
      <c r="AM204" s="47">
        <v>3909</v>
      </c>
      <c r="AN204" s="47">
        <v>3326</v>
      </c>
      <c r="AO204" s="47">
        <v>2783</v>
      </c>
      <c r="AP204" s="47">
        <v>4562</v>
      </c>
      <c r="AQ204" s="47">
        <v>7290</v>
      </c>
      <c r="AR204" s="47">
        <v>6479</v>
      </c>
      <c r="AS204" s="47">
        <v>5373</v>
      </c>
      <c r="AT204" s="47">
        <v>2478</v>
      </c>
      <c r="AU204" s="47">
        <v>4589</v>
      </c>
      <c r="AV204" s="47">
        <v>3260</v>
      </c>
      <c r="AW204" s="47">
        <v>3807</v>
      </c>
      <c r="AX204" s="47">
        <v>1753</v>
      </c>
      <c r="AY204" s="47">
        <v>3614</v>
      </c>
      <c r="AZ204" s="47">
        <v>2012</v>
      </c>
      <c r="BA204" s="47">
        <v>3355</v>
      </c>
      <c r="BB204" s="47">
        <v>5287</v>
      </c>
      <c r="BC204" s="47">
        <v>8265</v>
      </c>
      <c r="BD204" s="47">
        <v>7727</v>
      </c>
      <c r="BE204" s="47">
        <v>5825</v>
      </c>
      <c r="BF204" s="47">
        <v>2788</v>
      </c>
      <c r="BG204" s="47">
        <v>10250</v>
      </c>
      <c r="BH204" s="47">
        <v>6690</v>
      </c>
      <c r="BI204" s="47">
        <v>6348</v>
      </c>
      <c r="BJ204" s="47">
        <v>8432</v>
      </c>
      <c r="BK204" s="47">
        <v>4606</v>
      </c>
      <c r="BL204" s="47">
        <v>2579</v>
      </c>
      <c r="BM204" s="47">
        <v>3302</v>
      </c>
      <c r="BN204" s="47">
        <v>350</v>
      </c>
      <c r="BO204" s="47">
        <v>5531</v>
      </c>
      <c r="BP204" s="47">
        <v>1307</v>
      </c>
      <c r="BQ204" s="47">
        <v>4574</v>
      </c>
      <c r="BR204" s="47">
        <v>5039</v>
      </c>
      <c r="BS204" s="47">
        <v>4700</v>
      </c>
      <c r="BT204" s="47">
        <v>2001</v>
      </c>
      <c r="BU204" s="47">
        <v>7179</v>
      </c>
    </row>
    <row r="205" spans="1:73">
      <c r="A205" t="s">
        <v>522</v>
      </c>
      <c r="B205" t="s">
        <v>517</v>
      </c>
      <c r="C205" t="s">
        <v>0</v>
      </c>
      <c r="D205">
        <v>64</v>
      </c>
      <c r="F205" s="47">
        <v>82318</v>
      </c>
      <c r="G205" s="47">
        <v>33018</v>
      </c>
      <c r="H205" s="47">
        <v>21536</v>
      </c>
      <c r="I205" s="47">
        <v>27764</v>
      </c>
      <c r="J205" s="47">
        <v>33018</v>
      </c>
      <c r="K205" s="47">
        <v>49300</v>
      </c>
      <c r="L205" s="47">
        <v>5493</v>
      </c>
      <c r="M205" s="47">
        <v>76825</v>
      </c>
      <c r="N205" s="47">
        <v>33646</v>
      </c>
      <c r="O205" s="47">
        <v>32177</v>
      </c>
      <c r="P205" s="47">
        <v>16495</v>
      </c>
      <c r="Q205" s="47">
        <v>53950</v>
      </c>
      <c r="R205" s="47">
        <v>28368</v>
      </c>
      <c r="S205" s="47">
        <v>49108</v>
      </c>
      <c r="T205" s="47">
        <v>33210</v>
      </c>
      <c r="U205" s="47">
        <v>48041</v>
      </c>
      <c r="V205" s="47">
        <v>34277</v>
      </c>
      <c r="W205" s="47">
        <v>42609</v>
      </c>
      <c r="X205" s="47">
        <v>39709</v>
      </c>
      <c r="Y205" s="47">
        <v>26935</v>
      </c>
      <c r="Z205" s="47">
        <v>11133</v>
      </c>
      <c r="AA205" s="47">
        <v>44250</v>
      </c>
      <c r="AB205" s="47">
        <v>38068</v>
      </c>
      <c r="AC205" s="47">
        <v>44250</v>
      </c>
      <c r="AD205" s="47">
        <v>27236</v>
      </c>
      <c r="AE205" s="47">
        <v>20805</v>
      </c>
      <c r="AF205" s="47">
        <v>20595</v>
      </c>
      <c r="AG205" s="47">
        <v>27446</v>
      </c>
      <c r="AH205" s="47">
        <v>27787</v>
      </c>
      <c r="AI205" s="47">
        <v>20254</v>
      </c>
      <c r="AJ205" s="47">
        <v>10832</v>
      </c>
      <c r="AK205" s="47">
        <v>23445</v>
      </c>
      <c r="AL205" s="47">
        <v>12423</v>
      </c>
      <c r="AM205" s="47">
        <v>21854</v>
      </c>
      <c r="AN205" s="47">
        <v>21321</v>
      </c>
      <c r="AO205" s="47">
        <v>12956</v>
      </c>
      <c r="AP205" s="47">
        <v>17034</v>
      </c>
      <c r="AQ205" s="47">
        <v>25575</v>
      </c>
      <c r="AR205" s="47">
        <v>26282</v>
      </c>
      <c r="AS205" s="47">
        <v>16327</v>
      </c>
      <c r="AT205" s="47">
        <v>15984</v>
      </c>
      <c r="AU205" s="47">
        <v>23725</v>
      </c>
      <c r="AV205" s="47">
        <v>22826</v>
      </c>
      <c r="AW205" s="47">
        <v>16883</v>
      </c>
      <c r="AX205" s="47">
        <v>13755</v>
      </c>
      <c r="AY205" s="47">
        <v>24313</v>
      </c>
      <c r="AZ205" s="47">
        <v>20758</v>
      </c>
      <c r="BA205" s="47">
        <v>17310</v>
      </c>
      <c r="BB205" s="47">
        <v>19263</v>
      </c>
      <c r="BC205" s="47">
        <v>24987</v>
      </c>
      <c r="BD205" s="47">
        <v>28350</v>
      </c>
      <c r="BE205" s="47">
        <v>15900</v>
      </c>
      <c r="BF205" s="47">
        <v>19325</v>
      </c>
      <c r="BG205" s="47">
        <v>34625</v>
      </c>
      <c r="BH205" s="47">
        <v>30584</v>
      </c>
      <c r="BI205" s="47">
        <v>23366</v>
      </c>
      <c r="BJ205" s="47">
        <v>40754</v>
      </c>
      <c r="BK205" s="47">
        <v>13196</v>
      </c>
      <c r="BL205" s="47">
        <v>18743</v>
      </c>
      <c r="BM205" s="47">
        <v>9625</v>
      </c>
      <c r="BN205" s="47">
        <v>2434</v>
      </c>
      <c r="BO205" s="47">
        <v>25934</v>
      </c>
      <c r="BP205" s="47">
        <v>8354</v>
      </c>
      <c r="BQ205" s="47">
        <v>20014</v>
      </c>
      <c r="BR205" s="47">
        <v>26650</v>
      </c>
      <c r="BS205" s="47">
        <v>22458</v>
      </c>
      <c r="BT205" s="47">
        <v>6368</v>
      </c>
      <c r="BU205" s="47">
        <v>26842</v>
      </c>
    </row>
    <row r="206" spans="1:73">
      <c r="A206" t="s">
        <v>522</v>
      </c>
      <c r="B206" t="s">
        <v>517</v>
      </c>
      <c r="C206" t="s">
        <v>1</v>
      </c>
      <c r="D206">
        <v>65</v>
      </c>
      <c r="F206" s="47">
        <v>25734</v>
      </c>
      <c r="G206" s="47">
        <v>6380</v>
      </c>
      <c r="H206" s="47">
        <v>7422</v>
      </c>
      <c r="I206" s="47">
        <v>11932</v>
      </c>
      <c r="J206" s="47">
        <v>6380</v>
      </c>
      <c r="K206" s="47">
        <v>19354</v>
      </c>
      <c r="L206" s="47">
        <v>380</v>
      </c>
      <c r="M206" s="47">
        <v>25354</v>
      </c>
      <c r="N206" s="47">
        <v>7172</v>
      </c>
      <c r="O206" s="47">
        <v>12785</v>
      </c>
      <c r="P206" s="47">
        <v>5777</v>
      </c>
      <c r="Q206" s="47">
        <v>15288</v>
      </c>
      <c r="R206" s="47">
        <v>10446</v>
      </c>
      <c r="S206" s="47">
        <v>11920</v>
      </c>
      <c r="T206" s="47">
        <v>13814</v>
      </c>
      <c r="U206" s="47">
        <v>13379</v>
      </c>
      <c r="V206" s="47">
        <v>12355</v>
      </c>
      <c r="W206" s="47">
        <v>14405</v>
      </c>
      <c r="X206" s="47">
        <v>11329</v>
      </c>
      <c r="Y206" s="47">
        <v>4565</v>
      </c>
      <c r="Z206" s="47">
        <v>2185</v>
      </c>
      <c r="AA206" s="47">
        <v>18984</v>
      </c>
      <c r="AB206" s="47">
        <v>6750</v>
      </c>
      <c r="AC206" s="47">
        <v>18984</v>
      </c>
      <c r="AD206" s="47">
        <v>4941</v>
      </c>
      <c r="AE206" s="47">
        <v>8438</v>
      </c>
      <c r="AF206" s="47">
        <v>3738</v>
      </c>
      <c r="AG206" s="47">
        <v>9641</v>
      </c>
      <c r="AH206" s="47">
        <v>6100</v>
      </c>
      <c r="AI206" s="47">
        <v>7279</v>
      </c>
      <c r="AJ206" s="47">
        <v>1809</v>
      </c>
      <c r="AK206" s="47">
        <v>10546</v>
      </c>
      <c r="AL206" s="47">
        <v>2642</v>
      </c>
      <c r="AM206" s="47">
        <v>9713</v>
      </c>
      <c r="AN206" s="47">
        <v>5820</v>
      </c>
      <c r="AO206" s="47">
        <v>6535</v>
      </c>
      <c r="AP206" s="47">
        <v>3327</v>
      </c>
      <c r="AQ206" s="47">
        <v>11078</v>
      </c>
      <c r="AR206" s="47">
        <v>6687</v>
      </c>
      <c r="AS206" s="47">
        <v>7718</v>
      </c>
      <c r="AT206" s="47">
        <v>3053</v>
      </c>
      <c r="AU206" s="47">
        <v>8276</v>
      </c>
      <c r="AV206" s="47">
        <v>5233</v>
      </c>
      <c r="AW206" s="47">
        <v>6096</v>
      </c>
      <c r="AX206" s="47">
        <v>1791</v>
      </c>
      <c r="AY206" s="47">
        <v>4959</v>
      </c>
      <c r="AZ206" s="47">
        <v>2619</v>
      </c>
      <c r="BA206" s="47">
        <v>4131</v>
      </c>
      <c r="BB206" s="47">
        <v>4589</v>
      </c>
      <c r="BC206" s="47">
        <v>14395</v>
      </c>
      <c r="BD206" s="47">
        <v>9301</v>
      </c>
      <c r="BE206" s="47">
        <v>9683</v>
      </c>
      <c r="BF206" s="47">
        <v>2998</v>
      </c>
      <c r="BG206" s="47">
        <v>12290</v>
      </c>
      <c r="BH206" s="47">
        <v>5854</v>
      </c>
      <c r="BI206" s="47">
        <v>9434</v>
      </c>
      <c r="BJ206" s="47">
        <v>9298</v>
      </c>
      <c r="BK206" s="47">
        <v>5990</v>
      </c>
      <c r="BL206" s="47">
        <v>3752</v>
      </c>
      <c r="BM206" s="47">
        <v>6694</v>
      </c>
      <c r="BN206" s="47">
        <v>526</v>
      </c>
      <c r="BO206" s="47">
        <v>9920</v>
      </c>
      <c r="BP206" s="47">
        <v>2622</v>
      </c>
      <c r="BQ206" s="47">
        <v>7824</v>
      </c>
      <c r="BR206" s="47">
        <v>4525</v>
      </c>
      <c r="BS206" s="47">
        <v>7395</v>
      </c>
      <c r="BT206" s="47">
        <v>1855</v>
      </c>
      <c r="BU206" s="47">
        <v>11959</v>
      </c>
    </row>
    <row r="207" spans="1:73">
      <c r="A207" t="s">
        <v>522</v>
      </c>
      <c r="B207" t="s">
        <v>517</v>
      </c>
      <c r="C207" t="s">
        <v>505</v>
      </c>
      <c r="D207">
        <v>66</v>
      </c>
      <c r="F207" s="47">
        <v>66992</v>
      </c>
      <c r="G207" s="47">
        <v>25400</v>
      </c>
      <c r="H207" s="47">
        <v>17664</v>
      </c>
      <c r="I207" s="47">
        <v>23928</v>
      </c>
      <c r="J207" s="47">
        <v>25400</v>
      </c>
      <c r="K207" s="47">
        <v>41592</v>
      </c>
      <c r="L207" s="47">
        <v>4713</v>
      </c>
      <c r="M207" s="47">
        <v>62279</v>
      </c>
      <c r="N207" s="47">
        <v>24156</v>
      </c>
      <c r="O207" s="47">
        <v>26226</v>
      </c>
      <c r="P207" s="47">
        <v>16610</v>
      </c>
      <c r="Q207" s="47">
        <v>40195</v>
      </c>
      <c r="R207" s="47">
        <v>26797</v>
      </c>
      <c r="S207" s="47">
        <v>39167</v>
      </c>
      <c r="T207" s="47">
        <v>27825</v>
      </c>
      <c r="U207" s="47">
        <v>43096</v>
      </c>
      <c r="V207" s="47">
        <v>23896</v>
      </c>
      <c r="W207" s="47">
        <v>29528</v>
      </c>
      <c r="X207" s="47">
        <v>37464</v>
      </c>
      <c r="Y207" s="47">
        <v>24446</v>
      </c>
      <c r="Z207" s="47">
        <v>11006</v>
      </c>
      <c r="AA207" s="47">
        <v>31540</v>
      </c>
      <c r="AB207" s="47">
        <v>35452</v>
      </c>
      <c r="AC207" s="47">
        <v>31540</v>
      </c>
      <c r="AD207" s="47">
        <v>25699</v>
      </c>
      <c r="AE207" s="47">
        <v>17397</v>
      </c>
      <c r="AF207" s="47">
        <v>16848</v>
      </c>
      <c r="AG207" s="47">
        <v>26248</v>
      </c>
      <c r="AH207" s="47">
        <v>24168</v>
      </c>
      <c r="AI207" s="47">
        <v>18928</v>
      </c>
      <c r="AJ207" s="47">
        <v>9753</v>
      </c>
      <c r="AK207" s="47">
        <v>14143</v>
      </c>
      <c r="AL207" s="47">
        <v>8552</v>
      </c>
      <c r="AM207" s="47">
        <v>15344</v>
      </c>
      <c r="AN207" s="47">
        <v>14999</v>
      </c>
      <c r="AO207" s="47">
        <v>8897</v>
      </c>
      <c r="AP207" s="47">
        <v>12142</v>
      </c>
      <c r="AQ207" s="47">
        <v>17386</v>
      </c>
      <c r="AR207" s="47">
        <v>18238</v>
      </c>
      <c r="AS207" s="47">
        <v>11290</v>
      </c>
      <c r="AT207" s="47">
        <v>13258</v>
      </c>
      <c r="AU207" s="47">
        <v>24206</v>
      </c>
      <c r="AV207" s="47">
        <v>20929</v>
      </c>
      <c r="AW207" s="47">
        <v>16535</v>
      </c>
      <c r="AX207" s="47">
        <v>11372</v>
      </c>
      <c r="AY207" s="47">
        <v>24080</v>
      </c>
      <c r="AZ207" s="47">
        <v>18881</v>
      </c>
      <c r="BA207" s="47">
        <v>16571</v>
      </c>
      <c r="BB207" s="47">
        <v>14028</v>
      </c>
      <c r="BC207" s="47">
        <v>17512</v>
      </c>
      <c r="BD207" s="47">
        <v>20286</v>
      </c>
      <c r="BE207" s="47">
        <v>11254</v>
      </c>
      <c r="BF207" s="47">
        <v>15524</v>
      </c>
      <c r="BG207" s="47">
        <v>24671</v>
      </c>
      <c r="BH207" s="47">
        <v>23149</v>
      </c>
      <c r="BI207" s="47">
        <v>17046</v>
      </c>
      <c r="BJ207" s="47">
        <v>30576</v>
      </c>
      <c r="BK207" s="47">
        <v>9619</v>
      </c>
      <c r="BL207" s="47">
        <v>19928</v>
      </c>
      <c r="BM207" s="47">
        <v>6869</v>
      </c>
      <c r="BN207" s="47">
        <v>2251</v>
      </c>
      <c r="BO207" s="47">
        <v>24546</v>
      </c>
      <c r="BP207" s="47">
        <v>8591</v>
      </c>
      <c r="BQ207" s="47">
        <v>18206</v>
      </c>
      <c r="BR207" s="47">
        <v>20460</v>
      </c>
      <c r="BS207" s="47">
        <v>18707</v>
      </c>
      <c r="BT207" s="47">
        <v>4940</v>
      </c>
      <c r="BU207" s="47">
        <v>22885</v>
      </c>
    </row>
    <row r="208" spans="1:73">
      <c r="A208" t="s">
        <v>522</v>
      </c>
      <c r="B208" t="s">
        <v>517</v>
      </c>
      <c r="C208" t="s">
        <v>74</v>
      </c>
      <c r="D208">
        <v>67</v>
      </c>
      <c r="F208" s="47">
        <v>5448</v>
      </c>
      <c r="G208" s="47">
        <v>1462</v>
      </c>
      <c r="H208" s="47">
        <v>1388</v>
      </c>
      <c r="I208" s="47">
        <v>2598</v>
      </c>
      <c r="J208" s="47">
        <v>1462</v>
      </c>
      <c r="K208" s="47">
        <v>3986</v>
      </c>
      <c r="L208" s="47">
        <v>395</v>
      </c>
      <c r="M208" s="47">
        <v>5053</v>
      </c>
      <c r="N208" s="47">
        <v>1518</v>
      </c>
      <c r="O208" s="47">
        <v>2212</v>
      </c>
      <c r="P208" s="47">
        <v>1718</v>
      </c>
      <c r="Q208" s="47">
        <v>2850</v>
      </c>
      <c r="R208" s="47">
        <v>2598</v>
      </c>
      <c r="S208" s="47">
        <v>2750</v>
      </c>
      <c r="T208" s="47">
        <v>2698</v>
      </c>
      <c r="U208" s="47">
        <v>3027</v>
      </c>
      <c r="V208" s="47">
        <v>2421</v>
      </c>
      <c r="W208" s="47">
        <v>2689</v>
      </c>
      <c r="X208" s="47">
        <v>2759</v>
      </c>
      <c r="Y208" s="47">
        <v>1948</v>
      </c>
      <c r="Z208" s="47">
        <v>744</v>
      </c>
      <c r="AA208" s="47">
        <v>2756</v>
      </c>
      <c r="AB208" s="47">
        <v>2692</v>
      </c>
      <c r="AC208" s="47">
        <v>2756</v>
      </c>
      <c r="AD208" s="47">
        <v>1697</v>
      </c>
      <c r="AE208" s="47">
        <v>1330</v>
      </c>
      <c r="AF208" s="47">
        <v>832</v>
      </c>
      <c r="AG208" s="47">
        <v>2195</v>
      </c>
      <c r="AH208" s="47">
        <v>1385</v>
      </c>
      <c r="AI208" s="47">
        <v>1642</v>
      </c>
      <c r="AJ208" s="47">
        <v>995</v>
      </c>
      <c r="AK208" s="47">
        <v>1426</v>
      </c>
      <c r="AL208" s="47">
        <v>630</v>
      </c>
      <c r="AM208" s="47">
        <v>1791</v>
      </c>
      <c r="AN208" s="47">
        <v>1365</v>
      </c>
      <c r="AO208" s="47">
        <v>1056</v>
      </c>
      <c r="AP208" s="47">
        <v>907</v>
      </c>
      <c r="AQ208" s="47">
        <v>1782</v>
      </c>
      <c r="AR208" s="47">
        <v>1514</v>
      </c>
      <c r="AS208" s="47">
        <v>1175</v>
      </c>
      <c r="AT208" s="47">
        <v>555</v>
      </c>
      <c r="AU208" s="47">
        <v>2204</v>
      </c>
      <c r="AV208" s="47">
        <v>1236</v>
      </c>
      <c r="AW208" s="47">
        <v>1523</v>
      </c>
      <c r="AX208" s="47">
        <v>474</v>
      </c>
      <c r="AY208" s="47">
        <v>2218</v>
      </c>
      <c r="AZ208" s="47">
        <v>1190</v>
      </c>
      <c r="BA208" s="47">
        <v>1502</v>
      </c>
      <c r="BB208" s="47">
        <v>988</v>
      </c>
      <c r="BC208" s="47">
        <v>1768</v>
      </c>
      <c r="BD208" s="47">
        <v>1560</v>
      </c>
      <c r="BE208" s="47">
        <v>1196</v>
      </c>
      <c r="BF208" s="47">
        <v>854</v>
      </c>
      <c r="BG208" s="47">
        <v>1996</v>
      </c>
      <c r="BH208" s="47">
        <v>1348</v>
      </c>
      <c r="BI208" s="47">
        <v>1502</v>
      </c>
      <c r="BJ208" s="47">
        <v>1930</v>
      </c>
      <c r="BK208" s="47">
        <v>920</v>
      </c>
      <c r="BL208" s="47">
        <v>1838</v>
      </c>
      <c r="BM208" s="47">
        <v>760</v>
      </c>
      <c r="BN208" s="47">
        <v>114</v>
      </c>
      <c r="BO208" s="47">
        <v>2484</v>
      </c>
      <c r="BP208" s="47">
        <v>820</v>
      </c>
      <c r="BQ208" s="47">
        <v>1778</v>
      </c>
      <c r="BR208" s="47">
        <v>1101</v>
      </c>
      <c r="BS208" s="47">
        <v>1649</v>
      </c>
      <c r="BT208" s="47">
        <v>361</v>
      </c>
      <c r="BU208" s="47">
        <v>2337</v>
      </c>
    </row>
    <row r="209" spans="1:73">
      <c r="A209" t="s">
        <v>522</v>
      </c>
      <c r="B209" t="s">
        <v>517</v>
      </c>
      <c r="C209" t="s">
        <v>65</v>
      </c>
      <c r="D209">
        <v>68</v>
      </c>
      <c r="F209" s="47">
        <v>47567</v>
      </c>
      <c r="G209" s="47">
        <v>23271</v>
      </c>
      <c r="H209" s="47">
        <v>10715</v>
      </c>
      <c r="I209" s="47">
        <v>13581</v>
      </c>
      <c r="J209" s="47">
        <v>23271</v>
      </c>
      <c r="K209" s="47">
        <v>24296</v>
      </c>
      <c r="L209" s="47">
        <v>12501</v>
      </c>
      <c r="M209" s="47">
        <v>35066</v>
      </c>
      <c r="N209" s="47">
        <v>28486</v>
      </c>
      <c r="O209" s="47">
        <v>13979</v>
      </c>
      <c r="P209" s="47">
        <v>5102</v>
      </c>
      <c r="Q209" s="47">
        <v>37945</v>
      </c>
      <c r="R209" s="47">
        <v>9622</v>
      </c>
      <c r="S209" s="47">
        <v>31020</v>
      </c>
      <c r="T209" s="47">
        <v>16547</v>
      </c>
      <c r="U209" s="47">
        <v>20800</v>
      </c>
      <c r="V209" s="47">
        <v>26767</v>
      </c>
      <c r="W209" s="47">
        <v>31759</v>
      </c>
      <c r="X209" s="47">
        <v>15808</v>
      </c>
      <c r="Y209" s="47">
        <v>6986</v>
      </c>
      <c r="Z209" s="47">
        <v>4580</v>
      </c>
      <c r="AA209" s="47">
        <v>36001</v>
      </c>
      <c r="AB209" s="47">
        <v>11566</v>
      </c>
      <c r="AC209" s="47">
        <v>36001</v>
      </c>
      <c r="AD209" s="47">
        <v>7288</v>
      </c>
      <c r="AE209" s="47">
        <v>13512</v>
      </c>
      <c r="AF209" s="47">
        <v>11169</v>
      </c>
      <c r="AG209" s="47">
        <v>9631</v>
      </c>
      <c r="AH209" s="47">
        <v>13649</v>
      </c>
      <c r="AI209" s="47">
        <v>7151</v>
      </c>
      <c r="AJ209" s="47">
        <v>4278</v>
      </c>
      <c r="AK209" s="47">
        <v>22489</v>
      </c>
      <c r="AL209" s="47">
        <v>12102</v>
      </c>
      <c r="AM209" s="47">
        <v>14665</v>
      </c>
      <c r="AN209" s="47">
        <v>17371</v>
      </c>
      <c r="AO209" s="47">
        <v>9396</v>
      </c>
      <c r="AP209" s="47">
        <v>15299</v>
      </c>
      <c r="AQ209" s="47">
        <v>16460</v>
      </c>
      <c r="AR209" s="47">
        <v>21117</v>
      </c>
      <c r="AS209" s="47">
        <v>10642</v>
      </c>
      <c r="AT209" s="47">
        <v>7972</v>
      </c>
      <c r="AU209" s="47">
        <v>7836</v>
      </c>
      <c r="AV209" s="47">
        <v>9903</v>
      </c>
      <c r="AW209" s="47">
        <v>5905</v>
      </c>
      <c r="AX209" s="47">
        <v>5056</v>
      </c>
      <c r="AY209" s="47">
        <v>6510</v>
      </c>
      <c r="AZ209" s="47">
        <v>6254</v>
      </c>
      <c r="BA209" s="47">
        <v>5312</v>
      </c>
      <c r="BB209" s="47">
        <v>18215</v>
      </c>
      <c r="BC209" s="47">
        <v>17786</v>
      </c>
      <c r="BD209" s="47">
        <v>24766</v>
      </c>
      <c r="BE209" s="47">
        <v>11235</v>
      </c>
      <c r="BF209" s="47">
        <v>6757</v>
      </c>
      <c r="BG209" s="47">
        <v>31188</v>
      </c>
      <c r="BH209" s="47">
        <v>22460</v>
      </c>
      <c r="BI209" s="47">
        <v>15485</v>
      </c>
      <c r="BJ209" s="47">
        <v>28871</v>
      </c>
      <c r="BK209" s="47">
        <v>9074</v>
      </c>
      <c r="BL209" s="47">
        <v>4809</v>
      </c>
      <c r="BM209" s="47">
        <v>4813</v>
      </c>
      <c r="BN209" s="47">
        <v>811</v>
      </c>
      <c r="BO209" s="47">
        <v>8811</v>
      </c>
      <c r="BP209" s="47">
        <v>2149</v>
      </c>
      <c r="BQ209" s="47">
        <v>7473</v>
      </c>
      <c r="BR209" s="47">
        <v>19521</v>
      </c>
      <c r="BS209" s="47">
        <v>11499</v>
      </c>
      <c r="BT209" s="47">
        <v>3750</v>
      </c>
      <c r="BU209" s="47">
        <v>12797</v>
      </c>
    </row>
    <row r="210" spans="1:73">
      <c r="A210" t="s">
        <v>522</v>
      </c>
      <c r="B210" t="s">
        <v>517</v>
      </c>
      <c r="C210" t="s">
        <v>506</v>
      </c>
      <c r="D210">
        <v>69</v>
      </c>
      <c r="F210" s="47">
        <v>25090</v>
      </c>
      <c r="G210" s="47">
        <v>8337</v>
      </c>
      <c r="H210" s="47">
        <v>5845</v>
      </c>
      <c r="I210" s="47">
        <v>10908</v>
      </c>
      <c r="J210" s="47">
        <v>8337</v>
      </c>
      <c r="K210" s="47">
        <v>16753</v>
      </c>
      <c r="L210" s="47">
        <v>2515</v>
      </c>
      <c r="M210" s="47">
        <v>22575</v>
      </c>
      <c r="N210" s="47">
        <v>10557</v>
      </c>
      <c r="O210" s="47">
        <v>8840</v>
      </c>
      <c r="P210" s="47">
        <v>5693</v>
      </c>
      <c r="Q210" s="47">
        <v>16025</v>
      </c>
      <c r="R210" s="47">
        <v>9065</v>
      </c>
      <c r="S210" s="47">
        <v>13900</v>
      </c>
      <c r="T210" s="47">
        <v>11190</v>
      </c>
      <c r="U210" s="47">
        <v>13857</v>
      </c>
      <c r="V210" s="47">
        <v>11233</v>
      </c>
      <c r="W210" s="47">
        <v>13422</v>
      </c>
      <c r="X210" s="47">
        <v>11668</v>
      </c>
      <c r="Y210" s="47">
        <v>7131</v>
      </c>
      <c r="Z210" s="47">
        <v>2798</v>
      </c>
      <c r="AA210" s="47">
        <v>15161</v>
      </c>
      <c r="AB210" s="47">
        <v>9929</v>
      </c>
      <c r="AC210" s="47">
        <v>15161</v>
      </c>
      <c r="AD210" s="47">
        <v>7615</v>
      </c>
      <c r="AE210" s="47">
        <v>6242</v>
      </c>
      <c r="AF210" s="47">
        <v>5043</v>
      </c>
      <c r="AG210" s="47">
        <v>8814</v>
      </c>
      <c r="AH210" s="47">
        <v>7129</v>
      </c>
      <c r="AI210" s="47">
        <v>6728</v>
      </c>
      <c r="AJ210" s="47">
        <v>2314</v>
      </c>
      <c r="AK210" s="47">
        <v>8919</v>
      </c>
      <c r="AL210" s="47">
        <v>3294</v>
      </c>
      <c r="AM210" s="47">
        <v>7939</v>
      </c>
      <c r="AN210" s="47">
        <v>6771</v>
      </c>
      <c r="AO210" s="47">
        <v>4462</v>
      </c>
      <c r="AP210" s="47">
        <v>4233</v>
      </c>
      <c r="AQ210" s="47">
        <v>9189</v>
      </c>
      <c r="AR210" s="47">
        <v>8039</v>
      </c>
      <c r="AS210" s="47">
        <v>5383</v>
      </c>
      <c r="AT210" s="47">
        <v>4104</v>
      </c>
      <c r="AU210" s="47">
        <v>7564</v>
      </c>
      <c r="AV210" s="47">
        <v>5861</v>
      </c>
      <c r="AW210" s="47">
        <v>5807</v>
      </c>
      <c r="AX210" s="47">
        <v>2983</v>
      </c>
      <c r="AY210" s="47">
        <v>6946</v>
      </c>
      <c r="AZ210" s="47">
        <v>4335</v>
      </c>
      <c r="BA210" s="47">
        <v>5594</v>
      </c>
      <c r="BB210" s="47">
        <v>5354</v>
      </c>
      <c r="BC210" s="47">
        <v>9807</v>
      </c>
      <c r="BD210" s="47">
        <v>9565</v>
      </c>
      <c r="BE210" s="47">
        <v>5596</v>
      </c>
      <c r="BF210" s="47">
        <v>4163</v>
      </c>
      <c r="BG210" s="47">
        <v>11862</v>
      </c>
      <c r="BH210" s="47">
        <v>7715</v>
      </c>
      <c r="BI210" s="47">
        <v>8310</v>
      </c>
      <c r="BJ210" s="47">
        <v>12024</v>
      </c>
      <c r="BK210" s="47">
        <v>4001</v>
      </c>
      <c r="BL210" s="47">
        <v>5766</v>
      </c>
      <c r="BM210" s="47">
        <v>3299</v>
      </c>
      <c r="BN210" s="47">
        <v>622</v>
      </c>
      <c r="BO210" s="47">
        <v>8443</v>
      </c>
      <c r="BP210" s="47">
        <v>1876</v>
      </c>
      <c r="BQ210" s="47">
        <v>7189</v>
      </c>
      <c r="BR210" s="47">
        <v>6772</v>
      </c>
      <c r="BS210" s="47">
        <v>7128</v>
      </c>
      <c r="BT210" s="47">
        <v>1565</v>
      </c>
      <c r="BU210" s="47">
        <v>9625</v>
      </c>
    </row>
    <row r="211" spans="1:73">
      <c r="A211" t="s">
        <v>522</v>
      </c>
      <c r="B211" t="s">
        <v>517</v>
      </c>
      <c r="C211" t="s">
        <v>507</v>
      </c>
      <c r="D211">
        <v>70</v>
      </c>
      <c r="F211" s="47">
        <v>35115</v>
      </c>
      <c r="G211" s="47">
        <v>12545</v>
      </c>
      <c r="H211" s="47">
        <v>8936</v>
      </c>
      <c r="I211" s="47">
        <v>13634</v>
      </c>
      <c r="J211" s="47">
        <v>12545</v>
      </c>
      <c r="K211" s="47">
        <v>22570</v>
      </c>
      <c r="L211" s="47">
        <v>3028</v>
      </c>
      <c r="M211" s="47">
        <v>32087</v>
      </c>
      <c r="N211" s="47">
        <v>14363</v>
      </c>
      <c r="O211" s="47">
        <v>13512</v>
      </c>
      <c r="P211" s="47">
        <v>7240</v>
      </c>
      <c r="Q211" s="47">
        <v>22979</v>
      </c>
      <c r="R211" s="47">
        <v>12136</v>
      </c>
      <c r="S211" s="47">
        <v>18944</v>
      </c>
      <c r="T211" s="47">
        <v>16171</v>
      </c>
      <c r="U211" s="47">
        <v>21148</v>
      </c>
      <c r="V211" s="47">
        <v>13967</v>
      </c>
      <c r="W211" s="47">
        <v>18562</v>
      </c>
      <c r="X211" s="47">
        <v>16553</v>
      </c>
      <c r="Y211" s="47">
        <v>8202</v>
      </c>
      <c r="Z211" s="47">
        <v>4837</v>
      </c>
      <c r="AA211" s="47">
        <v>22076</v>
      </c>
      <c r="AB211" s="47">
        <v>13039</v>
      </c>
      <c r="AC211" s="47">
        <v>22076</v>
      </c>
      <c r="AD211" s="47">
        <v>9709</v>
      </c>
      <c r="AE211" s="47">
        <v>11439</v>
      </c>
      <c r="AF211" s="47">
        <v>7845</v>
      </c>
      <c r="AG211" s="47">
        <v>13303</v>
      </c>
      <c r="AH211" s="47">
        <v>10963</v>
      </c>
      <c r="AI211" s="47">
        <v>10185</v>
      </c>
      <c r="AJ211" s="47">
        <v>3330</v>
      </c>
      <c r="AK211" s="47">
        <v>10637</v>
      </c>
      <c r="AL211" s="47">
        <v>4700</v>
      </c>
      <c r="AM211" s="47">
        <v>9267</v>
      </c>
      <c r="AN211" s="47">
        <v>7981</v>
      </c>
      <c r="AO211" s="47">
        <v>5986</v>
      </c>
      <c r="AP211" s="47">
        <v>6797</v>
      </c>
      <c r="AQ211" s="47">
        <v>11765</v>
      </c>
      <c r="AR211" s="47">
        <v>10487</v>
      </c>
      <c r="AS211" s="47">
        <v>8075</v>
      </c>
      <c r="AT211" s="47">
        <v>5748</v>
      </c>
      <c r="AU211" s="47">
        <v>10805</v>
      </c>
      <c r="AV211" s="47">
        <v>8457</v>
      </c>
      <c r="AW211" s="47">
        <v>8096</v>
      </c>
      <c r="AX211" s="47">
        <v>4187</v>
      </c>
      <c r="AY211" s="47">
        <v>8852</v>
      </c>
      <c r="AZ211" s="47">
        <v>6053</v>
      </c>
      <c r="BA211" s="47">
        <v>6986</v>
      </c>
      <c r="BB211" s="47">
        <v>8358</v>
      </c>
      <c r="BC211" s="47">
        <v>13718</v>
      </c>
      <c r="BD211" s="47">
        <v>12891</v>
      </c>
      <c r="BE211" s="47">
        <v>9185</v>
      </c>
      <c r="BF211" s="47">
        <v>6299</v>
      </c>
      <c r="BG211" s="47">
        <v>16680</v>
      </c>
      <c r="BH211" s="47">
        <v>11770</v>
      </c>
      <c r="BI211" s="47">
        <v>11209</v>
      </c>
      <c r="BJ211" s="47">
        <v>15900</v>
      </c>
      <c r="BK211" s="47">
        <v>7079</v>
      </c>
      <c r="BL211" s="47">
        <v>6740</v>
      </c>
      <c r="BM211" s="47">
        <v>5396</v>
      </c>
      <c r="BN211" s="47">
        <v>775</v>
      </c>
      <c r="BO211" s="47">
        <v>11361</v>
      </c>
      <c r="BP211" s="47">
        <v>3044</v>
      </c>
      <c r="BQ211" s="47">
        <v>9092</v>
      </c>
      <c r="BR211" s="47">
        <v>9683</v>
      </c>
      <c r="BS211" s="47">
        <v>9261</v>
      </c>
      <c r="BT211" s="47">
        <v>2862</v>
      </c>
      <c r="BU211" s="47">
        <v>13309</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dimension ref="A1:BU211"/>
  <sheetViews>
    <sheetView zoomScale="80" zoomScaleNormal="80" zoomScalePageLayoutView="80" workbookViewId="0">
      <selection activeCell="B1" sqref="B1:J1"/>
    </sheetView>
  </sheetViews>
  <sheetFormatPr defaultColWidth="8.85546875" defaultRowHeight="15"/>
  <cols>
    <col min="1" max="1" width="14" bestFit="1" customWidth="1"/>
    <col min="2" max="2" width="11.7109375" bestFit="1" customWidth="1"/>
    <col min="3" max="3" width="9.7109375" bestFit="1" customWidth="1"/>
    <col min="4" max="4" width="4.85546875" bestFit="1" customWidth="1"/>
    <col min="5" max="5" width="20.7109375" bestFit="1" customWidth="1"/>
    <col min="6" max="73" width="20.7109375" customWidth="1"/>
  </cols>
  <sheetData>
    <row r="1" spans="1:73" s="5" customFormat="1">
      <c r="A1" s="68" t="s">
        <v>191</v>
      </c>
      <c r="B1" s="68" t="s">
        <v>5</v>
      </c>
      <c r="C1" s="68" t="s">
        <v>85</v>
      </c>
      <c r="D1" s="68" t="s">
        <v>192</v>
      </c>
      <c r="E1" s="68" t="str">
        <f>CONCATENATE(B1,C1)</f>
        <v>RegionMethod</v>
      </c>
      <c r="F1" s="68" t="s">
        <v>77</v>
      </c>
      <c r="G1" s="68" t="s">
        <v>193</v>
      </c>
      <c r="H1" s="68" t="s">
        <v>194</v>
      </c>
      <c r="I1" s="68" t="s">
        <v>195</v>
      </c>
      <c r="J1" s="68" t="s">
        <v>196</v>
      </c>
      <c r="K1" s="68" t="s">
        <v>197</v>
      </c>
      <c r="L1" s="68" t="s">
        <v>138</v>
      </c>
      <c r="M1" s="68" t="s">
        <v>139</v>
      </c>
      <c r="N1" s="68" t="s">
        <v>152</v>
      </c>
      <c r="O1" s="68" t="s">
        <v>153</v>
      </c>
      <c r="P1" s="68" t="s">
        <v>151</v>
      </c>
      <c r="Q1" s="68" t="s">
        <v>198</v>
      </c>
      <c r="R1" s="68" t="s">
        <v>199</v>
      </c>
      <c r="S1" s="68" t="s">
        <v>200</v>
      </c>
      <c r="T1" s="68" t="s">
        <v>190</v>
      </c>
      <c r="U1" s="68" t="s">
        <v>88</v>
      </c>
      <c r="V1" s="68" t="s">
        <v>140</v>
      </c>
      <c r="W1" s="68" t="s">
        <v>89</v>
      </c>
      <c r="X1" s="68" t="s">
        <v>90</v>
      </c>
      <c r="Y1" s="68" t="s">
        <v>201</v>
      </c>
      <c r="Z1" s="68" t="s">
        <v>92</v>
      </c>
      <c r="AA1" s="68" t="s">
        <v>91</v>
      </c>
      <c r="AB1" s="68" t="s">
        <v>202</v>
      </c>
      <c r="AC1" s="68" t="s">
        <v>203</v>
      </c>
      <c r="AD1" s="68" t="s">
        <v>204</v>
      </c>
      <c r="AE1" s="68" t="s">
        <v>205</v>
      </c>
      <c r="AF1" s="68" t="s">
        <v>206</v>
      </c>
      <c r="AG1" s="68" t="s">
        <v>207</v>
      </c>
      <c r="AH1" s="68" t="s">
        <v>208</v>
      </c>
      <c r="AI1" s="68" t="s">
        <v>209</v>
      </c>
      <c r="AJ1" s="68" t="s">
        <v>210</v>
      </c>
      <c r="AK1" s="68" t="s">
        <v>211</v>
      </c>
      <c r="AL1" s="68" t="s">
        <v>212</v>
      </c>
      <c r="AM1" s="68" t="s">
        <v>213</v>
      </c>
      <c r="AN1" s="68" t="s">
        <v>214</v>
      </c>
      <c r="AO1" s="68" t="s">
        <v>215</v>
      </c>
      <c r="AP1" s="68" t="s">
        <v>216</v>
      </c>
      <c r="AQ1" s="68" t="s">
        <v>217</v>
      </c>
      <c r="AR1" s="68" t="s">
        <v>218</v>
      </c>
      <c r="AS1" s="68" t="s">
        <v>219</v>
      </c>
      <c r="AT1" s="68" t="s">
        <v>220</v>
      </c>
      <c r="AU1" s="68" t="s">
        <v>221</v>
      </c>
      <c r="AV1" s="68" t="s">
        <v>222</v>
      </c>
      <c r="AW1" s="68" t="s">
        <v>223</v>
      </c>
      <c r="AX1" s="68" t="s">
        <v>224</v>
      </c>
      <c r="AY1" s="68" t="s">
        <v>225</v>
      </c>
      <c r="AZ1" s="68" t="s">
        <v>226</v>
      </c>
      <c r="BA1" s="68" t="s">
        <v>227</v>
      </c>
      <c r="BB1" s="68" t="s">
        <v>228</v>
      </c>
      <c r="BC1" s="68" t="s">
        <v>229</v>
      </c>
      <c r="BD1" s="68" t="s">
        <v>230</v>
      </c>
      <c r="BE1" s="68" t="s">
        <v>231</v>
      </c>
      <c r="BF1" s="68" t="s">
        <v>232</v>
      </c>
      <c r="BG1" s="68" t="s">
        <v>233</v>
      </c>
      <c r="BH1" s="68" t="s">
        <v>234</v>
      </c>
      <c r="BI1" s="68" t="s">
        <v>235</v>
      </c>
      <c r="BJ1" s="68" t="s">
        <v>236</v>
      </c>
      <c r="BK1" s="68" t="s">
        <v>237</v>
      </c>
      <c r="BL1" s="68" t="s">
        <v>238</v>
      </c>
      <c r="BM1" s="68" t="s">
        <v>239</v>
      </c>
      <c r="BN1" s="68" t="s">
        <v>240</v>
      </c>
      <c r="BO1" s="68" t="s">
        <v>241</v>
      </c>
      <c r="BP1" s="68" t="s">
        <v>242</v>
      </c>
      <c r="BQ1" s="68" t="s">
        <v>243</v>
      </c>
      <c r="BR1" s="68" t="s">
        <v>244</v>
      </c>
      <c r="BS1" s="68" t="s">
        <v>245</v>
      </c>
      <c r="BT1" s="68" t="s">
        <v>246</v>
      </c>
      <c r="BU1" s="68" t="s">
        <v>247</v>
      </c>
    </row>
    <row r="2" spans="1:73">
      <c r="A2" t="s">
        <v>523</v>
      </c>
      <c r="B2" t="s">
        <v>504</v>
      </c>
      <c r="C2" t="s">
        <v>0</v>
      </c>
      <c r="D2">
        <v>1</v>
      </c>
      <c r="E2" s="69" t="str">
        <f>CONCATENATE(B2,C2)</f>
        <v>EAfricaPill</v>
      </c>
      <c r="F2" s="47">
        <v>8.7543000000000006</v>
      </c>
      <c r="G2" s="47">
        <v>10.819100000000001</v>
      </c>
      <c r="H2" s="47">
        <v>8.9308999999999994</v>
      </c>
      <c r="I2" s="47">
        <v>6.4344000000000001</v>
      </c>
      <c r="J2" s="47">
        <v>10.819100000000001</v>
      </c>
      <c r="K2" s="47">
        <v>7.5820999999999996</v>
      </c>
      <c r="L2" s="47">
        <v>9.0997000000000003</v>
      </c>
      <c r="M2" s="47">
        <v>8.7329000000000008</v>
      </c>
      <c r="N2" s="47">
        <v>9.7149999999999999</v>
      </c>
      <c r="O2" s="47">
        <v>8.8137000000000008</v>
      </c>
      <c r="P2" s="47">
        <v>7.4909999999999997</v>
      </c>
      <c r="Q2" s="47">
        <v>9.4114000000000004</v>
      </c>
      <c r="R2" s="47">
        <v>7.9131</v>
      </c>
      <c r="S2" s="47">
        <v>8.4463000000000008</v>
      </c>
      <c r="T2" s="47">
        <v>9.4997000000000007</v>
      </c>
      <c r="U2" s="47">
        <v>8.8473000000000006</v>
      </c>
      <c r="V2" s="47">
        <v>8.6569000000000003</v>
      </c>
      <c r="W2" s="47">
        <v>8.8649000000000004</v>
      </c>
      <c r="X2" s="47">
        <v>8.6952999999999996</v>
      </c>
      <c r="Y2" s="47">
        <v>8.6083999999999996</v>
      </c>
      <c r="Z2" s="47">
        <v>8.1006</v>
      </c>
      <c r="AA2" s="47">
        <v>9.2479999999999993</v>
      </c>
      <c r="AB2" s="47">
        <v>8.3904999999999994</v>
      </c>
      <c r="AC2" s="47">
        <v>9.2479999999999993</v>
      </c>
      <c r="AD2" s="47">
        <v>8.6205999999999996</v>
      </c>
      <c r="AE2" s="47">
        <v>9.3583999999999996</v>
      </c>
      <c r="AF2" s="47">
        <v>10.802899999999999</v>
      </c>
      <c r="AG2" s="47">
        <v>7.6359000000000004</v>
      </c>
      <c r="AH2" s="47">
        <v>8.4568999999999992</v>
      </c>
      <c r="AI2" s="47">
        <v>9.7797999999999998</v>
      </c>
      <c r="AJ2" s="47">
        <v>8.0632999999999999</v>
      </c>
      <c r="AK2" s="47">
        <v>9.1801999999999992</v>
      </c>
      <c r="AL2" s="47">
        <v>10.842700000000001</v>
      </c>
      <c r="AM2" s="47">
        <v>7.5206</v>
      </c>
      <c r="AN2" s="47">
        <v>8.4246999999999996</v>
      </c>
      <c r="AO2" s="47">
        <v>9.2171000000000003</v>
      </c>
      <c r="AP2" s="47">
        <v>11.0296</v>
      </c>
      <c r="AQ2" s="47">
        <v>7.6764999999999999</v>
      </c>
      <c r="AR2" s="47">
        <v>8.2829999999999995</v>
      </c>
      <c r="AS2" s="47">
        <v>10.6068</v>
      </c>
      <c r="AT2" s="47">
        <v>10.720700000000001</v>
      </c>
      <c r="AU2" s="47">
        <v>7.5362999999999998</v>
      </c>
      <c r="AV2" s="47">
        <v>8.5329999999999995</v>
      </c>
      <c r="AW2" s="47">
        <v>9.0535999999999994</v>
      </c>
      <c r="AX2" s="47">
        <v>10.0038</v>
      </c>
      <c r="AY2" s="47">
        <v>7.4531999999999998</v>
      </c>
      <c r="AZ2" s="47">
        <v>7.7539999999999996</v>
      </c>
      <c r="BA2" s="47">
        <v>9.7583000000000002</v>
      </c>
      <c r="BB2" s="47">
        <v>11.8954</v>
      </c>
      <c r="BC2" s="47">
        <v>7.774</v>
      </c>
      <c r="BD2" s="47">
        <v>9.2903000000000002</v>
      </c>
      <c r="BE2" s="47">
        <v>9.0812000000000008</v>
      </c>
      <c r="BF2" s="47">
        <v>9.0655000000000001</v>
      </c>
      <c r="BG2" s="47">
        <v>9.7264999999999997</v>
      </c>
      <c r="BH2" s="47">
        <v>10.636900000000001</v>
      </c>
      <c r="BI2" s="47">
        <v>7.6641000000000004</v>
      </c>
      <c r="BJ2" s="47">
        <v>9.3329000000000004</v>
      </c>
      <c r="BK2" s="47">
        <v>10.071199999999999</v>
      </c>
      <c r="BL2" s="47">
        <v>7.7857000000000003</v>
      </c>
      <c r="BM2" s="47">
        <v>8.2051999999999996</v>
      </c>
      <c r="BN2" s="47">
        <v>12.9528</v>
      </c>
      <c r="BO2" s="47">
        <v>7.5506000000000002</v>
      </c>
      <c r="BP2" s="47">
        <v>6.2557999999999998</v>
      </c>
      <c r="BQ2" s="47">
        <v>9.3665000000000003</v>
      </c>
      <c r="BR2" s="47">
        <v>10.612500000000001</v>
      </c>
      <c r="BS2" s="47">
        <v>6.5227000000000004</v>
      </c>
      <c r="BT2" s="47">
        <v>13.5649</v>
      </c>
      <c r="BU2" s="47">
        <v>9.1079000000000008</v>
      </c>
    </row>
    <row r="3" spans="1:73">
      <c r="A3" t="s">
        <v>523</v>
      </c>
      <c r="B3" t="s">
        <v>504</v>
      </c>
      <c r="C3" t="s">
        <v>1</v>
      </c>
      <c r="D3">
        <v>2</v>
      </c>
      <c r="E3" s="69" t="str">
        <f t="shared" ref="E3:E64" si="0">CONCATENATE(B3,C3)</f>
        <v>EAfricaIUD</v>
      </c>
      <c r="F3" s="47">
        <v>5.9522000000000004</v>
      </c>
      <c r="G3" s="47" t="s">
        <v>184</v>
      </c>
      <c r="H3" s="47" t="s">
        <v>184</v>
      </c>
      <c r="I3" s="47">
        <v>-5.2290999999999999</v>
      </c>
      <c r="J3" s="47" t="s">
        <v>184</v>
      </c>
      <c r="K3" s="47">
        <v>5.6879999999999997</v>
      </c>
      <c r="L3" s="47" t="s">
        <v>184</v>
      </c>
      <c r="M3" s="47">
        <v>6.1946000000000003</v>
      </c>
      <c r="N3" s="47" t="s">
        <v>184</v>
      </c>
      <c r="O3" s="47">
        <v>-5.8552</v>
      </c>
      <c r="P3" s="47">
        <v>-9.0382999999999996</v>
      </c>
      <c r="Q3" s="47">
        <v>-4.2617000000000003</v>
      </c>
      <c r="R3" s="47">
        <v>-7.9744999999999999</v>
      </c>
      <c r="S3" s="47">
        <v>2.3898999999999999</v>
      </c>
      <c r="T3" s="47">
        <v>-12.337300000000001</v>
      </c>
      <c r="U3" s="47" t="s">
        <v>184</v>
      </c>
      <c r="V3" s="47">
        <v>2.8485999999999998</v>
      </c>
      <c r="W3" s="47">
        <v>-3.1779000000000002</v>
      </c>
      <c r="X3" s="47">
        <v>-8.9713999999999992</v>
      </c>
      <c r="Y3" s="47">
        <v>-8.6097000000000001</v>
      </c>
      <c r="Z3" s="47" t="s">
        <v>184</v>
      </c>
      <c r="AA3" s="47">
        <v>-6.2240000000000002</v>
      </c>
      <c r="AB3" s="47">
        <v>-5.2163000000000004</v>
      </c>
      <c r="AC3" s="47">
        <v>-6.2240000000000002</v>
      </c>
      <c r="AD3" s="47" t="s">
        <v>184</v>
      </c>
      <c r="AE3" s="47" t="s">
        <v>184</v>
      </c>
      <c r="AF3" s="47" t="s">
        <v>184</v>
      </c>
      <c r="AG3" s="47" t="s">
        <v>184</v>
      </c>
      <c r="AH3" s="47" t="s">
        <v>184</v>
      </c>
      <c r="AI3" s="47" t="s">
        <v>184</v>
      </c>
      <c r="AJ3" s="47" t="s">
        <v>184</v>
      </c>
      <c r="AK3" s="47">
        <v>-4.1673</v>
      </c>
      <c r="AL3" s="47" t="s">
        <v>184</v>
      </c>
      <c r="AM3" s="47">
        <v>3.1282000000000001</v>
      </c>
      <c r="AN3" s="47">
        <v>-0.71</v>
      </c>
      <c r="AO3" s="47">
        <v>-6.8545999999999996</v>
      </c>
      <c r="AP3" s="47" t="s">
        <v>184</v>
      </c>
      <c r="AQ3" s="47">
        <v>-3.3889999999999998</v>
      </c>
      <c r="AR3" s="47">
        <v>-0.95960000000000001</v>
      </c>
      <c r="AS3" s="47" t="s">
        <v>184</v>
      </c>
      <c r="AT3" s="47" t="s">
        <v>184</v>
      </c>
      <c r="AU3" s="47">
        <v>-8.8689</v>
      </c>
      <c r="AV3" s="47" t="s">
        <v>184</v>
      </c>
      <c r="AW3" s="47" t="s">
        <v>184</v>
      </c>
      <c r="AX3" s="47" t="s">
        <v>184</v>
      </c>
      <c r="AY3" s="47">
        <v>-3.6911</v>
      </c>
      <c r="AZ3" s="47" t="s">
        <v>184</v>
      </c>
      <c r="BA3" s="47" t="s">
        <v>184</v>
      </c>
      <c r="BB3" s="47" t="s">
        <v>184</v>
      </c>
      <c r="BC3" s="47">
        <v>-6.7545999999999999</v>
      </c>
      <c r="BD3" s="47">
        <v>-0.93259999999999998</v>
      </c>
      <c r="BE3" s="47" t="s">
        <v>184</v>
      </c>
      <c r="BF3" s="47" t="s">
        <v>184</v>
      </c>
      <c r="BG3" s="47">
        <v>-2.8298000000000001</v>
      </c>
      <c r="BH3" s="47" t="s">
        <v>184</v>
      </c>
      <c r="BI3" s="47">
        <v>-2.7665000000000002</v>
      </c>
      <c r="BJ3" s="47">
        <v>-3.5608</v>
      </c>
      <c r="BK3" s="47" t="s">
        <v>184</v>
      </c>
      <c r="BL3" s="47">
        <v>-4.2294999999999998</v>
      </c>
      <c r="BM3" s="47" t="s">
        <v>184</v>
      </c>
      <c r="BN3" s="47" t="s">
        <v>184</v>
      </c>
      <c r="BO3" s="47">
        <v>-8.0835000000000008</v>
      </c>
      <c r="BP3" s="47" t="s">
        <v>184</v>
      </c>
      <c r="BQ3" s="47">
        <v>-13.3795</v>
      </c>
      <c r="BR3" s="47" t="s">
        <v>184</v>
      </c>
      <c r="BS3" s="47">
        <v>-0.72199999999999998</v>
      </c>
      <c r="BT3" s="47" t="s">
        <v>184</v>
      </c>
      <c r="BU3" s="47">
        <v>-12.300800000000001</v>
      </c>
    </row>
    <row r="4" spans="1:73">
      <c r="A4" t="s">
        <v>523</v>
      </c>
      <c r="B4" t="s">
        <v>504</v>
      </c>
      <c r="C4" t="s">
        <v>505</v>
      </c>
      <c r="D4">
        <v>3</v>
      </c>
      <c r="E4" s="69" t="str">
        <f t="shared" si="0"/>
        <v>EAfricaInject</v>
      </c>
      <c r="F4" s="47">
        <v>3.5230999999999999</v>
      </c>
      <c r="G4" s="47">
        <v>4.7088000000000001</v>
      </c>
      <c r="H4" s="47">
        <v>2.7208999999999999</v>
      </c>
      <c r="I4" s="47">
        <v>3.1196999999999999</v>
      </c>
      <c r="J4" s="47">
        <v>4.7088000000000001</v>
      </c>
      <c r="K4" s="47">
        <v>2.9500999999999999</v>
      </c>
      <c r="L4" s="47">
        <v>2.4557000000000002</v>
      </c>
      <c r="M4" s="47">
        <v>3.5697000000000001</v>
      </c>
      <c r="N4" s="47">
        <v>4.1551999999999998</v>
      </c>
      <c r="O4" s="47">
        <v>3.2603</v>
      </c>
      <c r="P4" s="47">
        <v>3.4277000000000002</v>
      </c>
      <c r="Q4" s="47">
        <v>4.0048000000000004</v>
      </c>
      <c r="R4" s="47">
        <v>3.1642999999999999</v>
      </c>
      <c r="S4" s="47">
        <v>3.706</v>
      </c>
      <c r="T4" s="47">
        <v>3.2248999999999999</v>
      </c>
      <c r="U4" s="47">
        <v>3.4519000000000002</v>
      </c>
      <c r="V4" s="47">
        <v>3.5811999999999999</v>
      </c>
      <c r="W4" s="47">
        <v>3.2336999999999998</v>
      </c>
      <c r="X4" s="47">
        <v>3.6171000000000002</v>
      </c>
      <c r="Y4" s="47">
        <v>3.6421999999999999</v>
      </c>
      <c r="Z4" s="47">
        <v>3.8052000000000001</v>
      </c>
      <c r="AA4" s="47">
        <v>2.9462999999999999</v>
      </c>
      <c r="AB4" s="47">
        <v>3.6816</v>
      </c>
      <c r="AC4" s="47">
        <v>2.9462999999999999</v>
      </c>
      <c r="AD4" s="47">
        <v>3.4815999999999998</v>
      </c>
      <c r="AE4" s="47">
        <v>3.1587000000000001</v>
      </c>
      <c r="AF4" s="47">
        <v>3.9411</v>
      </c>
      <c r="AG4" s="47">
        <v>3.2130999999999998</v>
      </c>
      <c r="AH4" s="47">
        <v>3.8231000000000002</v>
      </c>
      <c r="AI4" s="47">
        <v>2.8803000000000001</v>
      </c>
      <c r="AJ4" s="47">
        <v>3.9205999999999999</v>
      </c>
      <c r="AK4" s="47">
        <v>2.8820999999999999</v>
      </c>
      <c r="AL4" s="47">
        <v>5.3807999999999998</v>
      </c>
      <c r="AM4" s="47">
        <v>2.6858</v>
      </c>
      <c r="AN4" s="47">
        <v>3.5880999999999998</v>
      </c>
      <c r="AO4" s="47">
        <v>3.5752999999999999</v>
      </c>
      <c r="AP4" s="47">
        <v>4.6414999999999997</v>
      </c>
      <c r="AQ4" s="47">
        <v>2.3452000000000002</v>
      </c>
      <c r="AR4" s="47">
        <v>3.1964000000000001</v>
      </c>
      <c r="AS4" s="47">
        <v>3.3538999999999999</v>
      </c>
      <c r="AT4" s="47">
        <v>4.7423999999999999</v>
      </c>
      <c r="AU4" s="47">
        <v>3.1234999999999999</v>
      </c>
      <c r="AV4" s="47">
        <v>3.8971</v>
      </c>
      <c r="AW4" s="47">
        <v>3.1901000000000002</v>
      </c>
      <c r="AX4" s="47">
        <v>4.9659000000000004</v>
      </c>
      <c r="AY4" s="47">
        <v>3.1095999999999999</v>
      </c>
      <c r="AZ4" s="47">
        <v>3.9388999999999998</v>
      </c>
      <c r="BA4" s="47">
        <v>3.2932000000000001</v>
      </c>
      <c r="BB4" s="47">
        <v>3.9897</v>
      </c>
      <c r="BC4" s="47">
        <v>2.3043</v>
      </c>
      <c r="BD4" s="47">
        <v>2.9981</v>
      </c>
      <c r="BE4" s="47">
        <v>2.8408000000000002</v>
      </c>
      <c r="BF4" s="47">
        <v>4.2051999999999996</v>
      </c>
      <c r="BG4" s="47">
        <v>3.5661</v>
      </c>
      <c r="BH4" s="47">
        <v>4.7252000000000001</v>
      </c>
      <c r="BI4" s="47">
        <v>2.6709000000000001</v>
      </c>
      <c r="BJ4" s="47">
        <v>3.9722</v>
      </c>
      <c r="BK4" s="47">
        <v>4.2773000000000003</v>
      </c>
      <c r="BL4" s="47">
        <v>3.3673000000000002</v>
      </c>
      <c r="BM4" s="47">
        <v>1.9540999999999999</v>
      </c>
      <c r="BN4" s="47">
        <v>4.6753999999999998</v>
      </c>
      <c r="BO4" s="47">
        <v>3.0289999999999999</v>
      </c>
      <c r="BP4" s="47">
        <v>3.2690000000000001</v>
      </c>
      <c r="BQ4" s="47">
        <v>3.0912999999999999</v>
      </c>
      <c r="BR4" s="47">
        <v>4.6315999999999997</v>
      </c>
      <c r="BS4" s="47">
        <v>2.8767999999999998</v>
      </c>
      <c r="BT4" s="47">
        <v>5.4916999999999998</v>
      </c>
      <c r="BU4" s="47">
        <v>3.0259999999999998</v>
      </c>
    </row>
    <row r="5" spans="1:73">
      <c r="A5" t="s">
        <v>523</v>
      </c>
      <c r="B5" t="s">
        <v>504</v>
      </c>
      <c r="C5" t="s">
        <v>74</v>
      </c>
      <c r="D5">
        <v>4</v>
      </c>
      <c r="E5" s="69" t="str">
        <f t="shared" si="0"/>
        <v>EAfricaImplant</v>
      </c>
      <c r="F5" s="47">
        <v>0.96679999999999999</v>
      </c>
      <c r="G5" s="47">
        <v>-0.44879999999999998</v>
      </c>
      <c r="H5" s="47">
        <v>1.929</v>
      </c>
      <c r="I5" s="47">
        <v>0.59289999999999998</v>
      </c>
      <c r="J5" s="47">
        <v>-0.44879999999999998</v>
      </c>
      <c r="K5" s="47">
        <v>1.0330999999999999</v>
      </c>
      <c r="L5" s="47" t="s">
        <v>184</v>
      </c>
      <c r="M5" s="47">
        <v>0.99250000000000005</v>
      </c>
      <c r="N5" s="47">
        <v>-0.51959999999999995</v>
      </c>
      <c r="O5" s="47">
        <v>0.69530000000000003</v>
      </c>
      <c r="P5" s="47">
        <v>1.5318000000000001</v>
      </c>
      <c r="Q5" s="47">
        <v>0.65</v>
      </c>
      <c r="R5" s="47">
        <v>1.2186999999999999</v>
      </c>
      <c r="S5" s="47">
        <v>1.694</v>
      </c>
      <c r="T5" s="47">
        <v>0.21990000000000001</v>
      </c>
      <c r="U5" s="47">
        <v>0.28949999999999998</v>
      </c>
      <c r="V5" s="47">
        <v>1.3066</v>
      </c>
      <c r="W5" s="47">
        <v>0.96409999999999996</v>
      </c>
      <c r="X5" s="47">
        <v>1.0177</v>
      </c>
      <c r="Y5" s="47">
        <v>0.12609999999999999</v>
      </c>
      <c r="Z5" s="47">
        <v>-0.35299999999999998</v>
      </c>
      <c r="AA5" s="47">
        <v>1.9915</v>
      </c>
      <c r="AB5" s="47">
        <v>0.18340000000000001</v>
      </c>
      <c r="AC5" s="47">
        <v>1.9915</v>
      </c>
      <c r="AD5" s="47">
        <v>0.34360000000000002</v>
      </c>
      <c r="AE5" s="47" t="s">
        <v>184</v>
      </c>
      <c r="AF5" s="47" t="s">
        <v>184</v>
      </c>
      <c r="AG5" s="47">
        <v>0.34739999999999999</v>
      </c>
      <c r="AH5" s="47">
        <v>-1E-4</v>
      </c>
      <c r="AI5" s="47">
        <v>0.52569999999999995</v>
      </c>
      <c r="AJ5" s="47">
        <v>0</v>
      </c>
      <c r="AK5" s="47">
        <v>2.3115999999999999</v>
      </c>
      <c r="AL5" s="47" t="s">
        <v>184</v>
      </c>
      <c r="AM5" s="47">
        <v>1.3432999999999999</v>
      </c>
      <c r="AN5" s="47">
        <v>2.4965000000000002</v>
      </c>
      <c r="AO5" s="47">
        <v>0</v>
      </c>
      <c r="AP5" s="47" t="s">
        <v>184</v>
      </c>
      <c r="AQ5" s="47">
        <v>0.83550000000000002</v>
      </c>
      <c r="AR5" s="47">
        <v>-1.2996000000000001</v>
      </c>
      <c r="AS5" s="47">
        <v>-0.46129999999999999</v>
      </c>
      <c r="AT5" s="47" t="s">
        <v>184</v>
      </c>
      <c r="AU5" s="47">
        <v>1.1749000000000001</v>
      </c>
      <c r="AV5" s="47">
        <v>1.9138999999999999</v>
      </c>
      <c r="AW5" s="47">
        <v>0.14349999999999999</v>
      </c>
      <c r="AX5" s="47" t="s">
        <v>184</v>
      </c>
      <c r="AY5" s="47">
        <v>0.21590000000000001</v>
      </c>
      <c r="AZ5" s="47">
        <v>0</v>
      </c>
      <c r="BA5" s="47">
        <v>0.31819999999999998</v>
      </c>
      <c r="BB5" s="47" t="s">
        <v>184</v>
      </c>
      <c r="BC5" s="47">
        <v>2.0697000000000001</v>
      </c>
      <c r="BD5" s="47">
        <v>-3.2957999999999998</v>
      </c>
      <c r="BE5" s="47">
        <v>-1E-4</v>
      </c>
      <c r="BF5" s="47">
        <v>-1E-4</v>
      </c>
      <c r="BG5" s="47">
        <v>-1.0994999999999999</v>
      </c>
      <c r="BH5" s="47">
        <v>-0.58709999999999996</v>
      </c>
      <c r="BI5" s="47">
        <v>-0.6593</v>
      </c>
      <c r="BJ5" s="47">
        <v>0.8256</v>
      </c>
      <c r="BK5" s="47" t="s">
        <v>184</v>
      </c>
      <c r="BL5" s="47">
        <v>0.23949999999999999</v>
      </c>
      <c r="BM5" s="47">
        <v>-3.2511000000000001</v>
      </c>
      <c r="BN5" s="47" t="s">
        <v>184</v>
      </c>
      <c r="BO5" s="47">
        <v>1.2755000000000001</v>
      </c>
      <c r="BP5" s="47">
        <v>-3.3090999999999999</v>
      </c>
      <c r="BQ5" s="47">
        <v>0.25729999999999997</v>
      </c>
      <c r="BR5" s="47">
        <v>-0.54179999999999995</v>
      </c>
      <c r="BS5" s="47">
        <v>2.0573999999999999</v>
      </c>
      <c r="BT5" s="47" t="s">
        <v>184</v>
      </c>
      <c r="BU5" s="47">
        <v>0.22850000000000001</v>
      </c>
    </row>
    <row r="6" spans="1:73">
      <c r="A6" t="s">
        <v>523</v>
      </c>
      <c r="B6" t="s">
        <v>504</v>
      </c>
      <c r="C6" t="s">
        <v>65</v>
      </c>
      <c r="D6">
        <v>5</v>
      </c>
      <c r="E6" s="69" t="str">
        <f t="shared" si="0"/>
        <v>EAfricaCondom</v>
      </c>
      <c r="F6" s="47">
        <v>7.0399000000000003</v>
      </c>
      <c r="G6" s="47">
        <v>7.0358000000000001</v>
      </c>
      <c r="H6" s="47">
        <v>7.5936000000000003</v>
      </c>
      <c r="I6" s="47">
        <v>6.7199</v>
      </c>
      <c r="J6" s="47">
        <v>7.0358000000000001</v>
      </c>
      <c r="K6" s="47">
        <v>7.1009000000000002</v>
      </c>
      <c r="L6" s="47">
        <v>3.4603999999999999</v>
      </c>
      <c r="M6" s="47">
        <v>9.3676999999999992</v>
      </c>
      <c r="N6" s="47">
        <v>5.2628000000000004</v>
      </c>
      <c r="O6" s="47">
        <v>8.2542000000000009</v>
      </c>
      <c r="P6" s="47">
        <v>11.573700000000001</v>
      </c>
      <c r="Q6" s="47">
        <v>6.2034000000000002</v>
      </c>
      <c r="R6" s="47">
        <v>9.3713999999999995</v>
      </c>
      <c r="S6" s="47">
        <v>6.032</v>
      </c>
      <c r="T6" s="47">
        <v>11.286</v>
      </c>
      <c r="U6" s="47">
        <v>8.8140999999999998</v>
      </c>
      <c r="V6" s="47">
        <v>6.2313000000000001</v>
      </c>
      <c r="W6" s="47">
        <v>5.5612000000000004</v>
      </c>
      <c r="X6" s="47">
        <v>8.4215</v>
      </c>
      <c r="Y6" s="47">
        <v>10.2963</v>
      </c>
      <c r="Z6" s="47">
        <v>7.9859</v>
      </c>
      <c r="AA6" s="47">
        <v>4.9142999999999999</v>
      </c>
      <c r="AB6" s="47">
        <v>9.16</v>
      </c>
      <c r="AC6" s="47">
        <v>4.9142999999999999</v>
      </c>
      <c r="AD6" s="47">
        <v>10.311199999999999</v>
      </c>
      <c r="AE6" s="47">
        <v>-4.8143000000000002</v>
      </c>
      <c r="AF6" s="47">
        <v>9.5609000000000002</v>
      </c>
      <c r="AG6" s="47">
        <v>8.0358000000000001</v>
      </c>
      <c r="AH6" s="47">
        <v>8.6973000000000003</v>
      </c>
      <c r="AI6" s="47">
        <v>-9.1780000000000008</v>
      </c>
      <c r="AJ6" s="47">
        <v>8.1974</v>
      </c>
      <c r="AK6" s="47">
        <v>4.9356999999999998</v>
      </c>
      <c r="AL6" s="47">
        <v>5.9484000000000004</v>
      </c>
      <c r="AM6" s="47">
        <v>6.5867000000000004</v>
      </c>
      <c r="AN6" s="47">
        <v>4.8761000000000001</v>
      </c>
      <c r="AO6" s="47">
        <v>12.5396</v>
      </c>
      <c r="AP6" s="47">
        <v>5.5224000000000002</v>
      </c>
      <c r="AQ6" s="47">
        <v>5.6314000000000002</v>
      </c>
      <c r="AR6" s="47">
        <v>4.8341000000000003</v>
      </c>
      <c r="AS6" s="47">
        <v>9.9664000000000001</v>
      </c>
      <c r="AT6" s="47">
        <v>8.6631</v>
      </c>
      <c r="AU6" s="47">
        <v>8.3023000000000007</v>
      </c>
      <c r="AV6" s="47">
        <v>7.2508999999999997</v>
      </c>
      <c r="AW6" s="47">
        <v>12.188800000000001</v>
      </c>
      <c r="AX6" s="47">
        <v>8.7111000000000001</v>
      </c>
      <c r="AY6" s="47">
        <v>9.7565000000000008</v>
      </c>
      <c r="AZ6" s="47">
        <v>7.6192000000000002</v>
      </c>
      <c r="BA6" s="47">
        <v>14.5517</v>
      </c>
      <c r="BB6" s="47">
        <v>5.4382000000000001</v>
      </c>
      <c r="BC6" s="47">
        <v>4.4104000000000001</v>
      </c>
      <c r="BD6" s="47">
        <v>4.5237999999999996</v>
      </c>
      <c r="BE6" s="47">
        <v>7.0347999999999997</v>
      </c>
      <c r="BF6" s="47">
        <v>8.0017999999999994</v>
      </c>
      <c r="BG6" s="47">
        <v>4.7397999999999998</v>
      </c>
      <c r="BH6" s="47">
        <v>6.8116000000000003</v>
      </c>
      <c r="BI6" s="47">
        <v>4.8446999999999996</v>
      </c>
      <c r="BJ6" s="47">
        <v>5.7506000000000004</v>
      </c>
      <c r="BK6" s="47">
        <v>-16.211500000000001</v>
      </c>
      <c r="BL6" s="47">
        <v>11.3401</v>
      </c>
      <c r="BM6" s="47">
        <v>5.7351999999999999</v>
      </c>
      <c r="BN6" s="47" t="s">
        <v>184</v>
      </c>
      <c r="BO6" s="47">
        <v>9.0717999999999996</v>
      </c>
      <c r="BP6" s="47">
        <v>7.7817999999999996</v>
      </c>
      <c r="BQ6" s="47">
        <v>10.365</v>
      </c>
      <c r="BR6" s="47">
        <v>7.0723000000000003</v>
      </c>
      <c r="BS6" s="47">
        <v>4.1665999999999999</v>
      </c>
      <c r="BT6" s="47" t="s">
        <v>184</v>
      </c>
      <c r="BU6" s="47">
        <v>11.8264</v>
      </c>
    </row>
    <row r="7" spans="1:73">
      <c r="A7" t="s">
        <v>523</v>
      </c>
      <c r="B7" t="s">
        <v>504</v>
      </c>
      <c r="C7" t="s">
        <v>506</v>
      </c>
      <c r="D7">
        <v>6</v>
      </c>
      <c r="E7" s="69" t="str">
        <f t="shared" si="0"/>
        <v>EAfricaPeriAbst</v>
      </c>
      <c r="F7" s="47">
        <v>27.567499999999999</v>
      </c>
      <c r="G7" s="47">
        <v>31.8965</v>
      </c>
      <c r="H7" s="47">
        <v>31.167300000000001</v>
      </c>
      <c r="I7" s="47">
        <v>21.716699999999999</v>
      </c>
      <c r="J7" s="47">
        <v>31.8965</v>
      </c>
      <c r="K7" s="47">
        <v>25.1371</v>
      </c>
      <c r="L7" s="47">
        <v>19.892099999999999</v>
      </c>
      <c r="M7" s="47">
        <v>28.9528</v>
      </c>
      <c r="N7" s="47">
        <v>26.3658</v>
      </c>
      <c r="O7" s="47">
        <v>32.241</v>
      </c>
      <c r="P7" s="47">
        <v>24.468</v>
      </c>
      <c r="Q7" s="47">
        <v>29.1005</v>
      </c>
      <c r="R7" s="47">
        <v>25.730699999999999</v>
      </c>
      <c r="S7" s="47">
        <v>28.715599999999998</v>
      </c>
      <c r="T7" s="47">
        <v>25.209099999999999</v>
      </c>
      <c r="U7" s="47">
        <v>34.432000000000002</v>
      </c>
      <c r="V7" s="47">
        <v>21.4298</v>
      </c>
      <c r="W7" s="47">
        <v>14.6785</v>
      </c>
      <c r="X7" s="47">
        <v>32.434899999999999</v>
      </c>
      <c r="Y7" s="47">
        <v>31.171600000000002</v>
      </c>
      <c r="Z7" s="47">
        <v>30.8291</v>
      </c>
      <c r="AA7" s="47">
        <v>20.2973</v>
      </c>
      <c r="AB7" s="47">
        <v>31.099299999999999</v>
      </c>
      <c r="AC7" s="47">
        <v>20.2973</v>
      </c>
      <c r="AD7" s="47">
        <v>33.739199999999997</v>
      </c>
      <c r="AE7" s="47" t="s">
        <v>184</v>
      </c>
      <c r="AF7" s="47">
        <v>-41.654400000000003</v>
      </c>
      <c r="AG7" s="47">
        <v>30.619499999999999</v>
      </c>
      <c r="AH7" s="47">
        <v>40.704999999999998</v>
      </c>
      <c r="AI7" s="47">
        <v>25.110199999999999</v>
      </c>
      <c r="AJ7" s="47">
        <v>26.895800000000001</v>
      </c>
      <c r="AK7" s="47">
        <v>16.189</v>
      </c>
      <c r="AL7" s="47">
        <v>23.8156</v>
      </c>
      <c r="AM7" s="47">
        <v>20.014199999999999</v>
      </c>
      <c r="AN7" s="47">
        <v>19.840299999999999</v>
      </c>
      <c r="AO7" s="47">
        <v>25.603400000000001</v>
      </c>
      <c r="AP7" s="47">
        <v>-16.506599999999999</v>
      </c>
      <c r="AQ7" s="47">
        <v>13.841200000000001</v>
      </c>
      <c r="AR7" s="47">
        <v>12.8467</v>
      </c>
      <c r="AS7" s="47">
        <v>-21.1601</v>
      </c>
      <c r="AT7" s="47">
        <v>38.187800000000003</v>
      </c>
      <c r="AU7" s="47">
        <v>29.264500000000002</v>
      </c>
      <c r="AV7" s="47">
        <v>36.299300000000002</v>
      </c>
      <c r="AW7" s="47">
        <v>26.100200000000001</v>
      </c>
      <c r="AX7" s="47">
        <v>35.243600000000001</v>
      </c>
      <c r="AY7" s="47">
        <v>28.717500000000001</v>
      </c>
      <c r="AZ7" s="47">
        <v>35.078400000000002</v>
      </c>
      <c r="BA7" s="47">
        <v>24.237400000000001</v>
      </c>
      <c r="BB7" s="47">
        <v>-25.133600000000001</v>
      </c>
      <c r="BC7" s="47">
        <v>17.597200000000001</v>
      </c>
      <c r="BD7" s="47">
        <v>17.377600000000001</v>
      </c>
      <c r="BE7" s="47">
        <v>-28.298500000000001</v>
      </c>
      <c r="BF7" s="47">
        <v>35.087899999999998</v>
      </c>
      <c r="BG7" s="47">
        <v>20.540299999999998</v>
      </c>
      <c r="BH7" s="47">
        <v>31.044599999999999</v>
      </c>
      <c r="BI7" s="47">
        <v>25.7498</v>
      </c>
      <c r="BJ7" s="47">
        <v>28.890599999999999</v>
      </c>
      <c r="BK7" s="47" t="s">
        <v>184</v>
      </c>
      <c r="BL7" s="47">
        <v>27.518999999999998</v>
      </c>
      <c r="BM7" s="47">
        <v>-19.593</v>
      </c>
      <c r="BN7" s="47" t="s">
        <v>184</v>
      </c>
      <c r="BO7" s="47">
        <v>24.780799999999999</v>
      </c>
      <c r="BP7" s="47">
        <v>28.0138</v>
      </c>
      <c r="BQ7" s="47">
        <v>24.523199999999999</v>
      </c>
      <c r="BR7" s="47">
        <v>30.839600000000001</v>
      </c>
      <c r="BS7" s="47">
        <v>26.5016</v>
      </c>
      <c r="BT7" s="47" t="s">
        <v>184</v>
      </c>
      <c r="BU7" s="47">
        <v>23.602499999999999</v>
      </c>
    </row>
    <row r="8" spans="1:73">
      <c r="A8" t="s">
        <v>523</v>
      </c>
      <c r="B8" t="s">
        <v>504</v>
      </c>
      <c r="C8" t="s">
        <v>507</v>
      </c>
      <c r="D8">
        <v>7</v>
      </c>
      <c r="E8" s="69" t="str">
        <f t="shared" si="0"/>
        <v>EAfricaWithdraw</v>
      </c>
      <c r="F8" s="47">
        <v>27.564599999999999</v>
      </c>
      <c r="G8" s="47">
        <v>26.500900000000001</v>
      </c>
      <c r="H8" s="47">
        <v>31.590299999999999</v>
      </c>
      <c r="I8" s="47">
        <v>25.916899999999998</v>
      </c>
      <c r="J8" s="47">
        <v>26.500900000000001</v>
      </c>
      <c r="K8" s="47">
        <v>28.117100000000001</v>
      </c>
      <c r="L8" s="47" t="s">
        <v>184</v>
      </c>
      <c r="M8" s="47">
        <v>28.1373</v>
      </c>
      <c r="N8" s="47">
        <v>24.383800000000001</v>
      </c>
      <c r="O8" s="47">
        <v>29.691199999999998</v>
      </c>
      <c r="P8" s="47">
        <v>27.972000000000001</v>
      </c>
      <c r="Q8" s="47">
        <v>25.546800000000001</v>
      </c>
      <c r="R8" s="47">
        <v>29.098700000000001</v>
      </c>
      <c r="S8" s="47">
        <v>27.993300000000001</v>
      </c>
      <c r="T8" s="47">
        <v>26.477599999999999</v>
      </c>
      <c r="U8" s="47">
        <v>30.023900000000001</v>
      </c>
      <c r="V8" s="47">
        <v>24.854700000000001</v>
      </c>
      <c r="W8" s="47">
        <v>22.316199999999998</v>
      </c>
      <c r="X8" s="47">
        <v>28.794599999999999</v>
      </c>
      <c r="Y8" s="47">
        <v>28.139500000000002</v>
      </c>
      <c r="Z8" s="47">
        <v>26.7819</v>
      </c>
      <c r="AA8" s="47">
        <v>26.6647</v>
      </c>
      <c r="AB8" s="47">
        <v>27.66</v>
      </c>
      <c r="AC8" s="47">
        <v>26.6647</v>
      </c>
      <c r="AD8" s="47">
        <v>29.808499999999999</v>
      </c>
      <c r="AE8" s="47" t="s">
        <v>184</v>
      </c>
      <c r="AF8" s="47">
        <v>28.825199999999999</v>
      </c>
      <c r="AG8" s="47">
        <v>30.887899999999998</v>
      </c>
      <c r="AH8" s="47">
        <v>29.981000000000002</v>
      </c>
      <c r="AI8" s="47">
        <v>30.023900000000001</v>
      </c>
      <c r="AJ8" s="47">
        <v>24.700299999999999</v>
      </c>
      <c r="AK8" s="47">
        <v>25.029599999999999</v>
      </c>
      <c r="AL8" s="47">
        <v>24.0062</v>
      </c>
      <c r="AM8" s="47">
        <v>25.228100000000001</v>
      </c>
      <c r="AN8" s="47">
        <v>25.878699999999998</v>
      </c>
      <c r="AO8" s="47">
        <v>22.148800000000001</v>
      </c>
      <c r="AP8" s="47">
        <v>-15.9551</v>
      </c>
      <c r="AQ8" s="47">
        <v>26.195900000000002</v>
      </c>
      <c r="AR8" s="47">
        <v>23.744599999999998</v>
      </c>
      <c r="AS8" s="47" t="s">
        <v>184</v>
      </c>
      <c r="AT8" s="47">
        <v>29.235800000000001</v>
      </c>
      <c r="AU8" s="47">
        <v>28.5474</v>
      </c>
      <c r="AV8" s="47">
        <v>29.097200000000001</v>
      </c>
      <c r="AW8" s="47">
        <v>28.033000000000001</v>
      </c>
      <c r="AX8" s="47">
        <v>26.222799999999999</v>
      </c>
      <c r="AY8" s="47">
        <v>28.422599999999999</v>
      </c>
      <c r="AZ8" s="47">
        <v>28.1646</v>
      </c>
      <c r="BA8" s="47">
        <v>26.627199999999998</v>
      </c>
      <c r="BB8" s="47">
        <v>-27.8447</v>
      </c>
      <c r="BC8" s="47">
        <v>-26.021699999999999</v>
      </c>
      <c r="BD8" s="47">
        <v>27.119800000000001</v>
      </c>
      <c r="BE8" s="47" t="s">
        <v>184</v>
      </c>
      <c r="BF8" s="47">
        <v>25.627600000000001</v>
      </c>
      <c r="BG8" s="47">
        <v>-24.9495</v>
      </c>
      <c r="BH8" s="47">
        <v>25.1373</v>
      </c>
      <c r="BI8" s="47">
        <v>26.430199999999999</v>
      </c>
      <c r="BJ8" s="47">
        <v>25.118400000000001</v>
      </c>
      <c r="BK8" s="47" t="s">
        <v>184</v>
      </c>
      <c r="BL8" s="47">
        <v>29.0139</v>
      </c>
      <c r="BM8" s="47">
        <v>-28.848099999999999</v>
      </c>
      <c r="BN8" s="47" t="s">
        <v>184</v>
      </c>
      <c r="BO8" s="47">
        <v>28.494399999999999</v>
      </c>
      <c r="BP8" s="47">
        <v>32.758600000000001</v>
      </c>
      <c r="BQ8" s="47">
        <v>25.887499999999999</v>
      </c>
      <c r="BR8" s="47">
        <v>25.894500000000001</v>
      </c>
      <c r="BS8" s="47">
        <v>30.061299999999999</v>
      </c>
      <c r="BT8" s="47" t="s">
        <v>184</v>
      </c>
      <c r="BU8" s="47">
        <v>25.7836</v>
      </c>
    </row>
    <row r="9" spans="1:73">
      <c r="A9" t="s">
        <v>523</v>
      </c>
      <c r="B9" t="s">
        <v>508</v>
      </c>
      <c r="C9" t="s">
        <v>0</v>
      </c>
      <c r="D9">
        <v>8</v>
      </c>
      <c r="E9" s="69" t="str">
        <f t="shared" si="0"/>
        <v>WAfricaPill</v>
      </c>
      <c r="F9" s="47">
        <v>5.3277999999999999</v>
      </c>
      <c r="G9" s="47">
        <v>5.8948</v>
      </c>
      <c r="H9" s="47">
        <v>5.7115</v>
      </c>
      <c r="I9" s="47">
        <v>4.6875</v>
      </c>
      <c r="J9" s="47">
        <v>5.8948</v>
      </c>
      <c r="K9" s="47">
        <v>5.1162000000000001</v>
      </c>
      <c r="L9" s="47">
        <v>-4.7377000000000002</v>
      </c>
      <c r="M9" s="47">
        <v>5.3585000000000003</v>
      </c>
      <c r="N9" s="47">
        <v>4.9191000000000003</v>
      </c>
      <c r="O9" s="47">
        <v>5.6311</v>
      </c>
      <c r="P9" s="47">
        <v>5.2704000000000004</v>
      </c>
      <c r="Q9" s="47">
        <v>5.7648999999999999</v>
      </c>
      <c r="R9" s="47">
        <v>4.9980000000000002</v>
      </c>
      <c r="S9" s="47">
        <v>5.7145999999999999</v>
      </c>
      <c r="T9" s="47">
        <v>3.4596</v>
      </c>
      <c r="U9" s="47">
        <v>5.5269000000000004</v>
      </c>
      <c r="V9" s="47">
        <v>5.2460000000000004</v>
      </c>
      <c r="W9" s="47">
        <v>5.2426000000000004</v>
      </c>
      <c r="X9" s="47">
        <v>5.5029000000000003</v>
      </c>
      <c r="Y9" s="47">
        <v>5.5629</v>
      </c>
      <c r="Z9" s="47">
        <v>-2.3111999999999999</v>
      </c>
      <c r="AA9" s="47">
        <v>5.1538000000000004</v>
      </c>
      <c r="AB9" s="47">
        <v>5.3643000000000001</v>
      </c>
      <c r="AC9" s="47">
        <v>5.1538000000000004</v>
      </c>
      <c r="AD9" s="47">
        <v>5.0804999999999998</v>
      </c>
      <c r="AE9" s="47" t="s">
        <v>184</v>
      </c>
      <c r="AF9" s="47">
        <v>5.9257999999999997</v>
      </c>
      <c r="AG9" s="47">
        <v>5.3262999999999998</v>
      </c>
      <c r="AH9" s="47">
        <v>5.7755000000000001</v>
      </c>
      <c r="AI9" s="47">
        <v>-4.6003999999999996</v>
      </c>
      <c r="AJ9" s="47">
        <v>5.4802</v>
      </c>
      <c r="AK9" s="47">
        <v>4.5856000000000003</v>
      </c>
      <c r="AL9" s="47">
        <v>5.8590999999999998</v>
      </c>
      <c r="AM9" s="47">
        <v>5.0128000000000004</v>
      </c>
      <c r="AN9" s="47">
        <v>5.6909999999999998</v>
      </c>
      <c r="AO9" s="47">
        <v>2.9750999999999999</v>
      </c>
      <c r="AP9" s="47">
        <v>5.9063999999999997</v>
      </c>
      <c r="AQ9" s="47">
        <v>4.9720000000000004</v>
      </c>
      <c r="AR9" s="47">
        <v>5.6551999999999998</v>
      </c>
      <c r="AS9" s="47">
        <v>3.3138000000000001</v>
      </c>
      <c r="AT9" s="47">
        <v>5.87</v>
      </c>
      <c r="AU9" s="47">
        <v>5.3525</v>
      </c>
      <c r="AV9" s="47">
        <v>5.8912000000000004</v>
      </c>
      <c r="AW9" s="47">
        <v>3.6591</v>
      </c>
      <c r="AX9" s="47">
        <v>4.8832000000000004</v>
      </c>
      <c r="AY9" s="47">
        <v>5.5605000000000002</v>
      </c>
      <c r="AZ9" s="47">
        <v>5.6494999999999997</v>
      </c>
      <c r="BA9" s="47">
        <v>4.0050999999999997</v>
      </c>
      <c r="BB9" s="47">
        <v>8.6110000000000007</v>
      </c>
      <c r="BC9" s="47">
        <v>3.5001000000000002</v>
      </c>
      <c r="BD9" s="47">
        <v>5.8151999999999999</v>
      </c>
      <c r="BE9" s="47" t="s">
        <v>184</v>
      </c>
      <c r="BF9" s="47">
        <v>5.4024000000000001</v>
      </c>
      <c r="BG9" s="47">
        <v>6.1920999999999999</v>
      </c>
      <c r="BH9" s="47">
        <v>6.7366000000000001</v>
      </c>
      <c r="BI9" s="47">
        <v>4.3685999999999998</v>
      </c>
      <c r="BJ9" s="47">
        <v>5.8997000000000002</v>
      </c>
      <c r="BK9" s="47" t="s">
        <v>184</v>
      </c>
      <c r="BL9" s="47">
        <v>5.2881999999999998</v>
      </c>
      <c r="BM9" s="47">
        <v>2.8847</v>
      </c>
      <c r="BN9" s="47">
        <v>1.752</v>
      </c>
      <c r="BO9" s="47">
        <v>5.3722000000000003</v>
      </c>
      <c r="BP9" s="47">
        <v>5.5282999999999998</v>
      </c>
      <c r="BQ9" s="47">
        <v>3.6234000000000002</v>
      </c>
      <c r="BR9" s="47">
        <v>5.9131</v>
      </c>
      <c r="BS9" s="47">
        <v>5.6440999999999999</v>
      </c>
      <c r="BT9" s="47" t="s">
        <v>184</v>
      </c>
      <c r="BU9" s="47">
        <v>3.4382000000000001</v>
      </c>
    </row>
    <row r="10" spans="1:73">
      <c r="A10" t="s">
        <v>523</v>
      </c>
      <c r="B10" t="s">
        <v>508</v>
      </c>
      <c r="C10" t="s">
        <v>1</v>
      </c>
      <c r="D10">
        <v>9</v>
      </c>
      <c r="E10" s="69" t="str">
        <f t="shared" si="0"/>
        <v>WAfricaIUD</v>
      </c>
      <c r="F10" s="47">
        <v>-4.0453999999999999</v>
      </c>
      <c r="G10" s="47" t="s">
        <v>184</v>
      </c>
      <c r="H10" s="47" t="s">
        <v>184</v>
      </c>
      <c r="I10" s="47">
        <v>-3.3106</v>
      </c>
      <c r="J10" s="47" t="s">
        <v>184</v>
      </c>
      <c r="K10" s="47">
        <v>-4.7572999999999999</v>
      </c>
      <c r="L10" s="47" t="s">
        <v>184</v>
      </c>
      <c r="M10" s="47">
        <v>-4.2320000000000002</v>
      </c>
      <c r="N10" s="47" t="s">
        <v>184</v>
      </c>
      <c r="O10" s="47" t="s">
        <v>184</v>
      </c>
      <c r="P10" s="47">
        <v>-1.194</v>
      </c>
      <c r="Q10" s="47" t="s">
        <v>184</v>
      </c>
      <c r="R10" s="47">
        <v>-3.3410000000000002</v>
      </c>
      <c r="S10" s="47" t="s">
        <v>184</v>
      </c>
      <c r="T10" s="47" t="s">
        <v>184</v>
      </c>
      <c r="U10" s="47" t="s">
        <v>184</v>
      </c>
      <c r="V10" s="47">
        <v>-5.1525999999999996</v>
      </c>
      <c r="W10" s="47">
        <v>-5.8452999999999999</v>
      </c>
      <c r="X10" s="47" t="s">
        <v>184</v>
      </c>
      <c r="Y10" s="47">
        <v>-2.6230000000000002</v>
      </c>
      <c r="Z10" s="47" t="s">
        <v>184</v>
      </c>
      <c r="AA10" s="47" t="s">
        <v>184</v>
      </c>
      <c r="AB10" s="47">
        <v>-3.4699</v>
      </c>
      <c r="AC10" s="47" t="s">
        <v>184</v>
      </c>
      <c r="AD10" s="47" t="s">
        <v>184</v>
      </c>
      <c r="AE10" s="47" t="s">
        <v>184</v>
      </c>
      <c r="AF10" s="47" t="s">
        <v>184</v>
      </c>
      <c r="AG10" s="47" t="s">
        <v>184</v>
      </c>
      <c r="AH10" s="47" t="s">
        <v>184</v>
      </c>
      <c r="AI10" s="47" t="s">
        <v>184</v>
      </c>
      <c r="AJ10" s="47" t="s">
        <v>184</v>
      </c>
      <c r="AK10" s="47" t="s">
        <v>184</v>
      </c>
      <c r="AL10" s="47" t="s">
        <v>184</v>
      </c>
      <c r="AM10" s="47">
        <v>-6.1837</v>
      </c>
      <c r="AN10" s="47" t="s">
        <v>184</v>
      </c>
      <c r="AO10" s="47" t="s">
        <v>184</v>
      </c>
      <c r="AP10" s="47" t="s">
        <v>184</v>
      </c>
      <c r="AQ10" s="47">
        <v>-6.952</v>
      </c>
      <c r="AR10" s="47" t="s">
        <v>184</v>
      </c>
      <c r="AS10" s="47" t="s">
        <v>184</v>
      </c>
      <c r="AT10" s="47" t="s">
        <v>184</v>
      </c>
      <c r="AU10" s="47" t="s">
        <v>184</v>
      </c>
      <c r="AV10" s="47" t="s">
        <v>184</v>
      </c>
      <c r="AW10" s="47" t="s">
        <v>184</v>
      </c>
      <c r="AX10" s="47" t="s">
        <v>184</v>
      </c>
      <c r="AY10" s="47">
        <v>-3.8288000000000002</v>
      </c>
      <c r="AZ10" s="47" t="s">
        <v>184</v>
      </c>
      <c r="BA10" s="47" t="s">
        <v>184</v>
      </c>
      <c r="BB10" s="47" t="s">
        <v>184</v>
      </c>
      <c r="BC10" s="47" t="s">
        <v>184</v>
      </c>
      <c r="BD10" s="47" t="s">
        <v>184</v>
      </c>
      <c r="BE10" s="47" t="s">
        <v>184</v>
      </c>
      <c r="BF10" s="47" t="s">
        <v>184</v>
      </c>
      <c r="BG10" s="47" t="s">
        <v>184</v>
      </c>
      <c r="BH10" s="47" t="s">
        <v>184</v>
      </c>
      <c r="BI10" s="47" t="s">
        <v>184</v>
      </c>
      <c r="BJ10" s="47" t="s">
        <v>184</v>
      </c>
      <c r="BK10" s="47" t="s">
        <v>184</v>
      </c>
      <c r="BL10" s="47" t="s">
        <v>184</v>
      </c>
      <c r="BM10" s="47" t="s">
        <v>184</v>
      </c>
      <c r="BN10" s="47" t="s">
        <v>184</v>
      </c>
      <c r="BO10" s="47">
        <v>-3.4617</v>
      </c>
      <c r="BP10" s="47" t="s">
        <v>184</v>
      </c>
      <c r="BQ10" s="47" t="s">
        <v>184</v>
      </c>
      <c r="BR10" s="47" t="s">
        <v>184</v>
      </c>
      <c r="BS10" s="47" t="s">
        <v>184</v>
      </c>
      <c r="BT10" s="47" t="s">
        <v>184</v>
      </c>
      <c r="BU10" s="47" t="s">
        <v>184</v>
      </c>
    </row>
    <row r="11" spans="1:73">
      <c r="A11" t="s">
        <v>523</v>
      </c>
      <c r="B11" t="s">
        <v>508</v>
      </c>
      <c r="C11" t="s">
        <v>505</v>
      </c>
      <c r="D11">
        <v>10</v>
      </c>
      <c r="E11" s="69" t="str">
        <f t="shared" si="0"/>
        <v>WAfricaInject</v>
      </c>
      <c r="F11" s="47">
        <v>2.2799</v>
      </c>
      <c r="G11" s="47">
        <v>2.8201000000000001</v>
      </c>
      <c r="H11" s="47">
        <v>3.0371999999999999</v>
      </c>
      <c r="I11" s="47">
        <v>1.6087</v>
      </c>
      <c r="J11" s="47">
        <v>2.8201000000000001</v>
      </c>
      <c r="K11" s="47">
        <v>2.0876000000000001</v>
      </c>
      <c r="L11" s="47">
        <v>-1.8745000000000001</v>
      </c>
      <c r="M11" s="47">
        <v>2.2930000000000001</v>
      </c>
      <c r="N11" s="47">
        <v>2.8039000000000001</v>
      </c>
      <c r="O11" s="47">
        <v>2.165</v>
      </c>
      <c r="P11" s="47">
        <v>2.1789000000000001</v>
      </c>
      <c r="Q11" s="47">
        <v>2.7103999999999999</v>
      </c>
      <c r="R11" s="47">
        <v>2.0853000000000002</v>
      </c>
      <c r="S11" s="47">
        <v>2.198</v>
      </c>
      <c r="T11" s="47">
        <v>2.5129000000000001</v>
      </c>
      <c r="U11" s="47">
        <v>2.2587000000000002</v>
      </c>
      <c r="V11" s="47">
        <v>2.278</v>
      </c>
      <c r="W11" s="47">
        <v>2.6798999999999999</v>
      </c>
      <c r="X11" s="47">
        <v>2.0270999999999999</v>
      </c>
      <c r="Y11" s="47">
        <v>2.2061999999999999</v>
      </c>
      <c r="Z11" s="47">
        <v>-2.9302000000000001</v>
      </c>
      <c r="AA11" s="47">
        <v>2.3879999999999999</v>
      </c>
      <c r="AB11" s="47">
        <v>2.2505000000000002</v>
      </c>
      <c r="AC11" s="47">
        <v>2.3879999999999999</v>
      </c>
      <c r="AD11" s="47">
        <v>2.3483000000000001</v>
      </c>
      <c r="AE11" s="47" t="s">
        <v>184</v>
      </c>
      <c r="AF11" s="47">
        <v>2.0339999999999998</v>
      </c>
      <c r="AG11" s="47">
        <v>2.3344999999999998</v>
      </c>
      <c r="AH11" s="47">
        <v>1.7189000000000001</v>
      </c>
      <c r="AI11" s="47">
        <v>3.5470999999999999</v>
      </c>
      <c r="AJ11" s="47">
        <v>2.1568000000000001</v>
      </c>
      <c r="AK11" s="47">
        <v>2.6463000000000001</v>
      </c>
      <c r="AL11" s="47">
        <v>3.2530999999999999</v>
      </c>
      <c r="AM11" s="47">
        <v>1.8885000000000001</v>
      </c>
      <c r="AN11" s="47">
        <v>2.5013000000000001</v>
      </c>
      <c r="AO11" s="47">
        <v>1.6198999999999999</v>
      </c>
      <c r="AP11" s="47">
        <v>3.8075000000000001</v>
      </c>
      <c r="AQ11" s="47">
        <v>2.3020999999999998</v>
      </c>
      <c r="AR11" s="47">
        <v>2.4998999999999998</v>
      </c>
      <c r="AS11" s="47">
        <v>3.2206000000000001</v>
      </c>
      <c r="AT11" s="47">
        <v>2.1248</v>
      </c>
      <c r="AU11" s="47">
        <v>1.9737</v>
      </c>
      <c r="AV11" s="47">
        <v>2.0104000000000002</v>
      </c>
      <c r="AW11" s="47">
        <v>2.0514999999999999</v>
      </c>
      <c r="AX11" s="47">
        <v>2.8700999999999999</v>
      </c>
      <c r="AY11" s="47">
        <v>2.0406</v>
      </c>
      <c r="AZ11" s="47">
        <v>2.0436000000000001</v>
      </c>
      <c r="BA11" s="47">
        <v>2.8008999999999999</v>
      </c>
      <c r="BB11" s="47">
        <v>-2.7778</v>
      </c>
      <c r="BC11" s="47">
        <v>2.3801000000000001</v>
      </c>
      <c r="BD11" s="47">
        <v>2.9340999999999999</v>
      </c>
      <c r="BE11" s="47" t="s">
        <v>184</v>
      </c>
      <c r="BF11" s="47">
        <v>2.198</v>
      </c>
      <c r="BG11" s="47">
        <v>4.0292000000000003</v>
      </c>
      <c r="BH11" s="47">
        <v>2.3079000000000001</v>
      </c>
      <c r="BI11" s="47">
        <v>3.3782000000000001</v>
      </c>
      <c r="BJ11" s="47">
        <v>2.7446000000000002</v>
      </c>
      <c r="BK11" s="47" t="s">
        <v>184</v>
      </c>
      <c r="BL11" s="47">
        <v>2.2787999999999999</v>
      </c>
      <c r="BM11" s="47">
        <v>-0.29020000000000001</v>
      </c>
      <c r="BN11" s="47">
        <v>-4.4569999999999999</v>
      </c>
      <c r="BO11" s="47">
        <v>1.829</v>
      </c>
      <c r="BP11" s="47">
        <v>1.8063</v>
      </c>
      <c r="BQ11" s="47">
        <v>2.5565000000000002</v>
      </c>
      <c r="BR11" s="47">
        <v>2.8769999999999998</v>
      </c>
      <c r="BS11" s="47">
        <v>1.8275999999999999</v>
      </c>
      <c r="BT11" s="47" t="s">
        <v>184</v>
      </c>
      <c r="BU11" s="47">
        <v>2.5649999999999999</v>
      </c>
    </row>
    <row r="12" spans="1:73">
      <c r="A12" t="s">
        <v>523</v>
      </c>
      <c r="B12" t="s">
        <v>508</v>
      </c>
      <c r="C12" t="s">
        <v>74</v>
      </c>
      <c r="D12">
        <v>11</v>
      </c>
      <c r="E12" s="69" t="str">
        <f t="shared" si="0"/>
        <v>WAfricaImplant</v>
      </c>
      <c r="F12" s="47">
        <v>1.4436</v>
      </c>
      <c r="G12" s="47">
        <v>0.29270000000000002</v>
      </c>
      <c r="H12" s="47">
        <v>3.0116000000000001</v>
      </c>
      <c r="I12" s="47">
        <v>1.2605999999999999</v>
      </c>
      <c r="J12" s="47">
        <v>0.29270000000000002</v>
      </c>
      <c r="K12" s="47">
        <v>1.7413000000000001</v>
      </c>
      <c r="L12" s="47" t="s">
        <v>184</v>
      </c>
      <c r="M12" s="47">
        <v>1.4033</v>
      </c>
      <c r="N12" s="47">
        <v>-1.9048</v>
      </c>
      <c r="O12" s="47">
        <v>1.4874000000000001</v>
      </c>
      <c r="P12" s="47">
        <v>1.2565999999999999</v>
      </c>
      <c r="Q12" s="47">
        <v>1.0545</v>
      </c>
      <c r="R12" s="47">
        <v>1.6140000000000001</v>
      </c>
      <c r="S12" s="47">
        <v>1.6798999999999999</v>
      </c>
      <c r="T12" s="47">
        <v>0.9909</v>
      </c>
      <c r="U12" s="47">
        <v>2.5173999999999999</v>
      </c>
      <c r="V12" s="47">
        <v>0.99790000000000001</v>
      </c>
      <c r="W12" s="47">
        <v>1.4291</v>
      </c>
      <c r="X12" s="47">
        <v>1.4463999999999999</v>
      </c>
      <c r="Y12" s="47">
        <v>1.8298000000000001</v>
      </c>
      <c r="Z12" s="47" t="s">
        <v>184</v>
      </c>
      <c r="AA12" s="47">
        <v>0</v>
      </c>
      <c r="AB12" s="47">
        <v>1.843</v>
      </c>
      <c r="AC12" s="47">
        <v>0</v>
      </c>
      <c r="AD12" s="47">
        <v>2.6234999999999999</v>
      </c>
      <c r="AE12" s="47" t="s">
        <v>184</v>
      </c>
      <c r="AF12" s="47" t="s">
        <v>184</v>
      </c>
      <c r="AG12" s="47">
        <v>3.0446</v>
      </c>
      <c r="AH12" s="47">
        <v>-2.8437999999999999</v>
      </c>
      <c r="AI12" s="47">
        <v>-2.0718999999999999</v>
      </c>
      <c r="AJ12" s="47">
        <v>1.4067000000000001</v>
      </c>
      <c r="AK12" s="47">
        <v>0</v>
      </c>
      <c r="AL12" s="47">
        <v>-0.39910000000000001</v>
      </c>
      <c r="AM12" s="47">
        <v>1.1646000000000001</v>
      </c>
      <c r="AN12" s="47">
        <v>1.2728999999999999</v>
      </c>
      <c r="AO12" s="47">
        <v>0.4395</v>
      </c>
      <c r="AP12" s="47">
        <v>-0.48859999999999998</v>
      </c>
      <c r="AQ12" s="47">
        <v>1.6759999999999999</v>
      </c>
      <c r="AR12" s="47">
        <v>1.7853000000000001</v>
      </c>
      <c r="AS12" s="47">
        <v>-0.65939999999999999</v>
      </c>
      <c r="AT12" s="47" t="s">
        <v>184</v>
      </c>
      <c r="AU12" s="47">
        <v>1.7925</v>
      </c>
      <c r="AV12" s="47">
        <v>1.5470999999999999</v>
      </c>
      <c r="AW12" s="47">
        <v>-1.2611000000000001</v>
      </c>
      <c r="AX12" s="47">
        <v>-0.47289999999999999</v>
      </c>
      <c r="AY12" s="47">
        <v>2.1112000000000002</v>
      </c>
      <c r="AZ12" s="47">
        <v>2.3222999999999998</v>
      </c>
      <c r="BA12" s="47">
        <v>1.1174999999999999</v>
      </c>
      <c r="BB12" s="47" t="s">
        <v>184</v>
      </c>
      <c r="BC12" s="47">
        <v>-1E-4</v>
      </c>
      <c r="BD12" s="47">
        <v>-1E-4</v>
      </c>
      <c r="BE12" s="47" t="s">
        <v>184</v>
      </c>
      <c r="BF12" s="47">
        <v>-1.93</v>
      </c>
      <c r="BG12" s="47">
        <v>-1E-4</v>
      </c>
      <c r="BH12" s="47">
        <v>-0.35949999999999999</v>
      </c>
      <c r="BI12" s="47">
        <v>-1.9045000000000001</v>
      </c>
      <c r="BJ12" s="47">
        <v>1.1259999999999999</v>
      </c>
      <c r="BK12" s="47" t="s">
        <v>184</v>
      </c>
      <c r="BL12" s="47">
        <v>1.8188</v>
      </c>
      <c r="BM12" s="47" t="s">
        <v>184</v>
      </c>
      <c r="BN12" s="47" t="s">
        <v>184</v>
      </c>
      <c r="BO12" s="47">
        <v>1.7092000000000001</v>
      </c>
      <c r="BP12" s="47">
        <v>2.1463000000000001</v>
      </c>
      <c r="BQ12" s="47">
        <v>1.0447</v>
      </c>
      <c r="BR12" s="47">
        <v>0.3175</v>
      </c>
      <c r="BS12" s="47">
        <v>2.2755000000000001</v>
      </c>
      <c r="BT12" s="47" t="s">
        <v>184</v>
      </c>
      <c r="BU12" s="47">
        <v>1.04</v>
      </c>
    </row>
    <row r="13" spans="1:73">
      <c r="A13" t="s">
        <v>523</v>
      </c>
      <c r="B13" t="s">
        <v>508</v>
      </c>
      <c r="C13" t="s">
        <v>65</v>
      </c>
      <c r="D13">
        <v>12</v>
      </c>
      <c r="E13" s="69" t="str">
        <f t="shared" si="0"/>
        <v>WAfricaCondom</v>
      </c>
      <c r="F13" s="47">
        <v>4.258</v>
      </c>
      <c r="G13" s="47">
        <v>3.9169</v>
      </c>
      <c r="H13" s="47">
        <v>-3.0291999999999999</v>
      </c>
      <c r="I13" s="47">
        <v>-6.6162000000000001</v>
      </c>
      <c r="J13" s="47">
        <v>3.9169</v>
      </c>
      <c r="K13" s="47">
        <v>4.9486999999999997</v>
      </c>
      <c r="L13" s="47">
        <v>3.8237000000000001</v>
      </c>
      <c r="M13" s="47">
        <v>4.7030000000000003</v>
      </c>
      <c r="N13" s="47">
        <v>3.8469000000000002</v>
      </c>
      <c r="O13" s="47">
        <v>3.2477999999999998</v>
      </c>
      <c r="P13" s="47">
        <v>-9.7659000000000002</v>
      </c>
      <c r="Q13" s="47">
        <v>3.7545999999999999</v>
      </c>
      <c r="R13" s="47">
        <v>6.57</v>
      </c>
      <c r="S13" s="47">
        <v>4.2438000000000002</v>
      </c>
      <c r="T13" s="47" t="s">
        <v>184</v>
      </c>
      <c r="U13" s="47">
        <v>6.6241000000000003</v>
      </c>
      <c r="V13" s="47">
        <v>3.5215999999999998</v>
      </c>
      <c r="W13" s="47">
        <v>3.6065999999999998</v>
      </c>
      <c r="X13" s="47">
        <v>6.2469000000000001</v>
      </c>
      <c r="Y13" s="47">
        <v>4.0067000000000004</v>
      </c>
      <c r="Z13" s="47" t="s">
        <v>184</v>
      </c>
      <c r="AA13" s="47">
        <v>4.4671000000000003</v>
      </c>
      <c r="AB13" s="47">
        <v>4.0411000000000001</v>
      </c>
      <c r="AC13" s="47">
        <v>4.4671000000000003</v>
      </c>
      <c r="AD13" s="47">
        <v>5.6291000000000002</v>
      </c>
      <c r="AE13" s="47">
        <v>-8.8615999999999993</v>
      </c>
      <c r="AF13" s="47">
        <v>8.8557000000000006</v>
      </c>
      <c r="AG13" s="47">
        <v>-3.0203000000000002</v>
      </c>
      <c r="AH13" s="47">
        <v>6.4507000000000003</v>
      </c>
      <c r="AI13" s="47" t="s">
        <v>184</v>
      </c>
      <c r="AJ13" s="47">
        <v>3.0886</v>
      </c>
      <c r="AK13" s="47">
        <v>3.8113999999999999</v>
      </c>
      <c r="AL13" s="47">
        <v>2.3620000000000001</v>
      </c>
      <c r="AM13" s="47">
        <v>5.6497000000000002</v>
      </c>
      <c r="AN13" s="47">
        <v>3.585</v>
      </c>
      <c r="AO13" s="47" t="s">
        <v>184</v>
      </c>
      <c r="AP13" s="47">
        <v>2.9441000000000002</v>
      </c>
      <c r="AQ13" s="47">
        <v>4.7880000000000003</v>
      </c>
      <c r="AR13" s="47">
        <v>3.8698000000000001</v>
      </c>
      <c r="AS13" s="47" t="s">
        <v>184</v>
      </c>
      <c r="AT13" s="47">
        <v>6.9053000000000004</v>
      </c>
      <c r="AU13" s="47">
        <v>-5.3498999999999999</v>
      </c>
      <c r="AV13" s="47">
        <v>5.5933000000000002</v>
      </c>
      <c r="AW13" s="47" t="s">
        <v>184</v>
      </c>
      <c r="AX13" s="47">
        <v>4.5358999999999998</v>
      </c>
      <c r="AY13" s="47">
        <v>3.4681000000000002</v>
      </c>
      <c r="AZ13" s="47">
        <v>4.1288999999999998</v>
      </c>
      <c r="BA13" s="47" t="s">
        <v>184</v>
      </c>
      <c r="BB13" s="47">
        <v>3.5192000000000001</v>
      </c>
      <c r="BC13" s="47">
        <v>-7.2442000000000002</v>
      </c>
      <c r="BD13" s="47">
        <v>4.3441999999999998</v>
      </c>
      <c r="BE13" s="47" t="s">
        <v>184</v>
      </c>
      <c r="BF13" s="47">
        <v>4.2838000000000003</v>
      </c>
      <c r="BG13" s="47">
        <v>3.4226000000000001</v>
      </c>
      <c r="BH13" s="47">
        <v>4.0110999999999999</v>
      </c>
      <c r="BI13" s="47">
        <v>-3.1778</v>
      </c>
      <c r="BJ13" s="47">
        <v>3.7833999999999999</v>
      </c>
      <c r="BK13" s="47" t="s">
        <v>184</v>
      </c>
      <c r="BL13" s="47">
        <v>-3.4849999999999999</v>
      </c>
      <c r="BM13" s="47" t="s">
        <v>184</v>
      </c>
      <c r="BN13" s="47" t="s">
        <v>184</v>
      </c>
      <c r="BO13" s="47">
        <v>-7.1445999999999996</v>
      </c>
      <c r="BP13" s="47">
        <v>-7.3864000000000001</v>
      </c>
      <c r="BQ13" s="47" t="s">
        <v>184</v>
      </c>
      <c r="BR13" s="47">
        <v>3.9641000000000002</v>
      </c>
      <c r="BS13" s="47">
        <v>4.9755000000000003</v>
      </c>
      <c r="BT13" s="47" t="s">
        <v>184</v>
      </c>
      <c r="BU13" s="47" t="s">
        <v>184</v>
      </c>
    </row>
    <row r="14" spans="1:73">
      <c r="A14" t="s">
        <v>523</v>
      </c>
      <c r="B14" t="s">
        <v>508</v>
      </c>
      <c r="C14" t="s">
        <v>506</v>
      </c>
      <c r="D14">
        <v>13</v>
      </c>
      <c r="E14" s="69" t="str">
        <f t="shared" si="0"/>
        <v>WAfricaPeriAbst</v>
      </c>
      <c r="F14" s="47">
        <v>13.6424</v>
      </c>
      <c r="G14" s="47">
        <v>13.945499999999999</v>
      </c>
      <c r="H14" s="47">
        <v>-22.639600000000002</v>
      </c>
      <c r="I14" s="47">
        <v>9.0287000000000006</v>
      </c>
      <c r="J14" s="47">
        <v>13.945499999999999</v>
      </c>
      <c r="K14" s="47">
        <v>13.444000000000001</v>
      </c>
      <c r="L14" s="47">
        <v>-4.1493000000000002</v>
      </c>
      <c r="M14" s="47">
        <v>15.754300000000001</v>
      </c>
      <c r="N14" s="47">
        <v>11.992599999999999</v>
      </c>
      <c r="O14" s="47">
        <v>-15.7219</v>
      </c>
      <c r="P14" s="47">
        <v>-13.453799999999999</v>
      </c>
      <c r="Q14" s="47">
        <v>12.6419</v>
      </c>
      <c r="R14" s="47">
        <v>14.7827</v>
      </c>
      <c r="S14" s="47">
        <v>14.87</v>
      </c>
      <c r="T14" s="47">
        <v>-9.4359000000000002</v>
      </c>
      <c r="U14" s="47">
        <v>16.375800000000002</v>
      </c>
      <c r="V14" s="47">
        <v>12.0397</v>
      </c>
      <c r="W14" s="47">
        <v>10.8416</v>
      </c>
      <c r="X14" s="47">
        <v>17.932099999999998</v>
      </c>
      <c r="Y14" s="47">
        <v>18.852799999999998</v>
      </c>
      <c r="Z14" s="47" t="s">
        <v>184</v>
      </c>
      <c r="AA14" s="47">
        <v>-4.7385999999999999</v>
      </c>
      <c r="AB14" s="47">
        <v>17.261199999999999</v>
      </c>
      <c r="AC14" s="47">
        <v>-4.7385999999999999</v>
      </c>
      <c r="AD14" s="47">
        <v>18.170000000000002</v>
      </c>
      <c r="AE14" s="47" t="s">
        <v>184</v>
      </c>
      <c r="AF14" s="47" t="s">
        <v>184</v>
      </c>
      <c r="AG14" s="47">
        <v>-17.719200000000001</v>
      </c>
      <c r="AH14" s="47">
        <v>-17.223700000000001</v>
      </c>
      <c r="AI14" s="47" t="s">
        <v>184</v>
      </c>
      <c r="AJ14" s="47">
        <v>16.328499999999998</v>
      </c>
      <c r="AK14" s="47">
        <v>-5.3132000000000001</v>
      </c>
      <c r="AL14" s="47">
        <v>-13.6333</v>
      </c>
      <c r="AM14" s="47">
        <v>11.045</v>
      </c>
      <c r="AN14" s="47">
        <v>13.3101</v>
      </c>
      <c r="AO14" s="47" t="s">
        <v>184</v>
      </c>
      <c r="AP14" s="47">
        <v>-12.964600000000001</v>
      </c>
      <c r="AQ14" s="47">
        <v>9.5487000000000002</v>
      </c>
      <c r="AR14" s="47">
        <v>12.2522</v>
      </c>
      <c r="AS14" s="47" t="s">
        <v>184</v>
      </c>
      <c r="AT14" s="47">
        <v>-15.4679</v>
      </c>
      <c r="AU14" s="47">
        <v>-19.286300000000001</v>
      </c>
      <c r="AV14" s="47">
        <v>18.552499999999998</v>
      </c>
      <c r="AW14" s="47" t="s">
        <v>184</v>
      </c>
      <c r="AX14" s="47">
        <v>-20.4039</v>
      </c>
      <c r="AY14" s="47">
        <v>15.8246</v>
      </c>
      <c r="AZ14" s="47">
        <v>19.030100000000001</v>
      </c>
      <c r="BA14" s="47">
        <v>-11.2956</v>
      </c>
      <c r="BB14" s="47">
        <v>-3.9363000000000001</v>
      </c>
      <c r="BC14" s="47" t="s">
        <v>184</v>
      </c>
      <c r="BD14" s="47">
        <v>-4.9127999999999998</v>
      </c>
      <c r="BE14" s="47" t="s">
        <v>184</v>
      </c>
      <c r="BF14" s="47">
        <v>-17.270700000000001</v>
      </c>
      <c r="BG14" s="47">
        <v>-4.7962999999999996</v>
      </c>
      <c r="BH14" s="47">
        <v>13.8582</v>
      </c>
      <c r="BI14" s="47">
        <v>-11.026400000000001</v>
      </c>
      <c r="BJ14" s="47">
        <v>12.942</v>
      </c>
      <c r="BK14" s="47" t="s">
        <v>184</v>
      </c>
      <c r="BL14" s="47">
        <v>17.021799999999999</v>
      </c>
      <c r="BM14" s="47" t="s">
        <v>184</v>
      </c>
      <c r="BN14" s="47" t="s">
        <v>184</v>
      </c>
      <c r="BO14" s="47">
        <v>14.808299999999999</v>
      </c>
      <c r="BP14" s="47">
        <v>-18.985499999999998</v>
      </c>
      <c r="BQ14" s="47">
        <v>-9.8413000000000004</v>
      </c>
      <c r="BR14" s="47">
        <v>14.1791</v>
      </c>
      <c r="BS14" s="47">
        <v>15.4076</v>
      </c>
      <c r="BT14" s="47" t="s">
        <v>184</v>
      </c>
      <c r="BU14" s="47">
        <v>-9.5752000000000006</v>
      </c>
    </row>
    <row r="15" spans="1:73">
      <c r="A15" t="s">
        <v>523</v>
      </c>
      <c r="B15" t="s">
        <v>508</v>
      </c>
      <c r="C15" t="s">
        <v>507</v>
      </c>
      <c r="D15">
        <v>14</v>
      </c>
      <c r="E15" s="69" t="str">
        <f t="shared" si="0"/>
        <v>WAfricaWithdraw</v>
      </c>
      <c r="F15" s="47">
        <v>-11.792899999999999</v>
      </c>
      <c r="G15" s="47" t="s">
        <v>184</v>
      </c>
      <c r="H15" s="47" t="s">
        <v>184</v>
      </c>
      <c r="I15" s="47" t="s">
        <v>184</v>
      </c>
      <c r="J15" s="47" t="s">
        <v>184</v>
      </c>
      <c r="K15" s="47">
        <v>-8.4674999999999994</v>
      </c>
      <c r="L15" s="47" t="s">
        <v>184</v>
      </c>
      <c r="M15" s="47">
        <v>-14.2171</v>
      </c>
      <c r="N15" s="47" t="s">
        <v>184</v>
      </c>
      <c r="O15" s="47" t="s">
        <v>184</v>
      </c>
      <c r="P15" s="47" t="s">
        <v>184</v>
      </c>
      <c r="Q15" s="47" t="s">
        <v>184</v>
      </c>
      <c r="R15" s="47" t="s">
        <v>184</v>
      </c>
      <c r="S15" s="47">
        <v>-12.6669</v>
      </c>
      <c r="T15" s="47" t="s">
        <v>184</v>
      </c>
      <c r="U15" s="47" t="s">
        <v>184</v>
      </c>
      <c r="V15" s="47" t="s">
        <v>184</v>
      </c>
      <c r="W15" s="47" t="s">
        <v>184</v>
      </c>
      <c r="X15" s="47" t="s">
        <v>184</v>
      </c>
      <c r="Y15" s="47">
        <v>-13.3072</v>
      </c>
      <c r="Z15" s="47" t="s">
        <v>184</v>
      </c>
      <c r="AA15" s="47" t="s">
        <v>184</v>
      </c>
      <c r="AB15" s="47">
        <v>-13.744199999999999</v>
      </c>
      <c r="AC15" s="47" t="s">
        <v>184</v>
      </c>
      <c r="AD15" s="47" t="s">
        <v>184</v>
      </c>
      <c r="AE15" s="47" t="s">
        <v>184</v>
      </c>
      <c r="AF15" s="47" t="s">
        <v>184</v>
      </c>
      <c r="AG15" s="47" t="s">
        <v>184</v>
      </c>
      <c r="AH15" s="47" t="s">
        <v>184</v>
      </c>
      <c r="AI15" s="47" t="s">
        <v>184</v>
      </c>
      <c r="AJ15" s="47" t="s">
        <v>184</v>
      </c>
      <c r="AK15" s="47" t="s">
        <v>184</v>
      </c>
      <c r="AL15" s="47" t="s">
        <v>184</v>
      </c>
      <c r="AM15" s="47" t="s">
        <v>184</v>
      </c>
      <c r="AN15" s="47" t="s">
        <v>184</v>
      </c>
      <c r="AO15" s="47" t="s">
        <v>184</v>
      </c>
      <c r="AP15" s="47" t="s">
        <v>184</v>
      </c>
      <c r="AQ15" s="47" t="s">
        <v>184</v>
      </c>
      <c r="AR15" s="47" t="s">
        <v>184</v>
      </c>
      <c r="AS15" s="47" t="s">
        <v>184</v>
      </c>
      <c r="AT15" s="47" t="s">
        <v>184</v>
      </c>
      <c r="AU15" s="47" t="s">
        <v>184</v>
      </c>
      <c r="AV15" s="47" t="s">
        <v>184</v>
      </c>
      <c r="AW15" s="47" t="s">
        <v>184</v>
      </c>
      <c r="AX15" s="47" t="s">
        <v>184</v>
      </c>
      <c r="AY15" s="47" t="s">
        <v>184</v>
      </c>
      <c r="AZ15" s="47">
        <v>-14.708600000000001</v>
      </c>
      <c r="BA15" s="47" t="s">
        <v>184</v>
      </c>
      <c r="BB15" s="47" t="s">
        <v>184</v>
      </c>
      <c r="BC15" s="47" t="s">
        <v>184</v>
      </c>
      <c r="BD15" s="47" t="s">
        <v>184</v>
      </c>
      <c r="BE15" s="47" t="s">
        <v>184</v>
      </c>
      <c r="BF15" s="47" t="s">
        <v>184</v>
      </c>
      <c r="BG15" s="47" t="s">
        <v>184</v>
      </c>
      <c r="BH15" s="47" t="s">
        <v>184</v>
      </c>
      <c r="BI15" s="47" t="s">
        <v>184</v>
      </c>
      <c r="BJ15" s="47" t="s">
        <v>184</v>
      </c>
      <c r="BK15" s="47" t="s">
        <v>184</v>
      </c>
      <c r="BL15" s="47" t="s">
        <v>184</v>
      </c>
      <c r="BM15" s="47" t="s">
        <v>184</v>
      </c>
      <c r="BN15" s="47" t="s">
        <v>184</v>
      </c>
      <c r="BO15" s="47" t="s">
        <v>184</v>
      </c>
      <c r="BP15" s="47" t="s">
        <v>184</v>
      </c>
      <c r="BQ15" s="47" t="s">
        <v>184</v>
      </c>
      <c r="BR15" s="47" t="s">
        <v>184</v>
      </c>
      <c r="BS15" s="47" t="s">
        <v>184</v>
      </c>
      <c r="BT15" s="47" t="s">
        <v>184</v>
      </c>
      <c r="BU15" s="47" t="s">
        <v>184</v>
      </c>
    </row>
    <row r="16" spans="1:73">
      <c r="A16" t="s">
        <v>523</v>
      </c>
      <c r="B16" t="s">
        <v>509</v>
      </c>
      <c r="C16" t="s">
        <v>0</v>
      </c>
      <c r="D16">
        <v>15</v>
      </c>
      <c r="E16" s="69" t="str">
        <f t="shared" si="0"/>
        <v>NAfr_WAsiaPill</v>
      </c>
      <c r="F16" s="47">
        <v>10.522500000000001</v>
      </c>
      <c r="G16" s="47">
        <v>13.3697</v>
      </c>
      <c r="H16" s="47">
        <v>12.4937</v>
      </c>
      <c r="I16" s="47">
        <v>7.7907999999999999</v>
      </c>
      <c r="J16" s="47">
        <v>13.3697</v>
      </c>
      <c r="K16" s="47">
        <v>9.4970999999999997</v>
      </c>
      <c r="L16" s="47" t="s">
        <v>184</v>
      </c>
      <c r="M16" s="47">
        <v>10.5624</v>
      </c>
      <c r="N16" s="47">
        <v>9.1998999999999995</v>
      </c>
      <c r="O16" s="47">
        <v>11.4055</v>
      </c>
      <c r="P16" s="47">
        <v>10.665100000000001</v>
      </c>
      <c r="Q16" s="47">
        <v>10.062900000000001</v>
      </c>
      <c r="R16" s="47">
        <v>11.072699999999999</v>
      </c>
      <c r="S16" s="47">
        <v>10.2682</v>
      </c>
      <c r="T16" s="47">
        <v>10.801500000000001</v>
      </c>
      <c r="U16" s="47">
        <v>13.176600000000001</v>
      </c>
      <c r="V16" s="47">
        <v>6.78</v>
      </c>
      <c r="W16" s="47">
        <v>9.1859000000000002</v>
      </c>
      <c r="X16" s="47">
        <v>12.7141</v>
      </c>
      <c r="Y16" s="47">
        <v>11.3155</v>
      </c>
      <c r="Z16" s="47">
        <v>9.3884000000000007</v>
      </c>
      <c r="AA16" s="47">
        <v>9.9865999999999993</v>
      </c>
      <c r="AB16" s="47">
        <v>11.0467</v>
      </c>
      <c r="AC16" s="47">
        <v>9.9865999999999993</v>
      </c>
      <c r="AD16" s="47">
        <v>12.991400000000001</v>
      </c>
      <c r="AE16" s="47">
        <v>13.4351</v>
      </c>
      <c r="AF16" s="47">
        <v>14.9556</v>
      </c>
      <c r="AG16" s="47">
        <v>12.411099999999999</v>
      </c>
      <c r="AH16" s="47">
        <v>11.431900000000001</v>
      </c>
      <c r="AI16" s="47">
        <v>15.045400000000001</v>
      </c>
      <c r="AJ16" s="47">
        <v>6.2027999999999999</v>
      </c>
      <c r="AK16" s="47">
        <v>7.0575999999999999</v>
      </c>
      <c r="AL16" s="47">
        <v>10.083299999999999</v>
      </c>
      <c r="AM16" s="47">
        <v>5.8795999999999999</v>
      </c>
      <c r="AN16" s="47">
        <v>8.6129999999999995</v>
      </c>
      <c r="AO16" s="47">
        <v>4.8337000000000003</v>
      </c>
      <c r="AP16" s="47">
        <v>13.3339</v>
      </c>
      <c r="AQ16" s="47">
        <v>7.9184999999999999</v>
      </c>
      <c r="AR16" s="47">
        <v>9.9700000000000006</v>
      </c>
      <c r="AS16" s="47">
        <v>8.3991000000000007</v>
      </c>
      <c r="AT16" s="47">
        <v>13.389900000000001</v>
      </c>
      <c r="AU16" s="47">
        <v>12.404400000000001</v>
      </c>
      <c r="AV16" s="47">
        <v>10.7293</v>
      </c>
      <c r="AW16" s="47">
        <v>14.9994</v>
      </c>
      <c r="AX16" s="47">
        <v>12.7403</v>
      </c>
      <c r="AY16" s="47">
        <v>10.4636</v>
      </c>
      <c r="AZ16" s="47">
        <v>10.0512</v>
      </c>
      <c r="BA16" s="47">
        <v>11.9255</v>
      </c>
      <c r="BB16" s="47">
        <v>13.913399999999999</v>
      </c>
      <c r="BC16" s="47">
        <v>8.5239999999999991</v>
      </c>
      <c r="BD16" s="47">
        <v>10.419499999999999</v>
      </c>
      <c r="BE16" s="47">
        <v>9.4685000000000006</v>
      </c>
      <c r="BF16" s="47">
        <v>10.370799999999999</v>
      </c>
      <c r="BG16" s="47">
        <v>9.8186999999999998</v>
      </c>
      <c r="BH16" s="47">
        <v>11.923299999999999</v>
      </c>
      <c r="BI16" s="47">
        <v>8.5333000000000006</v>
      </c>
      <c r="BJ16" s="47">
        <v>9.8229000000000006</v>
      </c>
      <c r="BK16" s="47">
        <v>10.7759</v>
      </c>
      <c r="BL16" s="47">
        <v>11.6273</v>
      </c>
      <c r="BM16" s="47">
        <v>10.2614</v>
      </c>
      <c r="BN16" s="47">
        <v>31.649799999999999</v>
      </c>
      <c r="BO16" s="47">
        <v>10.159000000000001</v>
      </c>
      <c r="BP16" s="47">
        <v>11.8451</v>
      </c>
      <c r="BQ16" s="47">
        <v>10.8035</v>
      </c>
      <c r="BR16" s="47">
        <v>11.8009</v>
      </c>
      <c r="BS16" s="47">
        <v>9.1905999999999999</v>
      </c>
      <c r="BT16" s="47">
        <v>19.895600000000002</v>
      </c>
      <c r="BU16" s="47">
        <v>9.7223000000000006</v>
      </c>
    </row>
    <row r="17" spans="1:73">
      <c r="A17" t="s">
        <v>523</v>
      </c>
      <c r="B17" t="s">
        <v>509</v>
      </c>
      <c r="C17" t="s">
        <v>1</v>
      </c>
      <c r="D17">
        <v>16</v>
      </c>
      <c r="E17" s="69" t="str">
        <f t="shared" si="0"/>
        <v>NAfr_WAsiaIUD</v>
      </c>
      <c r="F17" s="47">
        <v>2.6621999999999999</v>
      </c>
      <c r="G17" s="47">
        <v>5.4576000000000002</v>
      </c>
      <c r="H17" s="47">
        <v>3.4110999999999998</v>
      </c>
      <c r="I17" s="47">
        <v>1.3514999999999999</v>
      </c>
      <c r="J17" s="47">
        <v>5.4576000000000002</v>
      </c>
      <c r="K17" s="47">
        <v>2.0939999999999999</v>
      </c>
      <c r="L17" s="47" t="s">
        <v>184</v>
      </c>
      <c r="M17" s="47">
        <v>2.6621999999999999</v>
      </c>
      <c r="N17" s="47">
        <v>2.5830000000000002</v>
      </c>
      <c r="O17" s="47">
        <v>2.3963000000000001</v>
      </c>
      <c r="P17" s="47">
        <v>3.2029000000000001</v>
      </c>
      <c r="Q17" s="47">
        <v>2.6402000000000001</v>
      </c>
      <c r="R17" s="47">
        <v>2.6880999999999999</v>
      </c>
      <c r="S17" s="47">
        <v>3.0568</v>
      </c>
      <c r="T17" s="47">
        <v>2.3889</v>
      </c>
      <c r="U17" s="47">
        <v>2.8492000000000002</v>
      </c>
      <c r="V17" s="47">
        <v>2.4430000000000001</v>
      </c>
      <c r="W17" s="47">
        <v>2.8313000000000001</v>
      </c>
      <c r="X17" s="47">
        <v>2.3226</v>
      </c>
      <c r="Y17" s="47">
        <v>2.3073000000000001</v>
      </c>
      <c r="Z17" s="47">
        <v>2.1015999999999999</v>
      </c>
      <c r="AA17" s="47">
        <v>2.8652000000000002</v>
      </c>
      <c r="AB17" s="47">
        <v>2.2107000000000001</v>
      </c>
      <c r="AC17" s="47">
        <v>2.8652000000000002</v>
      </c>
      <c r="AD17" s="47">
        <v>2.6627999999999998</v>
      </c>
      <c r="AE17" s="47">
        <v>2.9849000000000001</v>
      </c>
      <c r="AF17" s="47">
        <v>5.4484000000000004</v>
      </c>
      <c r="AG17" s="47">
        <v>2.1634000000000002</v>
      </c>
      <c r="AH17" s="47">
        <v>3.9859</v>
      </c>
      <c r="AI17" s="47">
        <v>2.0720999999999998</v>
      </c>
      <c r="AJ17" s="47">
        <v>1.0361</v>
      </c>
      <c r="AK17" s="47">
        <v>2.7572000000000001</v>
      </c>
      <c r="AL17" s="47">
        <v>5.4023000000000003</v>
      </c>
      <c r="AM17" s="47">
        <v>2.0196000000000001</v>
      </c>
      <c r="AN17" s="47">
        <v>2.0066999999999999</v>
      </c>
      <c r="AO17" s="47">
        <v>2.7591999999999999</v>
      </c>
      <c r="AP17" s="47">
        <v>6.3876999999999997</v>
      </c>
      <c r="AQ17" s="47">
        <v>2.2625999999999999</v>
      </c>
      <c r="AR17" s="47">
        <v>3.1404000000000001</v>
      </c>
      <c r="AS17" s="47">
        <v>2.6417999999999999</v>
      </c>
      <c r="AT17" s="47">
        <v>4.3078000000000003</v>
      </c>
      <c r="AU17" s="47">
        <v>1.7142999999999999</v>
      </c>
      <c r="AV17" s="47">
        <v>2.9068999999999998</v>
      </c>
      <c r="AW17" s="47">
        <v>1.8392999999999999</v>
      </c>
      <c r="AX17" s="47">
        <v>4.8285</v>
      </c>
      <c r="AY17" s="47">
        <v>1.4767999999999999</v>
      </c>
      <c r="AZ17" s="47">
        <v>3.6158999999999999</v>
      </c>
      <c r="BA17" s="47">
        <v>1.552</v>
      </c>
      <c r="BB17" s="47">
        <v>5.8380999999999998</v>
      </c>
      <c r="BC17" s="47">
        <v>2.3502999999999998</v>
      </c>
      <c r="BD17" s="47">
        <v>2.8837000000000002</v>
      </c>
      <c r="BE17" s="47">
        <v>2.8488000000000002</v>
      </c>
      <c r="BF17" s="47">
        <v>2.6273</v>
      </c>
      <c r="BG17" s="47">
        <v>2.6503000000000001</v>
      </c>
      <c r="BH17" s="47">
        <v>4.3011999999999997</v>
      </c>
      <c r="BI17" s="47">
        <v>1.8633</v>
      </c>
      <c r="BJ17" s="47">
        <v>2.9847999999999999</v>
      </c>
      <c r="BK17" s="47">
        <v>2.1747000000000001</v>
      </c>
      <c r="BL17" s="47">
        <v>1.8407</v>
      </c>
      <c r="BM17" s="47">
        <v>3.1078000000000001</v>
      </c>
      <c r="BN17" s="47">
        <v>-15.705500000000001</v>
      </c>
      <c r="BO17" s="47">
        <v>2.2627000000000002</v>
      </c>
      <c r="BP17" s="47">
        <v>3.1873999999999998</v>
      </c>
      <c r="BQ17" s="47">
        <v>2.5270000000000001</v>
      </c>
      <c r="BR17" s="47">
        <v>4.5061</v>
      </c>
      <c r="BS17" s="47">
        <v>2.3875999999999999</v>
      </c>
      <c r="BT17" s="47">
        <v>8.4761000000000006</v>
      </c>
      <c r="BU17" s="47">
        <v>1.9388000000000001</v>
      </c>
    </row>
    <row r="18" spans="1:73">
      <c r="A18" t="s">
        <v>523</v>
      </c>
      <c r="B18" t="s">
        <v>509</v>
      </c>
      <c r="C18" t="s">
        <v>505</v>
      </c>
      <c r="D18">
        <v>17</v>
      </c>
      <c r="E18" s="69" t="str">
        <f t="shared" si="0"/>
        <v>NAfr_WAsiaInject</v>
      </c>
      <c r="F18" s="47">
        <v>2.2486999999999999</v>
      </c>
      <c r="G18" s="47">
        <v>2.3226</v>
      </c>
      <c r="H18" s="47">
        <v>2.9666999999999999</v>
      </c>
      <c r="I18" s="47">
        <v>1.883</v>
      </c>
      <c r="J18" s="47">
        <v>2.3226</v>
      </c>
      <c r="K18" s="47">
        <v>2.2397</v>
      </c>
      <c r="L18" s="47" t="s">
        <v>184</v>
      </c>
      <c r="M18" s="47">
        <v>2.2517</v>
      </c>
      <c r="N18" s="47">
        <v>2.3578000000000001</v>
      </c>
      <c r="O18" s="47">
        <v>1.6333</v>
      </c>
      <c r="P18" s="47">
        <v>2.8792</v>
      </c>
      <c r="Q18" s="47">
        <v>1.8341000000000001</v>
      </c>
      <c r="R18" s="47">
        <v>2.5123000000000002</v>
      </c>
      <c r="S18" s="47">
        <v>1.9013</v>
      </c>
      <c r="T18" s="47">
        <v>2.4514</v>
      </c>
      <c r="U18" s="47">
        <v>2.3448000000000002</v>
      </c>
      <c r="V18" s="47">
        <v>1.9896</v>
      </c>
      <c r="W18" s="47">
        <v>3.0196000000000001</v>
      </c>
      <c r="X18" s="47">
        <v>1.6257999999999999</v>
      </c>
      <c r="Y18" s="47">
        <v>2.1608000000000001</v>
      </c>
      <c r="Z18" s="47">
        <v>-0.94669999999999999</v>
      </c>
      <c r="AA18" s="47">
        <v>2.6166999999999998</v>
      </c>
      <c r="AB18" s="47">
        <v>1.9645999999999999</v>
      </c>
      <c r="AC18" s="47">
        <v>2.6166999999999998</v>
      </c>
      <c r="AD18" s="47">
        <v>1.7635000000000001</v>
      </c>
      <c r="AE18" s="47">
        <v>3.4173</v>
      </c>
      <c r="AF18" s="47">
        <v>2.2747000000000002</v>
      </c>
      <c r="AG18" s="47">
        <v>2.3803000000000001</v>
      </c>
      <c r="AH18" s="47">
        <v>1.9488000000000001</v>
      </c>
      <c r="AI18" s="47">
        <v>2.5844999999999998</v>
      </c>
      <c r="AJ18" s="47">
        <v>-3.4477000000000002</v>
      </c>
      <c r="AK18" s="47">
        <v>1.361</v>
      </c>
      <c r="AL18" s="47" t="s">
        <v>184</v>
      </c>
      <c r="AM18" s="47">
        <v>1.8432999999999999</v>
      </c>
      <c r="AN18" s="47">
        <v>-1.7923</v>
      </c>
      <c r="AO18" s="47">
        <v>2.1227999999999998</v>
      </c>
      <c r="AP18" s="47">
        <v>-3.0497999999999998</v>
      </c>
      <c r="AQ18" s="47">
        <v>3.0163000000000002</v>
      </c>
      <c r="AR18" s="47">
        <v>2.1966000000000001</v>
      </c>
      <c r="AS18" s="47">
        <v>3.4373</v>
      </c>
      <c r="AT18" s="47">
        <v>1.7258</v>
      </c>
      <c r="AU18" s="47">
        <v>1.6228</v>
      </c>
      <c r="AV18" s="47">
        <v>1.7327999999999999</v>
      </c>
      <c r="AW18" s="47">
        <v>1.5685</v>
      </c>
      <c r="AX18" s="47">
        <v>2.0278999999999998</v>
      </c>
      <c r="AY18" s="47">
        <v>1.9753000000000001</v>
      </c>
      <c r="AZ18" s="47">
        <v>1.2588999999999999</v>
      </c>
      <c r="BA18" s="47">
        <v>2.3056999999999999</v>
      </c>
      <c r="BB18" s="47">
        <v>2.6943999999999999</v>
      </c>
      <c r="BC18" s="47">
        <v>2.6101000000000001</v>
      </c>
      <c r="BD18" s="47">
        <v>2.5651000000000002</v>
      </c>
      <c r="BE18" s="47">
        <v>2.6320999999999999</v>
      </c>
      <c r="BF18" s="47">
        <v>1.7938000000000001</v>
      </c>
      <c r="BG18" s="47">
        <v>1.8460000000000001</v>
      </c>
      <c r="BH18" s="47">
        <v>1.77</v>
      </c>
      <c r="BI18" s="47">
        <v>1.9074</v>
      </c>
      <c r="BJ18" s="47">
        <v>1.7988</v>
      </c>
      <c r="BK18" s="47">
        <v>1.8229</v>
      </c>
      <c r="BL18" s="47">
        <v>2.0409000000000002</v>
      </c>
      <c r="BM18" s="47">
        <v>3.3873000000000002</v>
      </c>
      <c r="BN18" s="47" t="s">
        <v>184</v>
      </c>
      <c r="BO18" s="47">
        <v>2.3641000000000001</v>
      </c>
      <c r="BP18" s="47">
        <v>2.0909</v>
      </c>
      <c r="BQ18" s="47">
        <v>2.6303000000000001</v>
      </c>
      <c r="BR18" s="47">
        <v>2.4129</v>
      </c>
      <c r="BS18" s="47">
        <v>1.5262</v>
      </c>
      <c r="BT18" s="47">
        <v>-2.2524999999999999</v>
      </c>
      <c r="BU18" s="47">
        <v>2.5268000000000002</v>
      </c>
    </row>
    <row r="19" spans="1:73">
      <c r="A19" t="s">
        <v>523</v>
      </c>
      <c r="B19" t="s">
        <v>509</v>
      </c>
      <c r="C19" t="s">
        <v>74</v>
      </c>
      <c r="D19">
        <v>18</v>
      </c>
      <c r="E19" s="69" t="str">
        <f t="shared" si="0"/>
        <v>NAfr_WAsiaImplant</v>
      </c>
      <c r="F19" s="47">
        <v>-1.7132000000000001</v>
      </c>
      <c r="G19" s="47" t="s">
        <v>184</v>
      </c>
      <c r="H19" s="47" t="s">
        <v>184</v>
      </c>
      <c r="I19" s="47" t="s">
        <v>184</v>
      </c>
      <c r="J19" s="47" t="s">
        <v>184</v>
      </c>
      <c r="K19" s="47">
        <v>-1.1012999999999999</v>
      </c>
      <c r="L19" s="47" t="s">
        <v>184</v>
      </c>
      <c r="M19" s="47">
        <v>-1.7132000000000001</v>
      </c>
      <c r="N19" s="47" t="s">
        <v>184</v>
      </c>
      <c r="O19" s="47" t="s">
        <v>184</v>
      </c>
      <c r="P19" s="47" t="s">
        <v>184</v>
      </c>
      <c r="Q19" s="47" t="s">
        <v>184</v>
      </c>
      <c r="R19" s="47">
        <v>-1.103</v>
      </c>
      <c r="S19" s="47" t="s">
        <v>184</v>
      </c>
      <c r="T19" s="47" t="s">
        <v>184</v>
      </c>
      <c r="U19" s="47">
        <v>-1.3448</v>
      </c>
      <c r="V19" s="47" t="s">
        <v>184</v>
      </c>
      <c r="W19" s="47" t="s">
        <v>184</v>
      </c>
      <c r="X19" s="47" t="s">
        <v>184</v>
      </c>
      <c r="Y19" s="47" t="s">
        <v>184</v>
      </c>
      <c r="Z19" s="47" t="s">
        <v>184</v>
      </c>
      <c r="AA19" s="47">
        <v>-2.4235000000000002</v>
      </c>
      <c r="AB19" s="47" t="s">
        <v>184</v>
      </c>
      <c r="AC19" s="47">
        <v>-2.4235000000000002</v>
      </c>
      <c r="AD19" s="47" t="s">
        <v>184</v>
      </c>
      <c r="AE19" s="47" t="s">
        <v>184</v>
      </c>
      <c r="AF19" s="47" t="s">
        <v>184</v>
      </c>
      <c r="AG19" s="47" t="s">
        <v>184</v>
      </c>
      <c r="AH19" s="47" t="s">
        <v>184</v>
      </c>
      <c r="AI19" s="47" t="s">
        <v>184</v>
      </c>
      <c r="AJ19" s="47" t="s">
        <v>184</v>
      </c>
      <c r="AK19" s="47" t="s">
        <v>184</v>
      </c>
      <c r="AL19" s="47" t="s">
        <v>184</v>
      </c>
      <c r="AM19" s="47" t="s">
        <v>184</v>
      </c>
      <c r="AN19" s="47" t="s">
        <v>184</v>
      </c>
      <c r="AO19" s="47" t="s">
        <v>184</v>
      </c>
      <c r="AP19" s="47" t="s">
        <v>184</v>
      </c>
      <c r="AQ19" s="47" t="s">
        <v>184</v>
      </c>
      <c r="AR19" s="47" t="s">
        <v>184</v>
      </c>
      <c r="AS19" s="47" t="s">
        <v>184</v>
      </c>
      <c r="AT19" s="47" t="s">
        <v>184</v>
      </c>
      <c r="AU19" s="47" t="s">
        <v>184</v>
      </c>
      <c r="AV19" s="47" t="s">
        <v>184</v>
      </c>
      <c r="AW19" s="47" t="s">
        <v>184</v>
      </c>
      <c r="AX19" s="47" t="s">
        <v>184</v>
      </c>
      <c r="AY19" s="47" t="s">
        <v>184</v>
      </c>
      <c r="AZ19" s="47" t="s">
        <v>184</v>
      </c>
      <c r="BA19" s="47" t="s">
        <v>184</v>
      </c>
      <c r="BB19" s="47" t="s">
        <v>184</v>
      </c>
      <c r="BC19" s="47" t="s">
        <v>184</v>
      </c>
      <c r="BD19" s="47" t="s">
        <v>184</v>
      </c>
      <c r="BE19" s="47" t="s">
        <v>184</v>
      </c>
      <c r="BF19" s="47" t="s">
        <v>184</v>
      </c>
      <c r="BG19" s="47" t="s">
        <v>184</v>
      </c>
      <c r="BH19" s="47" t="s">
        <v>184</v>
      </c>
      <c r="BI19" s="47" t="s">
        <v>184</v>
      </c>
      <c r="BJ19" s="47" t="s">
        <v>184</v>
      </c>
      <c r="BK19" s="47" t="s">
        <v>184</v>
      </c>
      <c r="BL19" s="47" t="s">
        <v>184</v>
      </c>
      <c r="BM19" s="47" t="s">
        <v>184</v>
      </c>
      <c r="BN19" s="47" t="s">
        <v>184</v>
      </c>
      <c r="BO19" s="47">
        <v>-1.1083000000000001</v>
      </c>
      <c r="BP19" s="47" t="s">
        <v>184</v>
      </c>
      <c r="BQ19" s="47" t="s">
        <v>184</v>
      </c>
      <c r="BR19" s="47" t="s">
        <v>184</v>
      </c>
      <c r="BS19" s="47" t="s">
        <v>184</v>
      </c>
      <c r="BT19" s="47" t="s">
        <v>184</v>
      </c>
      <c r="BU19" s="47" t="s">
        <v>184</v>
      </c>
    </row>
    <row r="20" spans="1:73">
      <c r="A20" t="s">
        <v>523</v>
      </c>
      <c r="B20" t="s">
        <v>509</v>
      </c>
      <c r="C20" t="s">
        <v>65</v>
      </c>
      <c r="D20">
        <v>19</v>
      </c>
      <c r="E20" s="69" t="str">
        <f t="shared" si="0"/>
        <v>NAfr_WAsiaCondom</v>
      </c>
      <c r="F20" s="47">
        <v>15.598800000000001</v>
      </c>
      <c r="G20" s="47">
        <v>16.089400000000001</v>
      </c>
      <c r="H20" s="47">
        <v>18.204699999999999</v>
      </c>
      <c r="I20" s="47">
        <v>14.028600000000001</v>
      </c>
      <c r="J20" s="47">
        <v>16.089400000000001</v>
      </c>
      <c r="K20" s="47">
        <v>15.4917</v>
      </c>
      <c r="L20" s="47" t="s">
        <v>184</v>
      </c>
      <c r="M20" s="47">
        <v>15.622299999999999</v>
      </c>
      <c r="N20" s="47">
        <v>14.4361</v>
      </c>
      <c r="O20" s="47">
        <v>14.3788</v>
      </c>
      <c r="P20" s="47">
        <v>20.700299999999999</v>
      </c>
      <c r="Q20" s="47">
        <v>14.6457</v>
      </c>
      <c r="R20" s="47">
        <v>17.852399999999999</v>
      </c>
      <c r="S20" s="47">
        <v>16.5198</v>
      </c>
      <c r="T20" s="47">
        <v>14.8301</v>
      </c>
      <c r="U20" s="47">
        <v>16.919</v>
      </c>
      <c r="V20" s="47">
        <v>14.5047</v>
      </c>
      <c r="W20" s="47">
        <v>16.1585</v>
      </c>
      <c r="X20" s="47">
        <v>13.043900000000001</v>
      </c>
      <c r="Y20" s="47">
        <v>14.303599999999999</v>
      </c>
      <c r="Z20" s="47">
        <v>13.522399999999999</v>
      </c>
      <c r="AA20" s="47">
        <v>16.225100000000001</v>
      </c>
      <c r="AB20" s="47">
        <v>13.7095</v>
      </c>
      <c r="AC20" s="47">
        <v>16.225100000000001</v>
      </c>
      <c r="AD20" s="47">
        <v>14.8622</v>
      </c>
      <c r="AE20" s="47">
        <v>18.049800000000001</v>
      </c>
      <c r="AF20" s="47">
        <v>17.589400000000001</v>
      </c>
      <c r="AG20" s="47">
        <v>16.702200000000001</v>
      </c>
      <c r="AH20" s="47">
        <v>17.8429</v>
      </c>
      <c r="AI20" s="47">
        <v>16.11</v>
      </c>
      <c r="AJ20" s="47">
        <v>12.1549</v>
      </c>
      <c r="AK20" s="47">
        <v>15.013</v>
      </c>
      <c r="AL20" s="47">
        <v>14.4772</v>
      </c>
      <c r="AM20" s="47">
        <v>14.5687</v>
      </c>
      <c r="AN20" s="47">
        <v>15.3596</v>
      </c>
      <c r="AO20" s="47">
        <v>13.8073</v>
      </c>
      <c r="AP20" s="47">
        <v>16.471299999999999</v>
      </c>
      <c r="AQ20" s="47">
        <v>16.106100000000001</v>
      </c>
      <c r="AR20" s="47">
        <v>16.814800000000002</v>
      </c>
      <c r="AS20" s="47">
        <v>15.591699999999999</v>
      </c>
      <c r="AT20" s="47">
        <v>-15.045400000000001</v>
      </c>
      <c r="AU20" s="47">
        <v>12.5922</v>
      </c>
      <c r="AV20" s="47">
        <v>14.7805</v>
      </c>
      <c r="AW20" s="47">
        <v>11.813000000000001</v>
      </c>
      <c r="AX20" s="47">
        <v>15.7439</v>
      </c>
      <c r="AY20" s="47">
        <v>12.6975</v>
      </c>
      <c r="AZ20" s="47">
        <v>14.069699999999999</v>
      </c>
      <c r="BA20" s="47">
        <v>13.635999999999999</v>
      </c>
      <c r="BB20" s="47">
        <v>15.913399999999999</v>
      </c>
      <c r="BC20" s="47">
        <v>16.259</v>
      </c>
      <c r="BD20" s="47">
        <v>17.0227</v>
      </c>
      <c r="BE20" s="47">
        <v>15.41</v>
      </c>
      <c r="BF20" s="47">
        <v>15.076700000000001</v>
      </c>
      <c r="BG20" s="47">
        <v>14.557700000000001</v>
      </c>
      <c r="BH20" s="47">
        <v>15.662800000000001</v>
      </c>
      <c r="BI20" s="47">
        <v>14.224600000000001</v>
      </c>
      <c r="BJ20" s="47">
        <v>14.624499999999999</v>
      </c>
      <c r="BK20" s="47">
        <v>14.690799999999999</v>
      </c>
      <c r="BL20" s="47">
        <v>11.651899999999999</v>
      </c>
      <c r="BM20" s="47">
        <v>20.633199999999999</v>
      </c>
      <c r="BN20" s="47" t="s">
        <v>184</v>
      </c>
      <c r="BO20" s="47">
        <v>17.612100000000002</v>
      </c>
      <c r="BP20" s="47">
        <v>28.746700000000001</v>
      </c>
      <c r="BQ20" s="47">
        <v>15.1541</v>
      </c>
      <c r="BR20" s="47">
        <v>15.269399999999999</v>
      </c>
      <c r="BS20" s="47">
        <v>17.192</v>
      </c>
      <c r="BT20" s="47">
        <v>17.364000000000001</v>
      </c>
      <c r="BU20" s="47">
        <v>14.3383</v>
      </c>
    </row>
    <row r="21" spans="1:73">
      <c r="A21" t="s">
        <v>523</v>
      </c>
      <c r="B21" t="s">
        <v>509</v>
      </c>
      <c r="C21" t="s">
        <v>506</v>
      </c>
      <c r="D21">
        <v>20</v>
      </c>
      <c r="E21" s="69" t="str">
        <f t="shared" si="0"/>
        <v>NAfr_WAsiaPeriAbst</v>
      </c>
      <c r="F21" s="47">
        <v>30.4786</v>
      </c>
      <c r="G21" s="47">
        <v>36.7883</v>
      </c>
      <c r="H21" s="47">
        <v>36.737000000000002</v>
      </c>
      <c r="I21" s="47">
        <v>25.789100000000001</v>
      </c>
      <c r="J21" s="47">
        <v>36.7883</v>
      </c>
      <c r="K21" s="47">
        <v>28.9724</v>
      </c>
      <c r="L21" s="47" t="s">
        <v>184</v>
      </c>
      <c r="M21" s="47">
        <v>30.408100000000001</v>
      </c>
      <c r="N21" s="47">
        <v>31.7103</v>
      </c>
      <c r="O21" s="47">
        <v>34.311799999999998</v>
      </c>
      <c r="P21" s="47">
        <v>21.965599999999998</v>
      </c>
      <c r="Q21" s="47">
        <v>34.772799999999997</v>
      </c>
      <c r="R21" s="47">
        <v>23.955100000000002</v>
      </c>
      <c r="S21" s="47">
        <v>31.2363</v>
      </c>
      <c r="T21" s="47">
        <v>29.499099999999999</v>
      </c>
      <c r="U21" s="47">
        <v>34.457500000000003</v>
      </c>
      <c r="V21" s="47">
        <v>27.8843</v>
      </c>
      <c r="W21" s="47">
        <v>30.129300000000001</v>
      </c>
      <c r="X21" s="47">
        <v>31.691800000000001</v>
      </c>
      <c r="Y21" s="47">
        <v>32.241500000000002</v>
      </c>
      <c r="Z21" s="47" t="s">
        <v>184</v>
      </c>
      <c r="AA21" s="47">
        <v>30.8263</v>
      </c>
      <c r="AB21" s="47">
        <v>28.8156</v>
      </c>
      <c r="AC21" s="47">
        <v>30.8263</v>
      </c>
      <c r="AD21" s="47">
        <v>-22.716100000000001</v>
      </c>
      <c r="AE21" s="47">
        <v>37.909399999999998</v>
      </c>
      <c r="AF21" s="47">
        <v>-37.899799999999999</v>
      </c>
      <c r="AG21" s="47">
        <v>33.160899999999998</v>
      </c>
      <c r="AH21" s="47">
        <v>36.810200000000002</v>
      </c>
      <c r="AI21" s="47">
        <v>31.650500000000001</v>
      </c>
      <c r="AJ21" s="47">
        <v>-36.268700000000003</v>
      </c>
      <c r="AK21" s="47">
        <v>26.674900000000001</v>
      </c>
      <c r="AL21" s="47">
        <v>-35.963900000000002</v>
      </c>
      <c r="AM21" s="47">
        <v>26.481300000000001</v>
      </c>
      <c r="AN21" s="47">
        <v>27.9971</v>
      </c>
      <c r="AO21" s="47">
        <v>27.829799999999999</v>
      </c>
      <c r="AP21" s="47">
        <v>-37.0822</v>
      </c>
      <c r="AQ21" s="47">
        <v>28.6844</v>
      </c>
      <c r="AR21" s="47">
        <v>30.9359</v>
      </c>
      <c r="AS21" s="47">
        <v>29.060099999999998</v>
      </c>
      <c r="AT21" s="47" t="s">
        <v>184</v>
      </c>
      <c r="AU21" s="47">
        <v>29.928799999999999</v>
      </c>
      <c r="AV21" s="47">
        <v>-32.515000000000001</v>
      </c>
      <c r="AW21" s="47">
        <v>-30.919</v>
      </c>
      <c r="AX21" s="47" t="s">
        <v>184</v>
      </c>
      <c r="AY21" s="47">
        <v>26.891300000000001</v>
      </c>
      <c r="AZ21" s="47">
        <v>-36.199599999999997</v>
      </c>
      <c r="BA21" s="47">
        <v>-24.403199999999998</v>
      </c>
      <c r="BB21" s="47">
        <v>-36.914000000000001</v>
      </c>
      <c r="BC21" s="47">
        <v>29.3886</v>
      </c>
      <c r="BD21" s="47">
        <v>30.633700000000001</v>
      </c>
      <c r="BE21" s="47">
        <v>31.0947</v>
      </c>
      <c r="BF21" s="47">
        <v>-39.157200000000003</v>
      </c>
      <c r="BG21" s="47">
        <v>34.273600000000002</v>
      </c>
      <c r="BH21" s="47">
        <v>37.753100000000003</v>
      </c>
      <c r="BI21" s="47">
        <v>33.3292</v>
      </c>
      <c r="BJ21" s="47">
        <v>32.981299999999997</v>
      </c>
      <c r="BK21" s="47">
        <v>-39.466999999999999</v>
      </c>
      <c r="BL21" s="47">
        <v>-22.1874</v>
      </c>
      <c r="BM21" s="47">
        <v>24.591000000000001</v>
      </c>
      <c r="BN21" s="47" t="s">
        <v>184</v>
      </c>
      <c r="BO21" s="47">
        <v>24.348700000000001</v>
      </c>
      <c r="BP21" s="47">
        <v>-25.447600000000001</v>
      </c>
      <c r="BQ21" s="47">
        <v>23.1068</v>
      </c>
      <c r="BR21" s="47">
        <v>-34.306399999999996</v>
      </c>
      <c r="BS21" s="47">
        <v>30.1572</v>
      </c>
      <c r="BT21" s="47" t="s">
        <v>184</v>
      </c>
      <c r="BU21" s="47">
        <v>27.8002</v>
      </c>
    </row>
    <row r="22" spans="1:73">
      <c r="A22" t="s">
        <v>523</v>
      </c>
      <c r="B22" t="s">
        <v>509</v>
      </c>
      <c r="C22" t="s">
        <v>507</v>
      </c>
      <c r="D22">
        <v>21</v>
      </c>
      <c r="E22" s="69" t="str">
        <f t="shared" si="0"/>
        <v>NAfr_WAsiaWithdraw</v>
      </c>
      <c r="F22" s="47">
        <v>27.94</v>
      </c>
      <c r="G22" s="47">
        <v>34.000500000000002</v>
      </c>
      <c r="H22" s="47">
        <v>31.001100000000001</v>
      </c>
      <c r="I22" s="47">
        <v>22.809799999999999</v>
      </c>
      <c r="J22" s="47">
        <v>34.000500000000002</v>
      </c>
      <c r="K22" s="47">
        <v>25.7773</v>
      </c>
      <c r="L22" s="47" t="s">
        <v>184</v>
      </c>
      <c r="M22" s="47">
        <v>28.021100000000001</v>
      </c>
      <c r="N22" s="47">
        <v>28.614699999999999</v>
      </c>
      <c r="O22" s="47">
        <v>29.018599999999999</v>
      </c>
      <c r="P22" s="47">
        <v>24.4391</v>
      </c>
      <c r="Q22" s="47">
        <v>29.071999999999999</v>
      </c>
      <c r="R22" s="47">
        <v>26.163900000000002</v>
      </c>
      <c r="S22" s="47">
        <v>28.997299999999999</v>
      </c>
      <c r="T22" s="47">
        <v>27.120699999999999</v>
      </c>
      <c r="U22" s="47">
        <v>30.0519</v>
      </c>
      <c r="V22" s="47">
        <v>24.606200000000001</v>
      </c>
      <c r="W22" s="47">
        <v>27.011900000000001</v>
      </c>
      <c r="X22" s="47">
        <v>29.6751</v>
      </c>
      <c r="Y22" s="47">
        <v>28.373999999999999</v>
      </c>
      <c r="Z22" s="47">
        <v>24.098700000000001</v>
      </c>
      <c r="AA22" s="47">
        <v>28.9834</v>
      </c>
      <c r="AB22" s="47">
        <v>25.5381</v>
      </c>
      <c r="AC22" s="47">
        <v>28.9834</v>
      </c>
      <c r="AD22" s="47">
        <v>27.1294</v>
      </c>
      <c r="AE22" s="47">
        <v>31.586200000000002</v>
      </c>
      <c r="AF22" s="47">
        <v>34.855499999999999</v>
      </c>
      <c r="AG22" s="47">
        <v>28.207999999999998</v>
      </c>
      <c r="AH22" s="47">
        <v>29.550699999999999</v>
      </c>
      <c r="AI22" s="47">
        <v>30.3857</v>
      </c>
      <c r="AJ22" s="47">
        <v>21.891999999999999</v>
      </c>
      <c r="AK22" s="47">
        <v>25.461400000000001</v>
      </c>
      <c r="AL22" s="47">
        <v>32.486899999999999</v>
      </c>
      <c r="AM22" s="47">
        <v>22.108599999999999</v>
      </c>
      <c r="AN22" s="47">
        <v>28.3033</v>
      </c>
      <c r="AO22" s="47">
        <v>21.119299999999999</v>
      </c>
      <c r="AP22" s="47">
        <v>35.528799999999997</v>
      </c>
      <c r="AQ22" s="47">
        <v>24.113600000000002</v>
      </c>
      <c r="AR22" s="47">
        <v>29.164000000000001</v>
      </c>
      <c r="AS22" s="47">
        <v>25.156300000000002</v>
      </c>
      <c r="AT22" s="47">
        <v>31.371500000000001</v>
      </c>
      <c r="AU22" s="47">
        <v>28.9955</v>
      </c>
      <c r="AV22" s="47">
        <v>28.6126</v>
      </c>
      <c r="AW22" s="47">
        <v>30.294499999999999</v>
      </c>
      <c r="AX22" s="47">
        <v>28.570499999999999</v>
      </c>
      <c r="AY22" s="47">
        <v>24.2407</v>
      </c>
      <c r="AZ22" s="47">
        <v>22.101800000000001</v>
      </c>
      <c r="BA22" s="47">
        <v>26.771899999999999</v>
      </c>
      <c r="BB22" s="47">
        <v>36.9679</v>
      </c>
      <c r="BC22" s="47">
        <v>26.3978</v>
      </c>
      <c r="BD22" s="47">
        <v>30.5703</v>
      </c>
      <c r="BE22" s="47">
        <v>27.318899999999999</v>
      </c>
      <c r="BF22" s="47">
        <v>23.913499999999999</v>
      </c>
      <c r="BG22" s="47">
        <v>31.009699999999999</v>
      </c>
      <c r="BH22" s="47">
        <v>32.398899999999998</v>
      </c>
      <c r="BI22" s="47">
        <v>26.796600000000002</v>
      </c>
      <c r="BJ22" s="47">
        <v>30.068100000000001</v>
      </c>
      <c r="BK22" s="47">
        <v>27.738199999999999</v>
      </c>
      <c r="BL22" s="47">
        <v>27.5687</v>
      </c>
      <c r="BM22" s="47">
        <v>25.361000000000001</v>
      </c>
      <c r="BN22" s="47">
        <v>-62.881900000000002</v>
      </c>
      <c r="BO22" s="47">
        <v>24.791399999999999</v>
      </c>
      <c r="BP22" s="47">
        <v>24.576799999999999</v>
      </c>
      <c r="BQ22" s="47">
        <v>26.638200000000001</v>
      </c>
      <c r="BR22" s="47">
        <v>32.669400000000003</v>
      </c>
      <c r="BS22" s="47">
        <v>26.742599999999999</v>
      </c>
      <c r="BT22" s="47">
        <v>36.210700000000003</v>
      </c>
      <c r="BU22" s="47">
        <v>25.203399999999998</v>
      </c>
    </row>
    <row r="23" spans="1:73">
      <c r="A23" t="s">
        <v>523</v>
      </c>
      <c r="B23" t="s">
        <v>510</v>
      </c>
      <c r="C23" t="s">
        <v>0</v>
      </c>
      <c r="D23">
        <v>22</v>
      </c>
      <c r="E23" s="69" t="str">
        <f t="shared" si="0"/>
        <v>EEur_CAsiaPill</v>
      </c>
      <c r="F23" s="47">
        <v>9.8644999999999996</v>
      </c>
      <c r="G23" s="47">
        <v>8.7497000000000007</v>
      </c>
      <c r="H23" s="47">
        <v>14.173500000000001</v>
      </c>
      <c r="I23" s="47">
        <v>7.6755000000000004</v>
      </c>
      <c r="J23" s="47">
        <v>8.7497000000000007</v>
      </c>
      <c r="K23" s="47">
        <v>10.2967</v>
      </c>
      <c r="L23" s="47">
        <v>-4.3102999999999998</v>
      </c>
      <c r="M23" s="47">
        <v>10.571999999999999</v>
      </c>
      <c r="N23" s="47">
        <v>8.1327999999999996</v>
      </c>
      <c r="O23" s="47">
        <v>13.555</v>
      </c>
      <c r="P23" s="47">
        <v>-5.1791999999999998</v>
      </c>
      <c r="Q23" s="47">
        <v>9.5866000000000007</v>
      </c>
      <c r="R23" s="47">
        <v>11.1755</v>
      </c>
      <c r="S23" s="47">
        <v>9.3285999999999998</v>
      </c>
      <c r="T23" s="47">
        <v>10.4618</v>
      </c>
      <c r="U23" s="47">
        <v>8.202</v>
      </c>
      <c r="V23" s="47">
        <v>10.754</v>
      </c>
      <c r="W23" s="47">
        <v>9.7213999999999992</v>
      </c>
      <c r="X23" s="47">
        <v>10.0619</v>
      </c>
      <c r="Y23" s="47" t="s">
        <v>184</v>
      </c>
      <c r="Z23" s="47" t="s">
        <v>184</v>
      </c>
      <c r="AA23" s="47">
        <v>9.8697999999999997</v>
      </c>
      <c r="AB23" s="47" t="s">
        <v>184</v>
      </c>
      <c r="AC23" s="47">
        <v>9.8697999999999997</v>
      </c>
      <c r="AD23" s="47" t="s">
        <v>184</v>
      </c>
      <c r="AE23" s="47">
        <v>8.2125000000000004</v>
      </c>
      <c r="AF23" s="47">
        <v>-10.6302</v>
      </c>
      <c r="AG23" s="47">
        <v>7.2929000000000004</v>
      </c>
      <c r="AH23" s="47">
        <v>8.4971999999999994</v>
      </c>
      <c r="AI23" s="47">
        <v>7.9218000000000002</v>
      </c>
      <c r="AJ23" s="47" t="s">
        <v>184</v>
      </c>
      <c r="AK23" s="47">
        <v>10.755599999999999</v>
      </c>
      <c r="AL23" s="47">
        <v>7.8133999999999997</v>
      </c>
      <c r="AM23" s="47">
        <v>12.036</v>
      </c>
      <c r="AN23" s="47">
        <v>9.7386999999999997</v>
      </c>
      <c r="AO23" s="47">
        <v>12.0078</v>
      </c>
      <c r="AP23" s="47">
        <v>8.4406999999999996</v>
      </c>
      <c r="AQ23" s="47">
        <v>10.2692</v>
      </c>
      <c r="AR23" s="47">
        <v>8.2787000000000006</v>
      </c>
      <c r="AS23" s="47">
        <v>11.7613</v>
      </c>
      <c r="AT23" s="47">
        <v>-9.3895</v>
      </c>
      <c r="AU23" s="47">
        <v>10.234299999999999</v>
      </c>
      <c r="AV23" s="47">
        <v>-11.9168</v>
      </c>
      <c r="AW23" s="47">
        <v>8.7365999999999993</v>
      </c>
      <c r="AX23" s="47" t="s">
        <v>184</v>
      </c>
      <c r="AY23" s="47" t="s">
        <v>184</v>
      </c>
      <c r="AZ23" s="47" t="s">
        <v>184</v>
      </c>
      <c r="BA23" s="47" t="s">
        <v>184</v>
      </c>
      <c r="BB23" s="47">
        <v>8.7515000000000001</v>
      </c>
      <c r="BC23" s="47">
        <v>10.303699999999999</v>
      </c>
      <c r="BD23" s="47">
        <v>9.3318999999999992</v>
      </c>
      <c r="BE23" s="47">
        <v>10.4703</v>
      </c>
      <c r="BF23" s="47" t="s">
        <v>184</v>
      </c>
      <c r="BG23" s="47">
        <v>9.5871999999999993</v>
      </c>
      <c r="BH23" s="47">
        <v>8.6212</v>
      </c>
      <c r="BI23" s="47">
        <v>10.0662</v>
      </c>
      <c r="BJ23" s="47">
        <v>9.2180999999999997</v>
      </c>
      <c r="BK23" s="47">
        <v>10.0334</v>
      </c>
      <c r="BL23" s="47" t="s">
        <v>184</v>
      </c>
      <c r="BM23" s="47">
        <v>11.2066</v>
      </c>
      <c r="BN23" s="47" t="s">
        <v>184</v>
      </c>
      <c r="BO23" s="47">
        <v>10.998900000000001</v>
      </c>
      <c r="BP23" s="47" t="s">
        <v>184</v>
      </c>
      <c r="BQ23" s="47">
        <v>-11.893599999999999</v>
      </c>
      <c r="BR23" s="47">
        <v>9.3561999999999994</v>
      </c>
      <c r="BS23" s="47">
        <v>9.1900999999999993</v>
      </c>
      <c r="BT23" s="47">
        <v>-7.7091000000000003</v>
      </c>
      <c r="BU23" s="47">
        <v>11.2859</v>
      </c>
    </row>
    <row r="24" spans="1:73">
      <c r="A24" t="s">
        <v>523</v>
      </c>
      <c r="B24" t="s">
        <v>510</v>
      </c>
      <c r="C24" t="s">
        <v>1</v>
      </c>
      <c r="D24">
        <v>23</v>
      </c>
      <c r="E24" s="69" t="str">
        <f t="shared" si="0"/>
        <v>EEur_CAsiaIUD</v>
      </c>
      <c r="F24" s="47">
        <v>3.5044</v>
      </c>
      <c r="G24" s="47">
        <v>7.9195000000000002</v>
      </c>
      <c r="H24" s="47">
        <v>5.6656000000000004</v>
      </c>
      <c r="I24" s="47">
        <v>1.6287</v>
      </c>
      <c r="J24" s="47">
        <v>7.9195000000000002</v>
      </c>
      <c r="K24" s="47">
        <v>2.7938999999999998</v>
      </c>
      <c r="L24" s="47" t="s">
        <v>184</v>
      </c>
      <c r="M24" s="47">
        <v>3.4617</v>
      </c>
      <c r="N24" s="47">
        <v>5.1185</v>
      </c>
      <c r="O24" s="47">
        <v>3.4582000000000002</v>
      </c>
      <c r="P24" s="47">
        <v>1.3656999999999999</v>
      </c>
      <c r="Q24" s="47">
        <v>4.4946999999999999</v>
      </c>
      <c r="R24" s="47">
        <v>1.8189</v>
      </c>
      <c r="S24" s="47">
        <v>4.3493000000000004</v>
      </c>
      <c r="T24" s="47">
        <v>2.7176</v>
      </c>
      <c r="U24" s="47">
        <v>2.6381000000000001</v>
      </c>
      <c r="V24" s="47">
        <v>4.5755999999999997</v>
      </c>
      <c r="W24" s="47">
        <v>4.7634999999999996</v>
      </c>
      <c r="X24" s="47">
        <v>2.4659</v>
      </c>
      <c r="Y24" s="47" t="s">
        <v>184</v>
      </c>
      <c r="Z24" s="47" t="s">
        <v>184</v>
      </c>
      <c r="AA24" s="47">
        <v>3.5124</v>
      </c>
      <c r="AB24" s="47" t="s">
        <v>184</v>
      </c>
      <c r="AC24" s="47">
        <v>3.5124</v>
      </c>
      <c r="AD24" s="47" t="s">
        <v>184</v>
      </c>
      <c r="AE24" s="47">
        <v>2.6221999999999999</v>
      </c>
      <c r="AF24" s="47">
        <v>7.8196000000000003</v>
      </c>
      <c r="AG24" s="47">
        <v>1.8852</v>
      </c>
      <c r="AH24" s="47">
        <v>2.6911999999999998</v>
      </c>
      <c r="AI24" s="47">
        <v>2.5867</v>
      </c>
      <c r="AJ24" s="47" t="s">
        <v>184</v>
      </c>
      <c r="AK24" s="47">
        <v>4.6100000000000003</v>
      </c>
      <c r="AL24" s="47">
        <v>7.9206000000000003</v>
      </c>
      <c r="AM24" s="47">
        <v>3.9565000000000001</v>
      </c>
      <c r="AN24" s="47">
        <v>6.2586000000000004</v>
      </c>
      <c r="AO24" s="47">
        <v>2.8972000000000002</v>
      </c>
      <c r="AP24" s="47">
        <v>9.9883000000000006</v>
      </c>
      <c r="AQ24" s="47">
        <v>3.867</v>
      </c>
      <c r="AR24" s="47">
        <v>6.2304000000000004</v>
      </c>
      <c r="AS24" s="47">
        <v>3.1901000000000002</v>
      </c>
      <c r="AT24" s="47">
        <v>6.0967000000000002</v>
      </c>
      <c r="AU24" s="47">
        <v>1.9138999999999999</v>
      </c>
      <c r="AV24" s="47">
        <v>2.5449000000000002</v>
      </c>
      <c r="AW24" s="47">
        <v>2.3921000000000001</v>
      </c>
      <c r="AX24" s="47" t="s">
        <v>184</v>
      </c>
      <c r="AY24" s="47" t="s">
        <v>184</v>
      </c>
      <c r="AZ24" s="47" t="s">
        <v>184</v>
      </c>
      <c r="BA24" s="47" t="s">
        <v>184</v>
      </c>
      <c r="BB24" s="47">
        <v>7.7766999999999999</v>
      </c>
      <c r="BC24" s="47">
        <v>2.8184999999999998</v>
      </c>
      <c r="BD24" s="47">
        <v>4.3342999999999998</v>
      </c>
      <c r="BE24" s="47">
        <v>2.7456999999999998</v>
      </c>
      <c r="BF24" s="47" t="s">
        <v>184</v>
      </c>
      <c r="BG24" s="47">
        <v>4.4831000000000003</v>
      </c>
      <c r="BH24" s="47">
        <v>7.7229000000000001</v>
      </c>
      <c r="BI24" s="47">
        <v>3.6541000000000001</v>
      </c>
      <c r="BJ24" s="47">
        <v>5.3453999999999997</v>
      </c>
      <c r="BK24" s="47">
        <v>3.5278</v>
      </c>
      <c r="BL24" s="47" t="s">
        <v>184</v>
      </c>
      <c r="BM24" s="47">
        <v>1.8460000000000001</v>
      </c>
      <c r="BN24" s="47" t="s">
        <v>184</v>
      </c>
      <c r="BO24" s="47">
        <v>1.6398999999999999</v>
      </c>
      <c r="BP24" s="47">
        <v>2.0806</v>
      </c>
      <c r="BQ24" s="47">
        <v>1.6495</v>
      </c>
      <c r="BR24" s="47">
        <v>6.7968999999999999</v>
      </c>
      <c r="BS24" s="47">
        <v>3.8014999999999999</v>
      </c>
      <c r="BT24" s="47">
        <v>9.6837999999999997</v>
      </c>
      <c r="BU24" s="47">
        <v>1.9459</v>
      </c>
    </row>
    <row r="25" spans="1:73">
      <c r="A25" t="s">
        <v>523</v>
      </c>
      <c r="B25" t="s">
        <v>510</v>
      </c>
      <c r="C25" t="s">
        <v>505</v>
      </c>
      <c r="D25">
        <v>24</v>
      </c>
      <c r="E25" s="69" t="str">
        <f t="shared" si="0"/>
        <v>EEur_CAsiaInject</v>
      </c>
      <c r="F25" s="47">
        <v>4.2530000000000001</v>
      </c>
      <c r="G25" s="47" t="s">
        <v>184</v>
      </c>
      <c r="H25" s="47" t="s">
        <v>184</v>
      </c>
      <c r="I25" s="47">
        <v>-3.8877999999999999</v>
      </c>
      <c r="J25" s="47" t="s">
        <v>184</v>
      </c>
      <c r="K25" s="47">
        <v>4.9861000000000004</v>
      </c>
      <c r="L25" s="47" t="s">
        <v>184</v>
      </c>
      <c r="M25" s="47">
        <v>4.3173000000000004</v>
      </c>
      <c r="N25" s="47" t="s">
        <v>184</v>
      </c>
      <c r="O25" s="47" t="s">
        <v>184</v>
      </c>
      <c r="P25" s="47">
        <v>-3.4558</v>
      </c>
      <c r="Q25" s="47" t="s">
        <v>184</v>
      </c>
      <c r="R25" s="47">
        <v>-4.9856999999999996</v>
      </c>
      <c r="S25" s="47" t="s">
        <v>184</v>
      </c>
      <c r="T25" s="47">
        <v>-2.8704999999999998</v>
      </c>
      <c r="U25" s="47">
        <v>-3.4224000000000001</v>
      </c>
      <c r="V25" s="47" t="s">
        <v>184</v>
      </c>
      <c r="W25" s="47" t="s">
        <v>184</v>
      </c>
      <c r="X25" s="47">
        <v>-3.0377000000000001</v>
      </c>
      <c r="Y25" s="47" t="s">
        <v>184</v>
      </c>
      <c r="Z25" s="47" t="s">
        <v>184</v>
      </c>
      <c r="AA25" s="47">
        <v>4.4698000000000002</v>
      </c>
      <c r="AB25" s="47" t="s">
        <v>184</v>
      </c>
      <c r="AC25" s="47">
        <v>4.4698000000000002</v>
      </c>
      <c r="AD25" s="47" t="s">
        <v>184</v>
      </c>
      <c r="AE25" s="47">
        <v>-3.6555</v>
      </c>
      <c r="AF25" s="47" t="s">
        <v>184</v>
      </c>
      <c r="AG25" s="47">
        <v>-3.9784999999999999</v>
      </c>
      <c r="AH25" s="47" t="s">
        <v>184</v>
      </c>
      <c r="AI25" s="47">
        <v>-2.2534999999999998</v>
      </c>
      <c r="AJ25" s="47" t="s">
        <v>184</v>
      </c>
      <c r="AK25" s="47" t="s">
        <v>184</v>
      </c>
      <c r="AL25" s="47" t="s">
        <v>184</v>
      </c>
      <c r="AM25" s="47" t="s">
        <v>184</v>
      </c>
      <c r="AN25" s="47" t="s">
        <v>184</v>
      </c>
      <c r="AO25" s="47" t="s">
        <v>184</v>
      </c>
      <c r="AP25" s="47" t="s">
        <v>184</v>
      </c>
      <c r="AQ25" s="47" t="s">
        <v>184</v>
      </c>
      <c r="AR25" s="47" t="s">
        <v>184</v>
      </c>
      <c r="AS25" s="47" t="s">
        <v>184</v>
      </c>
      <c r="AT25" s="47" t="s">
        <v>184</v>
      </c>
      <c r="AU25" s="47">
        <v>-3.4125000000000001</v>
      </c>
      <c r="AV25" s="47" t="s">
        <v>184</v>
      </c>
      <c r="AW25" s="47">
        <v>-1.8382000000000001</v>
      </c>
      <c r="AX25" s="47" t="s">
        <v>184</v>
      </c>
      <c r="AY25" s="47" t="s">
        <v>184</v>
      </c>
      <c r="AZ25" s="47" t="s">
        <v>184</v>
      </c>
      <c r="BA25" s="47" t="s">
        <v>184</v>
      </c>
      <c r="BB25" s="47" t="s">
        <v>184</v>
      </c>
      <c r="BC25" s="47">
        <v>-5.2778999999999998</v>
      </c>
      <c r="BD25" s="47" t="s">
        <v>184</v>
      </c>
      <c r="BE25" s="47">
        <v>-3.1358999999999999</v>
      </c>
      <c r="BF25" s="47" t="s">
        <v>184</v>
      </c>
      <c r="BG25" s="47" t="s">
        <v>184</v>
      </c>
      <c r="BH25" s="47" t="s">
        <v>184</v>
      </c>
      <c r="BI25" s="47" t="s">
        <v>184</v>
      </c>
      <c r="BJ25" s="47" t="s">
        <v>184</v>
      </c>
      <c r="BK25" s="47" t="s">
        <v>184</v>
      </c>
      <c r="BL25" s="47" t="s">
        <v>184</v>
      </c>
      <c r="BM25" s="47">
        <v>-5.3902000000000001</v>
      </c>
      <c r="BN25" s="47" t="s">
        <v>184</v>
      </c>
      <c r="BO25" s="47">
        <v>-4.9801000000000002</v>
      </c>
      <c r="BP25" s="47" t="s">
        <v>184</v>
      </c>
      <c r="BQ25" s="47">
        <v>-3.1253000000000002</v>
      </c>
      <c r="BR25" s="47" t="s">
        <v>184</v>
      </c>
      <c r="BS25" s="47" t="s">
        <v>184</v>
      </c>
      <c r="BT25" s="47" t="s">
        <v>184</v>
      </c>
      <c r="BU25" s="47">
        <v>-3.0122</v>
      </c>
    </row>
    <row r="26" spans="1:73">
      <c r="A26" t="s">
        <v>523</v>
      </c>
      <c r="B26" t="s">
        <v>510</v>
      </c>
      <c r="C26" t="s">
        <v>74</v>
      </c>
      <c r="D26">
        <v>25</v>
      </c>
      <c r="E26" s="69" t="str">
        <f t="shared" si="0"/>
        <v>EEur_CAsiaImplant</v>
      </c>
      <c r="F26" s="47" t="s">
        <v>511</v>
      </c>
      <c r="G26" s="47" t="s">
        <v>184</v>
      </c>
      <c r="H26" s="47" t="s">
        <v>184</v>
      </c>
      <c r="I26" s="47" t="s">
        <v>184</v>
      </c>
      <c r="J26" s="47" t="s">
        <v>184</v>
      </c>
      <c r="K26" s="47" t="s">
        <v>184</v>
      </c>
      <c r="L26" s="47" t="s">
        <v>184</v>
      </c>
      <c r="M26" s="47" t="s">
        <v>184</v>
      </c>
      <c r="N26" s="47" t="s">
        <v>184</v>
      </c>
      <c r="O26" s="47" t="s">
        <v>184</v>
      </c>
      <c r="P26" s="47" t="s">
        <v>184</v>
      </c>
      <c r="Q26" s="47" t="s">
        <v>184</v>
      </c>
      <c r="R26" s="47" t="s">
        <v>184</v>
      </c>
      <c r="S26" s="47" t="s">
        <v>184</v>
      </c>
      <c r="T26" s="47" t="s">
        <v>184</v>
      </c>
      <c r="U26" s="47" t="s">
        <v>184</v>
      </c>
      <c r="V26" s="47" t="s">
        <v>184</v>
      </c>
      <c r="W26" s="47" t="s">
        <v>184</v>
      </c>
      <c r="X26" s="47" t="s">
        <v>184</v>
      </c>
      <c r="Y26" s="47" t="s">
        <v>184</v>
      </c>
      <c r="Z26" s="47" t="s">
        <v>184</v>
      </c>
      <c r="AA26" s="47" t="s">
        <v>184</v>
      </c>
      <c r="AB26" s="47" t="s">
        <v>184</v>
      </c>
      <c r="AC26" s="47" t="s">
        <v>184</v>
      </c>
      <c r="AD26" s="47" t="s">
        <v>184</v>
      </c>
      <c r="AE26" s="47" t="s">
        <v>184</v>
      </c>
      <c r="AF26" s="47" t="s">
        <v>184</v>
      </c>
      <c r="AG26" s="47" t="s">
        <v>184</v>
      </c>
      <c r="AH26" s="47" t="s">
        <v>184</v>
      </c>
      <c r="AI26" s="47" t="s">
        <v>184</v>
      </c>
      <c r="AJ26" s="47" t="s">
        <v>184</v>
      </c>
      <c r="AK26" s="47" t="s">
        <v>184</v>
      </c>
      <c r="AL26" s="47" t="s">
        <v>184</v>
      </c>
      <c r="AM26" s="47" t="s">
        <v>184</v>
      </c>
      <c r="AN26" s="47" t="s">
        <v>184</v>
      </c>
      <c r="AO26" s="47" t="s">
        <v>184</v>
      </c>
      <c r="AP26" s="47" t="s">
        <v>184</v>
      </c>
      <c r="AQ26" s="47" t="s">
        <v>184</v>
      </c>
      <c r="AR26" s="47" t="s">
        <v>184</v>
      </c>
      <c r="AS26" s="47" t="s">
        <v>184</v>
      </c>
      <c r="AT26" s="47" t="s">
        <v>184</v>
      </c>
      <c r="AU26" s="47" t="s">
        <v>184</v>
      </c>
      <c r="AV26" s="47" t="s">
        <v>184</v>
      </c>
      <c r="AW26" s="47" t="s">
        <v>184</v>
      </c>
      <c r="AX26" s="47" t="s">
        <v>184</v>
      </c>
      <c r="AY26" s="47" t="s">
        <v>184</v>
      </c>
      <c r="AZ26" s="47" t="s">
        <v>184</v>
      </c>
      <c r="BA26" s="47" t="s">
        <v>184</v>
      </c>
      <c r="BB26" s="47" t="s">
        <v>184</v>
      </c>
      <c r="BC26" s="47" t="s">
        <v>184</v>
      </c>
      <c r="BD26" s="47" t="s">
        <v>184</v>
      </c>
      <c r="BE26" s="47" t="s">
        <v>184</v>
      </c>
      <c r="BF26" s="47" t="s">
        <v>184</v>
      </c>
      <c r="BG26" s="47" t="s">
        <v>184</v>
      </c>
      <c r="BH26" s="47" t="s">
        <v>184</v>
      </c>
      <c r="BI26" s="47" t="s">
        <v>184</v>
      </c>
      <c r="BJ26" s="47" t="s">
        <v>184</v>
      </c>
      <c r="BK26" s="47" t="s">
        <v>184</v>
      </c>
      <c r="BL26" s="47" t="s">
        <v>184</v>
      </c>
      <c r="BM26" s="47" t="s">
        <v>184</v>
      </c>
      <c r="BN26" s="47" t="s">
        <v>184</v>
      </c>
      <c r="BO26" s="47" t="s">
        <v>184</v>
      </c>
      <c r="BP26" s="47" t="s">
        <v>184</v>
      </c>
      <c r="BQ26" s="47" t="s">
        <v>184</v>
      </c>
      <c r="BR26" s="47" t="s">
        <v>184</v>
      </c>
      <c r="BS26" s="47" t="s">
        <v>184</v>
      </c>
      <c r="BT26" s="47" t="s">
        <v>184</v>
      </c>
      <c r="BU26" s="47" t="s">
        <v>184</v>
      </c>
    </row>
    <row r="27" spans="1:73">
      <c r="A27" t="s">
        <v>523</v>
      </c>
      <c r="B27" t="s">
        <v>510</v>
      </c>
      <c r="C27" t="s">
        <v>65</v>
      </c>
      <c r="D27">
        <v>26</v>
      </c>
      <c r="E27" s="69" t="str">
        <f t="shared" si="0"/>
        <v>EEur_CAsiaCondom</v>
      </c>
      <c r="F27" s="47">
        <v>11.992100000000001</v>
      </c>
      <c r="G27" s="47">
        <v>13.128299999999999</v>
      </c>
      <c r="H27" s="47">
        <v>15.3758</v>
      </c>
      <c r="I27" s="47">
        <v>8.6273999999999997</v>
      </c>
      <c r="J27" s="47">
        <v>13.128299999999999</v>
      </c>
      <c r="K27" s="47">
        <v>11.2576</v>
      </c>
      <c r="L27" s="47">
        <v>6.0606</v>
      </c>
      <c r="M27" s="47">
        <v>13.6328</v>
      </c>
      <c r="N27" s="47">
        <v>10.466799999999999</v>
      </c>
      <c r="O27" s="47">
        <v>15.248699999999999</v>
      </c>
      <c r="P27" s="47">
        <v>14.351699999999999</v>
      </c>
      <c r="Q27" s="47">
        <v>11.328099999999999</v>
      </c>
      <c r="R27" s="47">
        <v>16.7728</v>
      </c>
      <c r="S27" s="47">
        <v>12.724500000000001</v>
      </c>
      <c r="T27" s="47">
        <v>10.898999999999999</v>
      </c>
      <c r="U27" s="47">
        <v>10.4123</v>
      </c>
      <c r="V27" s="47">
        <v>12.968</v>
      </c>
      <c r="W27" s="47">
        <v>11.526</v>
      </c>
      <c r="X27" s="47">
        <v>13.054500000000001</v>
      </c>
      <c r="Y27" s="47" t="s">
        <v>184</v>
      </c>
      <c r="Z27" s="47" t="s">
        <v>184</v>
      </c>
      <c r="AA27" s="47">
        <v>11.9633</v>
      </c>
      <c r="AB27" s="47" t="s">
        <v>184</v>
      </c>
      <c r="AC27" s="47">
        <v>11.9633</v>
      </c>
      <c r="AD27" s="47" t="s">
        <v>184</v>
      </c>
      <c r="AE27" s="47">
        <v>10.3317</v>
      </c>
      <c r="AF27" s="47">
        <v>12.1023</v>
      </c>
      <c r="AG27" s="47">
        <v>9.4728999999999992</v>
      </c>
      <c r="AH27" s="47">
        <v>10.004099999999999</v>
      </c>
      <c r="AI27" s="47">
        <v>11.138</v>
      </c>
      <c r="AJ27" s="47" t="s">
        <v>184</v>
      </c>
      <c r="AK27" s="47">
        <v>12.9695</v>
      </c>
      <c r="AL27" s="47">
        <v>13.6591</v>
      </c>
      <c r="AM27" s="47">
        <v>12.4657</v>
      </c>
      <c r="AN27" s="47">
        <v>14.379200000000001</v>
      </c>
      <c r="AO27" s="47">
        <v>10.7361</v>
      </c>
      <c r="AP27" s="47">
        <v>12.1463</v>
      </c>
      <c r="AQ27" s="47">
        <v>11.064399999999999</v>
      </c>
      <c r="AR27" s="47">
        <v>12.105499999999999</v>
      </c>
      <c r="AS27" s="47">
        <v>10.5206</v>
      </c>
      <c r="AT27" s="47">
        <v>16.2424</v>
      </c>
      <c r="AU27" s="47">
        <v>11.6318</v>
      </c>
      <c r="AV27" s="47">
        <v>14.3528</v>
      </c>
      <c r="AW27" s="47">
        <v>11.6073</v>
      </c>
      <c r="AX27" s="47" t="s">
        <v>184</v>
      </c>
      <c r="AY27" s="47" t="s">
        <v>184</v>
      </c>
      <c r="AZ27" s="47" t="s">
        <v>184</v>
      </c>
      <c r="BA27" s="47" t="s">
        <v>184</v>
      </c>
      <c r="BB27" s="47">
        <v>13.1112</v>
      </c>
      <c r="BC27" s="47">
        <v>11.2224</v>
      </c>
      <c r="BD27" s="47">
        <v>12.691800000000001</v>
      </c>
      <c r="BE27" s="47">
        <v>10.873699999999999</v>
      </c>
      <c r="BF27" s="47" t="s">
        <v>184</v>
      </c>
      <c r="BG27" s="47">
        <v>11.2903</v>
      </c>
      <c r="BH27" s="47">
        <v>12.762</v>
      </c>
      <c r="BI27" s="47">
        <v>10.178100000000001</v>
      </c>
      <c r="BJ27" s="47">
        <v>11.944599999999999</v>
      </c>
      <c r="BK27" s="47">
        <v>10.3042</v>
      </c>
      <c r="BL27" s="47" t="s">
        <v>184</v>
      </c>
      <c r="BM27" s="47">
        <v>16.811699999999998</v>
      </c>
      <c r="BN27" s="47" t="s">
        <v>184</v>
      </c>
      <c r="BO27" s="47">
        <v>15.6968</v>
      </c>
      <c r="BP27" s="47">
        <v>-21.674299999999999</v>
      </c>
      <c r="BQ27" s="47">
        <v>13.579700000000001</v>
      </c>
      <c r="BR27" s="47">
        <v>13.129</v>
      </c>
      <c r="BS27" s="47">
        <v>12.3283</v>
      </c>
      <c r="BT27" s="47">
        <v>13.3696</v>
      </c>
      <c r="BU27" s="47">
        <v>10.029500000000001</v>
      </c>
    </row>
    <row r="28" spans="1:73">
      <c r="A28" t="s">
        <v>523</v>
      </c>
      <c r="B28" t="s">
        <v>510</v>
      </c>
      <c r="C28" t="s">
        <v>506</v>
      </c>
      <c r="D28">
        <v>27</v>
      </c>
      <c r="E28" s="69" t="str">
        <f t="shared" si="0"/>
        <v>EEur_CAsiaPeriAbst</v>
      </c>
      <c r="F28" s="47">
        <v>23.776900000000001</v>
      </c>
      <c r="G28" s="47">
        <v>-28.677399999999999</v>
      </c>
      <c r="H28" s="47">
        <v>-31.961600000000001</v>
      </c>
      <c r="I28" s="47">
        <v>18.267299999999999</v>
      </c>
      <c r="J28" s="47">
        <v>-28.677399999999999</v>
      </c>
      <c r="K28" s="47">
        <v>22.414200000000001</v>
      </c>
      <c r="L28" s="47" t="s">
        <v>184</v>
      </c>
      <c r="M28" s="47">
        <v>25.0929</v>
      </c>
      <c r="N28" s="47">
        <v>21.087199999999999</v>
      </c>
      <c r="O28" s="47">
        <v>27.4483</v>
      </c>
      <c r="P28" s="47" t="s">
        <v>184</v>
      </c>
      <c r="Q28" s="47">
        <v>23.636099999999999</v>
      </c>
      <c r="R28" s="47" t="s">
        <v>184</v>
      </c>
      <c r="S28" s="47">
        <v>27.710999999999999</v>
      </c>
      <c r="T28" s="47">
        <v>19.559100000000001</v>
      </c>
      <c r="U28" s="47">
        <v>26.821300000000001</v>
      </c>
      <c r="V28" s="47">
        <v>21.686499999999999</v>
      </c>
      <c r="W28" s="47">
        <v>22.1585</v>
      </c>
      <c r="X28" s="47">
        <v>27.729399999999998</v>
      </c>
      <c r="Y28" s="47" t="s">
        <v>184</v>
      </c>
      <c r="Z28" s="47" t="s">
        <v>184</v>
      </c>
      <c r="AA28" s="47">
        <v>23.530799999999999</v>
      </c>
      <c r="AB28" s="47" t="s">
        <v>184</v>
      </c>
      <c r="AC28" s="47">
        <v>23.530799999999999</v>
      </c>
      <c r="AD28" s="47" t="s">
        <v>184</v>
      </c>
      <c r="AE28" s="47">
        <v>26.654599999999999</v>
      </c>
      <c r="AF28" s="47" t="s">
        <v>184</v>
      </c>
      <c r="AG28" s="47">
        <v>26.749400000000001</v>
      </c>
      <c r="AH28" s="47">
        <v>-27.2</v>
      </c>
      <c r="AI28" s="47">
        <v>-26.5764</v>
      </c>
      <c r="AJ28" s="47" t="s">
        <v>184</v>
      </c>
      <c r="AK28" s="47">
        <v>21.380500000000001</v>
      </c>
      <c r="AL28" s="47">
        <v>-29.986699999999999</v>
      </c>
      <c r="AM28" s="47">
        <v>19.569900000000001</v>
      </c>
      <c r="AN28" s="47">
        <v>-27.979199999999999</v>
      </c>
      <c r="AO28" s="47">
        <v>14.093</v>
      </c>
      <c r="AP28" s="47">
        <v>-29.060600000000001</v>
      </c>
      <c r="AQ28" s="47">
        <v>20.0184</v>
      </c>
      <c r="AR28" s="47">
        <v>27.613900000000001</v>
      </c>
      <c r="AS28" s="47">
        <v>15.379</v>
      </c>
      <c r="AT28" s="47" t="s">
        <v>184</v>
      </c>
      <c r="AU28" s="47">
        <v>-28.261900000000001</v>
      </c>
      <c r="AV28" s="47">
        <v>-28.066400000000002</v>
      </c>
      <c r="AW28" s="47">
        <v>-28.255500000000001</v>
      </c>
      <c r="AX28" s="47" t="s">
        <v>184</v>
      </c>
      <c r="AY28" s="47" t="s">
        <v>184</v>
      </c>
      <c r="AZ28" s="47" t="s">
        <v>184</v>
      </c>
      <c r="BA28" s="47" t="s">
        <v>184</v>
      </c>
      <c r="BB28" s="47">
        <v>-28.677399999999999</v>
      </c>
      <c r="BC28" s="47">
        <v>22.0763</v>
      </c>
      <c r="BD28" s="47">
        <v>27.387799999999999</v>
      </c>
      <c r="BE28" s="47">
        <v>19.405200000000001</v>
      </c>
      <c r="BF28" s="47" t="s">
        <v>184</v>
      </c>
      <c r="BG28" s="47">
        <v>23.3552</v>
      </c>
      <c r="BH28" s="47">
        <v>-28.852399999999999</v>
      </c>
      <c r="BI28" s="47">
        <v>21.894200000000001</v>
      </c>
      <c r="BJ28" s="47">
        <v>28.286300000000001</v>
      </c>
      <c r="BK28" s="47">
        <v>17.802600000000002</v>
      </c>
      <c r="BL28" s="47" t="s">
        <v>184</v>
      </c>
      <c r="BM28" s="47" t="s">
        <v>184</v>
      </c>
      <c r="BN28" s="47" t="s">
        <v>184</v>
      </c>
      <c r="BO28" s="47" t="s">
        <v>184</v>
      </c>
      <c r="BP28" s="47" t="s">
        <v>184</v>
      </c>
      <c r="BQ28" s="47" t="s">
        <v>184</v>
      </c>
      <c r="BR28" s="47">
        <v>-30.319700000000001</v>
      </c>
      <c r="BS28" s="47">
        <v>26.453399999999998</v>
      </c>
      <c r="BT28" s="47" t="s">
        <v>184</v>
      </c>
      <c r="BU28" s="47">
        <v>19.273800000000001</v>
      </c>
    </row>
    <row r="29" spans="1:73">
      <c r="A29" t="s">
        <v>523</v>
      </c>
      <c r="B29" t="s">
        <v>510</v>
      </c>
      <c r="C29" t="s">
        <v>507</v>
      </c>
      <c r="D29">
        <v>28</v>
      </c>
      <c r="E29" s="69" t="str">
        <f t="shared" si="0"/>
        <v>EEur_CAsiaWithdraw</v>
      </c>
      <c r="F29" s="47">
        <v>23.2057</v>
      </c>
      <c r="G29" s="47">
        <v>28.879799999999999</v>
      </c>
      <c r="H29" s="47">
        <v>28.146100000000001</v>
      </c>
      <c r="I29" s="47">
        <v>15.0662</v>
      </c>
      <c r="J29" s="47">
        <v>28.879799999999999</v>
      </c>
      <c r="K29" s="47">
        <v>20.035499999999999</v>
      </c>
      <c r="L29" s="47">
        <v>9.1052999999999997</v>
      </c>
      <c r="M29" s="47">
        <v>24.961300000000001</v>
      </c>
      <c r="N29" s="47">
        <v>25.9679</v>
      </c>
      <c r="O29" s="47">
        <v>21.134</v>
      </c>
      <c r="P29" s="47">
        <v>-11.722099999999999</v>
      </c>
      <c r="Q29" s="47">
        <v>24.528300000000002</v>
      </c>
      <c r="R29" s="47">
        <v>15.801600000000001</v>
      </c>
      <c r="S29" s="47">
        <v>22.008099999999999</v>
      </c>
      <c r="T29" s="47">
        <v>23.953199999999999</v>
      </c>
      <c r="U29" s="47">
        <v>26.380600000000001</v>
      </c>
      <c r="V29" s="47">
        <v>18.978100000000001</v>
      </c>
      <c r="W29" s="47">
        <v>19.6845</v>
      </c>
      <c r="X29" s="47">
        <v>26.4848</v>
      </c>
      <c r="Y29" s="47" t="s">
        <v>184</v>
      </c>
      <c r="Z29" s="47" t="s">
        <v>184</v>
      </c>
      <c r="AA29" s="47">
        <v>22.9878</v>
      </c>
      <c r="AB29" s="47" t="s">
        <v>184</v>
      </c>
      <c r="AC29" s="47">
        <v>22.9878</v>
      </c>
      <c r="AD29" s="47" t="s">
        <v>184</v>
      </c>
      <c r="AE29" s="47">
        <v>26.087900000000001</v>
      </c>
      <c r="AF29" s="47">
        <v>35.223399999999998</v>
      </c>
      <c r="AG29" s="47">
        <v>21.843900000000001</v>
      </c>
      <c r="AH29" s="47">
        <v>26.489599999999999</v>
      </c>
      <c r="AI29" s="47">
        <v>26.4404</v>
      </c>
      <c r="AJ29" s="47" t="s">
        <v>184</v>
      </c>
      <c r="AK29" s="47">
        <v>18.887699999999999</v>
      </c>
      <c r="AL29" s="47">
        <v>21.351199999999999</v>
      </c>
      <c r="AM29" s="47">
        <v>17.441099999999999</v>
      </c>
      <c r="AN29" s="47">
        <v>17.751200000000001</v>
      </c>
      <c r="AO29" s="47">
        <v>19.912099999999999</v>
      </c>
      <c r="AP29" s="47">
        <v>21.127800000000001</v>
      </c>
      <c r="AQ29" s="47">
        <v>18.845400000000001</v>
      </c>
      <c r="AR29" s="47">
        <v>19.4678</v>
      </c>
      <c r="AS29" s="47">
        <v>19.932099999999998</v>
      </c>
      <c r="AT29" s="47">
        <v>36.7316</v>
      </c>
      <c r="AU29" s="47">
        <v>21.106200000000001</v>
      </c>
      <c r="AV29" s="47">
        <v>26.141400000000001</v>
      </c>
      <c r="AW29" s="47">
        <v>26.629300000000001</v>
      </c>
      <c r="AX29" s="47" t="s">
        <v>184</v>
      </c>
      <c r="AY29" s="47" t="s">
        <v>184</v>
      </c>
      <c r="AZ29" s="47" t="s">
        <v>184</v>
      </c>
      <c r="BA29" s="47" t="s">
        <v>184</v>
      </c>
      <c r="BB29" s="47">
        <v>28.745799999999999</v>
      </c>
      <c r="BC29" s="47">
        <v>19.761600000000001</v>
      </c>
      <c r="BD29" s="47">
        <v>22.0367</v>
      </c>
      <c r="BE29" s="47">
        <v>23.596399999999999</v>
      </c>
      <c r="BF29" s="47" t="s">
        <v>184</v>
      </c>
      <c r="BG29" s="47">
        <v>24.279699999999998</v>
      </c>
      <c r="BH29" s="47">
        <v>28.3659</v>
      </c>
      <c r="BI29" s="47">
        <v>21.860199999999999</v>
      </c>
      <c r="BJ29" s="47">
        <v>22.253599999999999</v>
      </c>
      <c r="BK29" s="47">
        <v>26.063700000000001</v>
      </c>
      <c r="BL29" s="47" t="s">
        <v>184</v>
      </c>
      <c r="BM29" s="47">
        <v>15.7247</v>
      </c>
      <c r="BN29" s="47" t="s">
        <v>184</v>
      </c>
      <c r="BO29" s="47">
        <v>13.745900000000001</v>
      </c>
      <c r="BP29" s="47" t="s">
        <v>184</v>
      </c>
      <c r="BQ29" s="47">
        <v>15.1798</v>
      </c>
      <c r="BR29" s="47">
        <v>24.162299999999998</v>
      </c>
      <c r="BS29" s="47">
        <v>20.514299999999999</v>
      </c>
      <c r="BT29" s="47">
        <v>32.313699999999997</v>
      </c>
      <c r="BU29" s="47">
        <v>19.887499999999999</v>
      </c>
    </row>
    <row r="30" spans="1:73">
      <c r="A30" t="s">
        <v>523</v>
      </c>
      <c r="B30" t="s">
        <v>512</v>
      </c>
      <c r="C30" t="s">
        <v>0</v>
      </c>
      <c r="D30">
        <v>29</v>
      </c>
      <c r="E30" s="69" t="str">
        <f t="shared" si="0"/>
        <v>SAsiaPill</v>
      </c>
      <c r="F30" s="47">
        <v>8.3620000000000001</v>
      </c>
      <c r="G30" s="47">
        <v>10.6066</v>
      </c>
      <c r="H30" s="47">
        <v>7.7897999999999996</v>
      </c>
      <c r="I30" s="47">
        <v>5.3494999999999999</v>
      </c>
      <c r="J30" s="47">
        <v>10.6066</v>
      </c>
      <c r="K30" s="47">
        <v>6.4805999999999999</v>
      </c>
      <c r="L30" s="47">
        <v>-8.4215999999999998</v>
      </c>
      <c r="M30" s="47">
        <v>8.3615999999999993</v>
      </c>
      <c r="N30" s="47">
        <v>9.7312999999999992</v>
      </c>
      <c r="O30" s="47">
        <v>7.5734000000000004</v>
      </c>
      <c r="P30" s="47">
        <v>7.2763999999999998</v>
      </c>
      <c r="Q30" s="47">
        <v>8.4921000000000006</v>
      </c>
      <c r="R30" s="47">
        <v>8.1273999999999997</v>
      </c>
      <c r="S30" s="47">
        <v>9.6222999999999992</v>
      </c>
      <c r="T30" s="47">
        <v>7.3235000000000001</v>
      </c>
      <c r="U30" s="47">
        <v>9.3064</v>
      </c>
      <c r="V30" s="47">
        <v>7.1407999999999996</v>
      </c>
      <c r="W30" s="47">
        <v>8.7383000000000006</v>
      </c>
      <c r="X30" s="47">
        <v>8.2543000000000006</v>
      </c>
      <c r="Y30" s="47">
        <v>9.3245000000000005</v>
      </c>
      <c r="Z30" s="47">
        <v>6.5057</v>
      </c>
      <c r="AA30" s="47">
        <v>8.1518999999999995</v>
      </c>
      <c r="AB30" s="47">
        <v>8.5884999999999998</v>
      </c>
      <c r="AC30" s="47">
        <v>8.1518999999999995</v>
      </c>
      <c r="AD30" s="47">
        <v>8.7993000000000006</v>
      </c>
      <c r="AE30" s="47">
        <v>10.2721</v>
      </c>
      <c r="AF30" s="47">
        <v>12.0083</v>
      </c>
      <c r="AG30" s="47">
        <v>6.9328000000000003</v>
      </c>
      <c r="AH30" s="47">
        <v>10.403700000000001</v>
      </c>
      <c r="AI30" s="47">
        <v>8.4733000000000001</v>
      </c>
      <c r="AJ30" s="47">
        <v>7.9957000000000003</v>
      </c>
      <c r="AK30" s="47">
        <v>6.7884000000000002</v>
      </c>
      <c r="AL30" s="47">
        <v>8.6692</v>
      </c>
      <c r="AM30" s="47">
        <v>5.9428000000000001</v>
      </c>
      <c r="AN30" s="47">
        <v>8.7348999999999997</v>
      </c>
      <c r="AO30" s="47">
        <v>5.6882999999999999</v>
      </c>
      <c r="AP30" s="47">
        <v>10.139799999999999</v>
      </c>
      <c r="AQ30" s="47">
        <v>7.4470999999999998</v>
      </c>
      <c r="AR30" s="47">
        <v>11.134399999999999</v>
      </c>
      <c r="AS30" s="47">
        <v>6.3871000000000002</v>
      </c>
      <c r="AT30" s="47">
        <v>10.801299999999999</v>
      </c>
      <c r="AU30" s="47">
        <v>6.1791</v>
      </c>
      <c r="AV30" s="47">
        <v>9.1021999999999998</v>
      </c>
      <c r="AW30" s="47">
        <v>7.6006999999999998</v>
      </c>
      <c r="AX30" s="47">
        <v>10.882899999999999</v>
      </c>
      <c r="AY30" s="47">
        <v>7.3593999999999999</v>
      </c>
      <c r="AZ30" s="47">
        <v>9.3880999999999997</v>
      </c>
      <c r="BA30" s="47">
        <v>8.2002000000000006</v>
      </c>
      <c r="BB30" s="47">
        <v>10.440099999999999</v>
      </c>
      <c r="BC30" s="47">
        <v>5.2004000000000001</v>
      </c>
      <c r="BD30" s="47">
        <v>9.7786000000000008</v>
      </c>
      <c r="BE30" s="47">
        <v>5.9572000000000003</v>
      </c>
      <c r="BF30" s="47">
        <v>8.4480000000000004</v>
      </c>
      <c r="BG30" s="47">
        <v>8.5281000000000002</v>
      </c>
      <c r="BH30" s="47">
        <v>10.257999999999999</v>
      </c>
      <c r="BI30" s="47">
        <v>5.274</v>
      </c>
      <c r="BJ30" s="47">
        <v>9.5760000000000005</v>
      </c>
      <c r="BK30" s="47">
        <v>6.5365000000000002</v>
      </c>
      <c r="BL30" s="47">
        <v>8.7213999999999992</v>
      </c>
      <c r="BM30" s="47">
        <v>6.2481999999999998</v>
      </c>
      <c r="BN30" s="47">
        <v>14.846500000000001</v>
      </c>
      <c r="BO30" s="47">
        <v>7.3811999999999998</v>
      </c>
      <c r="BP30" s="47">
        <v>10.2361</v>
      </c>
      <c r="BQ30" s="47">
        <v>7.8875000000000002</v>
      </c>
      <c r="BR30" s="47">
        <v>10.356999999999999</v>
      </c>
      <c r="BS30" s="47">
        <v>7.5251999999999999</v>
      </c>
      <c r="BT30" s="47">
        <v>11.2409</v>
      </c>
      <c r="BU30" s="47">
        <v>6.1978</v>
      </c>
    </row>
    <row r="31" spans="1:73">
      <c r="A31" t="s">
        <v>523</v>
      </c>
      <c r="B31" t="s">
        <v>512</v>
      </c>
      <c r="C31" t="s">
        <v>1</v>
      </c>
      <c r="D31">
        <v>30</v>
      </c>
      <c r="E31" s="69" t="str">
        <f t="shared" si="0"/>
        <v>SAsiaIUD</v>
      </c>
      <c r="F31" s="47">
        <v>2.2837000000000001</v>
      </c>
      <c r="G31" s="47">
        <v>2.6074999999999999</v>
      </c>
      <c r="H31" s="47">
        <v>2.7871000000000001</v>
      </c>
      <c r="I31" s="47">
        <v>1.8068</v>
      </c>
      <c r="J31" s="47">
        <v>2.6074999999999999</v>
      </c>
      <c r="K31" s="47">
        <v>2.1726999999999999</v>
      </c>
      <c r="L31" s="47" t="s">
        <v>184</v>
      </c>
      <c r="M31" s="47">
        <v>2.2837000000000001</v>
      </c>
      <c r="N31" s="47">
        <v>2.9100999999999999</v>
      </c>
      <c r="O31" s="47">
        <v>0.56299999999999994</v>
      </c>
      <c r="P31" s="47">
        <v>3.8153000000000001</v>
      </c>
      <c r="Q31" s="47">
        <v>1.4706999999999999</v>
      </c>
      <c r="R31" s="47">
        <v>2.8138999999999998</v>
      </c>
      <c r="S31" s="47">
        <v>1.655</v>
      </c>
      <c r="T31" s="47">
        <v>2.5423</v>
      </c>
      <c r="U31" s="47">
        <v>2.7663000000000002</v>
      </c>
      <c r="V31" s="47">
        <v>1.8035000000000001</v>
      </c>
      <c r="W31" s="47">
        <v>1.8369</v>
      </c>
      <c r="X31" s="47">
        <v>2.5255999999999998</v>
      </c>
      <c r="Y31" s="47">
        <v>3.2370000000000001</v>
      </c>
      <c r="Z31" s="47">
        <v>-0.1096</v>
      </c>
      <c r="AA31" s="47">
        <v>1.8151999999999999</v>
      </c>
      <c r="AB31" s="47">
        <v>2.5731000000000002</v>
      </c>
      <c r="AC31" s="47">
        <v>1.8151999999999999</v>
      </c>
      <c r="AD31" s="47">
        <v>3.0028999999999999</v>
      </c>
      <c r="AE31" s="47">
        <v>1.1678999999999999</v>
      </c>
      <c r="AF31" s="47">
        <v>1.0269999999999999</v>
      </c>
      <c r="AG31" s="47">
        <v>3.1093999999999999</v>
      </c>
      <c r="AH31" s="47">
        <v>0.42070000000000002</v>
      </c>
      <c r="AI31" s="47">
        <v>3.7412999999999998</v>
      </c>
      <c r="AJ31" s="47">
        <v>1.4686999999999999</v>
      </c>
      <c r="AK31" s="47">
        <v>1.9399</v>
      </c>
      <c r="AL31" s="47">
        <v>3.6857000000000002</v>
      </c>
      <c r="AM31" s="47">
        <v>1.2144999999999999</v>
      </c>
      <c r="AN31" s="47">
        <v>2.5672999999999999</v>
      </c>
      <c r="AO31" s="47">
        <v>1.3792</v>
      </c>
      <c r="AP31" s="47">
        <v>2.1101000000000001</v>
      </c>
      <c r="AQ31" s="47">
        <v>1.7621</v>
      </c>
      <c r="AR31" s="47">
        <v>1.2879</v>
      </c>
      <c r="AS31" s="47">
        <v>2.1448</v>
      </c>
      <c r="AT31" s="47">
        <v>2.9281999999999999</v>
      </c>
      <c r="AU31" s="47">
        <v>2.3820000000000001</v>
      </c>
      <c r="AV31" s="47">
        <v>1.9168000000000001</v>
      </c>
      <c r="AW31" s="47">
        <v>2.7212999999999998</v>
      </c>
      <c r="AX31" s="47">
        <v>0.50529999999999997</v>
      </c>
      <c r="AY31" s="47">
        <v>2.9581</v>
      </c>
      <c r="AZ31" s="47">
        <v>7.46E-2</v>
      </c>
      <c r="BA31" s="47">
        <v>3.5061</v>
      </c>
      <c r="BB31" s="47">
        <v>4.0766999999999998</v>
      </c>
      <c r="BC31" s="47">
        <v>0.95540000000000003</v>
      </c>
      <c r="BD31" s="47">
        <v>3.0674000000000001</v>
      </c>
      <c r="BE31" s="47">
        <v>1.0682</v>
      </c>
      <c r="BF31" s="47">
        <v>0.1091</v>
      </c>
      <c r="BG31" s="47">
        <v>2.0954000000000002</v>
      </c>
      <c r="BH31" s="47">
        <v>3.0798999999999999</v>
      </c>
      <c r="BI31" s="47">
        <v>0.3836</v>
      </c>
      <c r="BJ31" s="47">
        <v>2.4786999999999999</v>
      </c>
      <c r="BK31" s="47">
        <v>0.48599999999999999</v>
      </c>
      <c r="BL31" s="47">
        <v>3.3546999999999998</v>
      </c>
      <c r="BM31" s="47">
        <v>1.3283</v>
      </c>
      <c r="BN31" s="47" t="s">
        <v>184</v>
      </c>
      <c r="BO31" s="47">
        <v>2.9876999999999998</v>
      </c>
      <c r="BP31" s="47">
        <v>-0.1424</v>
      </c>
      <c r="BQ31" s="47">
        <v>3.4281999999999999</v>
      </c>
      <c r="BR31" s="47">
        <v>4.0453000000000001</v>
      </c>
      <c r="BS31" s="47">
        <v>0.21829999999999999</v>
      </c>
      <c r="BT31" s="47">
        <v>0.72699999999999998</v>
      </c>
      <c r="BU31" s="47">
        <v>2.8180999999999998</v>
      </c>
    </row>
    <row r="32" spans="1:73">
      <c r="A32" t="s">
        <v>523</v>
      </c>
      <c r="B32" t="s">
        <v>512</v>
      </c>
      <c r="C32" t="s">
        <v>505</v>
      </c>
      <c r="D32">
        <v>31</v>
      </c>
      <c r="E32" s="69" t="str">
        <f t="shared" si="0"/>
        <v>SAsiaInject</v>
      </c>
      <c r="F32" s="47">
        <v>2.2688999999999999</v>
      </c>
      <c r="G32" s="47">
        <v>2.4317000000000002</v>
      </c>
      <c r="H32" s="47">
        <v>3.1493000000000002</v>
      </c>
      <c r="I32" s="47">
        <v>1.4394</v>
      </c>
      <c r="J32" s="47">
        <v>2.4317000000000002</v>
      </c>
      <c r="K32" s="47">
        <v>2.1701999999999999</v>
      </c>
      <c r="L32" s="47" t="s">
        <v>184</v>
      </c>
      <c r="M32" s="47">
        <v>2.2572999999999999</v>
      </c>
      <c r="N32" s="47">
        <v>2.2942</v>
      </c>
      <c r="O32" s="47">
        <v>2.4192</v>
      </c>
      <c r="P32" s="47">
        <v>2.0125999999999999</v>
      </c>
      <c r="Q32" s="47">
        <v>2.1890000000000001</v>
      </c>
      <c r="R32" s="47">
        <v>2.3466</v>
      </c>
      <c r="S32" s="47">
        <v>2.6484999999999999</v>
      </c>
      <c r="T32" s="47">
        <v>2.1008</v>
      </c>
      <c r="U32" s="47">
        <v>2.7791999999999999</v>
      </c>
      <c r="V32" s="47">
        <v>1.3557999999999999</v>
      </c>
      <c r="W32" s="47">
        <v>2.9698000000000002</v>
      </c>
      <c r="X32" s="47">
        <v>2.0804</v>
      </c>
      <c r="Y32" s="47">
        <v>2.0647000000000002</v>
      </c>
      <c r="Z32" s="47">
        <v>2.9127999999999998</v>
      </c>
      <c r="AA32" s="47">
        <v>2.3866999999999998</v>
      </c>
      <c r="AB32" s="47">
        <v>2.2117</v>
      </c>
      <c r="AC32" s="47">
        <v>2.3866999999999998</v>
      </c>
      <c r="AD32" s="47">
        <v>2.5901999999999998</v>
      </c>
      <c r="AE32" s="47">
        <v>3.5305</v>
      </c>
      <c r="AF32" s="47">
        <v>3.0466000000000002</v>
      </c>
      <c r="AG32" s="47">
        <v>2.6267</v>
      </c>
      <c r="AH32" s="47">
        <v>3.4910000000000001</v>
      </c>
      <c r="AI32" s="47">
        <v>2.4897</v>
      </c>
      <c r="AJ32" s="47">
        <v>0.90680000000000005</v>
      </c>
      <c r="AK32" s="47">
        <v>1.6735</v>
      </c>
      <c r="AL32" s="47">
        <v>1.4146000000000001</v>
      </c>
      <c r="AM32" s="47">
        <v>1.3161</v>
      </c>
      <c r="AN32" s="47">
        <v>1.3028999999999999</v>
      </c>
      <c r="AO32" s="47">
        <v>1.3686</v>
      </c>
      <c r="AP32" s="47">
        <v>3.6522999999999999</v>
      </c>
      <c r="AQ32" s="47">
        <v>2.532</v>
      </c>
      <c r="AR32" s="47">
        <v>3.9257</v>
      </c>
      <c r="AS32" s="47">
        <v>2.4407999999999999</v>
      </c>
      <c r="AT32" s="47">
        <v>2.0836000000000001</v>
      </c>
      <c r="AU32" s="47">
        <v>2.0710000000000002</v>
      </c>
      <c r="AV32" s="47">
        <v>2.2469000000000001</v>
      </c>
      <c r="AW32" s="47">
        <v>2.0141</v>
      </c>
      <c r="AX32" s="47">
        <v>2.6263999999999998</v>
      </c>
      <c r="AY32" s="47">
        <v>2.0417000000000001</v>
      </c>
      <c r="AZ32" s="47">
        <v>3.2867000000000002</v>
      </c>
      <c r="BA32" s="47">
        <v>1.8480000000000001</v>
      </c>
      <c r="BB32" s="47">
        <v>2.2033</v>
      </c>
      <c r="BC32" s="47">
        <v>2.4794</v>
      </c>
      <c r="BD32" s="47">
        <v>1.9194</v>
      </c>
      <c r="BE32" s="47">
        <v>2.7164000000000001</v>
      </c>
      <c r="BF32" s="47">
        <v>2.2875999999999999</v>
      </c>
      <c r="BG32" s="47">
        <v>2.1030000000000002</v>
      </c>
      <c r="BH32" s="47">
        <v>2.5562</v>
      </c>
      <c r="BI32" s="47">
        <v>1.6185</v>
      </c>
      <c r="BJ32" s="47">
        <v>2.4558</v>
      </c>
      <c r="BK32" s="47">
        <v>1.9127000000000001</v>
      </c>
      <c r="BL32" s="47">
        <v>2.1646999999999998</v>
      </c>
      <c r="BM32" s="47">
        <v>3.1046999999999998</v>
      </c>
      <c r="BN32" s="47">
        <v>-1.494</v>
      </c>
      <c r="BO32" s="47">
        <v>2.4214000000000002</v>
      </c>
      <c r="BP32" s="47">
        <v>3.5045000000000002</v>
      </c>
      <c r="BQ32" s="47">
        <v>2.2004000000000001</v>
      </c>
      <c r="BR32" s="47">
        <v>2.2686999999999999</v>
      </c>
      <c r="BS32" s="47">
        <v>3.2612000000000001</v>
      </c>
      <c r="BT32" s="47">
        <v>2.6215000000000002</v>
      </c>
      <c r="BU32" s="47">
        <v>1.9428000000000001</v>
      </c>
    </row>
    <row r="33" spans="1:73">
      <c r="A33" t="s">
        <v>523</v>
      </c>
      <c r="B33" t="s">
        <v>512</v>
      </c>
      <c r="C33" t="s">
        <v>74</v>
      </c>
      <c r="D33">
        <v>32</v>
      </c>
      <c r="E33" s="69" t="str">
        <f t="shared" si="0"/>
        <v>SAsiaImplant</v>
      </c>
      <c r="F33" s="47">
        <v>0.45219999999999999</v>
      </c>
      <c r="G33" s="47" t="s">
        <v>184</v>
      </c>
      <c r="H33" s="47" t="s">
        <v>184</v>
      </c>
      <c r="I33" s="47">
        <v>-0.92689999999999995</v>
      </c>
      <c r="J33" s="47" t="s">
        <v>184</v>
      </c>
      <c r="K33" s="47">
        <v>-0.64749999999999996</v>
      </c>
      <c r="L33" s="47" t="s">
        <v>184</v>
      </c>
      <c r="M33" s="47">
        <v>0.4632</v>
      </c>
      <c r="N33" s="47" t="s">
        <v>184</v>
      </c>
      <c r="O33" s="47">
        <v>-0.75319999999999998</v>
      </c>
      <c r="P33" s="47" t="s">
        <v>184</v>
      </c>
      <c r="Q33" s="47">
        <v>-0.86309999999999998</v>
      </c>
      <c r="R33" s="47">
        <v>-1E-4</v>
      </c>
      <c r="S33" s="47" t="s">
        <v>184</v>
      </c>
      <c r="T33" s="47">
        <v>0.56940000000000002</v>
      </c>
      <c r="U33" s="47">
        <v>-0.85519999999999996</v>
      </c>
      <c r="V33" s="47" t="s">
        <v>184</v>
      </c>
      <c r="W33" s="47" t="s">
        <v>184</v>
      </c>
      <c r="X33" s="47">
        <v>-0.70930000000000004</v>
      </c>
      <c r="Y33" s="47">
        <v>-0.90129999999999999</v>
      </c>
      <c r="Z33" s="47" t="s">
        <v>184</v>
      </c>
      <c r="AA33" s="47" t="s">
        <v>184</v>
      </c>
      <c r="AB33" s="47">
        <v>-0.70199999999999996</v>
      </c>
      <c r="AC33" s="47" t="s">
        <v>184</v>
      </c>
      <c r="AD33" s="47">
        <v>-1.0488</v>
      </c>
      <c r="AE33" s="47" t="s">
        <v>184</v>
      </c>
      <c r="AF33" s="47" t="s">
        <v>184</v>
      </c>
      <c r="AG33" s="47">
        <v>-1.1353</v>
      </c>
      <c r="AH33" s="47" t="s">
        <v>184</v>
      </c>
      <c r="AI33" s="47">
        <v>-1.0157</v>
      </c>
      <c r="AJ33" s="47" t="s">
        <v>184</v>
      </c>
      <c r="AK33" s="47" t="s">
        <v>184</v>
      </c>
      <c r="AL33" s="47" t="s">
        <v>184</v>
      </c>
      <c r="AM33" s="47" t="s">
        <v>184</v>
      </c>
      <c r="AN33" s="47" t="s">
        <v>184</v>
      </c>
      <c r="AO33" s="47" t="s">
        <v>184</v>
      </c>
      <c r="AP33" s="47" t="s">
        <v>184</v>
      </c>
      <c r="AQ33" s="47" t="s">
        <v>184</v>
      </c>
      <c r="AR33" s="47" t="s">
        <v>184</v>
      </c>
      <c r="AS33" s="47" t="s">
        <v>184</v>
      </c>
      <c r="AT33" s="47" t="s">
        <v>184</v>
      </c>
      <c r="AU33" s="47">
        <v>-0.98099999999999998</v>
      </c>
      <c r="AV33" s="47" t="s">
        <v>184</v>
      </c>
      <c r="AW33" s="47">
        <v>-0.85740000000000005</v>
      </c>
      <c r="AX33" s="47" t="s">
        <v>184</v>
      </c>
      <c r="AY33" s="47">
        <v>-0.87839999999999996</v>
      </c>
      <c r="AZ33" s="47" t="s">
        <v>184</v>
      </c>
      <c r="BA33" s="47">
        <v>-0.83940000000000003</v>
      </c>
      <c r="BB33" s="47" t="s">
        <v>184</v>
      </c>
      <c r="BC33" s="47" t="s">
        <v>184</v>
      </c>
      <c r="BD33" s="47" t="s">
        <v>184</v>
      </c>
      <c r="BE33" s="47" t="s">
        <v>184</v>
      </c>
      <c r="BF33" s="47" t="s">
        <v>184</v>
      </c>
      <c r="BG33" s="47" t="s">
        <v>184</v>
      </c>
      <c r="BH33" s="47" t="s">
        <v>184</v>
      </c>
      <c r="BI33" s="47" t="s">
        <v>184</v>
      </c>
      <c r="BJ33" s="47" t="s">
        <v>184</v>
      </c>
      <c r="BK33" s="47" t="s">
        <v>184</v>
      </c>
      <c r="BL33" s="47">
        <v>-1E-4</v>
      </c>
      <c r="BM33" s="47" t="s">
        <v>184</v>
      </c>
      <c r="BN33" s="47" t="s">
        <v>184</v>
      </c>
      <c r="BO33" s="47">
        <v>-1E-4</v>
      </c>
      <c r="BP33" s="47" t="s">
        <v>184</v>
      </c>
      <c r="BQ33" s="47">
        <v>-1E-4</v>
      </c>
      <c r="BR33" s="47" t="s">
        <v>184</v>
      </c>
      <c r="BS33" s="47" t="s">
        <v>184</v>
      </c>
      <c r="BT33" s="47" t="s">
        <v>184</v>
      </c>
      <c r="BU33" s="47">
        <v>-0.76519999999999999</v>
      </c>
    </row>
    <row r="34" spans="1:73">
      <c r="A34" t="s">
        <v>523</v>
      </c>
      <c r="B34" t="s">
        <v>512</v>
      </c>
      <c r="C34" t="s">
        <v>65</v>
      </c>
      <c r="D34">
        <v>33</v>
      </c>
      <c r="E34" s="69" t="str">
        <f t="shared" si="0"/>
        <v>SAsiaCondom</v>
      </c>
      <c r="F34" s="47">
        <v>10.8614</v>
      </c>
      <c r="G34" s="47">
        <v>12.6555</v>
      </c>
      <c r="H34" s="47">
        <v>11.368399999999999</v>
      </c>
      <c r="I34" s="47">
        <v>8.3641000000000005</v>
      </c>
      <c r="J34" s="47">
        <v>12.6555</v>
      </c>
      <c r="K34" s="47">
        <v>9.7619000000000007</v>
      </c>
      <c r="L34" s="47">
        <v>9.3231000000000002</v>
      </c>
      <c r="M34" s="47">
        <v>10.912599999999999</v>
      </c>
      <c r="N34" s="47">
        <v>10.6479</v>
      </c>
      <c r="O34" s="47">
        <v>9.0299999999999994</v>
      </c>
      <c r="P34" s="47">
        <v>15.197100000000001</v>
      </c>
      <c r="Q34" s="47">
        <v>9.8745999999999992</v>
      </c>
      <c r="R34" s="47">
        <v>13.261799999999999</v>
      </c>
      <c r="S34" s="47">
        <v>10.558400000000001</v>
      </c>
      <c r="T34" s="47">
        <v>11.3026</v>
      </c>
      <c r="U34" s="47">
        <v>10.319699999999999</v>
      </c>
      <c r="V34" s="47">
        <v>11.2209</v>
      </c>
      <c r="W34" s="47">
        <v>12.3369</v>
      </c>
      <c r="X34" s="47">
        <v>9.8386999999999993</v>
      </c>
      <c r="Y34" s="47">
        <v>10.3231</v>
      </c>
      <c r="Z34" s="47">
        <v>12.461499999999999</v>
      </c>
      <c r="AA34" s="47">
        <v>10.782500000000001</v>
      </c>
      <c r="AB34" s="47">
        <v>11.0267</v>
      </c>
      <c r="AC34" s="47">
        <v>10.782500000000001</v>
      </c>
      <c r="AD34" s="47">
        <v>10.047499999999999</v>
      </c>
      <c r="AE34" s="47">
        <v>10.8086</v>
      </c>
      <c r="AF34" s="47">
        <v>11.950200000000001</v>
      </c>
      <c r="AG34" s="47">
        <v>9.218</v>
      </c>
      <c r="AH34" s="47">
        <v>9.1549999999999994</v>
      </c>
      <c r="AI34" s="47">
        <v>12.242000000000001</v>
      </c>
      <c r="AJ34" s="47">
        <v>12.848100000000001</v>
      </c>
      <c r="AK34" s="47">
        <v>10.791700000000001</v>
      </c>
      <c r="AL34" s="47">
        <v>13.270200000000001</v>
      </c>
      <c r="AM34" s="47">
        <v>10.0717</v>
      </c>
      <c r="AN34" s="47">
        <v>11.5266</v>
      </c>
      <c r="AO34" s="47">
        <v>10.782400000000001</v>
      </c>
      <c r="AP34" s="47">
        <v>15.3432</v>
      </c>
      <c r="AQ34" s="47">
        <v>10.9139</v>
      </c>
      <c r="AR34" s="47">
        <v>11.8718</v>
      </c>
      <c r="AS34" s="47">
        <v>12.9839</v>
      </c>
      <c r="AT34" s="47">
        <v>11.3004</v>
      </c>
      <c r="AU34" s="47">
        <v>8.7559000000000005</v>
      </c>
      <c r="AV34" s="47">
        <v>9.6872000000000007</v>
      </c>
      <c r="AW34" s="47">
        <v>10.081200000000001</v>
      </c>
      <c r="AX34" s="47">
        <v>11.4124</v>
      </c>
      <c r="AY34" s="47">
        <v>10.9398</v>
      </c>
      <c r="AZ34" s="47">
        <v>9.5385000000000009</v>
      </c>
      <c r="BA34" s="47">
        <v>12.3353</v>
      </c>
      <c r="BB34" s="47">
        <v>13.007400000000001</v>
      </c>
      <c r="BC34" s="47">
        <v>8.8687000000000005</v>
      </c>
      <c r="BD34" s="47">
        <v>10.993600000000001</v>
      </c>
      <c r="BE34" s="47">
        <v>10.3695</v>
      </c>
      <c r="BF34" s="47">
        <v>8.0617000000000001</v>
      </c>
      <c r="BG34" s="47">
        <v>10.473100000000001</v>
      </c>
      <c r="BH34" s="47">
        <v>12.832700000000001</v>
      </c>
      <c r="BI34" s="47">
        <v>6.6285999999999996</v>
      </c>
      <c r="BJ34" s="47">
        <v>10.295999999999999</v>
      </c>
      <c r="BK34" s="47">
        <v>8.5380000000000003</v>
      </c>
      <c r="BL34" s="47">
        <v>13.7088</v>
      </c>
      <c r="BM34" s="47">
        <v>12.4536</v>
      </c>
      <c r="BN34" s="47">
        <v>9.1869999999999994</v>
      </c>
      <c r="BO34" s="47">
        <v>13.549300000000001</v>
      </c>
      <c r="BP34" s="47">
        <v>12.9147</v>
      </c>
      <c r="BQ34" s="47">
        <v>13.36</v>
      </c>
      <c r="BR34" s="47">
        <v>12.5236</v>
      </c>
      <c r="BS34" s="47">
        <v>8.1331000000000007</v>
      </c>
      <c r="BT34" s="47">
        <v>13.542400000000001</v>
      </c>
      <c r="BU34" s="47">
        <v>10.9856</v>
      </c>
    </row>
    <row r="35" spans="1:73">
      <c r="A35" t="s">
        <v>523</v>
      </c>
      <c r="B35" t="s">
        <v>512</v>
      </c>
      <c r="C35" t="s">
        <v>506</v>
      </c>
      <c r="D35">
        <v>34</v>
      </c>
      <c r="E35" s="69" t="str">
        <f t="shared" si="0"/>
        <v>SAsiaPeriAbst</v>
      </c>
      <c r="F35" s="47">
        <v>14.139099999999999</v>
      </c>
      <c r="G35" s="47">
        <v>21.5959</v>
      </c>
      <c r="H35" s="47">
        <v>16.952300000000001</v>
      </c>
      <c r="I35" s="47">
        <v>5.9688999999999997</v>
      </c>
      <c r="J35" s="47">
        <v>21.5959</v>
      </c>
      <c r="K35" s="47">
        <v>10.1004</v>
      </c>
      <c r="L35" s="47" t="s">
        <v>184</v>
      </c>
      <c r="M35" s="47">
        <v>14.174799999999999</v>
      </c>
      <c r="N35" s="47">
        <v>15.102</v>
      </c>
      <c r="O35" s="47">
        <v>15.186500000000001</v>
      </c>
      <c r="P35" s="47">
        <v>11.0488</v>
      </c>
      <c r="Q35" s="47">
        <v>15.3788</v>
      </c>
      <c r="R35" s="47">
        <v>12.2248</v>
      </c>
      <c r="S35" s="47">
        <v>15.400499999999999</v>
      </c>
      <c r="T35" s="47">
        <v>12.9748</v>
      </c>
      <c r="U35" s="47">
        <v>16.504999999999999</v>
      </c>
      <c r="V35" s="47">
        <v>10.4757</v>
      </c>
      <c r="W35" s="47">
        <v>12.307700000000001</v>
      </c>
      <c r="X35" s="47">
        <v>14.8453</v>
      </c>
      <c r="Y35" s="47">
        <v>13.586600000000001</v>
      </c>
      <c r="Z35" s="47">
        <v>13.8361</v>
      </c>
      <c r="AA35" s="47">
        <v>14.734999999999999</v>
      </c>
      <c r="AB35" s="47">
        <v>13.711499999999999</v>
      </c>
      <c r="AC35" s="47">
        <v>14.734999999999999</v>
      </c>
      <c r="AD35" s="47">
        <v>14.615399999999999</v>
      </c>
      <c r="AE35" s="47">
        <v>22.120899999999999</v>
      </c>
      <c r="AF35" s="47">
        <v>23.9343</v>
      </c>
      <c r="AG35" s="47">
        <v>11.940200000000001</v>
      </c>
      <c r="AH35" s="47">
        <v>18.757999999999999</v>
      </c>
      <c r="AI35" s="47">
        <v>14.6082</v>
      </c>
      <c r="AJ35" s="47">
        <v>10.2035</v>
      </c>
      <c r="AK35" s="47">
        <v>10.598599999999999</v>
      </c>
      <c r="AL35" s="47">
        <v>17.042000000000002</v>
      </c>
      <c r="AM35" s="47">
        <v>7.5519999999999996</v>
      </c>
      <c r="AN35" s="47">
        <v>10.966200000000001</v>
      </c>
      <c r="AO35" s="47">
        <v>10.0192</v>
      </c>
      <c r="AP35" s="47">
        <v>17.5992</v>
      </c>
      <c r="AQ35" s="47">
        <v>10.0036</v>
      </c>
      <c r="AR35" s="47">
        <v>12.1553</v>
      </c>
      <c r="AS35" s="47">
        <v>12.5793</v>
      </c>
      <c r="AT35" s="47">
        <v>22.8841</v>
      </c>
      <c r="AU35" s="47">
        <v>10.116</v>
      </c>
      <c r="AV35" s="47">
        <v>16.842500000000001</v>
      </c>
      <c r="AW35" s="47">
        <v>13.116400000000001</v>
      </c>
      <c r="AX35" s="47">
        <v>22.792200000000001</v>
      </c>
      <c r="AY35" s="47">
        <v>9.6211000000000002</v>
      </c>
      <c r="AZ35" s="47">
        <v>15.923299999999999</v>
      </c>
      <c r="BA35" s="47">
        <v>12.3049</v>
      </c>
      <c r="BB35" s="47">
        <v>20.4817</v>
      </c>
      <c r="BC35" s="47">
        <v>10.9077</v>
      </c>
      <c r="BD35" s="47">
        <v>14.853300000000001</v>
      </c>
      <c r="BE35" s="47">
        <v>14.4373</v>
      </c>
      <c r="BF35" s="47">
        <v>16.9041</v>
      </c>
      <c r="BG35" s="47">
        <v>14.2463</v>
      </c>
      <c r="BH35" s="47">
        <v>20.435500000000001</v>
      </c>
      <c r="BI35" s="47">
        <v>9.8251000000000008</v>
      </c>
      <c r="BJ35" s="47">
        <v>15.775399999999999</v>
      </c>
      <c r="BK35" s="47">
        <v>14.3757</v>
      </c>
      <c r="BL35" s="47">
        <v>11.021699999999999</v>
      </c>
      <c r="BM35" s="47">
        <v>16.955200000000001</v>
      </c>
      <c r="BN35" s="47">
        <v>33.881399999999999</v>
      </c>
      <c r="BO35" s="47">
        <v>10.2967</v>
      </c>
      <c r="BP35" s="47">
        <v>-11.951499999999999</v>
      </c>
      <c r="BQ35" s="47">
        <v>12.274800000000001</v>
      </c>
      <c r="BR35" s="47">
        <v>19.939499999999999</v>
      </c>
      <c r="BS35" s="47">
        <v>9.6538000000000004</v>
      </c>
      <c r="BT35" s="47">
        <v>27.607900000000001</v>
      </c>
      <c r="BU35" s="47">
        <v>10.381399999999999</v>
      </c>
    </row>
    <row r="36" spans="1:73">
      <c r="A36" t="s">
        <v>523</v>
      </c>
      <c r="B36" t="s">
        <v>512</v>
      </c>
      <c r="C36" t="s">
        <v>507</v>
      </c>
      <c r="D36">
        <v>35</v>
      </c>
      <c r="E36" s="69" t="str">
        <f t="shared" si="0"/>
        <v>SAsiaWithdraw</v>
      </c>
      <c r="F36" s="47">
        <v>15.433299999999999</v>
      </c>
      <c r="G36" s="47">
        <v>20.115100000000002</v>
      </c>
      <c r="H36" s="47">
        <v>15.7263</v>
      </c>
      <c r="I36" s="47">
        <v>12.001099999999999</v>
      </c>
      <c r="J36" s="47">
        <v>20.115100000000002</v>
      </c>
      <c r="K36" s="47">
        <v>13.5808</v>
      </c>
      <c r="L36" s="47" t="s">
        <v>184</v>
      </c>
      <c r="M36" s="47">
        <v>15.3573</v>
      </c>
      <c r="N36" s="47">
        <v>17.4832</v>
      </c>
      <c r="O36" s="47">
        <v>13.5465</v>
      </c>
      <c r="P36" s="47">
        <v>15.4755</v>
      </c>
      <c r="Q36" s="47">
        <v>15.46</v>
      </c>
      <c r="R36" s="47">
        <v>15.3142</v>
      </c>
      <c r="S36" s="47">
        <v>17.071400000000001</v>
      </c>
      <c r="T36" s="47">
        <v>13.8215</v>
      </c>
      <c r="U36" s="47">
        <v>17.258199999999999</v>
      </c>
      <c r="V36" s="47">
        <v>13.701700000000001</v>
      </c>
      <c r="W36" s="47">
        <v>14.794600000000001</v>
      </c>
      <c r="X36" s="47">
        <v>15.7561</v>
      </c>
      <c r="Y36" s="47">
        <v>16.0761</v>
      </c>
      <c r="Z36" s="47">
        <v>12.306800000000001</v>
      </c>
      <c r="AA36" s="47">
        <v>15.6486</v>
      </c>
      <c r="AB36" s="47">
        <v>15.1776</v>
      </c>
      <c r="AC36" s="47">
        <v>15.6486</v>
      </c>
      <c r="AD36" s="47">
        <v>16.200099999999999</v>
      </c>
      <c r="AE36" s="47">
        <v>20.3416</v>
      </c>
      <c r="AF36" s="47">
        <v>21.956399999999999</v>
      </c>
      <c r="AG36" s="47">
        <v>15.151300000000001</v>
      </c>
      <c r="AH36" s="47">
        <v>17.402799999999999</v>
      </c>
      <c r="AI36" s="47">
        <v>17.0578</v>
      </c>
      <c r="AJ36" s="47">
        <v>12.7684</v>
      </c>
      <c r="AK36" s="47">
        <v>14.016</v>
      </c>
      <c r="AL36" s="47">
        <v>18.1204</v>
      </c>
      <c r="AM36" s="47">
        <v>12.1532</v>
      </c>
      <c r="AN36" s="47">
        <v>16.691299999999998</v>
      </c>
      <c r="AO36" s="47">
        <v>10.476599999999999</v>
      </c>
      <c r="AP36" s="47">
        <v>17.3994</v>
      </c>
      <c r="AQ36" s="47">
        <v>14.0312</v>
      </c>
      <c r="AR36" s="47">
        <v>17.070799999999998</v>
      </c>
      <c r="AS36" s="47">
        <v>11.9682</v>
      </c>
      <c r="AT36" s="47">
        <v>21.205200000000001</v>
      </c>
      <c r="AU36" s="47">
        <v>13.3735</v>
      </c>
      <c r="AV36" s="47">
        <v>16.936199999999999</v>
      </c>
      <c r="AW36" s="47">
        <v>14.6845</v>
      </c>
      <c r="AX36" s="47">
        <v>22.675000000000001</v>
      </c>
      <c r="AY36" s="47">
        <v>12.806100000000001</v>
      </c>
      <c r="AZ36" s="47">
        <v>16.468399999999999</v>
      </c>
      <c r="BA36" s="47">
        <v>14.462199999999999</v>
      </c>
      <c r="BB36" s="47">
        <v>18.156099999999999</v>
      </c>
      <c r="BC36" s="47">
        <v>14.455299999999999</v>
      </c>
      <c r="BD36" s="47">
        <v>17.550799999999999</v>
      </c>
      <c r="BE36" s="47">
        <v>12.7242</v>
      </c>
      <c r="BF36" s="47">
        <v>15.1496</v>
      </c>
      <c r="BG36" s="47">
        <v>15.6106</v>
      </c>
      <c r="BH36" s="47">
        <v>19.9389</v>
      </c>
      <c r="BI36" s="47">
        <v>11.8964</v>
      </c>
      <c r="BJ36" s="47">
        <v>17.712299999999999</v>
      </c>
      <c r="BK36" s="47">
        <v>10.2494</v>
      </c>
      <c r="BL36" s="47">
        <v>15.164099999999999</v>
      </c>
      <c r="BM36" s="47">
        <v>15.801</v>
      </c>
      <c r="BN36" s="47">
        <v>-22.106999999999999</v>
      </c>
      <c r="BO36" s="47">
        <v>14.943</v>
      </c>
      <c r="BP36" s="47">
        <v>14.620799999999999</v>
      </c>
      <c r="BQ36" s="47">
        <v>15.7201</v>
      </c>
      <c r="BR36" s="47">
        <v>20.365100000000002</v>
      </c>
      <c r="BS36" s="47">
        <v>14.3888</v>
      </c>
      <c r="BT36" s="47">
        <v>19.676600000000001</v>
      </c>
      <c r="BU36" s="47">
        <v>13.245799999999999</v>
      </c>
    </row>
    <row r="37" spans="1:73">
      <c r="A37" t="s">
        <v>523</v>
      </c>
      <c r="B37" t="s">
        <v>513</v>
      </c>
      <c r="C37" t="s">
        <v>0</v>
      </c>
      <c r="D37">
        <v>36</v>
      </c>
      <c r="E37" s="69" t="str">
        <f t="shared" si="0"/>
        <v>SEAsiaPill</v>
      </c>
      <c r="F37" s="47">
        <v>7.0518000000000001</v>
      </c>
      <c r="G37" s="47">
        <v>10.153</v>
      </c>
      <c r="H37" s="47">
        <v>8.6532999999999998</v>
      </c>
      <c r="I37" s="47">
        <v>4.4615999999999998</v>
      </c>
      <c r="J37" s="47">
        <v>10.153</v>
      </c>
      <c r="K37" s="47">
        <v>6.0971000000000002</v>
      </c>
      <c r="L37" s="47" t="s">
        <v>184</v>
      </c>
      <c r="M37" s="47">
        <v>6.9748999999999999</v>
      </c>
      <c r="N37" s="47">
        <v>8.4557000000000002</v>
      </c>
      <c r="O37" s="47">
        <v>6.5087000000000002</v>
      </c>
      <c r="P37" s="47">
        <v>5.9124999999999996</v>
      </c>
      <c r="Q37" s="47">
        <v>7.5454999999999997</v>
      </c>
      <c r="R37" s="47">
        <v>6.1646999999999998</v>
      </c>
      <c r="S37" s="47">
        <v>7.7112999999999996</v>
      </c>
      <c r="T37" s="47">
        <v>6.2638999999999996</v>
      </c>
      <c r="U37" s="47">
        <v>6.9702999999999999</v>
      </c>
      <c r="V37" s="47">
        <v>7.2023000000000001</v>
      </c>
      <c r="W37" s="47">
        <v>8.1022999999999996</v>
      </c>
      <c r="X37" s="47">
        <v>6.4645999999999999</v>
      </c>
      <c r="Y37" s="47">
        <v>6.4436</v>
      </c>
      <c r="Z37" s="47">
        <v>6.0949</v>
      </c>
      <c r="AA37" s="47">
        <v>7.6287000000000003</v>
      </c>
      <c r="AB37" s="47">
        <v>6.3211000000000004</v>
      </c>
      <c r="AC37" s="47">
        <v>7.6287000000000003</v>
      </c>
      <c r="AD37" s="47">
        <v>6.5072999999999999</v>
      </c>
      <c r="AE37" s="47">
        <v>7.5610999999999997</v>
      </c>
      <c r="AF37" s="47">
        <v>10.6951</v>
      </c>
      <c r="AG37" s="47">
        <v>5.5834000000000001</v>
      </c>
      <c r="AH37" s="47">
        <v>7.9062999999999999</v>
      </c>
      <c r="AI37" s="47">
        <v>5.9105999999999996</v>
      </c>
      <c r="AJ37" s="47">
        <v>5.5204000000000004</v>
      </c>
      <c r="AK37" s="47">
        <v>7.6809000000000003</v>
      </c>
      <c r="AL37" s="47">
        <v>9.0345999999999993</v>
      </c>
      <c r="AM37" s="47">
        <v>6.8818000000000001</v>
      </c>
      <c r="AN37" s="47">
        <v>7.3951000000000002</v>
      </c>
      <c r="AO37" s="47">
        <v>6.8830999999999998</v>
      </c>
      <c r="AP37" s="47">
        <v>12.011799999999999</v>
      </c>
      <c r="AQ37" s="47">
        <v>7.1113</v>
      </c>
      <c r="AR37" s="47">
        <v>8.5159000000000002</v>
      </c>
      <c r="AS37" s="47">
        <v>7.5842999999999998</v>
      </c>
      <c r="AT37" s="47">
        <v>9.2447999999999997</v>
      </c>
      <c r="AU37" s="47">
        <v>5.4981999999999998</v>
      </c>
      <c r="AV37" s="47">
        <v>7.2313000000000001</v>
      </c>
      <c r="AW37" s="47">
        <v>5.5967000000000002</v>
      </c>
      <c r="AX37" s="47">
        <v>10.6579</v>
      </c>
      <c r="AY37" s="47">
        <v>5.0201000000000002</v>
      </c>
      <c r="AZ37" s="47">
        <v>6.5388000000000002</v>
      </c>
      <c r="BA37" s="47">
        <v>6.0827</v>
      </c>
      <c r="BB37" s="47">
        <v>9.9208999999999996</v>
      </c>
      <c r="BC37" s="47">
        <v>6.9481999999999999</v>
      </c>
      <c r="BD37" s="47">
        <v>8.5246999999999993</v>
      </c>
      <c r="BE37" s="47">
        <v>6.4410999999999996</v>
      </c>
      <c r="BF37" s="47">
        <v>6.3625999999999996</v>
      </c>
      <c r="BG37" s="47">
        <v>8.2750000000000004</v>
      </c>
      <c r="BH37" s="47">
        <v>9.6511999999999993</v>
      </c>
      <c r="BI37" s="47">
        <v>6.4264999999999999</v>
      </c>
      <c r="BJ37" s="47">
        <v>8.1419999999999995</v>
      </c>
      <c r="BK37" s="47">
        <v>6.0646000000000004</v>
      </c>
      <c r="BL37" s="47">
        <v>6.2727000000000004</v>
      </c>
      <c r="BM37" s="47">
        <v>6.0404</v>
      </c>
      <c r="BN37" s="47" t="s">
        <v>184</v>
      </c>
      <c r="BO37" s="47">
        <v>5.6843000000000004</v>
      </c>
      <c r="BP37" s="47">
        <v>5.266</v>
      </c>
      <c r="BQ37" s="47">
        <v>6.4207000000000001</v>
      </c>
      <c r="BR37" s="47">
        <v>9.4722000000000008</v>
      </c>
      <c r="BS37" s="47">
        <v>6.6577000000000002</v>
      </c>
      <c r="BT37" s="47">
        <v>14.712899999999999</v>
      </c>
      <c r="BU37" s="47">
        <v>5.6527000000000003</v>
      </c>
    </row>
    <row r="38" spans="1:73">
      <c r="A38" t="s">
        <v>523</v>
      </c>
      <c r="B38" t="s">
        <v>513</v>
      </c>
      <c r="C38" t="s">
        <v>1</v>
      </c>
      <c r="D38">
        <v>37</v>
      </c>
      <c r="E38" s="69" t="str">
        <f t="shared" si="0"/>
        <v>SEAsiaIUD</v>
      </c>
      <c r="F38" s="47">
        <v>3.8706999999999998</v>
      </c>
      <c r="G38" s="47">
        <v>3.5756999999999999</v>
      </c>
      <c r="H38" s="47">
        <v>6.7630999999999997</v>
      </c>
      <c r="I38" s="47">
        <v>2.0861000000000001</v>
      </c>
      <c r="J38" s="47">
        <v>3.5756999999999999</v>
      </c>
      <c r="K38" s="47">
        <v>3.9165000000000001</v>
      </c>
      <c r="L38" s="47" t="s">
        <v>184</v>
      </c>
      <c r="M38" s="47">
        <v>3.8742000000000001</v>
      </c>
      <c r="N38" s="47">
        <v>4.9992999999999999</v>
      </c>
      <c r="O38" s="47">
        <v>3.3347000000000002</v>
      </c>
      <c r="P38" s="47">
        <v>3.706</v>
      </c>
      <c r="Q38" s="47">
        <v>4.2306999999999997</v>
      </c>
      <c r="R38" s="47">
        <v>3.1126999999999998</v>
      </c>
      <c r="S38" s="47">
        <v>4.4846000000000004</v>
      </c>
      <c r="T38" s="47">
        <v>3.4937999999999998</v>
      </c>
      <c r="U38" s="47">
        <v>4.5990000000000002</v>
      </c>
      <c r="V38" s="47">
        <v>2.4571999999999998</v>
      </c>
      <c r="W38" s="47">
        <v>1.7944</v>
      </c>
      <c r="X38" s="47">
        <v>4.3457999999999997</v>
      </c>
      <c r="Y38" s="47">
        <v>4.2103000000000002</v>
      </c>
      <c r="Z38" s="47">
        <v>4.3266999999999998</v>
      </c>
      <c r="AA38" s="47">
        <v>3.6798000000000002</v>
      </c>
      <c r="AB38" s="47">
        <v>4.2516999999999996</v>
      </c>
      <c r="AC38" s="47">
        <v>3.6798000000000002</v>
      </c>
      <c r="AD38" s="47">
        <v>4.7827000000000002</v>
      </c>
      <c r="AE38" s="47">
        <v>4.4797000000000002</v>
      </c>
      <c r="AF38" s="47">
        <v>3.9874000000000001</v>
      </c>
      <c r="AG38" s="47">
        <v>4.7476000000000003</v>
      </c>
      <c r="AH38" s="47">
        <v>5.8960999999999997</v>
      </c>
      <c r="AI38" s="47">
        <v>3.8732000000000002</v>
      </c>
      <c r="AJ38" s="47">
        <v>-1.4439</v>
      </c>
      <c r="AK38" s="47">
        <v>2.6549999999999998</v>
      </c>
      <c r="AL38" s="47">
        <v>-2.1181000000000001</v>
      </c>
      <c r="AM38" s="47">
        <v>2.5236000000000001</v>
      </c>
      <c r="AN38" s="47">
        <v>1.9047000000000001</v>
      </c>
      <c r="AO38" s="47">
        <v>2.8281999999999998</v>
      </c>
      <c r="AP38" s="47">
        <v>-0.54720000000000002</v>
      </c>
      <c r="AQ38" s="47">
        <v>1.9871000000000001</v>
      </c>
      <c r="AR38" s="47">
        <v>1.7905</v>
      </c>
      <c r="AS38" s="47">
        <v>1.8077000000000001</v>
      </c>
      <c r="AT38" s="47">
        <v>3.9790000000000001</v>
      </c>
      <c r="AU38" s="47">
        <v>4.4123000000000001</v>
      </c>
      <c r="AV38" s="47">
        <v>5.2434000000000003</v>
      </c>
      <c r="AW38" s="47">
        <v>3.84</v>
      </c>
      <c r="AX38" s="47">
        <v>-4.6292</v>
      </c>
      <c r="AY38" s="47">
        <v>3.9169999999999998</v>
      </c>
      <c r="AZ38" s="47">
        <v>4.9180999999999999</v>
      </c>
      <c r="BA38" s="47">
        <v>3.9685000000000001</v>
      </c>
      <c r="BB38" s="47">
        <v>2.7524000000000002</v>
      </c>
      <c r="BC38" s="47">
        <v>3.9068999999999998</v>
      </c>
      <c r="BD38" s="47">
        <v>4.3125999999999998</v>
      </c>
      <c r="BE38" s="47">
        <v>3.2359</v>
      </c>
      <c r="BF38" s="47">
        <v>4.3348000000000004</v>
      </c>
      <c r="BG38" s="47">
        <v>4.2051999999999996</v>
      </c>
      <c r="BH38" s="47">
        <v>3.7046000000000001</v>
      </c>
      <c r="BI38" s="47">
        <v>4.4200999999999997</v>
      </c>
      <c r="BJ38" s="47">
        <v>4.9768999999999997</v>
      </c>
      <c r="BK38" s="47">
        <v>3.3952</v>
      </c>
      <c r="BL38" s="47">
        <v>4.1353</v>
      </c>
      <c r="BM38" s="47">
        <v>2.1373000000000002</v>
      </c>
      <c r="BN38" s="47" t="s">
        <v>184</v>
      </c>
      <c r="BO38" s="47">
        <v>3.1810999999999998</v>
      </c>
      <c r="BP38" s="47">
        <v>-1E-4</v>
      </c>
      <c r="BQ38" s="47">
        <v>3.5548999999999999</v>
      </c>
      <c r="BR38" s="47">
        <v>4.1536999999999997</v>
      </c>
      <c r="BS38" s="47">
        <v>4.5697000000000001</v>
      </c>
      <c r="BT38" s="47">
        <v>-1.5859000000000001</v>
      </c>
      <c r="BU38" s="47">
        <v>3.6507000000000001</v>
      </c>
    </row>
    <row r="39" spans="1:73">
      <c r="A39" t="s">
        <v>523</v>
      </c>
      <c r="B39" t="s">
        <v>513</v>
      </c>
      <c r="C39" t="s">
        <v>505</v>
      </c>
      <c r="D39">
        <v>38</v>
      </c>
      <c r="E39" s="69" t="str">
        <f t="shared" si="0"/>
        <v>SEAsiaInject</v>
      </c>
      <c r="F39" s="47">
        <v>2.1724999999999999</v>
      </c>
      <c r="G39" s="47">
        <v>2.4093</v>
      </c>
      <c r="H39" s="47">
        <v>2.8721999999999999</v>
      </c>
      <c r="I39" s="47">
        <v>1.6355</v>
      </c>
      <c r="J39" s="47">
        <v>2.4093</v>
      </c>
      <c r="K39" s="47">
        <v>2.0988000000000002</v>
      </c>
      <c r="L39" s="47" t="s">
        <v>184</v>
      </c>
      <c r="M39" s="47">
        <v>2.1543000000000001</v>
      </c>
      <c r="N39" s="47">
        <v>2.3969</v>
      </c>
      <c r="O39" s="47">
        <v>1.9914000000000001</v>
      </c>
      <c r="P39" s="47">
        <v>2.1585000000000001</v>
      </c>
      <c r="Q39" s="47">
        <v>2.1145</v>
      </c>
      <c r="R39" s="47">
        <v>2.2862</v>
      </c>
      <c r="S39" s="47">
        <v>2.2191999999999998</v>
      </c>
      <c r="T39" s="47">
        <v>2.1030000000000002</v>
      </c>
      <c r="U39" s="47">
        <v>2.2473999999999998</v>
      </c>
      <c r="V39" s="47">
        <v>2.0421999999999998</v>
      </c>
      <c r="W39" s="47">
        <v>2.4266000000000001</v>
      </c>
      <c r="X39" s="47">
        <v>2.0005999999999999</v>
      </c>
      <c r="Y39" s="47">
        <v>3.0594000000000001</v>
      </c>
      <c r="Z39" s="47">
        <v>1.4482999999999999</v>
      </c>
      <c r="AA39" s="47">
        <v>2.1027999999999998</v>
      </c>
      <c r="AB39" s="47">
        <v>2.2606000000000002</v>
      </c>
      <c r="AC39" s="47">
        <v>2.1027999999999998</v>
      </c>
      <c r="AD39" s="47">
        <v>2.3008000000000002</v>
      </c>
      <c r="AE39" s="47">
        <v>2.1943000000000001</v>
      </c>
      <c r="AF39" s="47">
        <v>2.6099000000000001</v>
      </c>
      <c r="AG39" s="47">
        <v>2.1358000000000001</v>
      </c>
      <c r="AH39" s="47">
        <v>2.2185000000000001</v>
      </c>
      <c r="AI39" s="47">
        <v>2.2831000000000001</v>
      </c>
      <c r="AJ39" s="47">
        <v>2.0975999999999999</v>
      </c>
      <c r="AK39" s="47">
        <v>2.0114999999999998</v>
      </c>
      <c r="AL39" s="47">
        <v>1.972</v>
      </c>
      <c r="AM39" s="47">
        <v>2.0405000000000002</v>
      </c>
      <c r="AN39" s="47">
        <v>2.2155999999999998</v>
      </c>
      <c r="AO39" s="47">
        <v>1.7934000000000001</v>
      </c>
      <c r="AP39" s="47">
        <v>2.8416000000000001</v>
      </c>
      <c r="AQ39" s="47">
        <v>2.2850000000000001</v>
      </c>
      <c r="AR39" s="47">
        <v>2.3275000000000001</v>
      </c>
      <c r="AS39" s="47">
        <v>2.6029</v>
      </c>
      <c r="AT39" s="47">
        <v>2.1747000000000001</v>
      </c>
      <c r="AU39" s="47">
        <v>1.9630000000000001</v>
      </c>
      <c r="AV39" s="47">
        <v>2.1507000000000001</v>
      </c>
      <c r="AW39" s="47">
        <v>1.7790999999999999</v>
      </c>
      <c r="AX39" s="47">
        <v>2.0173999999999999</v>
      </c>
      <c r="AY39" s="47">
        <v>2.3268</v>
      </c>
      <c r="AZ39" s="47">
        <v>2.1758000000000002</v>
      </c>
      <c r="BA39" s="47">
        <v>2.3603999999999998</v>
      </c>
      <c r="BB39" s="47">
        <v>2.6595</v>
      </c>
      <c r="BC39" s="47">
        <v>1.9005000000000001</v>
      </c>
      <c r="BD39" s="47">
        <v>2.2498999999999998</v>
      </c>
      <c r="BE39" s="47">
        <v>1.8406</v>
      </c>
      <c r="BF39" s="47">
        <v>1.9493</v>
      </c>
      <c r="BG39" s="47">
        <v>2.2075999999999998</v>
      </c>
      <c r="BH39" s="47">
        <v>2.4658000000000002</v>
      </c>
      <c r="BI39" s="47">
        <v>1.9278</v>
      </c>
      <c r="BJ39" s="47">
        <v>2.1806000000000001</v>
      </c>
      <c r="BK39" s="47">
        <v>1.9100999999999999</v>
      </c>
      <c r="BL39" s="47">
        <v>2.6004</v>
      </c>
      <c r="BM39" s="47">
        <v>1.7565</v>
      </c>
      <c r="BN39" s="47">
        <v>0.23769999999999999</v>
      </c>
      <c r="BO39" s="47">
        <v>2.3246000000000002</v>
      </c>
      <c r="BP39" s="47">
        <v>2.4336000000000002</v>
      </c>
      <c r="BQ39" s="47">
        <v>2.2321</v>
      </c>
      <c r="BR39" s="47">
        <v>2.3184999999999998</v>
      </c>
      <c r="BS39" s="47">
        <v>2.1646000000000001</v>
      </c>
      <c r="BT39" s="47">
        <v>3.2290000000000001</v>
      </c>
      <c r="BU39" s="47">
        <v>2.0373000000000001</v>
      </c>
    </row>
    <row r="40" spans="1:73">
      <c r="A40" t="s">
        <v>523</v>
      </c>
      <c r="B40" t="s">
        <v>513</v>
      </c>
      <c r="C40" t="s">
        <v>74</v>
      </c>
      <c r="D40">
        <v>39</v>
      </c>
      <c r="E40" s="69" t="str">
        <f t="shared" si="0"/>
        <v>SEAsiaImplant</v>
      </c>
      <c r="F40" s="47">
        <v>1.4038999999999999</v>
      </c>
      <c r="G40" s="47">
        <v>0</v>
      </c>
      <c r="H40" s="47">
        <v>3.7315999999999998</v>
      </c>
      <c r="I40" s="47">
        <v>0.88170000000000004</v>
      </c>
      <c r="J40" s="47">
        <v>0</v>
      </c>
      <c r="K40" s="47">
        <v>1.5902000000000001</v>
      </c>
      <c r="L40" s="47" t="s">
        <v>184</v>
      </c>
      <c r="M40" s="47">
        <v>1.4038999999999999</v>
      </c>
      <c r="N40" s="47">
        <v>1.5732999999999999</v>
      </c>
      <c r="O40" s="47">
        <v>0.69320000000000004</v>
      </c>
      <c r="P40" s="47">
        <v>3.2945000000000002</v>
      </c>
      <c r="Q40" s="47">
        <v>1.085</v>
      </c>
      <c r="R40" s="47">
        <v>1.8498000000000001</v>
      </c>
      <c r="S40" s="47">
        <v>1.0821000000000001</v>
      </c>
      <c r="T40" s="47">
        <v>1.6296999999999999</v>
      </c>
      <c r="U40" s="47">
        <v>1.6237999999999999</v>
      </c>
      <c r="V40" s="47">
        <v>1.0029999999999999</v>
      </c>
      <c r="W40" s="47">
        <v>0.126</v>
      </c>
      <c r="X40" s="47">
        <v>2.2000000000000002</v>
      </c>
      <c r="Y40" s="47">
        <v>0.3231</v>
      </c>
      <c r="Z40" s="47">
        <v>2.4643000000000002</v>
      </c>
      <c r="AA40" s="47">
        <v>1.1433</v>
      </c>
      <c r="AB40" s="47">
        <v>1.6986000000000001</v>
      </c>
      <c r="AC40" s="47">
        <v>1.1433</v>
      </c>
      <c r="AD40" s="47">
        <v>1.3275999999999999</v>
      </c>
      <c r="AE40" s="47">
        <v>2.0217999999999998</v>
      </c>
      <c r="AF40" s="47">
        <v>0</v>
      </c>
      <c r="AG40" s="47">
        <v>1.8302</v>
      </c>
      <c r="AH40" s="47">
        <v>0.56689999999999996</v>
      </c>
      <c r="AI40" s="47">
        <v>2.3336000000000001</v>
      </c>
      <c r="AJ40" s="47">
        <v>3.7492999999999999</v>
      </c>
      <c r="AK40" s="47">
        <v>0.23250000000000001</v>
      </c>
      <c r="AL40" s="47">
        <v>0</v>
      </c>
      <c r="AM40" s="47">
        <v>1.1288</v>
      </c>
      <c r="AN40" s="47">
        <v>2.1353</v>
      </c>
      <c r="AO40" s="47">
        <v>0</v>
      </c>
      <c r="AP40" s="47">
        <v>0</v>
      </c>
      <c r="AQ40" s="47">
        <v>0.1341</v>
      </c>
      <c r="AR40" s="47">
        <v>0.31819999999999998</v>
      </c>
      <c r="AS40" s="47">
        <v>0</v>
      </c>
      <c r="AT40" s="47">
        <v>0</v>
      </c>
      <c r="AU40" s="47">
        <v>2.5579000000000001</v>
      </c>
      <c r="AV40" s="47">
        <v>1.4410000000000001</v>
      </c>
      <c r="AW40" s="47">
        <v>2.8039000000000001</v>
      </c>
      <c r="AX40" s="47">
        <v>0</v>
      </c>
      <c r="AY40" s="47">
        <v>1.8468</v>
      </c>
      <c r="AZ40" s="47">
        <v>1.4195</v>
      </c>
      <c r="BA40" s="47">
        <v>1.8366</v>
      </c>
      <c r="BB40" s="47">
        <v>0</v>
      </c>
      <c r="BC40" s="47">
        <v>1.3422000000000001</v>
      </c>
      <c r="BD40" s="47">
        <v>0.82010000000000005</v>
      </c>
      <c r="BE40" s="47">
        <v>1.4574</v>
      </c>
      <c r="BF40" s="47">
        <v>1.0782</v>
      </c>
      <c r="BG40" s="47">
        <v>1.0474000000000001</v>
      </c>
      <c r="BH40" s="47">
        <v>0</v>
      </c>
      <c r="BI40" s="47">
        <v>1.3404</v>
      </c>
      <c r="BJ40" s="47">
        <v>1.4075</v>
      </c>
      <c r="BK40" s="47">
        <v>0.68230000000000002</v>
      </c>
      <c r="BL40" s="47">
        <v>2.3102</v>
      </c>
      <c r="BM40" s="47">
        <v>1.3594999999999999</v>
      </c>
      <c r="BN40" s="47" t="s">
        <v>184</v>
      </c>
      <c r="BO40" s="47">
        <v>1.8642000000000001</v>
      </c>
      <c r="BP40" s="47">
        <v>0</v>
      </c>
      <c r="BQ40" s="47">
        <v>2.4531999999999998</v>
      </c>
      <c r="BR40" s="47">
        <v>0</v>
      </c>
      <c r="BS40" s="47">
        <v>1.3895</v>
      </c>
      <c r="BT40" s="47">
        <v>0</v>
      </c>
      <c r="BU40" s="47">
        <v>1.7034</v>
      </c>
    </row>
    <row r="41" spans="1:73">
      <c r="A41" t="s">
        <v>523</v>
      </c>
      <c r="B41" t="s">
        <v>513</v>
      </c>
      <c r="C41" t="s">
        <v>65</v>
      </c>
      <c r="D41">
        <v>40</v>
      </c>
      <c r="E41" s="69" t="str">
        <f t="shared" si="0"/>
        <v>SEAsiaCondom</v>
      </c>
      <c r="F41" s="47">
        <v>12.7622</v>
      </c>
      <c r="G41" s="47">
        <v>15.4275</v>
      </c>
      <c r="H41" s="47">
        <v>11.7745</v>
      </c>
      <c r="I41" s="47">
        <v>12.2906</v>
      </c>
      <c r="J41" s="47">
        <v>15.4275</v>
      </c>
      <c r="K41" s="47">
        <v>12.116300000000001</v>
      </c>
      <c r="L41" s="47">
        <v>5.7465000000000002</v>
      </c>
      <c r="M41" s="47">
        <v>12.8718</v>
      </c>
      <c r="N41" s="47">
        <v>14.1035</v>
      </c>
      <c r="O41" s="47">
        <v>10.422000000000001</v>
      </c>
      <c r="P41" s="47">
        <v>17.1403</v>
      </c>
      <c r="Q41" s="47">
        <v>11.631500000000001</v>
      </c>
      <c r="R41" s="47">
        <v>14.9071</v>
      </c>
      <c r="S41" s="47">
        <v>12.9627</v>
      </c>
      <c r="T41" s="47">
        <v>12.5144</v>
      </c>
      <c r="U41" s="47">
        <v>15.2667</v>
      </c>
      <c r="V41" s="47">
        <v>10.8565</v>
      </c>
      <c r="W41" s="47">
        <v>10.907500000000001</v>
      </c>
      <c r="X41" s="47">
        <v>14.058199999999999</v>
      </c>
      <c r="Y41" s="47">
        <v>8.3926999999999996</v>
      </c>
      <c r="Z41" s="47">
        <v>14.381399999999999</v>
      </c>
      <c r="AA41" s="47">
        <v>13.3995</v>
      </c>
      <c r="AB41" s="47">
        <v>10.449199999999999</v>
      </c>
      <c r="AC41" s="47">
        <v>13.3995</v>
      </c>
      <c r="AD41" s="47">
        <v>12.8857</v>
      </c>
      <c r="AE41" s="47">
        <v>16.663</v>
      </c>
      <c r="AF41" s="47">
        <v>12.354799999999999</v>
      </c>
      <c r="AG41" s="47">
        <v>16.2407</v>
      </c>
      <c r="AH41" s="47">
        <v>12.4025</v>
      </c>
      <c r="AI41" s="47">
        <v>17.678799999999999</v>
      </c>
      <c r="AJ41" s="47">
        <v>5.2770999999999999</v>
      </c>
      <c r="AK41" s="47">
        <v>11.6126</v>
      </c>
      <c r="AL41" s="47">
        <v>18.544499999999999</v>
      </c>
      <c r="AM41" s="47">
        <v>9.3306000000000004</v>
      </c>
      <c r="AN41" s="47">
        <v>13.2325</v>
      </c>
      <c r="AO41" s="47">
        <v>7.9151999999999996</v>
      </c>
      <c r="AP41" s="47">
        <v>17.155899999999999</v>
      </c>
      <c r="AQ41" s="47">
        <v>10.123799999999999</v>
      </c>
      <c r="AR41" s="47">
        <v>13.7173</v>
      </c>
      <c r="AS41" s="47">
        <v>6.8762999999999996</v>
      </c>
      <c r="AT41" s="47">
        <v>15.481299999999999</v>
      </c>
      <c r="AU41" s="47">
        <v>13.627599999999999</v>
      </c>
      <c r="AV41" s="47">
        <v>12.2143</v>
      </c>
      <c r="AW41" s="47">
        <v>15.5747</v>
      </c>
      <c r="AX41" s="47">
        <v>14.548</v>
      </c>
      <c r="AY41" s="47">
        <v>9.4262999999999995</v>
      </c>
      <c r="AZ41" s="47">
        <v>6.7289000000000003</v>
      </c>
      <c r="BA41" s="47">
        <v>13.0814</v>
      </c>
      <c r="BB41" s="47">
        <v>15.4543</v>
      </c>
      <c r="BC41" s="47">
        <v>12.9108</v>
      </c>
      <c r="BD41" s="47">
        <v>14.3505</v>
      </c>
      <c r="BE41" s="47">
        <v>12.241</v>
      </c>
      <c r="BF41" s="47">
        <v>9.3352000000000004</v>
      </c>
      <c r="BG41" s="47">
        <v>11.983700000000001</v>
      </c>
      <c r="BH41" s="47">
        <v>15.8506</v>
      </c>
      <c r="BI41" s="47">
        <v>9.9019999999999992</v>
      </c>
      <c r="BJ41" s="47">
        <v>12.972899999999999</v>
      </c>
      <c r="BK41" s="47">
        <v>8.8453999999999997</v>
      </c>
      <c r="BL41" s="47">
        <v>11.4268</v>
      </c>
      <c r="BM41" s="47">
        <v>16.9253</v>
      </c>
      <c r="BN41" s="47" t="s">
        <v>184</v>
      </c>
      <c r="BO41" s="47">
        <v>15.185600000000001</v>
      </c>
      <c r="BP41" s="47">
        <v>13.1015</v>
      </c>
      <c r="BQ41" s="47">
        <v>15.320399999999999</v>
      </c>
      <c r="BR41" s="47">
        <v>14.8919</v>
      </c>
      <c r="BS41" s="47">
        <v>11.9366</v>
      </c>
      <c r="BT41" s="47" t="s">
        <v>184</v>
      </c>
      <c r="BU41" s="47">
        <v>12.1861</v>
      </c>
    </row>
    <row r="42" spans="1:73">
      <c r="A42" t="s">
        <v>523</v>
      </c>
      <c r="B42" t="s">
        <v>513</v>
      </c>
      <c r="C42" t="s">
        <v>506</v>
      </c>
      <c r="D42">
        <v>41</v>
      </c>
      <c r="E42" s="69" t="str">
        <f t="shared" si="0"/>
        <v>SEAsiaPeriAbst</v>
      </c>
      <c r="F42" s="47">
        <v>27.2135</v>
      </c>
      <c r="G42" s="47">
        <v>30.251000000000001</v>
      </c>
      <c r="H42" s="47">
        <v>34.481900000000003</v>
      </c>
      <c r="I42" s="47">
        <v>23.691199999999998</v>
      </c>
      <c r="J42" s="47">
        <v>30.251000000000001</v>
      </c>
      <c r="K42" s="47">
        <v>26.650600000000001</v>
      </c>
      <c r="L42" s="47" t="s">
        <v>184</v>
      </c>
      <c r="M42" s="47">
        <v>27.403600000000001</v>
      </c>
      <c r="N42" s="47">
        <v>29.1492</v>
      </c>
      <c r="O42" s="47">
        <v>26.917999999999999</v>
      </c>
      <c r="P42" s="47">
        <v>25.123799999999999</v>
      </c>
      <c r="Q42" s="47">
        <v>28.206499999999998</v>
      </c>
      <c r="R42" s="47">
        <v>25.634499999999999</v>
      </c>
      <c r="S42" s="47">
        <v>26.917999999999999</v>
      </c>
      <c r="T42" s="47">
        <v>27.552099999999999</v>
      </c>
      <c r="U42" s="47">
        <v>33.008699999999997</v>
      </c>
      <c r="V42" s="47">
        <v>21.7303</v>
      </c>
      <c r="W42" s="47">
        <v>26.0227</v>
      </c>
      <c r="X42" s="47">
        <v>27.939499999999999</v>
      </c>
      <c r="Y42" s="47">
        <v>31.206700000000001</v>
      </c>
      <c r="Z42" s="47">
        <v>35.979100000000003</v>
      </c>
      <c r="AA42" s="47">
        <v>25.6084</v>
      </c>
      <c r="AB42" s="47">
        <v>33.201099999999997</v>
      </c>
      <c r="AC42" s="47">
        <v>25.6084</v>
      </c>
      <c r="AD42" s="47">
        <v>40.409999999999997</v>
      </c>
      <c r="AE42" s="47">
        <v>29.022200000000002</v>
      </c>
      <c r="AF42" s="47">
        <v>37.548400000000001</v>
      </c>
      <c r="AG42" s="47">
        <v>31.889299999999999</v>
      </c>
      <c r="AH42" s="47">
        <v>32.772100000000002</v>
      </c>
      <c r="AI42" s="47">
        <v>33.3735</v>
      </c>
      <c r="AJ42" s="47">
        <v>5.3296999999999999</v>
      </c>
      <c r="AK42" s="47">
        <v>23.2272</v>
      </c>
      <c r="AL42" s="47">
        <v>17.463200000000001</v>
      </c>
      <c r="AM42" s="47">
        <v>22.303699999999999</v>
      </c>
      <c r="AN42" s="47">
        <v>22.034300000000002</v>
      </c>
      <c r="AO42" s="47">
        <v>21.274799999999999</v>
      </c>
      <c r="AP42" s="47">
        <v>31.3065</v>
      </c>
      <c r="AQ42" s="47">
        <v>25.0901</v>
      </c>
      <c r="AR42" s="47">
        <v>23.536899999999999</v>
      </c>
      <c r="AS42" s="47">
        <v>28.903500000000001</v>
      </c>
      <c r="AT42" s="47">
        <v>29.531600000000001</v>
      </c>
      <c r="AU42" s="47">
        <v>27.643599999999999</v>
      </c>
      <c r="AV42" s="47">
        <v>29.1769</v>
      </c>
      <c r="AW42" s="47">
        <v>27.117899999999999</v>
      </c>
      <c r="AX42" s="47">
        <v>48.503100000000003</v>
      </c>
      <c r="AY42" s="47">
        <v>30.050999999999998</v>
      </c>
      <c r="AZ42" s="47">
        <v>28.416</v>
      </c>
      <c r="BA42" s="47">
        <v>36.33</v>
      </c>
      <c r="BB42" s="47">
        <v>24.247499999999999</v>
      </c>
      <c r="BC42" s="47">
        <v>25.849499999999999</v>
      </c>
      <c r="BD42" s="47">
        <v>26.650200000000002</v>
      </c>
      <c r="BE42" s="47">
        <v>24.410499999999999</v>
      </c>
      <c r="BF42" s="47">
        <v>40.754899999999999</v>
      </c>
      <c r="BG42" s="47">
        <v>26.449400000000001</v>
      </c>
      <c r="BH42" s="47">
        <v>27.7182</v>
      </c>
      <c r="BI42" s="47">
        <v>28.420500000000001</v>
      </c>
      <c r="BJ42" s="47">
        <v>25.666699999999999</v>
      </c>
      <c r="BK42" s="47">
        <v>33.109299999999998</v>
      </c>
      <c r="BL42" s="47">
        <v>29.023099999999999</v>
      </c>
      <c r="BM42" s="47">
        <v>23.703099999999999</v>
      </c>
      <c r="BN42" s="47" t="s">
        <v>184</v>
      </c>
      <c r="BO42" s="47">
        <v>24.499400000000001</v>
      </c>
      <c r="BP42" s="47">
        <v>34.068800000000003</v>
      </c>
      <c r="BQ42" s="47">
        <v>23.892700000000001</v>
      </c>
      <c r="BR42" s="47">
        <v>28.095500000000001</v>
      </c>
      <c r="BS42" s="47">
        <v>26.402799999999999</v>
      </c>
      <c r="BT42" s="47" t="s">
        <v>184</v>
      </c>
      <c r="BU42" s="47">
        <v>26.858000000000001</v>
      </c>
    </row>
    <row r="43" spans="1:73">
      <c r="A43" t="s">
        <v>523</v>
      </c>
      <c r="B43" t="s">
        <v>513</v>
      </c>
      <c r="C43" t="s">
        <v>507</v>
      </c>
      <c r="D43">
        <v>42</v>
      </c>
      <c r="E43" s="69" t="str">
        <f t="shared" si="0"/>
        <v>SEAsiaWithdraw</v>
      </c>
      <c r="F43" s="47">
        <v>28.004000000000001</v>
      </c>
      <c r="G43" s="47">
        <v>35.988799999999998</v>
      </c>
      <c r="H43" s="47">
        <v>30.706700000000001</v>
      </c>
      <c r="I43" s="47">
        <v>23.339300000000001</v>
      </c>
      <c r="J43" s="47">
        <v>35.988799999999998</v>
      </c>
      <c r="K43" s="47">
        <v>25.8507</v>
      </c>
      <c r="L43" s="47">
        <v>38.938899999999997</v>
      </c>
      <c r="M43" s="47">
        <v>27.8627</v>
      </c>
      <c r="N43" s="47">
        <v>26.2698</v>
      </c>
      <c r="O43" s="47">
        <v>29.2849</v>
      </c>
      <c r="P43" s="47">
        <v>27.909700000000001</v>
      </c>
      <c r="Q43" s="47">
        <v>28.708500000000001</v>
      </c>
      <c r="R43" s="47">
        <v>26.8825</v>
      </c>
      <c r="S43" s="47">
        <v>26.519100000000002</v>
      </c>
      <c r="T43" s="47">
        <v>29.367599999999999</v>
      </c>
      <c r="U43" s="47">
        <v>31.436</v>
      </c>
      <c r="V43" s="47">
        <v>22.774799999999999</v>
      </c>
      <c r="W43" s="47">
        <v>27.4956</v>
      </c>
      <c r="X43" s="47">
        <v>28.190100000000001</v>
      </c>
      <c r="Y43" s="47">
        <v>27.8415</v>
      </c>
      <c r="Z43" s="47">
        <v>20.674299999999999</v>
      </c>
      <c r="AA43" s="47">
        <v>29.343699999999998</v>
      </c>
      <c r="AB43" s="47">
        <v>25.3935</v>
      </c>
      <c r="AC43" s="47">
        <v>29.343699999999998</v>
      </c>
      <c r="AD43" s="47">
        <v>25.734500000000001</v>
      </c>
      <c r="AE43" s="47">
        <v>35.685499999999998</v>
      </c>
      <c r="AF43" s="47">
        <v>36.8658</v>
      </c>
      <c r="AG43" s="47">
        <v>29.897400000000001</v>
      </c>
      <c r="AH43" s="47">
        <v>28.843299999999999</v>
      </c>
      <c r="AI43" s="47">
        <v>33.473599999999998</v>
      </c>
      <c r="AJ43" s="47">
        <v>24.300699999999999</v>
      </c>
      <c r="AK43" s="47">
        <v>22.401299999999999</v>
      </c>
      <c r="AL43" s="47">
        <v>34.681399999999996</v>
      </c>
      <c r="AM43" s="47">
        <v>20.022600000000001</v>
      </c>
      <c r="AN43" s="47">
        <v>23.727599999999999</v>
      </c>
      <c r="AO43" s="47">
        <v>21.684200000000001</v>
      </c>
      <c r="AP43" s="47">
        <v>36.105800000000002</v>
      </c>
      <c r="AQ43" s="47">
        <v>24.772099999999998</v>
      </c>
      <c r="AR43" s="47">
        <v>29.604399999999998</v>
      </c>
      <c r="AS43" s="47">
        <v>24.1236</v>
      </c>
      <c r="AT43" s="47">
        <v>35.889200000000002</v>
      </c>
      <c r="AU43" s="47">
        <v>26.274799999999999</v>
      </c>
      <c r="AV43" s="47">
        <v>24.610499999999998</v>
      </c>
      <c r="AW43" s="47">
        <v>30.882200000000001</v>
      </c>
      <c r="AX43" s="47">
        <v>34.046799999999998</v>
      </c>
      <c r="AY43" s="47">
        <v>23.162199999999999</v>
      </c>
      <c r="AZ43" s="47">
        <v>24.439900000000002</v>
      </c>
      <c r="BA43" s="47">
        <v>26.215800000000002</v>
      </c>
      <c r="BB43" s="47">
        <v>37.159599999999998</v>
      </c>
      <c r="BC43" s="47">
        <v>27.235600000000002</v>
      </c>
      <c r="BD43" s="47">
        <v>27.5136</v>
      </c>
      <c r="BE43" s="47">
        <v>31.1403</v>
      </c>
      <c r="BF43" s="47">
        <v>25.8673</v>
      </c>
      <c r="BG43" s="47">
        <v>29.7544</v>
      </c>
      <c r="BH43" s="47">
        <v>35.5443</v>
      </c>
      <c r="BI43" s="47">
        <v>25.364999999999998</v>
      </c>
      <c r="BJ43" s="47">
        <v>26.503699999999998</v>
      </c>
      <c r="BK43" s="47">
        <v>33.262700000000002</v>
      </c>
      <c r="BL43" s="47">
        <v>24.798100000000002</v>
      </c>
      <c r="BM43" s="47">
        <v>28.582000000000001</v>
      </c>
      <c r="BN43" s="47" t="s">
        <v>184</v>
      </c>
      <c r="BO43" s="47">
        <v>26.454699999999999</v>
      </c>
      <c r="BP43" s="47">
        <v>26.621400000000001</v>
      </c>
      <c r="BQ43" s="47">
        <v>26.9176</v>
      </c>
      <c r="BR43" s="47">
        <v>33.804699999999997</v>
      </c>
      <c r="BS43" s="47">
        <v>22.382999999999999</v>
      </c>
      <c r="BT43" s="47">
        <v>46.622799999999998</v>
      </c>
      <c r="BU43" s="47">
        <v>28.076699999999999</v>
      </c>
    </row>
    <row r="44" spans="1:73">
      <c r="A44" t="s">
        <v>523</v>
      </c>
      <c r="B44" t="s">
        <v>514</v>
      </c>
      <c r="C44" t="s">
        <v>0</v>
      </c>
      <c r="D44">
        <v>43</v>
      </c>
      <c r="E44" s="69" t="str">
        <f t="shared" si="0"/>
        <v>LatAm_CribPill</v>
      </c>
      <c r="F44" s="47">
        <v>7.4762000000000004</v>
      </c>
      <c r="G44" s="47">
        <v>10.356999999999999</v>
      </c>
      <c r="H44" s="47">
        <v>6.4699</v>
      </c>
      <c r="I44" s="47">
        <v>4.0917000000000003</v>
      </c>
      <c r="J44" s="47">
        <v>10.356999999999999</v>
      </c>
      <c r="K44" s="47">
        <v>5.1904000000000003</v>
      </c>
      <c r="L44" s="47">
        <v>5.6321000000000003</v>
      </c>
      <c r="M44" s="47">
        <v>7.7457000000000003</v>
      </c>
      <c r="N44" s="47">
        <v>7.1586999999999996</v>
      </c>
      <c r="O44" s="47">
        <v>8.1615000000000002</v>
      </c>
      <c r="P44" s="47">
        <v>6.9318</v>
      </c>
      <c r="Q44" s="47">
        <v>7.3207000000000004</v>
      </c>
      <c r="R44" s="47">
        <v>7.9348999999999998</v>
      </c>
      <c r="S44" s="47">
        <v>6.9184000000000001</v>
      </c>
      <c r="T44" s="47">
        <v>8.6938999999999993</v>
      </c>
      <c r="U44" s="47">
        <v>9.1828000000000003</v>
      </c>
      <c r="V44" s="47">
        <v>5.5716999999999999</v>
      </c>
      <c r="W44" s="47">
        <v>7.8441999999999998</v>
      </c>
      <c r="X44" s="47">
        <v>6.5525000000000002</v>
      </c>
      <c r="Y44" s="47">
        <v>9.5257000000000005</v>
      </c>
      <c r="Z44" s="47">
        <v>6.0949</v>
      </c>
      <c r="AA44" s="47">
        <v>7.0437000000000003</v>
      </c>
      <c r="AB44" s="47">
        <v>7.9978999999999996</v>
      </c>
      <c r="AC44" s="47">
        <v>7.0437000000000003</v>
      </c>
      <c r="AD44" s="47">
        <v>9.2477999999999998</v>
      </c>
      <c r="AE44" s="47">
        <v>9.0829000000000004</v>
      </c>
      <c r="AF44" s="47">
        <v>11.964600000000001</v>
      </c>
      <c r="AG44" s="47">
        <v>6.5090000000000003</v>
      </c>
      <c r="AH44" s="47">
        <v>8.6394000000000002</v>
      </c>
      <c r="AI44" s="47">
        <v>10.210699999999999</v>
      </c>
      <c r="AJ44" s="47">
        <v>5.3070000000000004</v>
      </c>
      <c r="AK44" s="47">
        <v>5.6684000000000001</v>
      </c>
      <c r="AL44" s="47">
        <v>8.1057000000000006</v>
      </c>
      <c r="AM44" s="47">
        <v>3.9592000000000001</v>
      </c>
      <c r="AN44" s="47">
        <v>5.1726000000000001</v>
      </c>
      <c r="AO44" s="47">
        <v>6.5862999999999996</v>
      </c>
      <c r="AP44" s="47">
        <v>11.1195</v>
      </c>
      <c r="AQ44" s="47">
        <v>5.3597000000000001</v>
      </c>
      <c r="AR44" s="47">
        <v>7.3593999999999999</v>
      </c>
      <c r="AS44" s="47">
        <v>8.9080999999999992</v>
      </c>
      <c r="AT44" s="47">
        <v>8.5818999999999992</v>
      </c>
      <c r="AU44" s="47">
        <v>4.7336999999999998</v>
      </c>
      <c r="AV44" s="47">
        <v>5.8052000000000001</v>
      </c>
      <c r="AW44" s="47">
        <v>8.1502999999999997</v>
      </c>
      <c r="AX44" s="47">
        <v>12.493399999999999</v>
      </c>
      <c r="AY44" s="47">
        <v>5.0876000000000001</v>
      </c>
      <c r="AZ44" s="47">
        <v>7.2175000000000002</v>
      </c>
      <c r="BA44" s="47">
        <v>9.2835000000000001</v>
      </c>
      <c r="BB44" s="47">
        <v>8.9304000000000006</v>
      </c>
      <c r="BC44" s="47">
        <v>5.2831000000000001</v>
      </c>
      <c r="BD44" s="47">
        <v>6.7058999999999997</v>
      </c>
      <c r="BE44" s="47">
        <v>8.0000999999999998</v>
      </c>
      <c r="BF44" s="47">
        <v>8.5115999999999996</v>
      </c>
      <c r="BG44" s="47">
        <v>6.6523000000000003</v>
      </c>
      <c r="BH44" s="47">
        <v>9.7577999999999996</v>
      </c>
      <c r="BI44" s="47">
        <v>4.2122000000000002</v>
      </c>
      <c r="BJ44" s="47">
        <v>7.1745999999999999</v>
      </c>
      <c r="BK44" s="47">
        <v>7.9222999999999999</v>
      </c>
      <c r="BL44" s="47">
        <v>7.2556000000000003</v>
      </c>
      <c r="BM44" s="47">
        <v>9.7144999999999992</v>
      </c>
      <c r="BN44" s="47">
        <v>20.748699999999999</v>
      </c>
      <c r="BO44" s="47">
        <v>6.5917000000000003</v>
      </c>
      <c r="BP44" s="47">
        <v>5.0544000000000002</v>
      </c>
      <c r="BQ44" s="47">
        <v>9.3727</v>
      </c>
      <c r="BR44" s="47">
        <v>9.2235999999999994</v>
      </c>
      <c r="BS44" s="47">
        <v>4.1547000000000001</v>
      </c>
      <c r="BT44" s="47">
        <v>16.4297</v>
      </c>
      <c r="BU44" s="47">
        <v>6.5202</v>
      </c>
    </row>
    <row r="45" spans="1:73">
      <c r="A45" t="s">
        <v>523</v>
      </c>
      <c r="B45" t="s">
        <v>514</v>
      </c>
      <c r="C45" t="s">
        <v>1</v>
      </c>
      <c r="D45">
        <v>44</v>
      </c>
      <c r="E45" s="69" t="str">
        <f t="shared" si="0"/>
        <v>LatAm_CribIUD</v>
      </c>
      <c r="F45" s="47">
        <v>4.2450999999999999</v>
      </c>
      <c r="G45" s="47">
        <v>6.7476000000000003</v>
      </c>
      <c r="H45" s="47">
        <v>5.0805999999999996</v>
      </c>
      <c r="I45" s="47">
        <v>1.9517</v>
      </c>
      <c r="J45" s="47">
        <v>6.7476000000000003</v>
      </c>
      <c r="K45" s="47">
        <v>3.327</v>
      </c>
      <c r="L45" s="47">
        <v>6.3818999999999999</v>
      </c>
      <c r="M45" s="47">
        <v>4.1291000000000002</v>
      </c>
      <c r="N45" s="47">
        <v>5.5724999999999998</v>
      </c>
      <c r="O45" s="47">
        <v>3.7793000000000001</v>
      </c>
      <c r="P45" s="47">
        <v>2.2363</v>
      </c>
      <c r="Q45" s="47">
        <v>4.4071999999999996</v>
      </c>
      <c r="R45" s="47">
        <v>3.8786</v>
      </c>
      <c r="S45" s="47">
        <v>5.1158999999999999</v>
      </c>
      <c r="T45" s="47">
        <v>3.0427</v>
      </c>
      <c r="U45" s="47">
        <v>3.5794000000000001</v>
      </c>
      <c r="V45" s="47">
        <v>4.6414</v>
      </c>
      <c r="W45" s="47">
        <v>4.4908999999999999</v>
      </c>
      <c r="X45" s="47">
        <v>3.3793000000000002</v>
      </c>
      <c r="Y45" s="47">
        <v>4.5542999999999996</v>
      </c>
      <c r="Z45" s="47">
        <v>5.6322999999999999</v>
      </c>
      <c r="AA45" s="47">
        <v>3.859</v>
      </c>
      <c r="AB45" s="47">
        <v>5.0453000000000001</v>
      </c>
      <c r="AC45" s="47">
        <v>3.859</v>
      </c>
      <c r="AD45" s="47">
        <v>3.3946999999999998</v>
      </c>
      <c r="AE45" s="47">
        <v>3.7803</v>
      </c>
      <c r="AF45" s="47">
        <v>4.9687999999999999</v>
      </c>
      <c r="AG45" s="47">
        <v>2.7860999999999998</v>
      </c>
      <c r="AH45" s="47">
        <v>3.7448000000000001</v>
      </c>
      <c r="AI45" s="47">
        <v>3.3826999999999998</v>
      </c>
      <c r="AJ45" s="47">
        <v>7.8315999999999999</v>
      </c>
      <c r="AK45" s="47">
        <v>3.8875999999999999</v>
      </c>
      <c r="AL45" s="47">
        <v>8.3727</v>
      </c>
      <c r="AM45" s="47">
        <v>3.597</v>
      </c>
      <c r="AN45" s="47">
        <v>5.9211999999999998</v>
      </c>
      <c r="AO45" s="47">
        <v>2.8395999999999999</v>
      </c>
      <c r="AP45" s="47">
        <v>7.3903999999999996</v>
      </c>
      <c r="AQ45" s="47">
        <v>3.4771999999999998</v>
      </c>
      <c r="AR45" s="47">
        <v>5.4405000000000001</v>
      </c>
      <c r="AS45" s="47">
        <v>3.1581000000000001</v>
      </c>
      <c r="AT45" s="47">
        <v>4.7030000000000003</v>
      </c>
      <c r="AU45" s="47">
        <v>2.7824</v>
      </c>
      <c r="AV45" s="47">
        <v>3.9489999999999998</v>
      </c>
      <c r="AW45" s="47">
        <v>2.7330999999999999</v>
      </c>
      <c r="AX45" s="47">
        <v>6.9656000000000002</v>
      </c>
      <c r="AY45" s="47">
        <v>4.3592000000000004</v>
      </c>
      <c r="AZ45" s="47">
        <v>7.6885000000000003</v>
      </c>
      <c r="BA45" s="47">
        <v>2.2008999999999999</v>
      </c>
      <c r="BB45" s="47">
        <v>6.4958999999999998</v>
      </c>
      <c r="BC45" s="47">
        <v>2.8551000000000002</v>
      </c>
      <c r="BD45" s="47">
        <v>4.0646000000000004</v>
      </c>
      <c r="BE45" s="47">
        <v>3.5007999999999999</v>
      </c>
      <c r="BF45" s="47">
        <v>5.8837000000000002</v>
      </c>
      <c r="BG45" s="47">
        <v>3.9579</v>
      </c>
      <c r="BH45" s="47">
        <v>6.7782999999999998</v>
      </c>
      <c r="BI45" s="47">
        <v>3.0085000000000002</v>
      </c>
      <c r="BJ45" s="47">
        <v>4.9095000000000004</v>
      </c>
      <c r="BK45" s="47">
        <v>3.0928</v>
      </c>
      <c r="BL45" s="47">
        <v>4.1919000000000004</v>
      </c>
      <c r="BM45" s="47">
        <v>3.4979</v>
      </c>
      <c r="BN45" s="47">
        <v>5.3804999999999996</v>
      </c>
      <c r="BO45" s="47">
        <v>3.7559</v>
      </c>
      <c r="BP45" s="47">
        <v>6.2485999999999997</v>
      </c>
      <c r="BQ45" s="47">
        <v>2.9790999999999999</v>
      </c>
      <c r="BR45" s="47">
        <v>6.6010999999999997</v>
      </c>
      <c r="BS45" s="47">
        <v>4.2497999999999996</v>
      </c>
      <c r="BT45" s="47">
        <v>7.2084000000000001</v>
      </c>
      <c r="BU45" s="47">
        <v>2.4081000000000001</v>
      </c>
    </row>
    <row r="46" spans="1:73">
      <c r="A46" t="s">
        <v>523</v>
      </c>
      <c r="B46" t="s">
        <v>514</v>
      </c>
      <c r="C46" t="s">
        <v>505</v>
      </c>
      <c r="D46">
        <v>45</v>
      </c>
      <c r="E46" s="69" t="str">
        <f t="shared" si="0"/>
        <v>LatAm_CribInject</v>
      </c>
      <c r="F46" s="47">
        <v>4.7297000000000002</v>
      </c>
      <c r="G46" s="47">
        <v>5.9669999999999996</v>
      </c>
      <c r="H46" s="47">
        <v>4.0980999999999996</v>
      </c>
      <c r="I46" s="47">
        <v>3.2681</v>
      </c>
      <c r="J46" s="47">
        <v>5.9669999999999996</v>
      </c>
      <c r="K46" s="47">
        <v>3.6659000000000002</v>
      </c>
      <c r="L46" s="47">
        <v>4.9047000000000001</v>
      </c>
      <c r="M46" s="47">
        <v>4.7118000000000002</v>
      </c>
      <c r="N46" s="47">
        <v>4.9466000000000001</v>
      </c>
      <c r="O46" s="47">
        <v>4.423</v>
      </c>
      <c r="P46" s="47">
        <v>4.68</v>
      </c>
      <c r="Q46" s="47">
        <v>4.7687999999999997</v>
      </c>
      <c r="R46" s="47">
        <v>4.6108000000000002</v>
      </c>
      <c r="S46" s="47">
        <v>4.7881999999999998</v>
      </c>
      <c r="T46" s="47">
        <v>4.6120000000000001</v>
      </c>
      <c r="U46" s="47">
        <v>4.2126000000000001</v>
      </c>
      <c r="V46" s="47">
        <v>5.3768000000000002</v>
      </c>
      <c r="W46" s="47">
        <v>5.4108000000000001</v>
      </c>
      <c r="X46" s="47">
        <v>3.3693</v>
      </c>
      <c r="Y46" s="47">
        <v>3.8721999999999999</v>
      </c>
      <c r="Z46" s="47">
        <v>4.5972</v>
      </c>
      <c r="AA46" s="47">
        <v>5.1055999999999999</v>
      </c>
      <c r="AB46" s="47">
        <v>4.2061000000000002</v>
      </c>
      <c r="AC46" s="47">
        <v>5.1055999999999999</v>
      </c>
      <c r="AD46" s="47">
        <v>3.6244000000000001</v>
      </c>
      <c r="AE46" s="47">
        <v>4.8943000000000003</v>
      </c>
      <c r="AF46" s="47">
        <v>5.7256999999999998</v>
      </c>
      <c r="AG46" s="47">
        <v>2.8927999999999998</v>
      </c>
      <c r="AH46" s="47">
        <v>4.3365999999999998</v>
      </c>
      <c r="AI46" s="47">
        <v>4.0236999999999998</v>
      </c>
      <c r="AJ46" s="47">
        <v>5.6837</v>
      </c>
      <c r="AK46" s="47">
        <v>5.2656999999999998</v>
      </c>
      <c r="AL46" s="47">
        <v>6.2640000000000002</v>
      </c>
      <c r="AM46" s="47">
        <v>4.6199000000000003</v>
      </c>
      <c r="AN46" s="47">
        <v>5.26</v>
      </c>
      <c r="AO46" s="47">
        <v>5.6878000000000002</v>
      </c>
      <c r="AP46" s="47">
        <v>6.8285999999999998</v>
      </c>
      <c r="AQ46" s="47">
        <v>4.1124999999999998</v>
      </c>
      <c r="AR46" s="47">
        <v>5.6174999999999997</v>
      </c>
      <c r="AS46" s="47">
        <v>4.9644000000000004</v>
      </c>
      <c r="AT46" s="47">
        <v>4.0587</v>
      </c>
      <c r="AU46" s="47">
        <v>2.84</v>
      </c>
      <c r="AV46" s="47">
        <v>2.9862000000000002</v>
      </c>
      <c r="AW46" s="47">
        <v>4.0197000000000003</v>
      </c>
      <c r="AX46" s="47">
        <v>5.7882999999999996</v>
      </c>
      <c r="AY46" s="47">
        <v>3.2069000000000001</v>
      </c>
      <c r="AZ46" s="47">
        <v>4.2801</v>
      </c>
      <c r="BA46" s="47">
        <v>4.1128999999999998</v>
      </c>
      <c r="BB46" s="47">
        <v>6.0631000000000004</v>
      </c>
      <c r="BC46" s="47">
        <v>4.0800999999999998</v>
      </c>
      <c r="BD46" s="47">
        <v>5.0941000000000001</v>
      </c>
      <c r="BE46" s="47">
        <v>5.1349</v>
      </c>
      <c r="BF46" s="47">
        <v>4.8117999999999999</v>
      </c>
      <c r="BG46" s="47">
        <v>4.7504999999999997</v>
      </c>
      <c r="BH46" s="47">
        <v>5.9435000000000002</v>
      </c>
      <c r="BI46" s="47">
        <v>3.0354000000000001</v>
      </c>
      <c r="BJ46" s="47">
        <v>4.7529000000000003</v>
      </c>
      <c r="BK46" s="47">
        <v>4.8348000000000004</v>
      </c>
      <c r="BL46" s="47">
        <v>3.4296000000000002</v>
      </c>
      <c r="BM46" s="47">
        <v>7.3746999999999998</v>
      </c>
      <c r="BN46" s="47">
        <v>6.8273000000000001</v>
      </c>
      <c r="BO46" s="47">
        <v>4.4481000000000002</v>
      </c>
      <c r="BP46" s="47">
        <v>5.0319000000000003</v>
      </c>
      <c r="BQ46" s="47">
        <v>4.4311999999999996</v>
      </c>
      <c r="BR46" s="47">
        <v>5.5919999999999996</v>
      </c>
      <c r="BS46" s="47">
        <v>3.7097000000000002</v>
      </c>
      <c r="BT46" s="47">
        <v>7.7167000000000003</v>
      </c>
      <c r="BU46" s="47">
        <v>3.6139000000000001</v>
      </c>
    </row>
    <row r="47" spans="1:73">
      <c r="A47" t="s">
        <v>523</v>
      </c>
      <c r="B47" t="s">
        <v>514</v>
      </c>
      <c r="C47" t="s">
        <v>74</v>
      </c>
      <c r="D47">
        <v>46</v>
      </c>
      <c r="E47" s="69" t="str">
        <f t="shared" si="0"/>
        <v>LatAm_CribImplant</v>
      </c>
      <c r="F47" s="47">
        <v>0.14710000000000001</v>
      </c>
      <c r="G47" s="47">
        <v>0.18909999999999999</v>
      </c>
      <c r="H47" s="47">
        <v>0.1721</v>
      </c>
      <c r="I47" s="47">
        <v>0</v>
      </c>
      <c r="J47" s="47">
        <v>0.18909999999999999</v>
      </c>
      <c r="K47" s="47">
        <v>9.9199999999999997E-2</v>
      </c>
      <c r="L47" s="47">
        <v>8.5599999999999996E-2</v>
      </c>
      <c r="M47" s="47">
        <v>0.16400000000000001</v>
      </c>
      <c r="N47" s="47">
        <v>0.15140000000000001</v>
      </c>
      <c r="O47" s="47">
        <v>0.15409999999999999</v>
      </c>
      <c r="P47" s="47">
        <v>0</v>
      </c>
      <c r="Q47" s="47">
        <v>0.1113</v>
      </c>
      <c r="R47" s="47">
        <v>0.3876</v>
      </c>
      <c r="S47" s="47">
        <v>0.12620000000000001</v>
      </c>
      <c r="T47" s="47">
        <v>0.1782</v>
      </c>
      <c r="U47" s="47">
        <v>0.19650000000000001</v>
      </c>
      <c r="V47" s="47">
        <v>0.10050000000000001</v>
      </c>
      <c r="W47" s="47">
        <v>8.2199999999999995E-2</v>
      </c>
      <c r="X47" s="47">
        <v>0.51700000000000002</v>
      </c>
      <c r="Y47" s="47">
        <v>0.85860000000000003</v>
      </c>
      <c r="Z47" s="47">
        <v>0</v>
      </c>
      <c r="AA47" s="47">
        <v>8.2400000000000001E-2</v>
      </c>
      <c r="AB47" s="47">
        <v>0.49909999999999999</v>
      </c>
      <c r="AC47" s="47">
        <v>8.2400000000000001E-2</v>
      </c>
      <c r="AD47" s="47">
        <v>0.6038</v>
      </c>
      <c r="AE47" s="47">
        <v>5.3600000000000002E-2</v>
      </c>
      <c r="AF47" s="47">
        <v>0.3569</v>
      </c>
      <c r="AG47" s="47">
        <v>0</v>
      </c>
      <c r="AH47" s="47">
        <v>0.27489999999999998</v>
      </c>
      <c r="AI47" s="47">
        <v>9.5100000000000004E-2</v>
      </c>
      <c r="AJ47" s="47">
        <v>0</v>
      </c>
      <c r="AK47" s="47">
        <v>0.10630000000000001</v>
      </c>
      <c r="AL47" s="47">
        <v>0</v>
      </c>
      <c r="AM47" s="47">
        <v>0.18329999999999999</v>
      </c>
      <c r="AN47" s="47">
        <v>0</v>
      </c>
      <c r="AO47" s="47">
        <v>0.28710000000000002</v>
      </c>
      <c r="AP47" s="47">
        <v>4.4699999999999997E-2</v>
      </c>
      <c r="AQ47" s="47">
        <v>0.11700000000000001</v>
      </c>
      <c r="AR47" s="47">
        <v>0</v>
      </c>
      <c r="AS47" s="47">
        <v>0.2077</v>
      </c>
      <c r="AT47" s="47">
        <v>1.0314000000000001</v>
      </c>
      <c r="AU47" s="47">
        <v>0</v>
      </c>
      <c r="AV47" s="47">
        <v>0.80520000000000003</v>
      </c>
      <c r="AW47" s="47">
        <v>0</v>
      </c>
      <c r="AX47" s="47">
        <v>1.0159</v>
      </c>
      <c r="AY47" s="47">
        <v>0</v>
      </c>
      <c r="AZ47" s="47">
        <v>0.92589999999999995</v>
      </c>
      <c r="BA47" s="47">
        <v>0</v>
      </c>
      <c r="BB47" s="47">
        <v>4.4299999999999999E-2</v>
      </c>
      <c r="BC47" s="47">
        <v>0.1177</v>
      </c>
      <c r="BD47" s="47">
        <v>0</v>
      </c>
      <c r="BE47" s="47">
        <v>0.22059999999999999</v>
      </c>
      <c r="BF47" s="47">
        <v>0.72499999999999998</v>
      </c>
      <c r="BG47" s="47">
        <v>2.5600000000000001E-2</v>
      </c>
      <c r="BH47" s="47">
        <v>0.1918</v>
      </c>
      <c r="BI47" s="47">
        <v>0</v>
      </c>
      <c r="BJ47" s="47">
        <v>0.13139999999999999</v>
      </c>
      <c r="BK47" s="47">
        <v>7.0499999999999993E-2</v>
      </c>
      <c r="BL47" s="47">
        <v>0</v>
      </c>
      <c r="BM47" s="47">
        <v>0.64229999999999998</v>
      </c>
      <c r="BN47" s="47">
        <v>0</v>
      </c>
      <c r="BO47" s="47">
        <v>0.40910000000000002</v>
      </c>
      <c r="BP47" s="47">
        <v>0</v>
      </c>
      <c r="BQ47" s="47">
        <v>0.4647</v>
      </c>
      <c r="BR47" s="47">
        <v>0.20569999999999999</v>
      </c>
      <c r="BS47" s="47">
        <v>0</v>
      </c>
      <c r="BT47" s="47">
        <v>0.1449</v>
      </c>
      <c r="BU47" s="47">
        <v>0.193</v>
      </c>
    </row>
    <row r="48" spans="1:73">
      <c r="A48" t="s">
        <v>523</v>
      </c>
      <c r="B48" t="s">
        <v>514</v>
      </c>
      <c r="C48" t="s">
        <v>65</v>
      </c>
      <c r="D48">
        <v>47</v>
      </c>
      <c r="E48" s="69" t="str">
        <f t="shared" si="0"/>
        <v>LatAm_CribCondom</v>
      </c>
      <c r="F48" s="47">
        <v>6.7146999999999997</v>
      </c>
      <c r="G48" s="47">
        <v>7.2885</v>
      </c>
      <c r="H48" s="47">
        <v>6.3465999999999996</v>
      </c>
      <c r="I48" s="47">
        <v>5.8476999999999997</v>
      </c>
      <c r="J48" s="47">
        <v>7.2885</v>
      </c>
      <c r="K48" s="47">
        <v>6.0617000000000001</v>
      </c>
      <c r="L48" s="47">
        <v>5.9725000000000001</v>
      </c>
      <c r="M48" s="47">
        <v>7.2599</v>
      </c>
      <c r="N48" s="47">
        <v>6.4897999999999998</v>
      </c>
      <c r="O48" s="47">
        <v>6.8868</v>
      </c>
      <c r="P48" s="47">
        <v>9.0302000000000007</v>
      </c>
      <c r="Q48" s="47">
        <v>6.5248999999999997</v>
      </c>
      <c r="R48" s="47">
        <v>7.9292999999999996</v>
      </c>
      <c r="S48" s="47">
        <v>6.8648999999999996</v>
      </c>
      <c r="T48" s="47">
        <v>6.2023999999999999</v>
      </c>
      <c r="U48" s="47">
        <v>8.6384000000000007</v>
      </c>
      <c r="V48" s="47">
        <v>5.4307999999999996</v>
      </c>
      <c r="W48" s="47">
        <v>6.6875</v>
      </c>
      <c r="X48" s="47">
        <v>6.8334999999999999</v>
      </c>
      <c r="Y48" s="47">
        <v>7.7291999999999996</v>
      </c>
      <c r="Z48" s="47">
        <v>6.8354999999999997</v>
      </c>
      <c r="AA48" s="47">
        <v>6.5899000000000001</v>
      </c>
      <c r="AB48" s="47">
        <v>7.2492000000000001</v>
      </c>
      <c r="AC48" s="47">
        <v>6.5899000000000001</v>
      </c>
      <c r="AD48" s="47">
        <v>9.2779000000000007</v>
      </c>
      <c r="AE48" s="47">
        <v>8.3483999999999998</v>
      </c>
      <c r="AF48" s="47">
        <v>8.8244000000000007</v>
      </c>
      <c r="AG48" s="47">
        <v>8.3819999999999997</v>
      </c>
      <c r="AH48" s="47">
        <v>8.3370999999999995</v>
      </c>
      <c r="AI48" s="47">
        <v>9.4039000000000001</v>
      </c>
      <c r="AJ48" s="47">
        <v>3.8593999999999999</v>
      </c>
      <c r="AK48" s="47">
        <v>5.6618000000000004</v>
      </c>
      <c r="AL48" s="47">
        <v>6.0704000000000002</v>
      </c>
      <c r="AM48" s="47">
        <v>4.7821999999999996</v>
      </c>
      <c r="AN48" s="47">
        <v>5.9471999999999996</v>
      </c>
      <c r="AO48" s="47">
        <v>3.5247000000000002</v>
      </c>
      <c r="AP48" s="47">
        <v>7.3376999999999999</v>
      </c>
      <c r="AQ48" s="47">
        <v>5.9699</v>
      </c>
      <c r="AR48" s="47">
        <v>6.9169</v>
      </c>
      <c r="AS48" s="47">
        <v>5.9093999999999998</v>
      </c>
      <c r="AT48" s="47">
        <v>7.0972</v>
      </c>
      <c r="AU48" s="47">
        <v>6.4608999999999996</v>
      </c>
      <c r="AV48" s="47">
        <v>6.6182999999999996</v>
      </c>
      <c r="AW48" s="47">
        <v>7.3368000000000002</v>
      </c>
      <c r="AX48" s="47">
        <v>7.5772000000000004</v>
      </c>
      <c r="AY48" s="47">
        <v>6.9989999999999997</v>
      </c>
      <c r="AZ48" s="47">
        <v>6.5971000000000002</v>
      </c>
      <c r="BA48" s="47">
        <v>8.3324999999999996</v>
      </c>
      <c r="BB48" s="47">
        <v>7.2426000000000004</v>
      </c>
      <c r="BC48" s="47">
        <v>5.7550999999999997</v>
      </c>
      <c r="BD48" s="47">
        <v>6.9203000000000001</v>
      </c>
      <c r="BE48" s="47">
        <v>5.2206999999999999</v>
      </c>
      <c r="BF48" s="47">
        <v>6.7195999999999998</v>
      </c>
      <c r="BG48" s="47">
        <v>6.49</v>
      </c>
      <c r="BH48" s="47">
        <v>7.2232000000000003</v>
      </c>
      <c r="BI48" s="47">
        <v>5.4485999999999999</v>
      </c>
      <c r="BJ48" s="47">
        <v>6.7308000000000003</v>
      </c>
      <c r="BK48" s="47">
        <v>5.4207000000000001</v>
      </c>
      <c r="BL48" s="47">
        <v>8.2681000000000004</v>
      </c>
      <c r="BM48" s="47">
        <v>7.5759999999999996</v>
      </c>
      <c r="BN48" s="47" t="s">
        <v>184</v>
      </c>
      <c r="BO48" s="47">
        <v>7.7095000000000002</v>
      </c>
      <c r="BP48" s="47">
        <v>9.0366</v>
      </c>
      <c r="BQ48" s="47">
        <v>7.2899000000000003</v>
      </c>
      <c r="BR48" s="47">
        <v>7.4611000000000001</v>
      </c>
      <c r="BS48" s="47">
        <v>5.8634000000000004</v>
      </c>
      <c r="BT48" s="47">
        <v>5.7960000000000003</v>
      </c>
      <c r="BU48" s="47">
        <v>6.3204000000000002</v>
      </c>
    </row>
    <row r="49" spans="1:73">
      <c r="A49" t="s">
        <v>523</v>
      </c>
      <c r="B49" t="s">
        <v>514</v>
      </c>
      <c r="C49" t="s">
        <v>506</v>
      </c>
      <c r="D49">
        <v>48</v>
      </c>
      <c r="E49" s="69" t="str">
        <f t="shared" si="0"/>
        <v>LatAm_CribPeriAbst</v>
      </c>
      <c r="F49" s="47">
        <v>31.2196</v>
      </c>
      <c r="G49" s="47">
        <v>38.555799999999998</v>
      </c>
      <c r="H49" s="47">
        <v>33.321399999999997</v>
      </c>
      <c r="I49" s="47">
        <v>24.501899999999999</v>
      </c>
      <c r="J49" s="47">
        <v>38.555799999999998</v>
      </c>
      <c r="K49" s="47">
        <v>27.735900000000001</v>
      </c>
      <c r="L49" s="47">
        <v>25.392499999999998</v>
      </c>
      <c r="M49" s="47">
        <v>32.190600000000003</v>
      </c>
      <c r="N49" s="47">
        <v>31.156500000000001</v>
      </c>
      <c r="O49" s="47">
        <v>28.8186</v>
      </c>
      <c r="P49" s="47">
        <v>35.019599999999997</v>
      </c>
      <c r="Q49" s="47">
        <v>30.539000000000001</v>
      </c>
      <c r="R49" s="47">
        <v>32.5017</v>
      </c>
      <c r="S49" s="47">
        <v>30.249400000000001</v>
      </c>
      <c r="T49" s="47">
        <v>32.671700000000001</v>
      </c>
      <c r="U49" s="47">
        <v>35.400300000000001</v>
      </c>
      <c r="V49" s="47">
        <v>27.4481</v>
      </c>
      <c r="W49" s="47">
        <v>29.650600000000001</v>
      </c>
      <c r="X49" s="47">
        <v>34.837299999999999</v>
      </c>
      <c r="Y49" s="47">
        <v>35.469099999999997</v>
      </c>
      <c r="Z49" s="47">
        <v>33.159399999999998</v>
      </c>
      <c r="AA49" s="47">
        <v>29.285299999999999</v>
      </c>
      <c r="AB49" s="47">
        <v>34.536700000000003</v>
      </c>
      <c r="AC49" s="47">
        <v>29.285299999999999</v>
      </c>
      <c r="AD49" s="47">
        <v>36.714100000000002</v>
      </c>
      <c r="AE49" s="47">
        <v>33.6676</v>
      </c>
      <c r="AF49" s="47">
        <v>42.5398</v>
      </c>
      <c r="AG49" s="47">
        <v>31.580400000000001</v>
      </c>
      <c r="AH49" s="47">
        <v>33.839399999999998</v>
      </c>
      <c r="AI49" s="47">
        <v>37.143900000000002</v>
      </c>
      <c r="AJ49" s="47">
        <v>28.327999999999999</v>
      </c>
      <c r="AK49" s="47">
        <v>27.200700000000001</v>
      </c>
      <c r="AL49" s="47">
        <v>34.408999999999999</v>
      </c>
      <c r="AM49" s="47">
        <v>24.5214</v>
      </c>
      <c r="AN49" s="47">
        <v>27.680599999999998</v>
      </c>
      <c r="AO49" s="47">
        <v>26.9314</v>
      </c>
      <c r="AP49" s="47">
        <v>36.407699999999998</v>
      </c>
      <c r="AQ49" s="47">
        <v>26.543399999999998</v>
      </c>
      <c r="AR49" s="47">
        <v>28.901399999999999</v>
      </c>
      <c r="AS49" s="47">
        <v>30.968599999999999</v>
      </c>
      <c r="AT49" s="47">
        <v>43.201500000000003</v>
      </c>
      <c r="AU49" s="47">
        <v>30.5579</v>
      </c>
      <c r="AV49" s="47">
        <v>34.021700000000003</v>
      </c>
      <c r="AW49" s="47">
        <v>35.584200000000003</v>
      </c>
      <c r="AX49" s="47">
        <v>45.900100000000002</v>
      </c>
      <c r="AY49" s="47">
        <v>30.997699999999998</v>
      </c>
      <c r="AZ49" s="47">
        <v>33.403700000000001</v>
      </c>
      <c r="BA49" s="47">
        <v>35.332900000000002</v>
      </c>
      <c r="BB49" s="47">
        <v>35.816200000000002</v>
      </c>
      <c r="BC49" s="47">
        <v>25.423100000000002</v>
      </c>
      <c r="BD49" s="47">
        <v>29.0425</v>
      </c>
      <c r="BE49" s="47">
        <v>29.8446</v>
      </c>
      <c r="BF49" s="47">
        <v>34.898299999999999</v>
      </c>
      <c r="BG49" s="47">
        <v>29.289200000000001</v>
      </c>
      <c r="BH49" s="47">
        <v>37.857999999999997</v>
      </c>
      <c r="BI49" s="47">
        <v>24.329899999999999</v>
      </c>
      <c r="BJ49" s="47">
        <v>30.073499999999999</v>
      </c>
      <c r="BK49" s="47">
        <v>32.402099999999997</v>
      </c>
      <c r="BL49" s="47">
        <v>34.250100000000003</v>
      </c>
      <c r="BM49" s="47">
        <v>29.054099999999998</v>
      </c>
      <c r="BN49" s="47">
        <v>51.1845</v>
      </c>
      <c r="BO49" s="47">
        <v>31.548999999999999</v>
      </c>
      <c r="BP49" s="47">
        <v>31.4313</v>
      </c>
      <c r="BQ49" s="47">
        <v>32.825299999999999</v>
      </c>
      <c r="BR49" s="47">
        <v>35.6813</v>
      </c>
      <c r="BS49" s="47">
        <v>25.912500000000001</v>
      </c>
      <c r="BT49" s="47">
        <v>52.798000000000002</v>
      </c>
      <c r="BU49" s="47">
        <v>29.478400000000001</v>
      </c>
    </row>
    <row r="50" spans="1:73">
      <c r="A50" t="s">
        <v>523</v>
      </c>
      <c r="B50" t="s">
        <v>514</v>
      </c>
      <c r="C50" t="s">
        <v>507</v>
      </c>
      <c r="D50">
        <v>49</v>
      </c>
      <c r="E50" s="69" t="str">
        <f t="shared" si="0"/>
        <v>LatAm_CribWithdraw</v>
      </c>
      <c r="F50" s="47">
        <v>20.241199999999999</v>
      </c>
      <c r="G50" s="47">
        <v>23.344000000000001</v>
      </c>
      <c r="H50" s="47">
        <v>18.563099999999999</v>
      </c>
      <c r="I50" s="47">
        <v>16.476900000000001</v>
      </c>
      <c r="J50" s="47">
        <v>23.344000000000001</v>
      </c>
      <c r="K50" s="47">
        <v>17.2879</v>
      </c>
      <c r="L50" s="47">
        <v>20.4788</v>
      </c>
      <c r="M50" s="47">
        <v>20.165099999999999</v>
      </c>
      <c r="N50" s="47">
        <v>20.700299999999999</v>
      </c>
      <c r="O50" s="47">
        <v>18.2957</v>
      </c>
      <c r="P50" s="47">
        <v>22.118200000000002</v>
      </c>
      <c r="Q50" s="47">
        <v>20.187999999999999</v>
      </c>
      <c r="R50" s="47">
        <v>20.386500000000002</v>
      </c>
      <c r="S50" s="47">
        <v>20.207100000000001</v>
      </c>
      <c r="T50" s="47">
        <v>20.333500000000001</v>
      </c>
      <c r="U50" s="47">
        <v>22.0989</v>
      </c>
      <c r="V50" s="47">
        <v>17.863800000000001</v>
      </c>
      <c r="W50" s="47">
        <v>19.740300000000001</v>
      </c>
      <c r="X50" s="47">
        <v>21.226400000000002</v>
      </c>
      <c r="Y50" s="47">
        <v>21.980599999999999</v>
      </c>
      <c r="Z50" s="47">
        <v>18.6584</v>
      </c>
      <c r="AA50" s="47">
        <v>20.0594</v>
      </c>
      <c r="AB50" s="47">
        <v>20.515899999999998</v>
      </c>
      <c r="AC50" s="47">
        <v>20.0594</v>
      </c>
      <c r="AD50" s="47">
        <v>22.3659</v>
      </c>
      <c r="AE50" s="47">
        <v>21.766100000000002</v>
      </c>
      <c r="AF50" s="47">
        <v>26.099699999999999</v>
      </c>
      <c r="AG50" s="47">
        <v>18.5687</v>
      </c>
      <c r="AH50" s="47">
        <v>22.369299999999999</v>
      </c>
      <c r="AI50" s="47">
        <v>21.616800000000001</v>
      </c>
      <c r="AJ50" s="47">
        <v>14.243600000000001</v>
      </c>
      <c r="AK50" s="47">
        <v>18.811199999999999</v>
      </c>
      <c r="AL50" s="47">
        <v>20.122599999999998</v>
      </c>
      <c r="AM50" s="47">
        <v>15.5054</v>
      </c>
      <c r="AN50" s="47">
        <v>17.997199999999999</v>
      </c>
      <c r="AO50" s="47">
        <v>17.549600000000002</v>
      </c>
      <c r="AP50" s="47">
        <v>22.6281</v>
      </c>
      <c r="AQ50" s="47">
        <v>16.696899999999999</v>
      </c>
      <c r="AR50" s="47">
        <v>19.817599999999999</v>
      </c>
      <c r="AS50" s="47">
        <v>19.553599999999999</v>
      </c>
      <c r="AT50" s="47">
        <v>24.9465</v>
      </c>
      <c r="AU50" s="47">
        <v>18.3261</v>
      </c>
      <c r="AV50" s="47">
        <v>21.092300000000002</v>
      </c>
      <c r="AW50" s="47">
        <v>21.4617</v>
      </c>
      <c r="AX50" s="47">
        <v>24.47</v>
      </c>
      <c r="AY50" s="47">
        <v>18.1678</v>
      </c>
      <c r="AZ50" s="47">
        <v>20.2043</v>
      </c>
      <c r="BA50" s="47">
        <v>20.8933</v>
      </c>
      <c r="BB50" s="47">
        <v>22.8218</v>
      </c>
      <c r="BC50" s="47">
        <v>16.462499999999999</v>
      </c>
      <c r="BD50" s="47">
        <v>20.202500000000001</v>
      </c>
      <c r="BE50" s="47">
        <v>19.630800000000001</v>
      </c>
      <c r="BF50" s="47">
        <v>20.331399999999999</v>
      </c>
      <c r="BG50" s="47">
        <v>20.142900000000001</v>
      </c>
      <c r="BH50" s="47">
        <v>22.645299999999999</v>
      </c>
      <c r="BI50" s="47">
        <v>16.139199999999999</v>
      </c>
      <c r="BJ50" s="47">
        <v>20.2803</v>
      </c>
      <c r="BK50" s="47">
        <v>19.8019</v>
      </c>
      <c r="BL50" s="47">
        <v>20.674399999999999</v>
      </c>
      <c r="BM50" s="47">
        <v>19.561900000000001</v>
      </c>
      <c r="BN50" s="47">
        <v>38.789499999999997</v>
      </c>
      <c r="BO50" s="47">
        <v>18.705400000000001</v>
      </c>
      <c r="BP50" s="47">
        <v>19.6191</v>
      </c>
      <c r="BQ50" s="47">
        <v>20.707100000000001</v>
      </c>
      <c r="BR50" s="47">
        <v>22.507300000000001</v>
      </c>
      <c r="BS50" s="47">
        <v>16.4221</v>
      </c>
      <c r="BT50" s="47">
        <v>30.620799999999999</v>
      </c>
      <c r="BU50" s="47">
        <v>18.2484</v>
      </c>
    </row>
    <row r="51" spans="1:73">
      <c r="A51" t="s">
        <v>523</v>
      </c>
      <c r="B51" t="s">
        <v>515</v>
      </c>
      <c r="C51" t="s">
        <v>0</v>
      </c>
      <c r="D51">
        <v>50</v>
      </c>
      <c r="E51" s="69" t="str">
        <f t="shared" si="0"/>
        <v>In69Pill</v>
      </c>
      <c r="F51" s="47">
        <v>7.9706999999999999</v>
      </c>
      <c r="G51" s="47">
        <v>10.1204</v>
      </c>
      <c r="H51" s="47">
        <v>8.1957000000000004</v>
      </c>
      <c r="I51" s="47">
        <v>5.6361999999999997</v>
      </c>
      <c r="J51" s="47">
        <v>10.1204</v>
      </c>
      <c r="K51" s="47">
        <v>6.7483000000000004</v>
      </c>
      <c r="L51" s="47">
        <v>7.335</v>
      </c>
      <c r="M51" s="47">
        <v>7.9950000000000001</v>
      </c>
      <c r="N51" s="47">
        <v>8.6655999999999995</v>
      </c>
      <c r="O51" s="47">
        <v>7.9263000000000003</v>
      </c>
      <c r="P51" s="47">
        <v>7.0452000000000004</v>
      </c>
      <c r="Q51" s="47">
        <v>8.3675999999999995</v>
      </c>
      <c r="R51" s="47">
        <v>7.3826000000000001</v>
      </c>
      <c r="S51" s="47">
        <v>8.0493000000000006</v>
      </c>
      <c r="T51" s="47">
        <v>7.8398000000000003</v>
      </c>
      <c r="U51" s="47">
        <v>8.6228999999999996</v>
      </c>
      <c r="V51" s="47">
        <v>7.2839999999999998</v>
      </c>
      <c r="W51" s="47">
        <v>7.9073000000000002</v>
      </c>
      <c r="X51" s="47">
        <v>8.0071999999999992</v>
      </c>
      <c r="Y51" s="47">
        <v>7.9954000000000001</v>
      </c>
      <c r="Z51" s="47">
        <v>6.9672000000000001</v>
      </c>
      <c r="AA51" s="47">
        <v>8.3085000000000004</v>
      </c>
      <c r="AB51" s="47">
        <v>7.6626000000000003</v>
      </c>
      <c r="AC51" s="47">
        <v>8.3085000000000004</v>
      </c>
      <c r="AD51" s="47">
        <v>8.0180000000000007</v>
      </c>
      <c r="AE51" s="47">
        <v>9.7059999999999995</v>
      </c>
      <c r="AF51" s="47">
        <v>11.0951</v>
      </c>
      <c r="AG51" s="47">
        <v>7.0755999999999997</v>
      </c>
      <c r="AH51" s="47">
        <v>8.7063000000000006</v>
      </c>
      <c r="AI51" s="47">
        <v>8.4945000000000004</v>
      </c>
      <c r="AJ51" s="47">
        <v>7.0603999999999996</v>
      </c>
      <c r="AK51" s="47">
        <v>7.4329000000000001</v>
      </c>
      <c r="AL51" s="47">
        <v>8.9799000000000007</v>
      </c>
      <c r="AM51" s="47">
        <v>6.4256000000000002</v>
      </c>
      <c r="AN51" s="47">
        <v>7.4230999999999998</v>
      </c>
      <c r="AO51" s="47">
        <v>7.0221</v>
      </c>
      <c r="AP51" s="47">
        <v>9.9985999999999997</v>
      </c>
      <c r="AQ51" s="47">
        <v>6.7775999999999996</v>
      </c>
      <c r="AR51" s="47">
        <v>7.7789000000000001</v>
      </c>
      <c r="AS51" s="47">
        <v>8.1514000000000006</v>
      </c>
      <c r="AT51" s="47">
        <v>10.194000000000001</v>
      </c>
      <c r="AU51" s="47">
        <v>6.7294999999999998</v>
      </c>
      <c r="AV51" s="47">
        <v>8.2289999999999992</v>
      </c>
      <c r="AW51" s="47">
        <v>7.6844000000000001</v>
      </c>
      <c r="AX51" s="47">
        <v>9.4376999999999995</v>
      </c>
      <c r="AY51" s="47">
        <v>6.7512999999999996</v>
      </c>
      <c r="AZ51" s="47">
        <v>7.2320000000000002</v>
      </c>
      <c r="BA51" s="47">
        <v>8.2659000000000002</v>
      </c>
      <c r="BB51" s="47">
        <v>10.763</v>
      </c>
      <c r="BC51" s="47">
        <v>6.7462999999999997</v>
      </c>
      <c r="BD51" s="47">
        <v>8.8439999999999994</v>
      </c>
      <c r="BE51" s="47">
        <v>7.2659000000000002</v>
      </c>
      <c r="BF51" s="47">
        <v>7.8761999999999999</v>
      </c>
      <c r="BG51" s="47">
        <v>8.7158999999999995</v>
      </c>
      <c r="BH51" s="47">
        <v>9.8808000000000007</v>
      </c>
      <c r="BI51" s="47">
        <v>6.4612999999999996</v>
      </c>
      <c r="BJ51" s="47">
        <v>8.6338000000000008</v>
      </c>
      <c r="BK51" s="47">
        <v>7.3699000000000003</v>
      </c>
      <c r="BL51" s="47">
        <v>7.4644000000000004</v>
      </c>
      <c r="BM51" s="47">
        <v>7.2066999999999997</v>
      </c>
      <c r="BN51" s="47">
        <v>12.802099999999999</v>
      </c>
      <c r="BO51" s="47">
        <v>6.9489999999999998</v>
      </c>
      <c r="BP51" s="47">
        <v>6.2119999999999997</v>
      </c>
      <c r="BQ51" s="47">
        <v>8.0738000000000003</v>
      </c>
      <c r="BR51" s="47">
        <v>9.6252999999999993</v>
      </c>
      <c r="BS51" s="47">
        <v>6.4922000000000004</v>
      </c>
      <c r="BT51" s="47">
        <v>12.8711</v>
      </c>
      <c r="BU51" s="47">
        <v>6.9969000000000001</v>
      </c>
    </row>
    <row r="52" spans="1:73">
      <c r="A52" t="s">
        <v>523</v>
      </c>
      <c r="B52" t="s">
        <v>515</v>
      </c>
      <c r="C52" t="s">
        <v>1</v>
      </c>
      <c r="D52">
        <v>51</v>
      </c>
      <c r="E52" s="69" t="str">
        <f t="shared" si="0"/>
        <v>In69IUD</v>
      </c>
      <c r="F52" s="47">
        <v>3.1194000000000002</v>
      </c>
      <c r="G52" s="47">
        <v>3.4893999999999998</v>
      </c>
      <c r="H52" s="47">
        <v>5.0978000000000003</v>
      </c>
      <c r="I52" s="47">
        <v>1.7646999999999999</v>
      </c>
      <c r="J52" s="47">
        <v>3.4893999999999998</v>
      </c>
      <c r="K52" s="47">
        <v>3.0152999999999999</v>
      </c>
      <c r="L52" s="47">
        <v>2.4318</v>
      </c>
      <c r="M52" s="47">
        <v>3.1219999999999999</v>
      </c>
      <c r="N52" s="47">
        <v>4.0038</v>
      </c>
      <c r="O52" s="47">
        <v>3.0318000000000001</v>
      </c>
      <c r="P52" s="47">
        <v>2.4577</v>
      </c>
      <c r="Q52" s="47">
        <v>3.633</v>
      </c>
      <c r="R52" s="47">
        <v>2.5023</v>
      </c>
      <c r="S52" s="47">
        <v>3.3180999999999998</v>
      </c>
      <c r="T52" s="47">
        <v>2.9281999999999999</v>
      </c>
      <c r="U52" s="47">
        <v>3.4910000000000001</v>
      </c>
      <c r="V52" s="47">
        <v>2.6768000000000001</v>
      </c>
      <c r="W52" s="47">
        <v>2.5337000000000001</v>
      </c>
      <c r="X52" s="47">
        <v>3.4588999999999999</v>
      </c>
      <c r="Y52" s="47">
        <v>3.6846999999999999</v>
      </c>
      <c r="Z52" s="47">
        <v>3.0878000000000001</v>
      </c>
      <c r="AA52" s="47">
        <v>2.9472999999999998</v>
      </c>
      <c r="AB52" s="47">
        <v>3.5331999999999999</v>
      </c>
      <c r="AC52" s="47">
        <v>2.9472999999999998</v>
      </c>
      <c r="AD52" s="47">
        <v>4.2662000000000004</v>
      </c>
      <c r="AE52" s="47">
        <v>2.9565999999999999</v>
      </c>
      <c r="AF52" s="47">
        <v>4.0027999999999997</v>
      </c>
      <c r="AG52" s="47">
        <v>3.3254000000000001</v>
      </c>
      <c r="AH52" s="47">
        <v>3.8549000000000002</v>
      </c>
      <c r="AI52" s="47">
        <v>3.1732999999999998</v>
      </c>
      <c r="AJ52" s="47">
        <v>1.2689999999999999</v>
      </c>
      <c r="AK52" s="47">
        <v>2.9369999999999998</v>
      </c>
      <c r="AL52" s="47">
        <v>2.6730999999999998</v>
      </c>
      <c r="AM52" s="47">
        <v>2.6711</v>
      </c>
      <c r="AN52" s="47">
        <v>2.7282000000000002</v>
      </c>
      <c r="AO52" s="47">
        <v>2.6223000000000001</v>
      </c>
      <c r="AP52" s="47">
        <v>2.6652</v>
      </c>
      <c r="AQ52" s="47">
        <v>2.4937999999999998</v>
      </c>
      <c r="AR52" s="47">
        <v>2.6859000000000002</v>
      </c>
      <c r="AS52" s="47">
        <v>2.3675999999999999</v>
      </c>
      <c r="AT52" s="47">
        <v>3.8782000000000001</v>
      </c>
      <c r="AU52" s="47">
        <v>3.3334999999999999</v>
      </c>
      <c r="AV52" s="47">
        <v>3.7244000000000002</v>
      </c>
      <c r="AW52" s="47">
        <v>3.2269000000000001</v>
      </c>
      <c r="AX52" s="47">
        <v>4.8334000000000001</v>
      </c>
      <c r="AY52" s="47">
        <v>3.1071</v>
      </c>
      <c r="AZ52" s="47">
        <v>3.6334</v>
      </c>
      <c r="BA52" s="47">
        <v>3.4710000000000001</v>
      </c>
      <c r="BB52" s="47">
        <v>2.8389000000000002</v>
      </c>
      <c r="BC52" s="47">
        <v>2.9762</v>
      </c>
      <c r="BD52" s="47">
        <v>3.22</v>
      </c>
      <c r="BE52" s="47">
        <v>2.6488</v>
      </c>
      <c r="BF52" s="47">
        <v>3.7675000000000001</v>
      </c>
      <c r="BG52" s="47">
        <v>3.5964999999999998</v>
      </c>
      <c r="BH52" s="47">
        <v>3.6312000000000002</v>
      </c>
      <c r="BI52" s="47">
        <v>3.6318999999999999</v>
      </c>
      <c r="BJ52" s="47">
        <v>3.8706999999999998</v>
      </c>
      <c r="BK52" s="47">
        <v>3.1493000000000002</v>
      </c>
      <c r="BL52" s="47">
        <v>3.3460000000000001</v>
      </c>
      <c r="BM52" s="47">
        <v>2.0085999999999999</v>
      </c>
      <c r="BN52" s="47">
        <v>1.3503000000000001</v>
      </c>
      <c r="BO52" s="47">
        <v>2.5345</v>
      </c>
      <c r="BP52" s="47">
        <v>1.6906000000000001</v>
      </c>
      <c r="BQ52" s="47">
        <v>2.8050000000000002</v>
      </c>
      <c r="BR52" s="47">
        <v>3.7193000000000001</v>
      </c>
      <c r="BS52" s="47">
        <v>3.0825</v>
      </c>
      <c r="BT52" s="47">
        <v>2.4529999999999998</v>
      </c>
      <c r="BU52" s="47">
        <v>2.9647999999999999</v>
      </c>
    </row>
    <row r="53" spans="1:73">
      <c r="A53" t="s">
        <v>523</v>
      </c>
      <c r="B53" t="s">
        <v>515</v>
      </c>
      <c r="C53" t="s">
        <v>505</v>
      </c>
      <c r="D53">
        <v>52</v>
      </c>
      <c r="E53" s="69" t="str">
        <f t="shared" si="0"/>
        <v>In69Inject</v>
      </c>
      <c r="F53" s="47">
        <v>2.9988000000000001</v>
      </c>
      <c r="G53" s="47">
        <v>3.8319999999999999</v>
      </c>
      <c r="H53" s="47">
        <v>2.9241000000000001</v>
      </c>
      <c r="I53" s="47">
        <v>2.3816000000000002</v>
      </c>
      <c r="J53" s="47">
        <v>3.8319999999999999</v>
      </c>
      <c r="K53" s="47">
        <v>2.6029</v>
      </c>
      <c r="L53" s="47">
        <v>2.5651999999999999</v>
      </c>
      <c r="M53" s="47">
        <v>3.0122</v>
      </c>
      <c r="N53" s="47">
        <v>3.2342</v>
      </c>
      <c r="O53" s="47">
        <v>2.8757999999999999</v>
      </c>
      <c r="P53" s="47">
        <v>2.9615999999999998</v>
      </c>
      <c r="Q53" s="47">
        <v>3.1591999999999998</v>
      </c>
      <c r="R53" s="47">
        <v>2.8448000000000002</v>
      </c>
      <c r="S53" s="47">
        <v>3.1587999999999998</v>
      </c>
      <c r="T53" s="47">
        <v>2.7759999999999998</v>
      </c>
      <c r="U53" s="47">
        <v>2.8738000000000001</v>
      </c>
      <c r="V53" s="47">
        <v>3.1505000000000001</v>
      </c>
      <c r="W53" s="47">
        <v>3.2559999999999998</v>
      </c>
      <c r="X53" s="47">
        <v>2.8875000000000002</v>
      </c>
      <c r="Y53" s="47">
        <v>3.0453000000000001</v>
      </c>
      <c r="Z53" s="47">
        <v>3.0844999999999998</v>
      </c>
      <c r="AA53" s="47">
        <v>2.8672</v>
      </c>
      <c r="AB53" s="47">
        <v>3.0552000000000001</v>
      </c>
      <c r="AC53" s="47">
        <v>2.8672</v>
      </c>
      <c r="AD53" s="47">
        <v>2.9146000000000001</v>
      </c>
      <c r="AE53" s="47">
        <v>2.7079</v>
      </c>
      <c r="AF53" s="47">
        <v>3.2753999999999999</v>
      </c>
      <c r="AG53" s="47">
        <v>2.6861000000000002</v>
      </c>
      <c r="AH53" s="47">
        <v>3.0762</v>
      </c>
      <c r="AI53" s="47">
        <v>2.6198999999999999</v>
      </c>
      <c r="AJ53" s="47">
        <v>3.2963</v>
      </c>
      <c r="AK53" s="47">
        <v>2.9676</v>
      </c>
      <c r="AL53" s="47">
        <v>4.5060000000000002</v>
      </c>
      <c r="AM53" s="47">
        <v>2.5</v>
      </c>
      <c r="AN53" s="47">
        <v>3.2484000000000002</v>
      </c>
      <c r="AO53" s="47">
        <v>2.9958999999999998</v>
      </c>
      <c r="AP53" s="47">
        <v>4.3425000000000002</v>
      </c>
      <c r="AQ53" s="47">
        <v>2.6635</v>
      </c>
      <c r="AR53" s="47">
        <v>3.1825999999999999</v>
      </c>
      <c r="AS53" s="47">
        <v>3.3883000000000001</v>
      </c>
      <c r="AT53" s="47">
        <v>3.5773000000000001</v>
      </c>
      <c r="AU53" s="47">
        <v>2.5804999999999998</v>
      </c>
      <c r="AV53" s="47">
        <v>3.1522999999999999</v>
      </c>
      <c r="AW53" s="47">
        <v>2.5463</v>
      </c>
      <c r="AX53" s="47">
        <v>3.9982000000000002</v>
      </c>
      <c r="AY53" s="47">
        <v>2.6558000000000002</v>
      </c>
      <c r="AZ53" s="47">
        <v>3.2555000000000001</v>
      </c>
      <c r="BA53" s="47">
        <v>2.8014000000000001</v>
      </c>
      <c r="BB53" s="47">
        <v>3.5348000000000002</v>
      </c>
      <c r="BC53" s="47">
        <v>2.4634999999999998</v>
      </c>
      <c r="BD53" s="47">
        <v>2.9712000000000001</v>
      </c>
      <c r="BE53" s="47">
        <v>2.6916000000000002</v>
      </c>
      <c r="BF53" s="47">
        <v>3.2425999999999999</v>
      </c>
      <c r="BG53" s="47">
        <v>3.0472999999999999</v>
      </c>
      <c r="BH53" s="47">
        <v>3.7686999999999999</v>
      </c>
      <c r="BI53" s="47">
        <v>2.3260000000000001</v>
      </c>
      <c r="BJ53" s="47">
        <v>3.294</v>
      </c>
      <c r="BK53" s="47">
        <v>2.6185999999999998</v>
      </c>
      <c r="BL53" s="47">
        <v>2.93</v>
      </c>
      <c r="BM53" s="47">
        <v>2.4517000000000002</v>
      </c>
      <c r="BN53" s="47">
        <v>4.3993000000000002</v>
      </c>
      <c r="BO53" s="47">
        <v>2.7240000000000002</v>
      </c>
      <c r="BP53" s="47">
        <v>2.8816999999999999</v>
      </c>
      <c r="BQ53" s="47">
        <v>2.8241999999999998</v>
      </c>
      <c r="BR53" s="47">
        <v>3.7591999999999999</v>
      </c>
      <c r="BS53" s="47">
        <v>2.6238000000000001</v>
      </c>
      <c r="BT53" s="47">
        <v>4.2458</v>
      </c>
      <c r="BU53" s="47">
        <v>2.5828000000000002</v>
      </c>
    </row>
    <row r="54" spans="1:73">
      <c r="A54" t="s">
        <v>523</v>
      </c>
      <c r="B54" t="s">
        <v>515</v>
      </c>
      <c r="C54" t="s">
        <v>74</v>
      </c>
      <c r="D54">
        <v>53</v>
      </c>
      <c r="E54" s="69" t="str">
        <f t="shared" si="0"/>
        <v>In69Implant</v>
      </c>
      <c r="F54" s="47">
        <v>1.1862999999999999</v>
      </c>
      <c r="G54" s="47">
        <v>0.52180000000000004</v>
      </c>
      <c r="H54" s="47">
        <v>2.2105000000000001</v>
      </c>
      <c r="I54" s="47">
        <v>0.96789999999999998</v>
      </c>
      <c r="J54" s="47">
        <v>0.52180000000000004</v>
      </c>
      <c r="K54" s="47">
        <v>1.3191999999999999</v>
      </c>
      <c r="L54" s="47">
        <v>1.0686</v>
      </c>
      <c r="M54" s="47">
        <v>1.1853</v>
      </c>
      <c r="N54" s="47">
        <v>1.206</v>
      </c>
      <c r="O54" s="47">
        <v>1.1086</v>
      </c>
      <c r="P54" s="47">
        <v>1.2742</v>
      </c>
      <c r="Q54" s="47">
        <v>1.0270999999999999</v>
      </c>
      <c r="R54" s="47">
        <v>1.2957000000000001</v>
      </c>
      <c r="S54" s="47">
        <v>1.6639999999999999</v>
      </c>
      <c r="T54" s="47">
        <v>0.70089999999999997</v>
      </c>
      <c r="U54" s="47">
        <v>1.2626999999999999</v>
      </c>
      <c r="V54" s="47">
        <v>1.1234999999999999</v>
      </c>
      <c r="W54" s="47">
        <v>1.0968</v>
      </c>
      <c r="X54" s="47">
        <v>1.2579</v>
      </c>
      <c r="Y54" s="47">
        <v>1.0502</v>
      </c>
      <c r="Z54" s="47">
        <v>1.1357999999999999</v>
      </c>
      <c r="AA54" s="47">
        <v>1.3707</v>
      </c>
      <c r="AB54" s="47">
        <v>1.0706</v>
      </c>
      <c r="AC54" s="47">
        <v>1.3707</v>
      </c>
      <c r="AD54" s="47">
        <v>1.2457</v>
      </c>
      <c r="AE54" s="47">
        <v>1.3395999999999999</v>
      </c>
      <c r="AF54" s="47">
        <v>0.1032</v>
      </c>
      <c r="AG54" s="47">
        <v>1.5022</v>
      </c>
      <c r="AH54" s="47">
        <v>1.2564</v>
      </c>
      <c r="AI54" s="47">
        <v>1.2645</v>
      </c>
      <c r="AJ54" s="47">
        <v>0.88219999999999998</v>
      </c>
      <c r="AK54" s="47">
        <v>1.3678999999999999</v>
      </c>
      <c r="AL54" s="47">
        <v>0.84589999999999999</v>
      </c>
      <c r="AM54" s="47">
        <v>1.1718</v>
      </c>
      <c r="AN54" s="47">
        <v>1.8915</v>
      </c>
      <c r="AO54" s="47">
        <v>0.16880000000000001</v>
      </c>
      <c r="AP54" s="47">
        <v>1.1951000000000001</v>
      </c>
      <c r="AQ54" s="47">
        <v>1.0667</v>
      </c>
      <c r="AR54" s="47">
        <v>1.5831</v>
      </c>
      <c r="AS54" s="47">
        <v>0.43230000000000002</v>
      </c>
      <c r="AT54" s="47">
        <v>7.3499999999999996E-2</v>
      </c>
      <c r="AU54" s="47">
        <v>1.4947999999999999</v>
      </c>
      <c r="AV54" s="47">
        <v>1.7545999999999999</v>
      </c>
      <c r="AW54" s="47">
        <v>0.8196</v>
      </c>
      <c r="AX54" s="47">
        <v>0.26979999999999998</v>
      </c>
      <c r="AY54" s="47">
        <v>1.2141</v>
      </c>
      <c r="AZ54" s="47">
        <v>1.3263</v>
      </c>
      <c r="BA54" s="47">
        <v>0.8387</v>
      </c>
      <c r="BB54" s="47">
        <v>0.87050000000000005</v>
      </c>
      <c r="BC54" s="47">
        <v>1.4845999999999999</v>
      </c>
      <c r="BD54" s="47">
        <v>2.0682</v>
      </c>
      <c r="BE54" s="47">
        <v>0.3624</v>
      </c>
      <c r="BF54" s="47">
        <v>1.2321</v>
      </c>
      <c r="BG54" s="47">
        <v>0.84909999999999997</v>
      </c>
      <c r="BH54" s="47">
        <v>0.63500000000000001</v>
      </c>
      <c r="BI54" s="47">
        <v>1.2690999999999999</v>
      </c>
      <c r="BJ54" s="47">
        <v>1.1087</v>
      </c>
      <c r="BK54" s="47">
        <v>0.79600000000000004</v>
      </c>
      <c r="BL54" s="47">
        <v>1.0213000000000001</v>
      </c>
      <c r="BM54" s="47">
        <v>2.1518999999999999</v>
      </c>
      <c r="BN54" s="47">
        <v>0</v>
      </c>
      <c r="BO54" s="47">
        <v>1.3597999999999999</v>
      </c>
      <c r="BP54" s="47">
        <v>2.3896000000000002</v>
      </c>
      <c r="BQ54" s="47">
        <v>0.68269999999999997</v>
      </c>
      <c r="BR54" s="47">
        <v>0.6331</v>
      </c>
      <c r="BS54" s="47">
        <v>2.0585</v>
      </c>
      <c r="BT54" s="47">
        <v>0</v>
      </c>
      <c r="BU54" s="47">
        <v>0.74480000000000002</v>
      </c>
    </row>
    <row r="55" spans="1:73">
      <c r="A55" t="s">
        <v>523</v>
      </c>
      <c r="B55" t="s">
        <v>515</v>
      </c>
      <c r="C55" t="s">
        <v>65</v>
      </c>
      <c r="D55">
        <v>54</v>
      </c>
      <c r="E55" s="69" t="str">
        <f t="shared" si="0"/>
        <v>In69Condom</v>
      </c>
      <c r="F55" s="47">
        <v>9.5356000000000005</v>
      </c>
      <c r="G55" s="47">
        <v>8.9976000000000003</v>
      </c>
      <c r="H55" s="47">
        <v>11.8142</v>
      </c>
      <c r="I55" s="47">
        <v>8.7904999999999998</v>
      </c>
      <c r="J55" s="47">
        <v>8.9976000000000003</v>
      </c>
      <c r="K55" s="47">
        <v>10.023999999999999</v>
      </c>
      <c r="L55" s="47">
        <v>3.3523999999999998</v>
      </c>
      <c r="M55" s="47">
        <v>11.1304</v>
      </c>
      <c r="N55" s="47">
        <v>7.968</v>
      </c>
      <c r="O55" s="47">
        <v>9.9578000000000007</v>
      </c>
      <c r="P55" s="47">
        <v>13.4338</v>
      </c>
      <c r="Q55" s="47">
        <v>8.5381999999999998</v>
      </c>
      <c r="R55" s="47">
        <v>11.9391</v>
      </c>
      <c r="S55" s="47">
        <v>9.1251999999999995</v>
      </c>
      <c r="T55" s="47">
        <v>10.384600000000001</v>
      </c>
      <c r="U55" s="47">
        <v>9.8400999999999996</v>
      </c>
      <c r="V55" s="47">
        <v>9.3800000000000008</v>
      </c>
      <c r="W55" s="47">
        <v>9.2505000000000006</v>
      </c>
      <c r="X55" s="47">
        <v>9.8473000000000006</v>
      </c>
      <c r="Y55" s="47">
        <v>9.0020000000000007</v>
      </c>
      <c r="Z55" s="47">
        <v>8.9243000000000006</v>
      </c>
      <c r="AA55" s="47">
        <v>9.8824000000000005</v>
      </c>
      <c r="AB55" s="47">
        <v>8.9481999999999999</v>
      </c>
      <c r="AC55" s="47">
        <v>9.8824000000000005</v>
      </c>
      <c r="AD55" s="47">
        <v>9.2898999999999994</v>
      </c>
      <c r="AE55" s="47">
        <v>10.523899999999999</v>
      </c>
      <c r="AF55" s="47">
        <v>9.1677</v>
      </c>
      <c r="AG55" s="47">
        <v>10.456200000000001</v>
      </c>
      <c r="AH55" s="47">
        <v>8.5084999999999997</v>
      </c>
      <c r="AI55" s="47">
        <v>12.191000000000001</v>
      </c>
      <c r="AJ55" s="47">
        <v>8.5254999999999992</v>
      </c>
      <c r="AK55" s="47">
        <v>9.6889000000000003</v>
      </c>
      <c r="AL55" s="47">
        <v>8.9032999999999998</v>
      </c>
      <c r="AM55" s="47">
        <v>9.7909000000000006</v>
      </c>
      <c r="AN55" s="47">
        <v>9.4166000000000007</v>
      </c>
      <c r="AO55" s="47">
        <v>9.2528000000000006</v>
      </c>
      <c r="AP55" s="47">
        <v>8.5365000000000002</v>
      </c>
      <c r="AQ55" s="47">
        <v>9.8970000000000002</v>
      </c>
      <c r="AR55" s="47">
        <v>9.2893000000000008</v>
      </c>
      <c r="AS55" s="47">
        <v>9.1195000000000004</v>
      </c>
      <c r="AT55" s="47">
        <v>9.5061999999999998</v>
      </c>
      <c r="AU55" s="47">
        <v>10.170400000000001</v>
      </c>
      <c r="AV55" s="47">
        <v>8.9224999999999994</v>
      </c>
      <c r="AW55" s="47">
        <v>11.425700000000001</v>
      </c>
      <c r="AX55" s="47">
        <v>7.9085000000000001</v>
      </c>
      <c r="AY55" s="47">
        <v>9.8384</v>
      </c>
      <c r="AZ55" s="47">
        <v>7.0229999999999997</v>
      </c>
      <c r="BA55" s="47">
        <v>12.2159</v>
      </c>
      <c r="BB55" s="47">
        <v>9.6273999999999997</v>
      </c>
      <c r="BC55" s="47">
        <v>10.1607</v>
      </c>
      <c r="BD55" s="47">
        <v>10.160299999999999</v>
      </c>
      <c r="BE55" s="47">
        <v>9.1499000000000006</v>
      </c>
      <c r="BF55" s="47">
        <v>6.9885000000000002</v>
      </c>
      <c r="BG55" s="47">
        <v>9.1874000000000002</v>
      </c>
      <c r="BH55" s="47">
        <v>8.8813999999999993</v>
      </c>
      <c r="BI55" s="47">
        <v>8.1438000000000006</v>
      </c>
      <c r="BJ55" s="47">
        <v>8.6866000000000003</v>
      </c>
      <c r="BK55" s="47">
        <v>7.7747000000000002</v>
      </c>
      <c r="BL55" s="47">
        <v>11.660600000000001</v>
      </c>
      <c r="BM55" s="47">
        <v>12.3299</v>
      </c>
      <c r="BN55" s="47">
        <v>11.955399999999999</v>
      </c>
      <c r="BO55" s="47">
        <v>11.9809</v>
      </c>
      <c r="BP55" s="47">
        <v>11.945399999999999</v>
      </c>
      <c r="BQ55" s="47">
        <v>11.934100000000001</v>
      </c>
      <c r="BR55" s="47">
        <v>9.0631000000000004</v>
      </c>
      <c r="BS55" s="47">
        <v>9.3230000000000004</v>
      </c>
      <c r="BT55" s="47">
        <v>8.6265000000000001</v>
      </c>
      <c r="BU55" s="47">
        <v>10.7425</v>
      </c>
    </row>
    <row r="56" spans="1:73">
      <c r="A56" t="s">
        <v>523</v>
      </c>
      <c r="B56" t="s">
        <v>515</v>
      </c>
      <c r="C56" t="s">
        <v>506</v>
      </c>
      <c r="D56">
        <v>55</v>
      </c>
      <c r="E56" s="69" t="str">
        <f t="shared" si="0"/>
        <v>In69PeriAbst</v>
      </c>
      <c r="F56" s="47">
        <v>26.704899999999999</v>
      </c>
      <c r="G56" s="47">
        <v>31.7073</v>
      </c>
      <c r="H56" s="47">
        <v>31.032499999999999</v>
      </c>
      <c r="I56" s="47">
        <v>21.098500000000001</v>
      </c>
      <c r="J56" s="47">
        <v>31.7073</v>
      </c>
      <c r="K56" s="47">
        <v>24.435400000000001</v>
      </c>
      <c r="L56" s="47">
        <v>18.939299999999999</v>
      </c>
      <c r="M56" s="47">
        <v>27.415199999999999</v>
      </c>
      <c r="N56" s="47">
        <v>26.434899999999999</v>
      </c>
      <c r="O56" s="47">
        <v>27.4603</v>
      </c>
      <c r="P56" s="47">
        <v>26.0991</v>
      </c>
      <c r="Q56" s="47">
        <v>27.197900000000001</v>
      </c>
      <c r="R56" s="47">
        <v>26.029699999999998</v>
      </c>
      <c r="S56" s="47">
        <v>26.687799999999999</v>
      </c>
      <c r="T56" s="47">
        <v>26.685099999999998</v>
      </c>
      <c r="U56" s="47">
        <v>32.245100000000001</v>
      </c>
      <c r="V56" s="47">
        <v>21.0946</v>
      </c>
      <c r="W56" s="47">
        <v>25.264800000000001</v>
      </c>
      <c r="X56" s="47">
        <v>27.871400000000001</v>
      </c>
      <c r="Y56" s="47">
        <v>27.611499999999999</v>
      </c>
      <c r="Z56" s="47">
        <v>32.298499999999997</v>
      </c>
      <c r="AA56" s="47">
        <v>24.436499999999999</v>
      </c>
      <c r="AB56" s="47">
        <v>29.039300000000001</v>
      </c>
      <c r="AC56" s="47">
        <v>24.436499999999999</v>
      </c>
      <c r="AD56" s="47">
        <v>31.832000000000001</v>
      </c>
      <c r="AE56" s="47">
        <v>33.138100000000001</v>
      </c>
      <c r="AF56" s="47">
        <v>37.290999999999997</v>
      </c>
      <c r="AG56" s="47">
        <v>29.7637</v>
      </c>
      <c r="AH56" s="47">
        <v>33.514099999999999</v>
      </c>
      <c r="AI56" s="47">
        <v>31.0565</v>
      </c>
      <c r="AJ56" s="47">
        <v>22.4512</v>
      </c>
      <c r="AK56" s="47">
        <v>20.521699999999999</v>
      </c>
      <c r="AL56" s="47">
        <v>25.389700000000001</v>
      </c>
      <c r="AM56" s="47">
        <v>19.312899999999999</v>
      </c>
      <c r="AN56" s="47">
        <v>21.355399999999999</v>
      </c>
      <c r="AO56" s="47">
        <v>20.6737</v>
      </c>
      <c r="AP56" s="47">
        <v>30.552800000000001</v>
      </c>
      <c r="AQ56" s="47">
        <v>22.859100000000002</v>
      </c>
      <c r="AR56" s="47">
        <v>23.5779</v>
      </c>
      <c r="AS56" s="47">
        <v>27.633199999999999</v>
      </c>
      <c r="AT56" s="47">
        <v>32.603700000000003</v>
      </c>
      <c r="AU56" s="47">
        <v>25.712399999999999</v>
      </c>
      <c r="AV56" s="47">
        <v>29.677</v>
      </c>
      <c r="AW56" s="47">
        <v>26.043700000000001</v>
      </c>
      <c r="AX56" s="47">
        <v>34.988</v>
      </c>
      <c r="AY56" s="47">
        <v>26.514500000000002</v>
      </c>
      <c r="AZ56" s="47">
        <v>30.2056</v>
      </c>
      <c r="BA56" s="47">
        <v>27.918700000000001</v>
      </c>
      <c r="BB56" s="47">
        <v>28.7194</v>
      </c>
      <c r="BC56" s="47">
        <v>22.321200000000001</v>
      </c>
      <c r="BD56" s="47">
        <v>23.972000000000001</v>
      </c>
      <c r="BE56" s="47">
        <v>25.136900000000001</v>
      </c>
      <c r="BF56" s="47">
        <v>31.536200000000001</v>
      </c>
      <c r="BG56" s="47">
        <v>24.794699999999999</v>
      </c>
      <c r="BH56" s="47">
        <v>30.500800000000002</v>
      </c>
      <c r="BI56" s="47">
        <v>23.808299999999999</v>
      </c>
      <c r="BJ56" s="47">
        <v>26.505800000000001</v>
      </c>
      <c r="BK56" s="47">
        <v>29.482199999999999</v>
      </c>
      <c r="BL56" s="47">
        <v>27.254999999999999</v>
      </c>
      <c r="BM56" s="47">
        <v>23.500800000000002</v>
      </c>
      <c r="BN56" s="47">
        <v>45.717100000000002</v>
      </c>
      <c r="BO56" s="47">
        <v>24.826899999999998</v>
      </c>
      <c r="BP56" s="47">
        <v>27.456099999999999</v>
      </c>
      <c r="BQ56" s="47">
        <v>25.5944</v>
      </c>
      <c r="BR56" s="47">
        <v>29.390499999999999</v>
      </c>
      <c r="BS56" s="47">
        <v>24.140699999999999</v>
      </c>
      <c r="BT56" s="47">
        <v>43.112400000000001</v>
      </c>
      <c r="BU56" s="47">
        <v>24.587800000000001</v>
      </c>
    </row>
    <row r="57" spans="1:73">
      <c r="A57" t="s">
        <v>523</v>
      </c>
      <c r="B57" t="s">
        <v>515</v>
      </c>
      <c r="C57" t="s">
        <v>507</v>
      </c>
      <c r="D57">
        <v>56</v>
      </c>
      <c r="E57" s="69" t="str">
        <f t="shared" si="0"/>
        <v>In69Withdraw</v>
      </c>
      <c r="F57" s="47">
        <v>22.45</v>
      </c>
      <c r="G57" s="47">
        <v>25.066800000000001</v>
      </c>
      <c r="H57" s="47">
        <v>25.473500000000001</v>
      </c>
      <c r="I57" s="47">
        <v>19.125699999999998</v>
      </c>
      <c r="J57" s="47">
        <v>25.066800000000001</v>
      </c>
      <c r="K57" s="47">
        <v>21.389600000000002</v>
      </c>
      <c r="L57" s="47">
        <v>15.638999999999999</v>
      </c>
      <c r="M57" s="47">
        <v>22.793700000000001</v>
      </c>
      <c r="N57" s="47">
        <v>21.6128</v>
      </c>
      <c r="O57" s="47">
        <v>22.828800000000001</v>
      </c>
      <c r="P57" s="47">
        <v>22.939399999999999</v>
      </c>
      <c r="Q57" s="47">
        <v>22.358799999999999</v>
      </c>
      <c r="R57" s="47">
        <v>22.5943</v>
      </c>
      <c r="S57" s="47">
        <v>22.508600000000001</v>
      </c>
      <c r="T57" s="47">
        <v>22.369</v>
      </c>
      <c r="U57" s="47">
        <v>25.914200000000001</v>
      </c>
      <c r="V57" s="47">
        <v>18.382000000000001</v>
      </c>
      <c r="W57" s="47">
        <v>19.8751</v>
      </c>
      <c r="X57" s="47">
        <v>23.753299999999999</v>
      </c>
      <c r="Y57" s="47">
        <v>23.201699999999999</v>
      </c>
      <c r="Z57" s="47">
        <v>20.496300000000002</v>
      </c>
      <c r="AA57" s="47">
        <v>22.5761</v>
      </c>
      <c r="AB57" s="47">
        <v>22.319299999999998</v>
      </c>
      <c r="AC57" s="47">
        <v>22.5761</v>
      </c>
      <c r="AD57" s="47">
        <v>23.4101</v>
      </c>
      <c r="AE57" s="47">
        <v>30.153300000000002</v>
      </c>
      <c r="AF57" s="47">
        <v>28.122900000000001</v>
      </c>
      <c r="AG57" s="47">
        <v>25.038799999999998</v>
      </c>
      <c r="AH57" s="47">
        <v>25.022600000000001</v>
      </c>
      <c r="AI57" s="47">
        <v>26.857199999999999</v>
      </c>
      <c r="AJ57" s="47">
        <v>20.0063</v>
      </c>
      <c r="AK57" s="47">
        <v>17.520800000000001</v>
      </c>
      <c r="AL57" s="47">
        <v>21.355499999999999</v>
      </c>
      <c r="AM57" s="47">
        <v>17.16</v>
      </c>
      <c r="AN57" s="47">
        <v>19.927800000000001</v>
      </c>
      <c r="AO57" s="47">
        <v>16.0457</v>
      </c>
      <c r="AP57" s="47">
        <v>20.792400000000001</v>
      </c>
      <c r="AQ57" s="47">
        <v>19.436699999999998</v>
      </c>
      <c r="AR57" s="47">
        <v>21.095700000000001</v>
      </c>
      <c r="AS57" s="47">
        <v>17.726800000000001</v>
      </c>
      <c r="AT57" s="47">
        <v>27.573399999999999</v>
      </c>
      <c r="AU57" s="47">
        <v>22.3108</v>
      </c>
      <c r="AV57" s="47">
        <v>23.3871</v>
      </c>
      <c r="AW57" s="47">
        <v>24.139900000000001</v>
      </c>
      <c r="AX57" s="47">
        <v>25.7041</v>
      </c>
      <c r="AY57" s="47">
        <v>20.9878</v>
      </c>
      <c r="AZ57" s="47">
        <v>23.261800000000001</v>
      </c>
      <c r="BA57" s="47">
        <v>21.2286</v>
      </c>
      <c r="BB57" s="47">
        <v>24.4999</v>
      </c>
      <c r="BC57" s="47">
        <v>21.81</v>
      </c>
      <c r="BD57" s="47">
        <v>21.812899999999999</v>
      </c>
      <c r="BE57" s="47">
        <v>23.640799999999999</v>
      </c>
      <c r="BF57" s="47">
        <v>21.938600000000001</v>
      </c>
      <c r="BG57" s="47">
        <v>22.607900000000001</v>
      </c>
      <c r="BH57" s="47">
        <v>24.2742</v>
      </c>
      <c r="BI57" s="47">
        <v>20.634399999999999</v>
      </c>
      <c r="BJ57" s="47">
        <v>21.8277</v>
      </c>
      <c r="BK57" s="47">
        <v>23.989000000000001</v>
      </c>
      <c r="BL57" s="47">
        <v>22.6081</v>
      </c>
      <c r="BM57" s="47">
        <v>22.584299999999999</v>
      </c>
      <c r="BN57" s="47">
        <v>35.192999999999998</v>
      </c>
      <c r="BO57" s="47">
        <v>21.9526</v>
      </c>
      <c r="BP57" s="47">
        <v>24.978899999999999</v>
      </c>
      <c r="BQ57" s="47">
        <v>21.6265</v>
      </c>
      <c r="BR57" s="47">
        <v>24.2744</v>
      </c>
      <c r="BS57" s="47">
        <v>21.017600000000002</v>
      </c>
      <c r="BT57" s="47">
        <v>30.623200000000001</v>
      </c>
      <c r="BU57" s="47">
        <v>21.650700000000001</v>
      </c>
    </row>
    <row r="58" spans="1:73">
      <c r="A58" t="s">
        <v>523</v>
      </c>
      <c r="B58" t="s">
        <v>516</v>
      </c>
      <c r="C58" t="s">
        <v>0</v>
      </c>
      <c r="D58">
        <v>57</v>
      </c>
      <c r="E58" s="69" t="str">
        <f t="shared" si="0"/>
        <v>NotIn69Pill</v>
      </c>
      <c r="F58" s="47">
        <v>8.8256999999999994</v>
      </c>
      <c r="G58" s="47">
        <v>11.287000000000001</v>
      </c>
      <c r="H58" s="47">
        <v>9.5109999999999992</v>
      </c>
      <c r="I58" s="47">
        <v>5.9504000000000001</v>
      </c>
      <c r="J58" s="47">
        <v>11.287000000000001</v>
      </c>
      <c r="K58" s="47">
        <v>7.4402999999999997</v>
      </c>
      <c r="L58" s="47">
        <v>5.7793999999999999</v>
      </c>
      <c r="M58" s="47">
        <v>9.1214999999999993</v>
      </c>
      <c r="N58" s="47">
        <v>7.9420999999999999</v>
      </c>
      <c r="O58" s="47">
        <v>9.8666</v>
      </c>
      <c r="P58" s="47">
        <v>8.9453999999999994</v>
      </c>
      <c r="Q58" s="47">
        <v>8.3451000000000004</v>
      </c>
      <c r="R58" s="47">
        <v>9.8887</v>
      </c>
      <c r="S58" s="47">
        <v>8.1814</v>
      </c>
      <c r="T58" s="47">
        <v>9.8530999999999995</v>
      </c>
      <c r="U58" s="47">
        <v>10.72</v>
      </c>
      <c r="V58" s="47">
        <v>6.6</v>
      </c>
      <c r="W58" s="47">
        <v>8.5379000000000005</v>
      </c>
      <c r="X58" s="47">
        <v>9.4890000000000008</v>
      </c>
      <c r="Y58" s="47">
        <v>10.506500000000001</v>
      </c>
      <c r="Z58" s="47">
        <v>6.9424999999999999</v>
      </c>
      <c r="AA58" s="47">
        <v>8.36</v>
      </c>
      <c r="AB58" s="47">
        <v>9.4138999999999999</v>
      </c>
      <c r="AC58" s="47">
        <v>8.36</v>
      </c>
      <c r="AD58" s="47">
        <v>11.1532</v>
      </c>
      <c r="AE58" s="47">
        <v>10.164199999999999</v>
      </c>
      <c r="AF58" s="47">
        <v>13.064299999999999</v>
      </c>
      <c r="AG58" s="47">
        <v>9.1707000000000001</v>
      </c>
      <c r="AH58" s="47">
        <v>9.5668000000000006</v>
      </c>
      <c r="AI58" s="47">
        <v>12.3909</v>
      </c>
      <c r="AJ58" s="47">
        <v>5.4930000000000003</v>
      </c>
      <c r="AK58" s="47">
        <v>7.0312000000000001</v>
      </c>
      <c r="AL58" s="47">
        <v>8.6620000000000008</v>
      </c>
      <c r="AM58" s="47">
        <v>5.6494</v>
      </c>
      <c r="AN58" s="47">
        <v>6.6654</v>
      </c>
      <c r="AO58" s="47">
        <v>6.4768999999999997</v>
      </c>
      <c r="AP58" s="47">
        <v>11.670500000000001</v>
      </c>
      <c r="AQ58" s="47">
        <v>6.8297999999999996</v>
      </c>
      <c r="AR58" s="47">
        <v>8.3510000000000009</v>
      </c>
      <c r="AS58" s="47">
        <v>8.8466000000000005</v>
      </c>
      <c r="AT58" s="47">
        <v>10.461</v>
      </c>
      <c r="AU58" s="47">
        <v>8.9120000000000008</v>
      </c>
      <c r="AV58" s="47">
        <v>7.7721</v>
      </c>
      <c r="AW58" s="47">
        <v>12.0345</v>
      </c>
      <c r="AX58" s="47">
        <v>13.4406</v>
      </c>
      <c r="AY58" s="47">
        <v>7.4936999999999996</v>
      </c>
      <c r="AZ58" s="47">
        <v>8.4474</v>
      </c>
      <c r="BA58" s="47">
        <v>10.654299999999999</v>
      </c>
      <c r="BB58" s="47">
        <v>9.8853000000000009</v>
      </c>
      <c r="BC58" s="47">
        <v>7.3837999999999999</v>
      </c>
      <c r="BD58" s="47">
        <v>7.9855999999999998</v>
      </c>
      <c r="BE58" s="47">
        <v>9.0768000000000004</v>
      </c>
      <c r="BF58" s="47">
        <v>9.4528999999999996</v>
      </c>
      <c r="BG58" s="47">
        <v>7.7697000000000003</v>
      </c>
      <c r="BH58" s="47">
        <v>10.4764</v>
      </c>
      <c r="BI58" s="47">
        <v>6.2629999999999999</v>
      </c>
      <c r="BJ58" s="47">
        <v>8.1039999999999992</v>
      </c>
      <c r="BK58" s="47">
        <v>9.0995000000000008</v>
      </c>
      <c r="BL58" s="47">
        <v>9.3656000000000006</v>
      </c>
      <c r="BM58" s="47">
        <v>10.8247</v>
      </c>
      <c r="BN58" s="47">
        <v>25.836200000000002</v>
      </c>
      <c r="BO58" s="47">
        <v>8.8443000000000005</v>
      </c>
      <c r="BP58" s="47">
        <v>8.5853999999999999</v>
      </c>
      <c r="BQ58" s="47">
        <v>10.429600000000001</v>
      </c>
      <c r="BR58" s="47">
        <v>10.2074</v>
      </c>
      <c r="BS58" s="47">
        <v>6.2812000000000001</v>
      </c>
      <c r="BT58" s="47">
        <v>16.293800000000001</v>
      </c>
      <c r="BU58" s="47">
        <v>8.5900999999999996</v>
      </c>
    </row>
    <row r="59" spans="1:73">
      <c r="A59" t="s">
        <v>523</v>
      </c>
      <c r="B59" t="s">
        <v>516</v>
      </c>
      <c r="C59" t="s">
        <v>1</v>
      </c>
      <c r="D59">
        <v>58</v>
      </c>
      <c r="E59" s="69" t="str">
        <f t="shared" si="0"/>
        <v>NotIn69IUD</v>
      </c>
      <c r="F59" s="47">
        <v>3.5133999999999999</v>
      </c>
      <c r="G59" s="47">
        <v>8.6622000000000003</v>
      </c>
      <c r="H59" s="47">
        <v>4.548</v>
      </c>
      <c r="I59" s="47">
        <v>1.6479999999999999</v>
      </c>
      <c r="J59" s="47">
        <v>8.6622000000000003</v>
      </c>
      <c r="K59" s="47">
        <v>2.5863</v>
      </c>
      <c r="L59" s="47">
        <v>7.4080000000000004</v>
      </c>
      <c r="M59" s="47">
        <v>3.4581</v>
      </c>
      <c r="N59" s="47">
        <v>4.6687000000000003</v>
      </c>
      <c r="O59" s="47">
        <v>3.0783999999999998</v>
      </c>
      <c r="P59" s="47">
        <v>3.1147999999999998</v>
      </c>
      <c r="Q59" s="47">
        <v>3.8792</v>
      </c>
      <c r="R59" s="47">
        <v>2.9192999999999998</v>
      </c>
      <c r="S59" s="47">
        <v>4.5861000000000001</v>
      </c>
      <c r="T59" s="47">
        <v>2.7313000000000001</v>
      </c>
      <c r="U59" s="47">
        <v>2.9647000000000001</v>
      </c>
      <c r="V59" s="47">
        <v>4.1050000000000004</v>
      </c>
      <c r="W59" s="47">
        <v>4.0877999999999997</v>
      </c>
      <c r="X59" s="47">
        <v>2.2627999999999999</v>
      </c>
      <c r="Y59" s="47">
        <v>2.6924000000000001</v>
      </c>
      <c r="Z59" s="47">
        <v>2.9605999999999999</v>
      </c>
      <c r="AA59" s="47">
        <v>3.6583000000000001</v>
      </c>
      <c r="AB59" s="47">
        <v>2.8454000000000002</v>
      </c>
      <c r="AC59" s="47">
        <v>3.6583000000000001</v>
      </c>
      <c r="AD59" s="47">
        <v>2.2158000000000002</v>
      </c>
      <c r="AE59" s="47">
        <v>3.1857000000000002</v>
      </c>
      <c r="AF59" s="47">
        <v>7.4692999999999996</v>
      </c>
      <c r="AG59" s="47">
        <v>2.0373000000000001</v>
      </c>
      <c r="AH59" s="47">
        <v>3.5804</v>
      </c>
      <c r="AI59" s="47">
        <v>2.5533000000000001</v>
      </c>
      <c r="AJ59" s="47">
        <v>4.0263</v>
      </c>
      <c r="AK59" s="47">
        <v>4.1092000000000004</v>
      </c>
      <c r="AL59" s="47">
        <v>10.2075</v>
      </c>
      <c r="AM59" s="47">
        <v>3.1623999999999999</v>
      </c>
      <c r="AN59" s="47">
        <v>5.5606999999999998</v>
      </c>
      <c r="AO59" s="47">
        <v>2.9363000000000001</v>
      </c>
      <c r="AP59" s="47">
        <v>9.4766999999999992</v>
      </c>
      <c r="AQ59" s="47">
        <v>3.1255999999999999</v>
      </c>
      <c r="AR59" s="47">
        <v>5.4359000000000002</v>
      </c>
      <c r="AS59" s="47">
        <v>3.0207000000000002</v>
      </c>
      <c r="AT59" s="47">
        <v>6.7595999999999998</v>
      </c>
      <c r="AU59" s="47">
        <v>1.423</v>
      </c>
      <c r="AV59" s="47">
        <v>2.4281000000000001</v>
      </c>
      <c r="AW59" s="47">
        <v>2.1751999999999998</v>
      </c>
      <c r="AX59" s="47">
        <v>6.31</v>
      </c>
      <c r="AY59" s="47">
        <v>2.0114999999999998</v>
      </c>
      <c r="AZ59" s="47">
        <v>6.5247999999999999</v>
      </c>
      <c r="BA59" s="47">
        <v>1.1768000000000001</v>
      </c>
      <c r="BB59" s="47">
        <v>9.3748000000000005</v>
      </c>
      <c r="BC59" s="47">
        <v>2.7010000000000001</v>
      </c>
      <c r="BD59" s="47">
        <v>4.2846000000000002</v>
      </c>
      <c r="BE59" s="47">
        <v>3.1560000000000001</v>
      </c>
      <c r="BF59" s="47">
        <v>3.4009</v>
      </c>
      <c r="BG59" s="47">
        <v>3.9579</v>
      </c>
      <c r="BH59" s="47">
        <v>7.7008999999999999</v>
      </c>
      <c r="BI59" s="47">
        <v>2.7214</v>
      </c>
      <c r="BJ59" s="47">
        <v>4.8571</v>
      </c>
      <c r="BK59" s="47">
        <v>2.8597999999999999</v>
      </c>
      <c r="BL59" s="47">
        <v>2.3054000000000001</v>
      </c>
      <c r="BM59" s="47">
        <v>3.1122000000000001</v>
      </c>
      <c r="BN59" s="47">
        <v>20.474599999999999</v>
      </c>
      <c r="BO59" s="47">
        <v>2.4197000000000002</v>
      </c>
      <c r="BP59" s="47">
        <v>3.7547000000000001</v>
      </c>
      <c r="BQ59" s="47">
        <v>2.5901000000000001</v>
      </c>
      <c r="BR59" s="47">
        <v>7.8726000000000003</v>
      </c>
      <c r="BS59" s="47">
        <v>3.6150000000000002</v>
      </c>
      <c r="BT59" s="47">
        <v>10.0908</v>
      </c>
      <c r="BU59" s="47">
        <v>1.9479</v>
      </c>
    </row>
    <row r="60" spans="1:73">
      <c r="A60" t="s">
        <v>523</v>
      </c>
      <c r="B60" t="s">
        <v>516</v>
      </c>
      <c r="C60" t="s">
        <v>505</v>
      </c>
      <c r="D60">
        <v>59</v>
      </c>
      <c r="E60" s="69" t="str">
        <f t="shared" si="0"/>
        <v>NotIn69Inject</v>
      </c>
      <c r="F60" s="47">
        <v>4.9298000000000002</v>
      </c>
      <c r="G60" s="47">
        <v>6.4522000000000004</v>
      </c>
      <c r="H60" s="47">
        <v>4.3343999999999996</v>
      </c>
      <c r="I60" s="47">
        <v>3.3243999999999998</v>
      </c>
      <c r="J60" s="47">
        <v>6.4522000000000004</v>
      </c>
      <c r="K60" s="47">
        <v>3.7799</v>
      </c>
      <c r="L60" s="47">
        <v>5.2652999999999999</v>
      </c>
      <c r="M60" s="47">
        <v>4.8845000000000001</v>
      </c>
      <c r="N60" s="47">
        <v>5.4016000000000002</v>
      </c>
      <c r="O60" s="47">
        <v>4.3163</v>
      </c>
      <c r="P60" s="47">
        <v>4.7629000000000001</v>
      </c>
      <c r="Q60" s="47">
        <v>4.9958</v>
      </c>
      <c r="R60" s="47">
        <v>4.7388000000000003</v>
      </c>
      <c r="S60" s="47">
        <v>5.1959</v>
      </c>
      <c r="T60" s="47">
        <v>4.4592000000000001</v>
      </c>
      <c r="U60" s="47">
        <v>4.7476000000000003</v>
      </c>
      <c r="V60" s="47">
        <v>5.1414</v>
      </c>
      <c r="W60" s="47">
        <v>5.4168000000000003</v>
      </c>
      <c r="X60" s="47">
        <v>3.6941999999999999</v>
      </c>
      <c r="Y60" s="47">
        <v>4.1721000000000004</v>
      </c>
      <c r="Z60" s="47">
        <v>5.4973999999999998</v>
      </c>
      <c r="AA60" s="47">
        <v>5.0343999999999998</v>
      </c>
      <c r="AB60" s="47">
        <v>4.7378</v>
      </c>
      <c r="AC60" s="47">
        <v>5.0343999999999998</v>
      </c>
      <c r="AD60" s="47">
        <v>4.1501000000000001</v>
      </c>
      <c r="AE60" s="47">
        <v>5.2389999999999999</v>
      </c>
      <c r="AF60" s="47">
        <v>6.7484999999999999</v>
      </c>
      <c r="AG60" s="47">
        <v>3.2730999999999999</v>
      </c>
      <c r="AH60" s="47">
        <v>5.0698999999999996</v>
      </c>
      <c r="AI60" s="47">
        <v>4.3437999999999999</v>
      </c>
      <c r="AJ60" s="47">
        <v>6.0321999999999996</v>
      </c>
      <c r="AK60" s="47">
        <v>4.835</v>
      </c>
      <c r="AL60" s="47">
        <v>6.0812999999999997</v>
      </c>
      <c r="AM60" s="47">
        <v>4.4090999999999996</v>
      </c>
      <c r="AN60" s="47">
        <v>5.3061999999999996</v>
      </c>
      <c r="AO60" s="47">
        <v>4.6811999999999996</v>
      </c>
      <c r="AP60" s="47">
        <v>7.0944000000000003</v>
      </c>
      <c r="AQ60" s="47">
        <v>4.0391000000000004</v>
      </c>
      <c r="AR60" s="47">
        <v>5.8132000000000001</v>
      </c>
      <c r="AS60" s="47">
        <v>4.6196000000000002</v>
      </c>
      <c r="AT60" s="47">
        <v>4.5254000000000003</v>
      </c>
      <c r="AU60" s="47">
        <v>3.1999</v>
      </c>
      <c r="AV60" s="47">
        <v>3.3355999999999999</v>
      </c>
      <c r="AW60" s="47">
        <v>4.1459999999999999</v>
      </c>
      <c r="AX60" s="47">
        <v>7.4127000000000001</v>
      </c>
      <c r="AY60" s="47">
        <v>3.4026000000000001</v>
      </c>
      <c r="AZ60" s="47">
        <v>5.3254000000000001</v>
      </c>
      <c r="BA60" s="47">
        <v>4.0685000000000002</v>
      </c>
      <c r="BB60" s="47">
        <v>6.0735999999999999</v>
      </c>
      <c r="BC60" s="47">
        <v>4.0510999999999999</v>
      </c>
      <c r="BD60" s="47">
        <v>5.1311</v>
      </c>
      <c r="BE60" s="47">
        <v>4.7949999999999999</v>
      </c>
      <c r="BF60" s="47">
        <v>5.9988999999999999</v>
      </c>
      <c r="BG60" s="47">
        <v>4.6425999999999998</v>
      </c>
      <c r="BH60" s="47">
        <v>6.4725999999999999</v>
      </c>
      <c r="BI60" s="47">
        <v>3.0815999999999999</v>
      </c>
      <c r="BJ60" s="47">
        <v>5.0579000000000001</v>
      </c>
      <c r="BK60" s="47">
        <v>4.7843999999999998</v>
      </c>
      <c r="BL60" s="47">
        <v>3.3942000000000001</v>
      </c>
      <c r="BM60" s="47">
        <v>7.1037999999999997</v>
      </c>
      <c r="BN60" s="47">
        <v>6.5126999999999997</v>
      </c>
      <c r="BO60" s="47">
        <v>4.6401000000000003</v>
      </c>
      <c r="BP60" s="47">
        <v>6.19</v>
      </c>
      <c r="BQ60" s="47">
        <v>4.2023999999999999</v>
      </c>
      <c r="BR60" s="47">
        <v>6.2397</v>
      </c>
      <c r="BS60" s="47">
        <v>3.9384000000000001</v>
      </c>
      <c r="BT60" s="47">
        <v>7.3529</v>
      </c>
      <c r="BU60" s="47">
        <v>3.6135000000000002</v>
      </c>
    </row>
    <row r="61" spans="1:73">
      <c r="A61" t="s">
        <v>523</v>
      </c>
      <c r="B61" t="s">
        <v>516</v>
      </c>
      <c r="C61" t="s">
        <v>74</v>
      </c>
      <c r="D61">
        <v>60</v>
      </c>
      <c r="E61" s="69" t="str">
        <f t="shared" si="0"/>
        <v>NotIn69Implant</v>
      </c>
      <c r="F61" s="47">
        <v>0.1124</v>
      </c>
      <c r="G61" s="47">
        <v>0.16139999999999999</v>
      </c>
      <c r="H61" s="47">
        <v>0.13220000000000001</v>
      </c>
      <c r="I61" s="47">
        <v>0</v>
      </c>
      <c r="J61" s="47">
        <v>0.16139999999999999</v>
      </c>
      <c r="K61" s="47">
        <v>6.8199999999999997E-2</v>
      </c>
      <c r="L61" s="47">
        <v>8.1900000000000001E-2</v>
      </c>
      <c r="M61" s="47">
        <v>0.11840000000000001</v>
      </c>
      <c r="N61" s="47">
        <v>0.14460000000000001</v>
      </c>
      <c r="O61" s="47">
        <v>9.2899999999999996E-2</v>
      </c>
      <c r="P61" s="47">
        <v>0</v>
      </c>
      <c r="Q61" s="47">
        <v>9.4399999999999998E-2</v>
      </c>
      <c r="R61" s="47">
        <v>0.18060000000000001</v>
      </c>
      <c r="S61" s="47">
        <v>0.1069</v>
      </c>
      <c r="T61" s="47">
        <v>0.1174</v>
      </c>
      <c r="U61" s="47">
        <v>0.1618</v>
      </c>
      <c r="V61" s="47">
        <v>7.0099999999999996E-2</v>
      </c>
      <c r="W61" s="47">
        <v>6.3500000000000001E-2</v>
      </c>
      <c r="X61" s="47">
        <v>0.35260000000000002</v>
      </c>
      <c r="Y61" s="47">
        <v>0.55789999999999995</v>
      </c>
      <c r="Z61" s="47">
        <v>0</v>
      </c>
      <c r="AA61" s="47">
        <v>6.5799999999999997E-2</v>
      </c>
      <c r="AB61" s="47">
        <v>0.30819999999999997</v>
      </c>
      <c r="AC61" s="47">
        <v>6.5799999999999997E-2</v>
      </c>
      <c r="AD61" s="47">
        <v>0.50190000000000001</v>
      </c>
      <c r="AE61" s="47">
        <v>4.4299999999999999E-2</v>
      </c>
      <c r="AF61" s="47">
        <v>0.34260000000000002</v>
      </c>
      <c r="AG61" s="47">
        <v>0</v>
      </c>
      <c r="AH61" s="47">
        <v>0.23380000000000001</v>
      </c>
      <c r="AI61" s="47">
        <v>7.5300000000000006E-2</v>
      </c>
      <c r="AJ61" s="47">
        <v>0</v>
      </c>
      <c r="AK61" s="47">
        <v>8.2500000000000004E-2</v>
      </c>
      <c r="AL61" s="47">
        <v>0</v>
      </c>
      <c r="AM61" s="47">
        <v>0.12470000000000001</v>
      </c>
      <c r="AN61" s="47">
        <v>0</v>
      </c>
      <c r="AO61" s="47">
        <v>0.15540000000000001</v>
      </c>
      <c r="AP61" s="47">
        <v>3.8199999999999998E-2</v>
      </c>
      <c r="AQ61" s="47">
        <v>8.3799999999999999E-2</v>
      </c>
      <c r="AR61" s="47">
        <v>0</v>
      </c>
      <c r="AS61" s="47">
        <v>0.1371</v>
      </c>
      <c r="AT61" s="47">
        <v>0.89959999999999996</v>
      </c>
      <c r="AU61" s="47">
        <v>0</v>
      </c>
      <c r="AV61" s="47">
        <v>0.57979999999999998</v>
      </c>
      <c r="AW61" s="47">
        <v>0</v>
      </c>
      <c r="AX61" s="47">
        <v>0.80530000000000002</v>
      </c>
      <c r="AY61" s="47">
        <v>0</v>
      </c>
      <c r="AZ61" s="47">
        <v>0.56879999999999997</v>
      </c>
      <c r="BA61" s="47">
        <v>0</v>
      </c>
      <c r="BB61" s="47">
        <v>3.8600000000000002E-2</v>
      </c>
      <c r="BC61" s="47">
        <v>8.8400000000000006E-2</v>
      </c>
      <c r="BD61" s="47">
        <v>0</v>
      </c>
      <c r="BE61" s="47">
        <v>0.1497</v>
      </c>
      <c r="BF61" s="47">
        <v>0.4844</v>
      </c>
      <c r="BG61" s="47">
        <v>2.2599999999999999E-2</v>
      </c>
      <c r="BH61" s="47">
        <v>0.1643</v>
      </c>
      <c r="BI61" s="47">
        <v>0</v>
      </c>
      <c r="BJ61" s="47">
        <v>0.121</v>
      </c>
      <c r="BK61" s="47">
        <v>5.1499999999999997E-2</v>
      </c>
      <c r="BL61" s="47">
        <v>0</v>
      </c>
      <c r="BM61" s="47">
        <v>0.28560000000000002</v>
      </c>
      <c r="BN61" s="47">
        <v>0</v>
      </c>
      <c r="BO61" s="47">
        <v>0.18790000000000001</v>
      </c>
      <c r="BP61" s="47">
        <v>0</v>
      </c>
      <c r="BQ61" s="47">
        <v>0.26690000000000003</v>
      </c>
      <c r="BR61" s="47">
        <v>0.1948</v>
      </c>
      <c r="BS61" s="47">
        <v>0</v>
      </c>
      <c r="BT61" s="47">
        <v>9.8599999999999993E-2</v>
      </c>
      <c r="BU61" s="47">
        <v>0.129</v>
      </c>
    </row>
    <row r="62" spans="1:73">
      <c r="A62" t="s">
        <v>523</v>
      </c>
      <c r="B62" t="s">
        <v>516</v>
      </c>
      <c r="C62" t="s">
        <v>65</v>
      </c>
      <c r="D62">
        <v>61</v>
      </c>
      <c r="E62" s="69" t="str">
        <f t="shared" si="0"/>
        <v>NotIn69Condom</v>
      </c>
      <c r="F62" s="47">
        <v>10.4961</v>
      </c>
      <c r="G62" s="47">
        <v>10.7498</v>
      </c>
      <c r="H62" s="47">
        <v>11.559900000000001</v>
      </c>
      <c r="I62" s="47">
        <v>9.4895999999999994</v>
      </c>
      <c r="J62" s="47">
        <v>10.7498</v>
      </c>
      <c r="K62" s="47">
        <v>10.311999999999999</v>
      </c>
      <c r="L62" s="47">
        <v>6.7432999999999996</v>
      </c>
      <c r="M62" s="47">
        <v>11.666</v>
      </c>
      <c r="N62" s="47">
        <v>9.2307000000000006</v>
      </c>
      <c r="O62" s="47">
        <v>11.4733</v>
      </c>
      <c r="P62" s="47">
        <v>17.1219</v>
      </c>
      <c r="Q62" s="47">
        <v>9.7287999999999997</v>
      </c>
      <c r="R62" s="47">
        <v>14.6473</v>
      </c>
      <c r="S62" s="47">
        <v>9.9440000000000008</v>
      </c>
      <c r="T62" s="47">
        <v>11.465</v>
      </c>
      <c r="U62" s="47">
        <v>11.653</v>
      </c>
      <c r="V62" s="47">
        <v>9.6357999999999997</v>
      </c>
      <c r="W62" s="47">
        <v>10.4193</v>
      </c>
      <c r="X62" s="47">
        <v>10.7309</v>
      </c>
      <c r="Y62" s="47">
        <v>10.0474</v>
      </c>
      <c r="Z62" s="47">
        <v>11.0549</v>
      </c>
      <c r="AA62" s="47">
        <v>10.472300000000001</v>
      </c>
      <c r="AB62" s="47">
        <v>10.6812</v>
      </c>
      <c r="AC62" s="47">
        <v>10.472300000000001</v>
      </c>
      <c r="AD62" s="47">
        <v>12.349</v>
      </c>
      <c r="AE62" s="47">
        <v>11.469200000000001</v>
      </c>
      <c r="AF62" s="47">
        <v>12.018000000000001</v>
      </c>
      <c r="AG62" s="47">
        <v>11.3893</v>
      </c>
      <c r="AH62" s="47">
        <v>10.9732</v>
      </c>
      <c r="AI62" s="47">
        <v>12.863799999999999</v>
      </c>
      <c r="AJ62" s="47">
        <v>7.7751000000000001</v>
      </c>
      <c r="AK62" s="47">
        <v>9.8429000000000002</v>
      </c>
      <c r="AL62" s="47">
        <v>9.7294999999999998</v>
      </c>
      <c r="AM62" s="47">
        <v>9.5629000000000008</v>
      </c>
      <c r="AN62" s="47">
        <v>9.1768999999999998</v>
      </c>
      <c r="AO62" s="47">
        <v>10.424899999999999</v>
      </c>
      <c r="AP62" s="47">
        <v>10.2296</v>
      </c>
      <c r="AQ62" s="47">
        <v>10.5223</v>
      </c>
      <c r="AR62" s="47">
        <v>9.7484000000000002</v>
      </c>
      <c r="AS62" s="47">
        <v>11.663600000000001</v>
      </c>
      <c r="AT62" s="47">
        <v>12.596299999999999</v>
      </c>
      <c r="AU62" s="47">
        <v>9.6003000000000007</v>
      </c>
      <c r="AV62" s="47">
        <v>10.647</v>
      </c>
      <c r="AW62" s="47">
        <v>10.830299999999999</v>
      </c>
      <c r="AX62" s="47">
        <v>13.196400000000001</v>
      </c>
      <c r="AY62" s="47">
        <v>9.4688999999999997</v>
      </c>
      <c r="AZ62" s="47">
        <v>9.8543000000000003</v>
      </c>
      <c r="BA62" s="47">
        <v>11.447699999999999</v>
      </c>
      <c r="BB62" s="47">
        <v>10.3752</v>
      </c>
      <c r="BC62" s="47">
        <v>10.498699999999999</v>
      </c>
      <c r="BD62" s="47">
        <v>9.9644999999999992</v>
      </c>
      <c r="BE62" s="47">
        <v>11.479900000000001</v>
      </c>
      <c r="BF62" s="47">
        <v>10.8477</v>
      </c>
      <c r="BG62" s="47">
        <v>9.5859000000000005</v>
      </c>
      <c r="BH62" s="47">
        <v>10.589700000000001</v>
      </c>
      <c r="BI62" s="47">
        <v>8.9459999999999997</v>
      </c>
      <c r="BJ62" s="47">
        <v>9.3120999999999992</v>
      </c>
      <c r="BK62" s="47">
        <v>10.750400000000001</v>
      </c>
      <c r="BL62" s="47">
        <v>10.4072</v>
      </c>
      <c r="BM62" s="47">
        <v>17.204000000000001</v>
      </c>
      <c r="BN62" s="47">
        <v>18.994599999999998</v>
      </c>
      <c r="BO62" s="47">
        <v>14.4253</v>
      </c>
      <c r="BP62" s="47">
        <v>20.5059</v>
      </c>
      <c r="BQ62" s="47">
        <v>12.8917</v>
      </c>
      <c r="BR62" s="47">
        <v>10.045500000000001</v>
      </c>
      <c r="BS62" s="47">
        <v>9.8088999999999995</v>
      </c>
      <c r="BT62" s="47">
        <v>13.663</v>
      </c>
      <c r="BU62" s="47">
        <v>10.840299999999999</v>
      </c>
    </row>
    <row r="63" spans="1:73">
      <c r="A63" t="s">
        <v>523</v>
      </c>
      <c r="B63" t="s">
        <v>516</v>
      </c>
      <c r="C63" t="s">
        <v>506</v>
      </c>
      <c r="D63">
        <v>62</v>
      </c>
      <c r="E63" s="69" t="str">
        <f t="shared" si="0"/>
        <v>NotIn69PeriAbst</v>
      </c>
      <c r="F63" s="47">
        <v>27.8718</v>
      </c>
      <c r="G63" s="47">
        <v>34.966500000000003</v>
      </c>
      <c r="H63" s="47">
        <v>31.689399999999999</v>
      </c>
      <c r="I63" s="47">
        <v>21.878499999999999</v>
      </c>
      <c r="J63" s="47">
        <v>34.966500000000003</v>
      </c>
      <c r="K63" s="47">
        <v>25.258199999999999</v>
      </c>
      <c r="L63" s="47">
        <v>23.748799999999999</v>
      </c>
      <c r="M63" s="47">
        <v>28.402999999999999</v>
      </c>
      <c r="N63" s="47">
        <v>27.7835</v>
      </c>
      <c r="O63" s="47">
        <v>27.928100000000001</v>
      </c>
      <c r="P63" s="47">
        <v>27.935500000000001</v>
      </c>
      <c r="Q63" s="47">
        <v>28.157399999999999</v>
      </c>
      <c r="R63" s="47">
        <v>27.005600000000001</v>
      </c>
      <c r="S63" s="47">
        <v>28.715499999999999</v>
      </c>
      <c r="T63" s="47">
        <v>26.435300000000002</v>
      </c>
      <c r="U63" s="47">
        <v>30.074000000000002</v>
      </c>
      <c r="V63" s="47">
        <v>26.1722</v>
      </c>
      <c r="W63" s="47">
        <v>26.957599999999999</v>
      </c>
      <c r="X63" s="47">
        <v>30.116900000000001</v>
      </c>
      <c r="Y63" s="47">
        <v>31.970600000000001</v>
      </c>
      <c r="Z63" s="47">
        <v>25.835100000000001</v>
      </c>
      <c r="AA63" s="47">
        <v>27.479800000000001</v>
      </c>
      <c r="AB63" s="47">
        <v>29.2026</v>
      </c>
      <c r="AC63" s="47">
        <v>27.479800000000001</v>
      </c>
      <c r="AD63" s="47">
        <v>29.3339</v>
      </c>
      <c r="AE63" s="47">
        <v>30.482900000000001</v>
      </c>
      <c r="AF63" s="47">
        <v>36.9236</v>
      </c>
      <c r="AG63" s="47">
        <v>27.061599999999999</v>
      </c>
      <c r="AH63" s="47">
        <v>30.737500000000001</v>
      </c>
      <c r="AI63" s="47">
        <v>29.1493</v>
      </c>
      <c r="AJ63" s="47">
        <v>28.963000000000001</v>
      </c>
      <c r="AK63" s="47">
        <v>25.753</v>
      </c>
      <c r="AL63" s="47">
        <v>33.139299999999999</v>
      </c>
      <c r="AM63" s="47">
        <v>23.978999999999999</v>
      </c>
      <c r="AN63" s="47">
        <v>27.313300000000002</v>
      </c>
      <c r="AO63" s="47">
        <v>23.912299999999998</v>
      </c>
      <c r="AP63" s="47">
        <v>33.091099999999997</v>
      </c>
      <c r="AQ63" s="47">
        <v>24.786799999999999</v>
      </c>
      <c r="AR63" s="47">
        <v>27.889399999999998</v>
      </c>
      <c r="AS63" s="47">
        <v>25.263999999999999</v>
      </c>
      <c r="AT63" s="47">
        <v>39.094999999999999</v>
      </c>
      <c r="AU63" s="47">
        <v>26.459399999999999</v>
      </c>
      <c r="AV63" s="47">
        <v>31.01</v>
      </c>
      <c r="AW63" s="47">
        <v>28.8184</v>
      </c>
      <c r="AX63" s="47">
        <v>42.769199999999998</v>
      </c>
      <c r="AY63" s="47">
        <v>25.472799999999999</v>
      </c>
      <c r="AZ63" s="47">
        <v>30.601700000000001</v>
      </c>
      <c r="BA63" s="47">
        <v>27.619399999999999</v>
      </c>
      <c r="BB63" s="47">
        <v>33.227400000000003</v>
      </c>
      <c r="BC63" s="47">
        <v>25.172799999999999</v>
      </c>
      <c r="BD63" s="47">
        <v>28.258099999999999</v>
      </c>
      <c r="BE63" s="47">
        <v>25.962499999999999</v>
      </c>
      <c r="BF63" s="47">
        <v>30.818999999999999</v>
      </c>
      <c r="BG63" s="47">
        <v>27.6967</v>
      </c>
      <c r="BH63" s="47">
        <v>34.8857</v>
      </c>
      <c r="BI63" s="47">
        <v>24.419499999999999</v>
      </c>
      <c r="BJ63" s="47">
        <v>28.8383</v>
      </c>
      <c r="BK63" s="47">
        <v>26.137</v>
      </c>
      <c r="BL63" s="47">
        <v>27.700700000000001</v>
      </c>
      <c r="BM63" s="47">
        <v>26.3413</v>
      </c>
      <c r="BN63" s="47">
        <v>41.901899999999998</v>
      </c>
      <c r="BO63" s="47">
        <v>26.796099999999999</v>
      </c>
      <c r="BP63" s="47">
        <v>27.712399999999999</v>
      </c>
      <c r="BQ63" s="47">
        <v>26.7121</v>
      </c>
      <c r="BR63" s="47">
        <v>33.569299999999998</v>
      </c>
      <c r="BS63" s="47">
        <v>25.920999999999999</v>
      </c>
      <c r="BT63" s="47">
        <v>42.968400000000003</v>
      </c>
      <c r="BU63" s="47">
        <v>24.462399999999999</v>
      </c>
    </row>
    <row r="64" spans="1:73">
      <c r="A64" t="s">
        <v>523</v>
      </c>
      <c r="B64" t="s">
        <v>516</v>
      </c>
      <c r="C64" t="s">
        <v>507</v>
      </c>
      <c r="D64">
        <v>63</v>
      </c>
      <c r="E64" s="69" t="str">
        <f t="shared" si="0"/>
        <v>NotIn69Withdraw</v>
      </c>
      <c r="F64" s="47">
        <v>25.7636</v>
      </c>
      <c r="G64" s="47">
        <v>30.591899999999999</v>
      </c>
      <c r="H64" s="47">
        <v>27.964400000000001</v>
      </c>
      <c r="I64" s="47">
        <v>20.697600000000001</v>
      </c>
      <c r="J64" s="47">
        <v>30.591899999999999</v>
      </c>
      <c r="K64" s="47">
        <v>23.471499999999999</v>
      </c>
      <c r="L64" s="47">
        <v>17.9253</v>
      </c>
      <c r="M64" s="47">
        <v>26.382300000000001</v>
      </c>
      <c r="N64" s="47">
        <v>25.899899999999999</v>
      </c>
      <c r="O64" s="47">
        <v>26.5273</v>
      </c>
      <c r="P64" s="47">
        <v>23.4055</v>
      </c>
      <c r="Q64" s="47">
        <v>26.214300000000001</v>
      </c>
      <c r="R64" s="47">
        <v>24.754200000000001</v>
      </c>
      <c r="S64" s="47">
        <v>25.738600000000002</v>
      </c>
      <c r="T64" s="47">
        <v>25.790099999999999</v>
      </c>
      <c r="U64" s="47">
        <v>27.961600000000001</v>
      </c>
      <c r="V64" s="47">
        <v>22.515599999999999</v>
      </c>
      <c r="W64" s="47">
        <v>24.564599999999999</v>
      </c>
      <c r="X64" s="47">
        <v>27.742000000000001</v>
      </c>
      <c r="Y64" s="47">
        <v>26.093399999999999</v>
      </c>
      <c r="Z64" s="47">
        <v>23.183499999999999</v>
      </c>
      <c r="AA64" s="47">
        <v>26.246300000000002</v>
      </c>
      <c r="AB64" s="47">
        <v>24.364599999999999</v>
      </c>
      <c r="AC64" s="47">
        <v>26.246300000000002</v>
      </c>
      <c r="AD64" s="47">
        <v>25.8477</v>
      </c>
      <c r="AE64" s="47">
        <v>28.909600000000001</v>
      </c>
      <c r="AF64" s="47">
        <v>33.233400000000003</v>
      </c>
      <c r="AG64" s="47">
        <v>25.478400000000001</v>
      </c>
      <c r="AH64" s="47">
        <v>27.284700000000001</v>
      </c>
      <c r="AI64" s="47">
        <v>28.479500000000002</v>
      </c>
      <c r="AJ64" s="47">
        <v>20.490400000000001</v>
      </c>
      <c r="AK64" s="47">
        <v>22.9575</v>
      </c>
      <c r="AL64" s="47">
        <v>26.740100000000002</v>
      </c>
      <c r="AM64" s="47">
        <v>20.490100000000002</v>
      </c>
      <c r="AN64" s="47">
        <v>23.901800000000001</v>
      </c>
      <c r="AO64" s="47">
        <v>20.888999999999999</v>
      </c>
      <c r="AP64" s="47">
        <v>29.504799999999999</v>
      </c>
      <c r="AQ64" s="47">
        <v>22.210599999999999</v>
      </c>
      <c r="AR64" s="47">
        <v>25.3935</v>
      </c>
      <c r="AS64" s="47">
        <v>23.657699999999998</v>
      </c>
      <c r="AT64" s="47">
        <v>32.401400000000002</v>
      </c>
      <c r="AU64" s="47">
        <v>25.544</v>
      </c>
      <c r="AV64" s="47">
        <v>26.4971</v>
      </c>
      <c r="AW64" s="47">
        <v>28.5382</v>
      </c>
      <c r="AX64" s="47">
        <v>28.369800000000001</v>
      </c>
      <c r="AY64" s="47">
        <v>22.586500000000001</v>
      </c>
      <c r="AZ64" s="47">
        <v>21.399699999999999</v>
      </c>
      <c r="BA64" s="47">
        <v>25.9894</v>
      </c>
      <c r="BB64" s="47">
        <v>31.3185</v>
      </c>
      <c r="BC64" s="47">
        <v>23.788900000000002</v>
      </c>
      <c r="BD64" s="47">
        <v>26.784500000000001</v>
      </c>
      <c r="BE64" s="47">
        <v>25.696000000000002</v>
      </c>
      <c r="BF64" s="47">
        <v>23.4178</v>
      </c>
      <c r="BG64" s="47">
        <v>26.923200000000001</v>
      </c>
      <c r="BH64" s="47">
        <v>29.521000000000001</v>
      </c>
      <c r="BI64" s="47">
        <v>23.5961</v>
      </c>
      <c r="BJ64" s="47">
        <v>26.120999999999999</v>
      </c>
      <c r="BK64" s="47">
        <v>26.351299999999998</v>
      </c>
      <c r="BL64" s="47">
        <v>25.5609</v>
      </c>
      <c r="BM64" s="47">
        <v>24.2469</v>
      </c>
      <c r="BN64" s="47">
        <v>56.756900000000002</v>
      </c>
      <c r="BO64" s="47">
        <v>23.3203</v>
      </c>
      <c r="BP64" s="47">
        <v>23.378299999999999</v>
      </c>
      <c r="BQ64" s="47">
        <v>25.169</v>
      </c>
      <c r="BR64" s="47">
        <v>28.442900000000002</v>
      </c>
      <c r="BS64" s="47">
        <v>23.607399999999998</v>
      </c>
      <c r="BT64" s="47">
        <v>34.556699999999999</v>
      </c>
      <c r="BU64" s="47">
        <v>23.391999999999999</v>
      </c>
    </row>
    <row r="65" spans="1:73">
      <c r="A65" t="s">
        <v>523</v>
      </c>
      <c r="B65" t="s">
        <v>517</v>
      </c>
      <c r="C65" t="s">
        <v>0</v>
      </c>
      <c r="D65">
        <v>64</v>
      </c>
      <c r="F65" s="47">
        <v>8.3564000000000007</v>
      </c>
      <c r="G65" s="47">
        <v>10.636900000000001</v>
      </c>
      <c r="H65" s="47">
        <v>8.7850000000000001</v>
      </c>
      <c r="I65" s="47">
        <v>5.7891000000000004</v>
      </c>
      <c r="J65" s="47">
        <v>10.636900000000001</v>
      </c>
      <c r="K65" s="47">
        <v>7.0682999999999998</v>
      </c>
      <c r="L65" s="47">
        <v>6.3075000000000001</v>
      </c>
      <c r="M65" s="47">
        <v>8.4877000000000002</v>
      </c>
      <c r="N65" s="47">
        <v>8.2895000000000003</v>
      </c>
      <c r="O65" s="47">
        <v>8.7423000000000002</v>
      </c>
      <c r="P65" s="47">
        <v>7.7820999999999998</v>
      </c>
      <c r="Q65" s="47">
        <v>8.3567</v>
      </c>
      <c r="R65" s="47">
        <v>8.3564000000000007</v>
      </c>
      <c r="S65" s="47">
        <v>8.1092999999999993</v>
      </c>
      <c r="T65" s="47">
        <v>8.7529000000000003</v>
      </c>
      <c r="U65" s="47">
        <v>9.5922999999999998</v>
      </c>
      <c r="V65" s="47">
        <v>6.99</v>
      </c>
      <c r="W65" s="47">
        <v>8.2928999999999995</v>
      </c>
      <c r="X65" s="47">
        <v>8.4259000000000004</v>
      </c>
      <c r="Y65" s="47">
        <v>9.0226000000000006</v>
      </c>
      <c r="Z65" s="47">
        <v>6.9598000000000004</v>
      </c>
      <c r="AA65" s="47">
        <v>8.3346999999999998</v>
      </c>
      <c r="AB65" s="47">
        <v>8.3737999999999992</v>
      </c>
      <c r="AC65" s="47">
        <v>8.3346999999999998</v>
      </c>
      <c r="AD65" s="47">
        <v>9.3527000000000005</v>
      </c>
      <c r="AE65" s="47">
        <v>9.9474999999999998</v>
      </c>
      <c r="AF65" s="47">
        <v>12.013999999999999</v>
      </c>
      <c r="AG65" s="47">
        <v>8.0404999999999998</v>
      </c>
      <c r="AH65" s="47">
        <v>9.1073000000000004</v>
      </c>
      <c r="AI65" s="47">
        <v>10.283300000000001</v>
      </c>
      <c r="AJ65" s="47">
        <v>6.5221999999999998</v>
      </c>
      <c r="AK65" s="47">
        <v>7.2412000000000001</v>
      </c>
      <c r="AL65" s="47">
        <v>8.8489000000000004</v>
      </c>
      <c r="AM65" s="47">
        <v>6.0903</v>
      </c>
      <c r="AN65" s="47">
        <v>7.1002000000000001</v>
      </c>
      <c r="AO65" s="47">
        <v>6.7857000000000003</v>
      </c>
      <c r="AP65" s="47">
        <v>10.9932</v>
      </c>
      <c r="AQ65" s="47">
        <v>6.8208000000000002</v>
      </c>
      <c r="AR65" s="47">
        <v>8.1160999999999994</v>
      </c>
      <c r="AS65" s="47">
        <v>8.6014999999999997</v>
      </c>
      <c r="AT65" s="47">
        <v>10.273</v>
      </c>
      <c r="AU65" s="47">
        <v>7.3452999999999999</v>
      </c>
      <c r="AV65" s="47">
        <v>8.1013999999999999</v>
      </c>
      <c r="AW65" s="47">
        <v>8.9009</v>
      </c>
      <c r="AX65" s="47">
        <v>10.9833</v>
      </c>
      <c r="AY65" s="47">
        <v>7.0712999999999999</v>
      </c>
      <c r="AZ65" s="47">
        <v>7.7211999999999996</v>
      </c>
      <c r="BA65" s="47">
        <v>9.2545000000000002</v>
      </c>
      <c r="BB65" s="47">
        <v>10.343500000000001</v>
      </c>
      <c r="BC65" s="47">
        <v>7.0640999999999998</v>
      </c>
      <c r="BD65" s="47">
        <v>8.4224999999999994</v>
      </c>
      <c r="BE65" s="47">
        <v>8.1648999999999994</v>
      </c>
      <c r="BF65" s="47">
        <v>8.5565999999999995</v>
      </c>
      <c r="BG65" s="47">
        <v>8.2283000000000008</v>
      </c>
      <c r="BH65" s="47">
        <v>10.15</v>
      </c>
      <c r="BI65" s="47">
        <v>6.3639000000000001</v>
      </c>
      <c r="BJ65" s="47">
        <v>8.3796999999999997</v>
      </c>
      <c r="BK65" s="47">
        <v>8.2720000000000002</v>
      </c>
      <c r="BL65" s="47">
        <v>8.1884999999999994</v>
      </c>
      <c r="BM65" s="47">
        <v>8.6845999999999997</v>
      </c>
      <c r="BN65" s="47">
        <v>17.129300000000001</v>
      </c>
      <c r="BO65" s="47">
        <v>7.6981000000000002</v>
      </c>
      <c r="BP65" s="47">
        <v>7.0312999999999999</v>
      </c>
      <c r="BQ65" s="47">
        <v>9.0459999999999994</v>
      </c>
      <c r="BR65" s="47">
        <v>9.8755000000000006</v>
      </c>
      <c r="BS65" s="47">
        <v>6.4089</v>
      </c>
      <c r="BT65" s="47">
        <v>14.5296</v>
      </c>
      <c r="BU65" s="47">
        <v>7.7087000000000003</v>
      </c>
    </row>
    <row r="66" spans="1:73">
      <c r="A66" t="s">
        <v>523</v>
      </c>
      <c r="B66" t="s">
        <v>517</v>
      </c>
      <c r="C66" t="s">
        <v>1</v>
      </c>
      <c r="D66">
        <v>65</v>
      </c>
      <c r="F66" s="47">
        <v>3.3159999999999998</v>
      </c>
      <c r="G66" s="47">
        <v>5.9176000000000002</v>
      </c>
      <c r="H66" s="47">
        <v>4.78</v>
      </c>
      <c r="I66" s="47">
        <v>1.6861999999999999</v>
      </c>
      <c r="J66" s="47">
        <v>5.9176000000000002</v>
      </c>
      <c r="K66" s="47">
        <v>2.7576000000000001</v>
      </c>
      <c r="L66" s="47">
        <v>6.4598000000000004</v>
      </c>
      <c r="M66" s="47">
        <v>3.2862</v>
      </c>
      <c r="N66" s="47">
        <v>4.3685999999999998</v>
      </c>
      <c r="O66" s="47">
        <v>3.0345</v>
      </c>
      <c r="P66" s="47">
        <v>2.7759</v>
      </c>
      <c r="Q66" s="47">
        <v>3.7515999999999998</v>
      </c>
      <c r="R66" s="47">
        <v>2.7014999999999998</v>
      </c>
      <c r="S66" s="47">
        <v>3.9325000000000001</v>
      </c>
      <c r="T66" s="47">
        <v>2.8039999999999998</v>
      </c>
      <c r="U66" s="47">
        <v>3.1920999999999999</v>
      </c>
      <c r="V66" s="47">
        <v>3.4552999999999998</v>
      </c>
      <c r="W66" s="47">
        <v>3.5948000000000002</v>
      </c>
      <c r="X66" s="47">
        <v>2.9925999999999999</v>
      </c>
      <c r="Y66" s="47">
        <v>3.3854000000000002</v>
      </c>
      <c r="Z66" s="47">
        <v>2.9958</v>
      </c>
      <c r="AA66" s="47">
        <v>3.3422000000000001</v>
      </c>
      <c r="AB66" s="47">
        <v>3.2271999999999998</v>
      </c>
      <c r="AC66" s="47">
        <v>3.3422000000000001</v>
      </c>
      <c r="AD66" s="47">
        <v>3.4462999999999999</v>
      </c>
      <c r="AE66" s="47">
        <v>3.0781000000000001</v>
      </c>
      <c r="AF66" s="47">
        <v>5.5564</v>
      </c>
      <c r="AG66" s="47">
        <v>2.5939999999999999</v>
      </c>
      <c r="AH66" s="47">
        <v>3.6852999999999998</v>
      </c>
      <c r="AI66" s="47">
        <v>2.8085</v>
      </c>
      <c r="AJ66" s="47">
        <v>2.6825999999999999</v>
      </c>
      <c r="AK66" s="47">
        <v>3.58</v>
      </c>
      <c r="AL66" s="47">
        <v>6.4322999999999997</v>
      </c>
      <c r="AM66" s="47">
        <v>2.9304999999999999</v>
      </c>
      <c r="AN66" s="47">
        <v>4.1868999999999996</v>
      </c>
      <c r="AO66" s="47">
        <v>2.8031000000000001</v>
      </c>
      <c r="AP66" s="47">
        <v>7.1154999999999999</v>
      </c>
      <c r="AQ66" s="47">
        <v>2.9224000000000001</v>
      </c>
      <c r="AR66" s="47">
        <v>4.4650999999999996</v>
      </c>
      <c r="AS66" s="47">
        <v>2.8351000000000002</v>
      </c>
      <c r="AT66" s="47">
        <v>4.7175000000000002</v>
      </c>
      <c r="AU66" s="47">
        <v>2.5613999999999999</v>
      </c>
      <c r="AV66" s="47">
        <v>3.2618999999999998</v>
      </c>
      <c r="AW66" s="47">
        <v>2.7837000000000001</v>
      </c>
      <c r="AX66" s="47">
        <v>5.3727999999999998</v>
      </c>
      <c r="AY66" s="47">
        <v>2.6137999999999999</v>
      </c>
      <c r="AZ66" s="47">
        <v>4.6585000000000001</v>
      </c>
      <c r="BA66" s="47">
        <v>2.3927999999999998</v>
      </c>
      <c r="BB66" s="47">
        <v>6.1403999999999996</v>
      </c>
      <c r="BC66" s="47">
        <v>2.7961999999999998</v>
      </c>
      <c r="BD66" s="47">
        <v>3.7660999999999998</v>
      </c>
      <c r="BE66" s="47">
        <v>2.9525999999999999</v>
      </c>
      <c r="BF66" s="47">
        <v>3.5903</v>
      </c>
      <c r="BG66" s="47">
        <v>3.7885</v>
      </c>
      <c r="BH66" s="47">
        <v>5.5193000000000003</v>
      </c>
      <c r="BI66" s="47">
        <v>3.0506000000000002</v>
      </c>
      <c r="BJ66" s="47">
        <v>4.3358999999999996</v>
      </c>
      <c r="BK66" s="47">
        <v>2.9517000000000002</v>
      </c>
      <c r="BL66" s="47">
        <v>2.9180000000000001</v>
      </c>
      <c r="BM66" s="47">
        <v>2.6057000000000001</v>
      </c>
      <c r="BN66" s="47">
        <v>12.0128</v>
      </c>
      <c r="BO66" s="47">
        <v>2.4641999999999999</v>
      </c>
      <c r="BP66" s="47">
        <v>2.7351000000000001</v>
      </c>
      <c r="BQ66" s="47">
        <v>2.6865999999999999</v>
      </c>
      <c r="BR66" s="47">
        <v>5.3864000000000001</v>
      </c>
      <c r="BS66" s="47">
        <v>3.3466</v>
      </c>
      <c r="BT66" s="47">
        <v>7.3724999999999996</v>
      </c>
      <c r="BU66" s="47">
        <v>2.3757000000000001</v>
      </c>
    </row>
    <row r="67" spans="1:73">
      <c r="A67" t="s">
        <v>523</v>
      </c>
      <c r="B67" t="s">
        <v>517</v>
      </c>
      <c r="C67" t="s">
        <v>505</v>
      </c>
      <c r="D67">
        <v>66</v>
      </c>
      <c r="F67" s="47">
        <v>3.4479000000000002</v>
      </c>
      <c r="G67" s="47">
        <v>4.5845000000000002</v>
      </c>
      <c r="H67" s="47">
        <v>3.2328999999999999</v>
      </c>
      <c r="I67" s="47">
        <v>2.5627</v>
      </c>
      <c r="J67" s="47">
        <v>4.5845000000000002</v>
      </c>
      <c r="K67" s="47">
        <v>2.8424999999999998</v>
      </c>
      <c r="L67" s="47">
        <v>4.1181000000000001</v>
      </c>
      <c r="M67" s="47">
        <v>3.4076</v>
      </c>
      <c r="N67" s="47">
        <v>4.0411999999999999</v>
      </c>
      <c r="O67" s="47">
        <v>3.1690999999999998</v>
      </c>
      <c r="P67" s="47">
        <v>3.1846000000000001</v>
      </c>
      <c r="Q67" s="47">
        <v>3.7301000000000002</v>
      </c>
      <c r="R67" s="47">
        <v>3.1126</v>
      </c>
      <c r="S67" s="47">
        <v>3.6673</v>
      </c>
      <c r="T67" s="47">
        <v>3.1274000000000002</v>
      </c>
      <c r="U67" s="47">
        <v>3.3098000000000001</v>
      </c>
      <c r="V67" s="47">
        <v>3.6156000000000001</v>
      </c>
      <c r="W67" s="47">
        <v>4.1571999999999996</v>
      </c>
      <c r="X67" s="47">
        <v>2.9756999999999998</v>
      </c>
      <c r="Y67" s="47">
        <v>3.1711</v>
      </c>
      <c r="Z67" s="47">
        <v>3.5760999999999998</v>
      </c>
      <c r="AA67" s="47">
        <v>3.7050999999999998</v>
      </c>
      <c r="AB67" s="47">
        <v>3.2839</v>
      </c>
      <c r="AC67" s="47">
        <v>3.7050999999999998</v>
      </c>
      <c r="AD67" s="47">
        <v>3.0969000000000002</v>
      </c>
      <c r="AE67" s="47">
        <v>3.8380999999999998</v>
      </c>
      <c r="AF67" s="47">
        <v>4.2664999999999997</v>
      </c>
      <c r="AG67" s="47">
        <v>2.806</v>
      </c>
      <c r="AH67" s="47">
        <v>3.5430999999999999</v>
      </c>
      <c r="AI67" s="47">
        <v>3.0192000000000001</v>
      </c>
      <c r="AJ67" s="47">
        <v>3.6175000000000002</v>
      </c>
      <c r="AK67" s="47">
        <v>3.6114000000000002</v>
      </c>
      <c r="AL67" s="47">
        <v>4.9668999999999999</v>
      </c>
      <c r="AM67" s="47">
        <v>2.8868999999999998</v>
      </c>
      <c r="AN67" s="47">
        <v>3.7978999999999998</v>
      </c>
      <c r="AO67" s="47">
        <v>3.2896000000000001</v>
      </c>
      <c r="AP67" s="47">
        <v>5.6525999999999996</v>
      </c>
      <c r="AQ67" s="47">
        <v>3.1852999999999998</v>
      </c>
      <c r="AR67" s="47">
        <v>4.3213999999999997</v>
      </c>
      <c r="AS67" s="47">
        <v>3.8650000000000002</v>
      </c>
      <c r="AT67" s="47">
        <v>3.702</v>
      </c>
      <c r="AU67" s="47">
        <v>2.6421000000000001</v>
      </c>
      <c r="AV67" s="47">
        <v>3.1707000000000001</v>
      </c>
      <c r="AW67" s="47">
        <v>2.7259000000000002</v>
      </c>
      <c r="AX67" s="47">
        <v>4.508</v>
      </c>
      <c r="AY67" s="47">
        <v>2.7538999999999998</v>
      </c>
      <c r="AZ67" s="47">
        <v>3.5230999999999999</v>
      </c>
      <c r="BA67" s="47">
        <v>2.9882</v>
      </c>
      <c r="BB67" s="47">
        <v>4.6771000000000003</v>
      </c>
      <c r="BC67" s="47">
        <v>3.0049999999999999</v>
      </c>
      <c r="BD67" s="47">
        <v>3.8603000000000001</v>
      </c>
      <c r="BE67" s="47">
        <v>3.4073000000000002</v>
      </c>
      <c r="BF67" s="47">
        <v>3.7111000000000001</v>
      </c>
      <c r="BG67" s="47">
        <v>3.74</v>
      </c>
      <c r="BH67" s="47">
        <v>4.5941999999999998</v>
      </c>
      <c r="BI67" s="47">
        <v>2.5680999999999998</v>
      </c>
      <c r="BJ67" s="47">
        <v>3.8329</v>
      </c>
      <c r="BK67" s="47">
        <v>3.3363999999999998</v>
      </c>
      <c r="BL67" s="47">
        <v>2.9822000000000002</v>
      </c>
      <c r="BM67" s="47">
        <v>3.5950000000000002</v>
      </c>
      <c r="BN67" s="47">
        <v>4.6750999999999996</v>
      </c>
      <c r="BO67" s="47">
        <v>2.9943</v>
      </c>
      <c r="BP67" s="47">
        <v>3.2345999999999999</v>
      </c>
      <c r="BQ67" s="47">
        <v>3.0472000000000001</v>
      </c>
      <c r="BR67" s="47">
        <v>4.4523999999999999</v>
      </c>
      <c r="BS67" s="47">
        <v>2.9175</v>
      </c>
      <c r="BT67" s="47">
        <v>5.2610999999999999</v>
      </c>
      <c r="BU67" s="47">
        <v>2.7759999999999998</v>
      </c>
    </row>
    <row r="68" spans="1:73">
      <c r="A68" t="s">
        <v>523</v>
      </c>
      <c r="B68" t="s">
        <v>517</v>
      </c>
      <c r="C68" t="s">
        <v>74</v>
      </c>
      <c r="D68">
        <v>67</v>
      </c>
      <c r="F68" s="47">
        <v>1.0277000000000001</v>
      </c>
      <c r="G68" s="47">
        <v>0.40310000000000001</v>
      </c>
      <c r="H68" s="47">
        <v>1.8773</v>
      </c>
      <c r="I68" s="47">
        <v>0.89380000000000004</v>
      </c>
      <c r="J68" s="47">
        <v>0.40310000000000001</v>
      </c>
      <c r="K68" s="47">
        <v>1.1911</v>
      </c>
      <c r="L68" s="47">
        <v>0.55630000000000002</v>
      </c>
      <c r="M68" s="47">
        <v>1.0472999999999999</v>
      </c>
      <c r="N68" s="47">
        <v>0.79569999999999996</v>
      </c>
      <c r="O68" s="47">
        <v>0.95689999999999997</v>
      </c>
      <c r="P68" s="47">
        <v>1.2318</v>
      </c>
      <c r="Q68" s="47">
        <v>0.76370000000000005</v>
      </c>
      <c r="R68" s="47">
        <v>1.2393000000000001</v>
      </c>
      <c r="S68" s="47">
        <v>1.4129</v>
      </c>
      <c r="T68" s="47">
        <v>0.62439999999999996</v>
      </c>
      <c r="U68" s="47">
        <v>1.0895999999999999</v>
      </c>
      <c r="V68" s="47">
        <v>0.97589999999999999</v>
      </c>
      <c r="W68" s="47">
        <v>0.80710000000000004</v>
      </c>
      <c r="X68" s="47">
        <v>1.2175</v>
      </c>
      <c r="Y68" s="47">
        <v>1.0367999999999999</v>
      </c>
      <c r="Z68" s="47">
        <v>1.0146999999999999</v>
      </c>
      <c r="AA68" s="47">
        <v>1.0219</v>
      </c>
      <c r="AB68" s="47">
        <v>1.0335000000000001</v>
      </c>
      <c r="AC68" s="47">
        <v>1.0219</v>
      </c>
      <c r="AD68" s="47">
        <v>1.2049000000000001</v>
      </c>
      <c r="AE68" s="47">
        <v>0.82930000000000004</v>
      </c>
      <c r="AF68" s="47">
        <v>0.18909999999999999</v>
      </c>
      <c r="AG68" s="47">
        <v>1.341</v>
      </c>
      <c r="AH68" s="47">
        <v>1.0399</v>
      </c>
      <c r="AI68" s="47">
        <v>1.1254999999999999</v>
      </c>
      <c r="AJ68" s="47">
        <v>0.84760000000000002</v>
      </c>
      <c r="AK68" s="47">
        <v>1.0900000000000001</v>
      </c>
      <c r="AL68" s="47">
        <v>0.58050000000000002</v>
      </c>
      <c r="AM68" s="47">
        <v>1.0684</v>
      </c>
      <c r="AN68" s="47">
        <v>1.6361000000000001</v>
      </c>
      <c r="AO68" s="47">
        <v>0.16669999999999999</v>
      </c>
      <c r="AP68" s="47">
        <v>0.59450000000000003</v>
      </c>
      <c r="AQ68" s="47">
        <v>0.87070000000000003</v>
      </c>
      <c r="AR68" s="47">
        <v>1.1341000000000001</v>
      </c>
      <c r="AS68" s="47">
        <v>0.3695</v>
      </c>
      <c r="AT68" s="47">
        <v>0.16420000000000001</v>
      </c>
      <c r="AU68" s="47">
        <v>1.4460999999999999</v>
      </c>
      <c r="AV68" s="47">
        <v>1.6826000000000001</v>
      </c>
      <c r="AW68" s="47">
        <v>0.79290000000000005</v>
      </c>
      <c r="AX68" s="47">
        <v>0.34029999999999999</v>
      </c>
      <c r="AY68" s="47">
        <v>1.1697</v>
      </c>
      <c r="AZ68" s="47">
        <v>1.2943</v>
      </c>
      <c r="BA68" s="47">
        <v>0.80010000000000003</v>
      </c>
      <c r="BB68" s="47">
        <v>0.45279999999999998</v>
      </c>
      <c r="BC68" s="47">
        <v>1.2064999999999999</v>
      </c>
      <c r="BD68" s="47">
        <v>1.5410999999999999</v>
      </c>
      <c r="BE68" s="47">
        <v>0.30470000000000003</v>
      </c>
      <c r="BF68" s="47">
        <v>1.153</v>
      </c>
      <c r="BG68" s="47">
        <v>0.54600000000000004</v>
      </c>
      <c r="BH68" s="47">
        <v>0.45979999999999999</v>
      </c>
      <c r="BI68" s="47">
        <v>0.99950000000000006</v>
      </c>
      <c r="BJ68" s="47">
        <v>0.85970000000000002</v>
      </c>
      <c r="BK68" s="47">
        <v>0.52829999999999999</v>
      </c>
      <c r="BL68" s="47">
        <v>0.99580000000000002</v>
      </c>
      <c r="BM68" s="47">
        <v>1.9280999999999999</v>
      </c>
      <c r="BN68" s="47">
        <v>0</v>
      </c>
      <c r="BO68" s="47">
        <v>1.2995000000000001</v>
      </c>
      <c r="BP68" s="47">
        <v>2.2780999999999998</v>
      </c>
      <c r="BQ68" s="47">
        <v>0.66190000000000004</v>
      </c>
      <c r="BR68" s="47">
        <v>0.50690000000000002</v>
      </c>
      <c r="BS68" s="47">
        <v>1.8364</v>
      </c>
      <c r="BT68" s="47">
        <v>5.1700000000000003E-2</v>
      </c>
      <c r="BU68" s="47">
        <v>0.68530000000000002</v>
      </c>
    </row>
    <row r="69" spans="1:73">
      <c r="A69" t="s">
        <v>523</v>
      </c>
      <c r="B69" t="s">
        <v>517</v>
      </c>
      <c r="C69" t="s">
        <v>65</v>
      </c>
      <c r="D69">
        <v>68</v>
      </c>
      <c r="F69" s="47">
        <v>10.1046</v>
      </c>
      <c r="G69" s="47">
        <v>9.9990000000000006</v>
      </c>
      <c r="H69" s="47">
        <v>11.674300000000001</v>
      </c>
      <c r="I69" s="47">
        <v>9.2349999999999994</v>
      </c>
      <c r="J69" s="47">
        <v>9.9990000000000006</v>
      </c>
      <c r="K69" s="47">
        <v>10.208399999999999</v>
      </c>
      <c r="L69" s="47">
        <v>5.4779999999999998</v>
      </c>
      <c r="M69" s="47">
        <v>11.440799999999999</v>
      </c>
      <c r="N69" s="47">
        <v>8.7873000000000001</v>
      </c>
      <c r="O69" s="47">
        <v>10.798400000000001</v>
      </c>
      <c r="P69" s="47">
        <v>14.984400000000001</v>
      </c>
      <c r="Q69" s="47">
        <v>9.2848000000000006</v>
      </c>
      <c r="R69" s="47">
        <v>13.1473</v>
      </c>
      <c r="S69" s="47">
        <v>9.6047999999999991</v>
      </c>
      <c r="T69" s="47">
        <v>11.0566</v>
      </c>
      <c r="U69" s="47">
        <v>11.0122</v>
      </c>
      <c r="V69" s="47">
        <v>9.5198999999999998</v>
      </c>
      <c r="W69" s="47">
        <v>10.0527</v>
      </c>
      <c r="X69" s="47">
        <v>10.2057</v>
      </c>
      <c r="Y69" s="47">
        <v>9.2957999999999998</v>
      </c>
      <c r="Z69" s="47">
        <v>9.9406999999999996</v>
      </c>
      <c r="AA69" s="47">
        <v>10.2667</v>
      </c>
      <c r="AB69" s="47">
        <v>9.6115999999999993</v>
      </c>
      <c r="AC69" s="47">
        <v>10.2667</v>
      </c>
      <c r="AD69" s="47">
        <v>10.5884</v>
      </c>
      <c r="AE69" s="47">
        <v>11.2448</v>
      </c>
      <c r="AF69" s="47">
        <v>10.9809</v>
      </c>
      <c r="AG69" s="47">
        <v>11.090199999999999</v>
      </c>
      <c r="AH69" s="47">
        <v>10.091799999999999</v>
      </c>
      <c r="AI69" s="47">
        <v>12.6257</v>
      </c>
      <c r="AJ69" s="47">
        <v>8.2772000000000006</v>
      </c>
      <c r="AK69" s="47">
        <v>9.7782999999999998</v>
      </c>
      <c r="AL69" s="47">
        <v>9.3301999999999996</v>
      </c>
      <c r="AM69" s="47">
        <v>9.6611999999999991</v>
      </c>
      <c r="AN69" s="47">
        <v>9.2994000000000003</v>
      </c>
      <c r="AO69" s="47">
        <v>9.9626999999999999</v>
      </c>
      <c r="AP69" s="47">
        <v>9.6519999999999992</v>
      </c>
      <c r="AQ69" s="47">
        <v>10.3384</v>
      </c>
      <c r="AR69" s="47">
        <v>9.5985999999999994</v>
      </c>
      <c r="AS69" s="47">
        <v>10.9879</v>
      </c>
      <c r="AT69" s="47">
        <v>10.752599999999999</v>
      </c>
      <c r="AU69" s="47">
        <v>9.9182000000000006</v>
      </c>
      <c r="AV69" s="47">
        <v>9.6198999999999995</v>
      </c>
      <c r="AW69" s="47">
        <v>11.1592</v>
      </c>
      <c r="AX69" s="47">
        <v>9.6548999999999996</v>
      </c>
      <c r="AY69" s="47">
        <v>9.6656999999999993</v>
      </c>
      <c r="AZ69" s="47">
        <v>7.9433999999999996</v>
      </c>
      <c r="BA69" s="47">
        <v>11.826499999999999</v>
      </c>
      <c r="BB69" s="47">
        <v>10.108000000000001</v>
      </c>
      <c r="BC69" s="47">
        <v>10.388999999999999</v>
      </c>
      <c r="BD69" s="47">
        <v>10.041</v>
      </c>
      <c r="BE69" s="47">
        <v>10.747299999999999</v>
      </c>
      <c r="BF69" s="47">
        <v>8.5300999999999991</v>
      </c>
      <c r="BG69" s="47">
        <v>9.4545999999999992</v>
      </c>
      <c r="BH69" s="47">
        <v>9.8682999999999996</v>
      </c>
      <c r="BI69" s="47">
        <v>8.6996000000000002</v>
      </c>
      <c r="BJ69" s="47">
        <v>9.0588999999999995</v>
      </c>
      <c r="BK69" s="47">
        <v>9.9878</v>
      </c>
      <c r="BL69" s="47">
        <v>11.193099999999999</v>
      </c>
      <c r="BM69" s="47">
        <v>14.741199999999999</v>
      </c>
      <c r="BN69" s="47">
        <v>14.702299999999999</v>
      </c>
      <c r="BO69" s="47">
        <v>13.0778</v>
      </c>
      <c r="BP69" s="47">
        <v>15.1206</v>
      </c>
      <c r="BQ69" s="47">
        <v>12.3864</v>
      </c>
      <c r="BR69" s="47">
        <v>9.5854999999999997</v>
      </c>
      <c r="BS69" s="47">
        <v>9.6546000000000003</v>
      </c>
      <c r="BT69" s="47">
        <v>12.331099999999999</v>
      </c>
      <c r="BU69" s="47">
        <v>10.799799999999999</v>
      </c>
    </row>
    <row r="70" spans="1:73">
      <c r="A70" t="s">
        <v>523</v>
      </c>
      <c r="B70" t="s">
        <v>517</v>
      </c>
      <c r="C70" t="s">
        <v>506</v>
      </c>
      <c r="D70">
        <v>69</v>
      </c>
      <c r="F70" s="47">
        <v>27.250599999999999</v>
      </c>
      <c r="G70" s="47">
        <v>33.183999999999997</v>
      </c>
      <c r="H70" s="47">
        <v>31.2319</v>
      </c>
      <c r="I70" s="47">
        <v>21.485299999999999</v>
      </c>
      <c r="J70" s="47">
        <v>33.183999999999997</v>
      </c>
      <c r="K70" s="47">
        <v>24.8186</v>
      </c>
      <c r="L70" s="47">
        <v>21.6389</v>
      </c>
      <c r="M70" s="47">
        <v>27.8657</v>
      </c>
      <c r="N70" s="47">
        <v>27.1524</v>
      </c>
      <c r="O70" s="47">
        <v>27.677299999999999</v>
      </c>
      <c r="P70" s="47">
        <v>26.692</v>
      </c>
      <c r="Q70" s="47">
        <v>27.707699999999999</v>
      </c>
      <c r="R70" s="47">
        <v>26.3675</v>
      </c>
      <c r="S70" s="47">
        <v>27.7271</v>
      </c>
      <c r="T70" s="47">
        <v>26.559100000000001</v>
      </c>
      <c r="U70" s="47">
        <v>31.254899999999999</v>
      </c>
      <c r="V70" s="47">
        <v>23.689299999999999</v>
      </c>
      <c r="W70" s="47">
        <v>26.258600000000001</v>
      </c>
      <c r="X70" s="47">
        <v>28.601199999999999</v>
      </c>
      <c r="Y70" s="47">
        <v>28.67</v>
      </c>
      <c r="Z70" s="47">
        <v>29.7349</v>
      </c>
      <c r="AA70" s="47">
        <v>26.221800000000002</v>
      </c>
      <c r="AB70" s="47">
        <v>29.054400000000001</v>
      </c>
      <c r="AC70" s="47">
        <v>26.221800000000002</v>
      </c>
      <c r="AD70" s="47">
        <v>31.075800000000001</v>
      </c>
      <c r="AE70" s="47">
        <v>31.459399999999999</v>
      </c>
      <c r="AF70" s="47">
        <v>37.164099999999998</v>
      </c>
      <c r="AG70" s="47">
        <v>28.492999999999999</v>
      </c>
      <c r="AH70" s="47">
        <v>32.105499999999999</v>
      </c>
      <c r="AI70" s="47">
        <v>30.3001</v>
      </c>
      <c r="AJ70" s="47">
        <v>24.4617</v>
      </c>
      <c r="AK70" s="47">
        <v>23.482099999999999</v>
      </c>
      <c r="AL70" s="47">
        <v>29.0123</v>
      </c>
      <c r="AM70" s="47">
        <v>21.779199999999999</v>
      </c>
      <c r="AN70" s="47">
        <v>24.5213</v>
      </c>
      <c r="AO70" s="47">
        <v>22.2166</v>
      </c>
      <c r="AP70" s="47">
        <v>32.020899999999997</v>
      </c>
      <c r="AQ70" s="47">
        <v>24.024999999999999</v>
      </c>
      <c r="AR70" s="47">
        <v>26.239899999999999</v>
      </c>
      <c r="AS70" s="47">
        <v>26.276499999999999</v>
      </c>
      <c r="AT70" s="47">
        <v>34.645899999999997</v>
      </c>
      <c r="AU70" s="47">
        <v>25.934699999999999</v>
      </c>
      <c r="AV70" s="47">
        <v>30.1434</v>
      </c>
      <c r="AW70" s="47">
        <v>26.8447</v>
      </c>
      <c r="AX70" s="47">
        <v>36.856400000000001</v>
      </c>
      <c r="AY70" s="47">
        <v>26.144100000000002</v>
      </c>
      <c r="AZ70" s="47">
        <v>30.312999999999999</v>
      </c>
      <c r="BA70" s="47">
        <v>27.791599999999999</v>
      </c>
      <c r="BB70" s="47">
        <v>31.311900000000001</v>
      </c>
      <c r="BC70" s="47">
        <v>24.032900000000001</v>
      </c>
      <c r="BD70" s="47">
        <v>26.576599999999999</v>
      </c>
      <c r="BE70" s="47">
        <v>25.590399999999999</v>
      </c>
      <c r="BF70" s="47">
        <v>31.2986</v>
      </c>
      <c r="BG70" s="47">
        <v>26.584599999999998</v>
      </c>
      <c r="BH70" s="47">
        <v>32.5595</v>
      </c>
      <c r="BI70" s="47">
        <v>24.163599999999999</v>
      </c>
      <c r="BJ70" s="47">
        <v>27.755500000000001</v>
      </c>
      <c r="BK70" s="47">
        <v>27.541399999999999</v>
      </c>
      <c r="BL70" s="47">
        <v>27.351400000000002</v>
      </c>
      <c r="BM70" s="47">
        <v>24.885400000000001</v>
      </c>
      <c r="BN70" s="47">
        <v>44.412399999999998</v>
      </c>
      <c r="BO70" s="47">
        <v>25.538599999999999</v>
      </c>
      <c r="BP70" s="47">
        <v>27.535900000000002</v>
      </c>
      <c r="BQ70" s="47">
        <v>25.973600000000001</v>
      </c>
      <c r="BR70" s="47">
        <v>31.2942</v>
      </c>
      <c r="BS70" s="47">
        <v>25.142700000000001</v>
      </c>
      <c r="BT70" s="47">
        <v>42.971899999999998</v>
      </c>
      <c r="BU70" s="47">
        <v>24.508199999999999</v>
      </c>
    </row>
    <row r="71" spans="1:73">
      <c r="A71" t="s">
        <v>523</v>
      </c>
      <c r="B71" t="s">
        <v>517</v>
      </c>
      <c r="C71" t="s">
        <v>507</v>
      </c>
      <c r="D71">
        <v>70</v>
      </c>
      <c r="F71" s="47">
        <v>24.604600000000001</v>
      </c>
      <c r="G71" s="47">
        <v>28.7639</v>
      </c>
      <c r="H71" s="47">
        <v>27.067399999999999</v>
      </c>
      <c r="I71" s="47">
        <v>20.1328</v>
      </c>
      <c r="J71" s="47">
        <v>28.7639</v>
      </c>
      <c r="K71" s="47">
        <v>22.723299999999998</v>
      </c>
      <c r="L71" s="47">
        <v>17.322399999999998</v>
      </c>
      <c r="M71" s="47">
        <v>25.103999999999999</v>
      </c>
      <c r="N71" s="47">
        <v>24.637499999999999</v>
      </c>
      <c r="O71" s="47">
        <v>25.276299999999999</v>
      </c>
      <c r="P71" s="47">
        <v>23.168500000000002</v>
      </c>
      <c r="Q71" s="47">
        <v>25.033000000000001</v>
      </c>
      <c r="R71" s="47">
        <v>23.811499999999999</v>
      </c>
      <c r="S71" s="47">
        <v>24.486799999999999</v>
      </c>
      <c r="T71" s="47">
        <v>24.727900000000002</v>
      </c>
      <c r="U71" s="47">
        <v>27.276599999999998</v>
      </c>
      <c r="V71" s="47">
        <v>20.9694</v>
      </c>
      <c r="W71" s="47">
        <v>23.524999999999999</v>
      </c>
      <c r="X71" s="47">
        <v>25.794499999999999</v>
      </c>
      <c r="Y71" s="47">
        <v>24.2544</v>
      </c>
      <c r="Z71" s="47">
        <v>22.209900000000001</v>
      </c>
      <c r="AA71" s="47">
        <v>25.2746</v>
      </c>
      <c r="AB71" s="47">
        <v>23.305900000000001</v>
      </c>
      <c r="AC71" s="47">
        <v>25.2746</v>
      </c>
      <c r="AD71" s="47">
        <v>24.633099999999999</v>
      </c>
      <c r="AE71" s="47">
        <v>29.143899999999999</v>
      </c>
      <c r="AF71" s="47">
        <v>31.630800000000001</v>
      </c>
      <c r="AG71" s="47">
        <v>25.305900000000001</v>
      </c>
      <c r="AH71" s="47">
        <v>26.4377</v>
      </c>
      <c r="AI71" s="47">
        <v>27.9922</v>
      </c>
      <c r="AJ71" s="47">
        <v>20.1875</v>
      </c>
      <c r="AK71" s="47">
        <v>21.217500000000001</v>
      </c>
      <c r="AL71" s="47">
        <v>24.8262</v>
      </c>
      <c r="AM71" s="47">
        <v>19.223800000000001</v>
      </c>
      <c r="AN71" s="47">
        <v>22.305700000000002</v>
      </c>
      <c r="AO71" s="47">
        <v>19.243200000000002</v>
      </c>
      <c r="AP71" s="47">
        <v>27.539200000000001</v>
      </c>
      <c r="AQ71" s="47">
        <v>21.6097</v>
      </c>
      <c r="AR71" s="47">
        <v>24.278199999999998</v>
      </c>
      <c r="AS71" s="47">
        <v>22.608000000000001</v>
      </c>
      <c r="AT71" s="47">
        <v>30.184699999999999</v>
      </c>
      <c r="AU71" s="47">
        <v>23.918299999999999</v>
      </c>
      <c r="AV71" s="47">
        <v>24.744199999999999</v>
      </c>
      <c r="AW71" s="47">
        <v>26.6601</v>
      </c>
      <c r="AX71" s="47">
        <v>26.966200000000001</v>
      </c>
      <c r="AY71" s="47">
        <v>21.750599999999999</v>
      </c>
      <c r="AZ71" s="47">
        <v>22.4649</v>
      </c>
      <c r="BA71" s="47">
        <v>23.966200000000001</v>
      </c>
      <c r="BB71" s="47">
        <v>29.608599999999999</v>
      </c>
      <c r="BC71" s="47">
        <v>23.251200000000001</v>
      </c>
      <c r="BD71" s="47">
        <v>25.351700000000001</v>
      </c>
      <c r="BE71" s="47">
        <v>25.202200000000001</v>
      </c>
      <c r="BF71" s="47">
        <v>22.718900000000001</v>
      </c>
      <c r="BG71" s="47">
        <v>25.828099999999999</v>
      </c>
      <c r="BH71" s="47">
        <v>27.824000000000002</v>
      </c>
      <c r="BI71" s="47">
        <v>22.735700000000001</v>
      </c>
      <c r="BJ71" s="47">
        <v>24.5519</v>
      </c>
      <c r="BK71" s="47">
        <v>25.8705</v>
      </c>
      <c r="BL71" s="47">
        <v>23.886800000000001</v>
      </c>
      <c r="BM71" s="47">
        <v>23.7576</v>
      </c>
      <c r="BN71" s="47">
        <v>46.648800000000001</v>
      </c>
      <c r="BO71" s="47">
        <v>22.720600000000001</v>
      </c>
      <c r="BP71" s="47">
        <v>24.184899999999999</v>
      </c>
      <c r="BQ71" s="47">
        <v>23.6952</v>
      </c>
      <c r="BR71" s="47">
        <v>26.783899999999999</v>
      </c>
      <c r="BS71" s="47">
        <v>22.6416</v>
      </c>
      <c r="BT71" s="47">
        <v>33.911799999999999</v>
      </c>
      <c r="BU71" s="47">
        <v>22.782399999999999</v>
      </c>
    </row>
    <row r="72" spans="1:73">
      <c r="A72" t="s">
        <v>524</v>
      </c>
      <c r="B72" t="s">
        <v>504</v>
      </c>
      <c r="C72" t="s">
        <v>0</v>
      </c>
      <c r="D72">
        <v>1</v>
      </c>
      <c r="F72" s="47">
        <v>9481.1291999999994</v>
      </c>
      <c r="G72" s="47">
        <v>3685.5167000000001</v>
      </c>
      <c r="H72" s="47">
        <v>2691.6547999999998</v>
      </c>
      <c r="I72" s="47">
        <v>3103.9578000000001</v>
      </c>
      <c r="J72" s="47">
        <v>3685.5167000000001</v>
      </c>
      <c r="K72" s="47">
        <v>5795.6126000000004</v>
      </c>
      <c r="L72" s="47">
        <v>543.05110000000002</v>
      </c>
      <c r="M72" s="47">
        <v>8938.0781999999999</v>
      </c>
      <c r="N72" s="47">
        <v>2927.1669000000002</v>
      </c>
      <c r="O72" s="47">
        <v>3938.7451000000001</v>
      </c>
      <c r="P72" s="47">
        <v>2615.2172</v>
      </c>
      <c r="Q72" s="47">
        <v>5273.3962000000001</v>
      </c>
      <c r="R72" s="47">
        <v>4207.7330000000002</v>
      </c>
      <c r="S72" s="47">
        <v>6678.1549999999997</v>
      </c>
      <c r="T72" s="47">
        <v>2802.9742000000001</v>
      </c>
      <c r="U72" s="47">
        <v>4662.1845000000003</v>
      </c>
      <c r="V72" s="47">
        <v>4818.9448000000002</v>
      </c>
      <c r="W72" s="47">
        <v>3197.0029</v>
      </c>
      <c r="X72" s="47">
        <v>6284.1262999999999</v>
      </c>
      <c r="Y72" s="47">
        <v>3191.4092000000001</v>
      </c>
      <c r="Z72" s="47">
        <v>2251.3072999999999</v>
      </c>
      <c r="AA72" s="47">
        <v>4038.4126999999999</v>
      </c>
      <c r="AB72" s="47">
        <v>5442.7165999999997</v>
      </c>
      <c r="AC72" s="47">
        <v>4038.4126999999999</v>
      </c>
      <c r="AD72" s="47">
        <v>3181.5390000000002</v>
      </c>
      <c r="AE72" s="47">
        <v>1480.6455000000001</v>
      </c>
      <c r="AF72" s="47">
        <v>1870.1433999999999</v>
      </c>
      <c r="AG72" s="47">
        <v>2792.0410999999999</v>
      </c>
      <c r="AH72" s="47">
        <v>3249.4115000000002</v>
      </c>
      <c r="AI72" s="47">
        <v>1412.7728999999999</v>
      </c>
      <c r="AJ72" s="47">
        <v>2261.1776</v>
      </c>
      <c r="AK72" s="47">
        <v>2557.7671999999998</v>
      </c>
      <c r="AL72" s="47">
        <v>1815.3733</v>
      </c>
      <c r="AM72" s="47">
        <v>3003.5715</v>
      </c>
      <c r="AN72" s="47">
        <v>3428.7435</v>
      </c>
      <c r="AO72" s="47">
        <v>1390.2012</v>
      </c>
      <c r="AP72" s="47">
        <v>1292.5246999999999</v>
      </c>
      <c r="AQ72" s="47">
        <v>1904.4782</v>
      </c>
      <c r="AR72" s="47">
        <v>2387.3490000000002</v>
      </c>
      <c r="AS72" s="47">
        <v>809.65390000000002</v>
      </c>
      <c r="AT72" s="47">
        <v>2392.9919</v>
      </c>
      <c r="AU72" s="47">
        <v>3891.1343999999999</v>
      </c>
      <c r="AV72" s="47">
        <v>4290.8059999999996</v>
      </c>
      <c r="AW72" s="47">
        <v>1993.3203000000001</v>
      </c>
      <c r="AX72" s="47">
        <v>2082.6882000000001</v>
      </c>
      <c r="AY72" s="47">
        <v>3360.0282999999999</v>
      </c>
      <c r="AZ72" s="47">
        <v>3632.7795999999998</v>
      </c>
      <c r="BA72" s="47">
        <v>1809.9369999999999</v>
      </c>
      <c r="BB72" s="47">
        <v>1602.8284000000001</v>
      </c>
      <c r="BC72" s="47">
        <v>2435.5841999999998</v>
      </c>
      <c r="BD72" s="47">
        <v>3045.3753999999999</v>
      </c>
      <c r="BE72" s="47">
        <v>993.03719999999998</v>
      </c>
      <c r="BF72" s="47">
        <v>2521.0844000000002</v>
      </c>
      <c r="BG72" s="47">
        <v>2752.3119000000002</v>
      </c>
      <c r="BH72" s="47">
        <v>3329.6666</v>
      </c>
      <c r="BI72" s="47">
        <v>1943.7295999999999</v>
      </c>
      <c r="BJ72" s="47">
        <v>4765.1261999999997</v>
      </c>
      <c r="BK72" s="47">
        <v>508.27010000000001</v>
      </c>
      <c r="BL72" s="47">
        <v>2921.6322</v>
      </c>
      <c r="BM72" s="47">
        <v>1286.1007999999999</v>
      </c>
      <c r="BN72" s="47">
        <v>355.8501</v>
      </c>
      <c r="BO72" s="47">
        <v>3851.8829000000001</v>
      </c>
      <c r="BP72" s="47">
        <v>1913.0289</v>
      </c>
      <c r="BQ72" s="47">
        <v>2294.7040999999999</v>
      </c>
      <c r="BR72" s="47">
        <v>3340.4845</v>
      </c>
      <c r="BS72" s="47">
        <v>3337.6705999999999</v>
      </c>
      <c r="BT72" s="47">
        <v>345.03219999999999</v>
      </c>
      <c r="BU72" s="47">
        <v>2457.942</v>
      </c>
    </row>
    <row r="73" spans="1:73">
      <c r="A73" t="s">
        <v>524</v>
      </c>
      <c r="B73" t="s">
        <v>504</v>
      </c>
      <c r="C73" t="s">
        <v>1</v>
      </c>
      <c r="D73">
        <v>2</v>
      </c>
      <c r="F73" s="47">
        <v>412.1585</v>
      </c>
      <c r="G73" s="47">
        <v>65.121600000000001</v>
      </c>
      <c r="H73" s="47">
        <v>121.73399999999999</v>
      </c>
      <c r="I73" s="47">
        <v>225.30279999999999</v>
      </c>
      <c r="J73" s="47">
        <v>65.121600000000001</v>
      </c>
      <c r="K73" s="47">
        <v>347.0369</v>
      </c>
      <c r="L73" s="47">
        <v>12.6928</v>
      </c>
      <c r="M73" s="47">
        <v>399.46570000000003</v>
      </c>
      <c r="N73" s="47">
        <v>86.127499999999998</v>
      </c>
      <c r="O73" s="47">
        <v>180.67590000000001</v>
      </c>
      <c r="P73" s="47">
        <v>145.3552</v>
      </c>
      <c r="Q73" s="47">
        <v>172.93469999999999</v>
      </c>
      <c r="R73" s="47">
        <v>239.22380000000001</v>
      </c>
      <c r="S73" s="47">
        <v>243.2191</v>
      </c>
      <c r="T73" s="47">
        <v>168.93940000000001</v>
      </c>
      <c r="U73" s="47">
        <v>122.92100000000001</v>
      </c>
      <c r="V73" s="47">
        <v>289.23750000000001</v>
      </c>
      <c r="W73" s="47">
        <v>170.82759999999999</v>
      </c>
      <c r="X73" s="47">
        <v>241.33090000000001</v>
      </c>
      <c r="Y73" s="47">
        <v>157.10740000000001</v>
      </c>
      <c r="Z73" s="47">
        <v>76.4816</v>
      </c>
      <c r="AA73" s="47">
        <v>178.56960000000001</v>
      </c>
      <c r="AB73" s="47">
        <v>233.589</v>
      </c>
      <c r="AC73" s="47">
        <v>178.56960000000001</v>
      </c>
      <c r="AD73" s="47">
        <v>112.965</v>
      </c>
      <c r="AE73" s="47">
        <v>9.9559999999999995</v>
      </c>
      <c r="AF73" s="47">
        <v>34.443600000000004</v>
      </c>
      <c r="AG73" s="47">
        <v>88.477400000000003</v>
      </c>
      <c r="AH73" s="47">
        <v>70.635099999999994</v>
      </c>
      <c r="AI73" s="47">
        <v>52.285899999999998</v>
      </c>
      <c r="AJ73" s="47">
        <v>120.62390000000001</v>
      </c>
      <c r="AK73" s="47">
        <v>168.61349999999999</v>
      </c>
      <c r="AL73" s="47">
        <v>30.678000000000001</v>
      </c>
      <c r="AM73" s="47">
        <v>258.55939999999998</v>
      </c>
      <c r="AN73" s="47">
        <v>172.584</v>
      </c>
      <c r="AO73" s="47">
        <v>116.65349999999999</v>
      </c>
      <c r="AP73" s="47">
        <v>16.570599999999999</v>
      </c>
      <c r="AQ73" s="47">
        <v>154.25710000000001</v>
      </c>
      <c r="AR73" s="47">
        <v>112.81959999999999</v>
      </c>
      <c r="AS73" s="47">
        <v>58.008000000000003</v>
      </c>
      <c r="AT73" s="47">
        <v>48.551099999999998</v>
      </c>
      <c r="AU73" s="47">
        <v>192.77979999999999</v>
      </c>
      <c r="AV73" s="47">
        <v>130.39949999999999</v>
      </c>
      <c r="AW73" s="47">
        <v>110.9314</v>
      </c>
      <c r="AX73" s="47">
        <v>49.523200000000003</v>
      </c>
      <c r="AY73" s="47">
        <v>184.06569999999999</v>
      </c>
      <c r="AZ73" s="47">
        <v>127.2787</v>
      </c>
      <c r="BA73" s="47">
        <v>106.3103</v>
      </c>
      <c r="BB73" s="47">
        <v>15.5984</v>
      </c>
      <c r="BC73" s="47">
        <v>162.97120000000001</v>
      </c>
      <c r="BD73" s="47">
        <v>115.9404</v>
      </c>
      <c r="BE73" s="47">
        <v>62.629199999999997</v>
      </c>
      <c r="BF73" s="47">
        <v>73.918199999999999</v>
      </c>
      <c r="BG73" s="47">
        <v>99.016499999999994</v>
      </c>
      <c r="BH73" s="47">
        <v>57.878</v>
      </c>
      <c r="BI73" s="47">
        <v>115.05670000000001</v>
      </c>
      <c r="BJ73" s="47">
        <v>149.98840000000001</v>
      </c>
      <c r="BK73" s="47">
        <v>22.946300000000001</v>
      </c>
      <c r="BL73" s="47">
        <v>159.67080000000001</v>
      </c>
      <c r="BM73" s="47">
        <v>79.552999999999997</v>
      </c>
      <c r="BN73" s="47">
        <v>7.2436999999999996</v>
      </c>
      <c r="BO73" s="47">
        <v>231.9802</v>
      </c>
      <c r="BP73" s="47">
        <v>93.230699999999999</v>
      </c>
      <c r="BQ73" s="47">
        <v>145.9932</v>
      </c>
      <c r="BR73" s="47">
        <v>61.605899999999998</v>
      </c>
      <c r="BS73" s="47">
        <v>181.61320000000001</v>
      </c>
      <c r="BT73" s="47">
        <v>3.5156999999999998</v>
      </c>
      <c r="BU73" s="47">
        <v>165.4237</v>
      </c>
    </row>
    <row r="74" spans="1:73">
      <c r="A74" t="s">
        <v>524</v>
      </c>
      <c r="B74" t="s">
        <v>504</v>
      </c>
      <c r="C74" t="s">
        <v>505</v>
      </c>
      <c r="D74">
        <v>3</v>
      </c>
      <c r="F74" s="47">
        <v>13671.2441</v>
      </c>
      <c r="G74" s="47">
        <v>4737.3575000000001</v>
      </c>
      <c r="H74" s="47">
        <v>3913.5335</v>
      </c>
      <c r="I74" s="47">
        <v>5020.3531000000003</v>
      </c>
      <c r="J74" s="47">
        <v>4737.3575000000001</v>
      </c>
      <c r="K74" s="47">
        <v>8933.8865000000005</v>
      </c>
      <c r="L74" s="47">
        <v>600.97400000000005</v>
      </c>
      <c r="M74" s="47">
        <v>13070.27</v>
      </c>
      <c r="N74" s="47">
        <v>2933.8346999999999</v>
      </c>
      <c r="O74" s="47">
        <v>5225.9417000000003</v>
      </c>
      <c r="P74" s="47">
        <v>5511.4677000000001</v>
      </c>
      <c r="Q74" s="47">
        <v>5841.2624999999998</v>
      </c>
      <c r="R74" s="47">
        <v>7829.9814999999999</v>
      </c>
      <c r="S74" s="47">
        <v>8442.5766999999996</v>
      </c>
      <c r="T74" s="47">
        <v>5228.6673000000001</v>
      </c>
      <c r="U74" s="47">
        <v>6907.7577000000001</v>
      </c>
      <c r="V74" s="47">
        <v>6763.4863999999998</v>
      </c>
      <c r="W74" s="47">
        <v>3225.6369</v>
      </c>
      <c r="X74" s="47">
        <v>10445.607099999999</v>
      </c>
      <c r="Y74" s="47">
        <v>7993.4440999999997</v>
      </c>
      <c r="Z74" s="47">
        <v>2823.8031999999998</v>
      </c>
      <c r="AA74" s="47">
        <v>2853.9967000000001</v>
      </c>
      <c r="AB74" s="47">
        <v>10817.247300000001</v>
      </c>
      <c r="AC74" s="47">
        <v>2853.9967000000001</v>
      </c>
      <c r="AD74" s="47">
        <v>6257.1840000000002</v>
      </c>
      <c r="AE74" s="47">
        <v>650.57370000000003</v>
      </c>
      <c r="AF74" s="47">
        <v>2338.3449999999998</v>
      </c>
      <c r="AG74" s="47">
        <v>4569.4126999999999</v>
      </c>
      <c r="AH74" s="47">
        <v>4125.3661000000002</v>
      </c>
      <c r="AI74" s="47">
        <v>2782.3915999999999</v>
      </c>
      <c r="AJ74" s="47">
        <v>4560.0634</v>
      </c>
      <c r="AK74" s="47">
        <v>2203.4229999999998</v>
      </c>
      <c r="AL74" s="47">
        <v>2399.0124999999998</v>
      </c>
      <c r="AM74" s="47">
        <v>4364.4739</v>
      </c>
      <c r="AN74" s="47">
        <v>4317.2106000000003</v>
      </c>
      <c r="AO74" s="47">
        <v>2446.2757999999999</v>
      </c>
      <c r="AP74" s="47">
        <v>1318.0327</v>
      </c>
      <c r="AQ74" s="47">
        <v>1907.6042</v>
      </c>
      <c r="AR74" s="47">
        <v>2208.4000999999998</v>
      </c>
      <c r="AS74" s="47">
        <v>1017.2368</v>
      </c>
      <c r="AT74" s="47">
        <v>3419.3247999999999</v>
      </c>
      <c r="AU74" s="47">
        <v>7026.2822999999999</v>
      </c>
      <c r="AV74" s="47">
        <v>6234.1765999999998</v>
      </c>
      <c r="AW74" s="47">
        <v>4211.4305000000004</v>
      </c>
      <c r="AX74" s="47">
        <v>3598.0331999999999</v>
      </c>
      <c r="AY74" s="47">
        <v>7219.2141000000001</v>
      </c>
      <c r="AZ74" s="47">
        <v>6424.8633</v>
      </c>
      <c r="BA74" s="47">
        <v>4392.384</v>
      </c>
      <c r="BB74" s="47">
        <v>1139.3243</v>
      </c>
      <c r="BC74" s="47">
        <v>1714.6723999999999</v>
      </c>
      <c r="BD74" s="47">
        <v>2017.7134000000001</v>
      </c>
      <c r="BE74" s="47">
        <v>836.28330000000005</v>
      </c>
      <c r="BF74" s="47">
        <v>4096.0285000000003</v>
      </c>
      <c r="BG74" s="47">
        <v>1745.2339999999999</v>
      </c>
      <c r="BH74" s="47">
        <v>3933.7658999999999</v>
      </c>
      <c r="BI74" s="47">
        <v>1907.4965999999999</v>
      </c>
      <c r="BJ74" s="47">
        <v>5278.1055999999999</v>
      </c>
      <c r="BK74" s="47">
        <v>563.15689999999995</v>
      </c>
      <c r="BL74" s="47">
        <v>6721.2187999999996</v>
      </c>
      <c r="BM74" s="47">
        <v>1108.7627</v>
      </c>
      <c r="BN74" s="47">
        <v>803.59159999999997</v>
      </c>
      <c r="BO74" s="47">
        <v>7026.3899000000001</v>
      </c>
      <c r="BP74" s="47">
        <v>3164.4711000000002</v>
      </c>
      <c r="BQ74" s="47">
        <v>4665.5104000000001</v>
      </c>
      <c r="BR74" s="47">
        <v>4214.1442999999999</v>
      </c>
      <c r="BS74" s="47">
        <v>4228.4323999999997</v>
      </c>
      <c r="BT74" s="47">
        <v>523.21320000000003</v>
      </c>
      <c r="BU74" s="47">
        <v>4705.4540999999999</v>
      </c>
    </row>
    <row r="75" spans="1:73">
      <c r="A75" t="s">
        <v>524</v>
      </c>
      <c r="B75" t="s">
        <v>504</v>
      </c>
      <c r="C75" t="s">
        <v>74</v>
      </c>
      <c r="D75">
        <v>4</v>
      </c>
      <c r="F75" s="47">
        <v>1015.3166</v>
      </c>
      <c r="G75" s="47">
        <v>174.62270000000001</v>
      </c>
      <c r="H75" s="47">
        <v>290.4126</v>
      </c>
      <c r="I75" s="47">
        <v>550.28120000000001</v>
      </c>
      <c r="J75" s="47">
        <v>174.62270000000001</v>
      </c>
      <c r="K75" s="47">
        <v>840.69380000000001</v>
      </c>
      <c r="L75" s="47">
        <v>39.9009</v>
      </c>
      <c r="M75" s="47">
        <v>975.41560000000004</v>
      </c>
      <c r="N75" s="47">
        <v>145.6455</v>
      </c>
      <c r="O75" s="47">
        <v>399.73610000000002</v>
      </c>
      <c r="P75" s="47">
        <v>469.935</v>
      </c>
      <c r="Q75" s="47">
        <v>347.79809999999998</v>
      </c>
      <c r="R75" s="47">
        <v>667.51850000000002</v>
      </c>
      <c r="S75" s="47">
        <v>490.4511</v>
      </c>
      <c r="T75" s="47">
        <v>524.86540000000002</v>
      </c>
      <c r="U75" s="47">
        <v>418.46210000000002</v>
      </c>
      <c r="V75" s="47">
        <v>596.85450000000003</v>
      </c>
      <c r="W75" s="47">
        <v>285.5752</v>
      </c>
      <c r="X75" s="47">
        <v>729.7414</v>
      </c>
      <c r="Y75" s="47">
        <v>456.53919999999999</v>
      </c>
      <c r="Z75" s="47">
        <v>177.09209999999999</v>
      </c>
      <c r="AA75" s="47">
        <v>381.68520000000001</v>
      </c>
      <c r="AB75" s="47">
        <v>633.63130000000001</v>
      </c>
      <c r="AC75" s="47">
        <v>381.68520000000001</v>
      </c>
      <c r="AD75" s="47">
        <v>348.077</v>
      </c>
      <c r="AE75" s="47">
        <v>70.385000000000005</v>
      </c>
      <c r="AF75" s="47">
        <v>77.015000000000001</v>
      </c>
      <c r="AG75" s="47">
        <v>341.44709999999998</v>
      </c>
      <c r="AH75" s="47">
        <v>182.60939999999999</v>
      </c>
      <c r="AI75" s="47">
        <v>235.8526</v>
      </c>
      <c r="AJ75" s="47">
        <v>285.55430000000001</v>
      </c>
      <c r="AK75" s="47">
        <v>311.30020000000002</v>
      </c>
      <c r="AL75" s="47">
        <v>97.607699999999994</v>
      </c>
      <c r="AM75" s="47">
        <v>499.24680000000001</v>
      </c>
      <c r="AN75" s="47">
        <v>307.8417</v>
      </c>
      <c r="AO75" s="47">
        <v>289.01280000000003</v>
      </c>
      <c r="AP75" s="47">
        <v>55.732199999999999</v>
      </c>
      <c r="AQ75" s="47">
        <v>229.84299999999999</v>
      </c>
      <c r="AR75" s="47">
        <v>164.12780000000001</v>
      </c>
      <c r="AS75" s="47">
        <v>121.4474</v>
      </c>
      <c r="AT75" s="47">
        <v>118.8905</v>
      </c>
      <c r="AU75" s="47">
        <v>610.85090000000002</v>
      </c>
      <c r="AV75" s="47">
        <v>326.32339999999999</v>
      </c>
      <c r="AW75" s="47">
        <v>403.41809999999998</v>
      </c>
      <c r="AX75" s="47">
        <v>109.9075</v>
      </c>
      <c r="AY75" s="47">
        <v>523.72389999999996</v>
      </c>
      <c r="AZ75" s="47">
        <v>272.32350000000002</v>
      </c>
      <c r="BA75" s="47">
        <v>361.30790000000002</v>
      </c>
      <c r="BB75" s="47">
        <v>64.715199999999996</v>
      </c>
      <c r="BC75" s="47">
        <v>316.97000000000003</v>
      </c>
      <c r="BD75" s="47">
        <v>218.1277</v>
      </c>
      <c r="BE75" s="47">
        <v>163.55760000000001</v>
      </c>
      <c r="BF75" s="47">
        <v>146.48410000000001</v>
      </c>
      <c r="BG75" s="47">
        <v>201.31399999999999</v>
      </c>
      <c r="BH75" s="47">
        <v>131.6146</v>
      </c>
      <c r="BI75" s="47">
        <v>216.18350000000001</v>
      </c>
      <c r="BJ75" s="47">
        <v>273.85289999999998</v>
      </c>
      <c r="BK75" s="47">
        <v>73.9452</v>
      </c>
      <c r="BL75" s="47">
        <v>487.14729999999997</v>
      </c>
      <c r="BM75" s="47">
        <v>180.37119999999999</v>
      </c>
      <c r="BN75" s="47">
        <v>43.008099999999999</v>
      </c>
      <c r="BO75" s="47">
        <v>624.51030000000003</v>
      </c>
      <c r="BP75" s="47">
        <v>216.59819999999999</v>
      </c>
      <c r="BQ75" s="47">
        <v>450.92020000000002</v>
      </c>
      <c r="BR75" s="47">
        <v>142.3407</v>
      </c>
      <c r="BS75" s="47">
        <v>348.11040000000003</v>
      </c>
      <c r="BT75" s="47">
        <v>32.281999999999996</v>
      </c>
      <c r="BU75" s="47">
        <v>492.58339999999998</v>
      </c>
    </row>
    <row r="76" spans="1:73">
      <c r="A76" t="s">
        <v>524</v>
      </c>
      <c r="B76" t="s">
        <v>504</v>
      </c>
      <c r="C76" t="s">
        <v>65</v>
      </c>
      <c r="D76">
        <v>5</v>
      </c>
      <c r="F76" s="47">
        <v>3278.2442000000001</v>
      </c>
      <c r="G76" s="47">
        <v>1881.0817</v>
      </c>
      <c r="H76" s="47">
        <v>607.14880000000005</v>
      </c>
      <c r="I76" s="47">
        <v>790.01369999999997</v>
      </c>
      <c r="J76" s="47">
        <v>1881.0817</v>
      </c>
      <c r="K76" s="47">
        <v>1397.1624999999999</v>
      </c>
      <c r="L76" s="47">
        <v>1275.2190000000001</v>
      </c>
      <c r="M76" s="47">
        <v>2003.0252</v>
      </c>
      <c r="N76" s="47">
        <v>1893.4737</v>
      </c>
      <c r="O76" s="47">
        <v>829.01070000000004</v>
      </c>
      <c r="P76" s="47">
        <v>555.75980000000004</v>
      </c>
      <c r="Q76" s="47">
        <v>2393.7837</v>
      </c>
      <c r="R76" s="47">
        <v>884.46050000000002</v>
      </c>
      <c r="S76" s="47">
        <v>2656.1491999999998</v>
      </c>
      <c r="T76" s="47">
        <v>622.09500000000003</v>
      </c>
      <c r="U76" s="47">
        <v>1049.5278000000001</v>
      </c>
      <c r="V76" s="47">
        <v>2228.7163999999998</v>
      </c>
      <c r="W76" s="47">
        <v>1492.5772999999999</v>
      </c>
      <c r="X76" s="47">
        <v>1785.6668999999999</v>
      </c>
      <c r="Y76" s="47">
        <v>922.00660000000005</v>
      </c>
      <c r="Z76" s="47">
        <v>801.06399999999996</v>
      </c>
      <c r="AA76" s="47">
        <v>1555.1736000000001</v>
      </c>
      <c r="AB76" s="47">
        <v>1723.0706</v>
      </c>
      <c r="AC76" s="47">
        <v>1555.1736000000001</v>
      </c>
      <c r="AD76" s="47">
        <v>786.02499999999998</v>
      </c>
      <c r="AE76" s="47">
        <v>263.50279999999998</v>
      </c>
      <c r="AF76" s="47">
        <v>598.52459999999996</v>
      </c>
      <c r="AG76" s="47">
        <v>451.00319999999999</v>
      </c>
      <c r="AH76" s="47">
        <v>838.91409999999996</v>
      </c>
      <c r="AI76" s="47">
        <v>210.61369999999999</v>
      </c>
      <c r="AJ76" s="47">
        <v>937.04560000000004</v>
      </c>
      <c r="AK76" s="47">
        <v>1291.6708000000001</v>
      </c>
      <c r="AL76" s="47">
        <v>1282.5571</v>
      </c>
      <c r="AM76" s="47">
        <v>946.15930000000003</v>
      </c>
      <c r="AN76" s="47">
        <v>1817.2351000000001</v>
      </c>
      <c r="AO76" s="47">
        <v>411.48129999999998</v>
      </c>
      <c r="AP76" s="47">
        <v>906.30219999999997</v>
      </c>
      <c r="AQ76" s="47">
        <v>586.27509999999995</v>
      </c>
      <c r="AR76" s="47">
        <v>1263.7541000000001</v>
      </c>
      <c r="AS76" s="47">
        <v>228.82320000000001</v>
      </c>
      <c r="AT76" s="47">
        <v>974.77959999999996</v>
      </c>
      <c r="AU76" s="47">
        <v>810.88729999999998</v>
      </c>
      <c r="AV76" s="47">
        <v>1392.3951999999999</v>
      </c>
      <c r="AW76" s="47">
        <v>393.27179999999998</v>
      </c>
      <c r="AX76" s="47">
        <v>944.23900000000003</v>
      </c>
      <c r="AY76" s="47">
        <v>778.83159999999998</v>
      </c>
      <c r="AZ76" s="47">
        <v>1321.1774</v>
      </c>
      <c r="BA76" s="47">
        <v>401.89319999999998</v>
      </c>
      <c r="BB76" s="47">
        <v>936.84280000000001</v>
      </c>
      <c r="BC76" s="47">
        <v>618.33079999999995</v>
      </c>
      <c r="BD76" s="47">
        <v>1334.9718</v>
      </c>
      <c r="BE76" s="47">
        <v>220.20179999999999</v>
      </c>
      <c r="BF76" s="47">
        <v>1105.1059</v>
      </c>
      <c r="BG76" s="47">
        <v>1288.6777999999999</v>
      </c>
      <c r="BH76" s="47">
        <v>1795.4386</v>
      </c>
      <c r="BI76" s="47">
        <v>598.34500000000003</v>
      </c>
      <c r="BJ76" s="47">
        <v>2271.5846000000001</v>
      </c>
      <c r="BK76" s="47">
        <v>122.1991</v>
      </c>
      <c r="BL76" s="47">
        <v>617.96469999999999</v>
      </c>
      <c r="BM76" s="47">
        <v>266.49579999999997</v>
      </c>
      <c r="BN76" s="47">
        <v>85.643100000000004</v>
      </c>
      <c r="BO76" s="47">
        <v>798.81740000000002</v>
      </c>
      <c r="BP76" s="47">
        <v>384.56459999999998</v>
      </c>
      <c r="BQ76" s="47">
        <v>499.89589999999998</v>
      </c>
      <c r="BR76" s="47">
        <v>1800.3870999999999</v>
      </c>
      <c r="BS76" s="47">
        <v>855.76210000000003</v>
      </c>
      <c r="BT76" s="47">
        <v>80.694599999999994</v>
      </c>
      <c r="BU76" s="47">
        <v>541.40030000000002</v>
      </c>
    </row>
    <row r="77" spans="1:73">
      <c r="A77" t="s">
        <v>524</v>
      </c>
      <c r="B77" t="s">
        <v>504</v>
      </c>
      <c r="C77" t="s">
        <v>506</v>
      </c>
      <c r="D77">
        <v>6</v>
      </c>
      <c r="F77" s="47">
        <v>1954.1405999999999</v>
      </c>
      <c r="G77" s="47">
        <v>688.09960000000001</v>
      </c>
      <c r="H77" s="47">
        <v>477.7681</v>
      </c>
      <c r="I77" s="47">
        <v>788.27290000000005</v>
      </c>
      <c r="J77" s="47">
        <v>688.09960000000001</v>
      </c>
      <c r="K77" s="47">
        <v>1266.0409999999999</v>
      </c>
      <c r="L77" s="47">
        <v>301.03129999999999</v>
      </c>
      <c r="M77" s="47">
        <v>1653.1093000000001</v>
      </c>
      <c r="N77" s="47">
        <v>674.96050000000002</v>
      </c>
      <c r="O77" s="47">
        <v>596.12289999999996</v>
      </c>
      <c r="P77" s="47">
        <v>683.05730000000005</v>
      </c>
      <c r="Q77" s="47">
        <v>1005.5042</v>
      </c>
      <c r="R77" s="47">
        <v>948.63630000000001</v>
      </c>
      <c r="S77" s="47">
        <v>1271.5797</v>
      </c>
      <c r="T77" s="47">
        <v>682.56089999999995</v>
      </c>
      <c r="U77" s="47">
        <v>928.67880000000002</v>
      </c>
      <c r="V77" s="47">
        <v>1025.4618</v>
      </c>
      <c r="W77" s="47">
        <v>517.52189999999996</v>
      </c>
      <c r="X77" s="47">
        <v>1436.6187</v>
      </c>
      <c r="Y77" s="47">
        <v>749.3424</v>
      </c>
      <c r="Z77" s="47">
        <v>571.36649999999997</v>
      </c>
      <c r="AA77" s="47">
        <v>633.4316</v>
      </c>
      <c r="AB77" s="47">
        <v>1320.7090000000001</v>
      </c>
      <c r="AC77" s="47">
        <v>633.4316</v>
      </c>
      <c r="AD77" s="47">
        <v>804.16240000000005</v>
      </c>
      <c r="AE77" s="47">
        <v>124.5164</v>
      </c>
      <c r="AF77" s="47">
        <v>288.7749</v>
      </c>
      <c r="AG77" s="47">
        <v>639.90380000000005</v>
      </c>
      <c r="AH77" s="47">
        <v>544.08609999999999</v>
      </c>
      <c r="AI77" s="47">
        <v>384.59269999999998</v>
      </c>
      <c r="AJ77" s="47">
        <v>516.54660000000001</v>
      </c>
      <c r="AK77" s="47">
        <v>508.91520000000003</v>
      </c>
      <c r="AL77" s="47">
        <v>399.32459999999998</v>
      </c>
      <c r="AM77" s="47">
        <v>626.13720000000001</v>
      </c>
      <c r="AN77" s="47">
        <v>727.49360000000001</v>
      </c>
      <c r="AO77" s="47">
        <v>297.96820000000002</v>
      </c>
      <c r="AP77" s="47">
        <v>207.09819999999999</v>
      </c>
      <c r="AQ77" s="47">
        <v>310.4237</v>
      </c>
      <c r="AR77" s="47">
        <v>399.03399999999999</v>
      </c>
      <c r="AS77" s="47">
        <v>118.48779999999999</v>
      </c>
      <c r="AT77" s="47">
        <v>481.00139999999999</v>
      </c>
      <c r="AU77" s="47">
        <v>955.6173</v>
      </c>
      <c r="AV77" s="47">
        <v>872.54570000000001</v>
      </c>
      <c r="AW77" s="47">
        <v>564.07299999999998</v>
      </c>
      <c r="AX77" s="47">
        <v>453.11259999999999</v>
      </c>
      <c r="AY77" s="47">
        <v>867.59640000000002</v>
      </c>
      <c r="AZ77" s="47">
        <v>798.61869999999999</v>
      </c>
      <c r="BA77" s="47">
        <v>522.09019999999998</v>
      </c>
      <c r="BB77" s="47">
        <v>234.98699999999999</v>
      </c>
      <c r="BC77" s="47">
        <v>398.44459999999998</v>
      </c>
      <c r="BD77" s="47">
        <v>472.96100000000001</v>
      </c>
      <c r="BE77" s="47">
        <v>160.47059999999999</v>
      </c>
      <c r="BF77" s="47">
        <v>572.36360000000002</v>
      </c>
      <c r="BG77" s="47">
        <v>433.14060000000001</v>
      </c>
      <c r="BH77" s="47">
        <v>632.37789999999995</v>
      </c>
      <c r="BI77" s="47">
        <v>373.12630000000001</v>
      </c>
      <c r="BJ77" s="47">
        <v>934.75559999999996</v>
      </c>
      <c r="BK77" s="47">
        <v>70.748599999999996</v>
      </c>
      <c r="BL77" s="47">
        <v>748.34529999999995</v>
      </c>
      <c r="BM77" s="47">
        <v>200.291</v>
      </c>
      <c r="BN77" s="47">
        <v>55.721699999999998</v>
      </c>
      <c r="BO77" s="47">
        <v>892.91470000000004</v>
      </c>
      <c r="BP77" s="47">
        <v>336.82409999999999</v>
      </c>
      <c r="BQ77" s="47">
        <v>611.81230000000005</v>
      </c>
      <c r="BR77" s="47">
        <v>634.99760000000003</v>
      </c>
      <c r="BS77" s="47">
        <v>636.58209999999997</v>
      </c>
      <c r="BT77" s="47">
        <v>53.101999999999997</v>
      </c>
      <c r="BU77" s="47">
        <v>629.45889999999997</v>
      </c>
    </row>
    <row r="78" spans="1:73">
      <c r="A78" t="s">
        <v>524</v>
      </c>
      <c r="B78" t="s">
        <v>504</v>
      </c>
      <c r="C78" t="s">
        <v>507</v>
      </c>
      <c r="D78">
        <v>7</v>
      </c>
      <c r="F78" s="47">
        <v>1983.4588000000001</v>
      </c>
      <c r="G78" s="47">
        <v>728.99519999999995</v>
      </c>
      <c r="H78" s="47">
        <v>502.3544</v>
      </c>
      <c r="I78" s="47">
        <v>752.10910000000001</v>
      </c>
      <c r="J78" s="47">
        <v>728.99519999999995</v>
      </c>
      <c r="K78" s="47">
        <v>1254.4635000000001</v>
      </c>
      <c r="L78" s="47">
        <v>89.698499999999996</v>
      </c>
      <c r="M78" s="47">
        <v>1893.7602999999999</v>
      </c>
      <c r="N78" s="47">
        <v>516.30999999999995</v>
      </c>
      <c r="O78" s="47">
        <v>650.38149999999996</v>
      </c>
      <c r="P78" s="47">
        <v>816.76729999999998</v>
      </c>
      <c r="Q78" s="47">
        <v>881.48429999999996</v>
      </c>
      <c r="R78" s="47">
        <v>1101.9745</v>
      </c>
      <c r="S78" s="47">
        <v>1366.3578</v>
      </c>
      <c r="T78" s="47">
        <v>617.101</v>
      </c>
      <c r="U78" s="47">
        <v>1051.0273</v>
      </c>
      <c r="V78" s="47">
        <v>932.43150000000003</v>
      </c>
      <c r="W78" s="47">
        <v>374.43049999999999</v>
      </c>
      <c r="X78" s="47">
        <v>1609.0282999999999</v>
      </c>
      <c r="Y78" s="47">
        <v>1055.5481</v>
      </c>
      <c r="Z78" s="47">
        <v>564.27919999999995</v>
      </c>
      <c r="AA78" s="47">
        <v>363.63150000000002</v>
      </c>
      <c r="AB78" s="47">
        <v>1619.8272999999999</v>
      </c>
      <c r="AC78" s="47">
        <v>363.63150000000002</v>
      </c>
      <c r="AD78" s="47">
        <v>959.19730000000004</v>
      </c>
      <c r="AE78" s="47">
        <v>91.83</v>
      </c>
      <c r="AF78" s="47">
        <v>415.14479999999998</v>
      </c>
      <c r="AG78" s="47">
        <v>635.88250000000005</v>
      </c>
      <c r="AH78" s="47">
        <v>725.89800000000002</v>
      </c>
      <c r="AI78" s="47">
        <v>325.1293</v>
      </c>
      <c r="AJ78" s="47">
        <v>660.62990000000002</v>
      </c>
      <c r="AK78" s="47">
        <v>271.80149999999998</v>
      </c>
      <c r="AL78" s="47">
        <v>313.85039999999998</v>
      </c>
      <c r="AM78" s="47">
        <v>618.58109999999999</v>
      </c>
      <c r="AN78" s="47">
        <v>640.45979999999997</v>
      </c>
      <c r="AO78" s="47">
        <v>291.9717</v>
      </c>
      <c r="AP78" s="47">
        <v>139.55539999999999</v>
      </c>
      <c r="AQ78" s="47">
        <v>234.875</v>
      </c>
      <c r="AR78" s="47">
        <v>286.88799999999998</v>
      </c>
      <c r="AS78" s="47">
        <v>87.542400000000001</v>
      </c>
      <c r="AT78" s="47">
        <v>589.43979999999999</v>
      </c>
      <c r="AU78" s="47">
        <v>1019.5885</v>
      </c>
      <c r="AV78" s="47">
        <v>1079.4698000000001</v>
      </c>
      <c r="AW78" s="47">
        <v>529.55859999999996</v>
      </c>
      <c r="AX78" s="47">
        <v>580.27470000000005</v>
      </c>
      <c r="AY78" s="47">
        <v>1039.5526</v>
      </c>
      <c r="AZ78" s="47">
        <v>1092.7127</v>
      </c>
      <c r="BA78" s="47">
        <v>527.1146</v>
      </c>
      <c r="BB78" s="47">
        <v>148.72059999999999</v>
      </c>
      <c r="BC78" s="47">
        <v>214.911</v>
      </c>
      <c r="BD78" s="47">
        <v>273.64510000000001</v>
      </c>
      <c r="BE78" s="47">
        <v>89.986400000000003</v>
      </c>
      <c r="BF78" s="47">
        <v>669.78719999999998</v>
      </c>
      <c r="BG78" s="47">
        <v>211.69710000000001</v>
      </c>
      <c r="BH78" s="47">
        <v>633.3075</v>
      </c>
      <c r="BI78" s="47">
        <v>248.17679999999999</v>
      </c>
      <c r="BJ78" s="47">
        <v>857.01949999999999</v>
      </c>
      <c r="BK78" s="47">
        <v>24.4648</v>
      </c>
      <c r="BL78" s="47">
        <v>950.04010000000005</v>
      </c>
      <c r="BM78" s="47">
        <v>151.93440000000001</v>
      </c>
      <c r="BN78" s="47">
        <v>95.687799999999996</v>
      </c>
      <c r="BO78" s="47">
        <v>1006.2867</v>
      </c>
      <c r="BP78" s="47">
        <v>509.33839999999998</v>
      </c>
      <c r="BQ78" s="47">
        <v>592.63610000000006</v>
      </c>
      <c r="BR78" s="47">
        <v>702.11770000000001</v>
      </c>
      <c r="BS78" s="47">
        <v>664.24009999999998</v>
      </c>
      <c r="BT78" s="47">
        <v>26.877500000000001</v>
      </c>
      <c r="BU78" s="47">
        <v>590.22349999999994</v>
      </c>
    </row>
    <row r="79" spans="1:73">
      <c r="A79" t="s">
        <v>524</v>
      </c>
      <c r="B79" t="s">
        <v>508</v>
      </c>
      <c r="C79" t="s">
        <v>0</v>
      </c>
      <c r="D79">
        <v>8</v>
      </c>
      <c r="F79" s="47">
        <v>2993.3321999999998</v>
      </c>
      <c r="G79" s="47">
        <v>962.38130000000001</v>
      </c>
      <c r="H79" s="47">
        <v>866.87540000000001</v>
      </c>
      <c r="I79" s="47">
        <v>1164.0754999999999</v>
      </c>
      <c r="J79" s="47">
        <v>962.38130000000001</v>
      </c>
      <c r="K79" s="47">
        <v>2030.9509</v>
      </c>
      <c r="L79" s="47">
        <v>122.3245</v>
      </c>
      <c r="M79" s="47">
        <v>2871.0077000000001</v>
      </c>
      <c r="N79" s="47">
        <v>695.40750000000003</v>
      </c>
      <c r="O79" s="47">
        <v>1082.6341</v>
      </c>
      <c r="P79" s="47">
        <v>1215.2905000000001</v>
      </c>
      <c r="Q79" s="47">
        <v>1275.18</v>
      </c>
      <c r="R79" s="47">
        <v>1718.1522</v>
      </c>
      <c r="S79" s="47">
        <v>2519.1592000000001</v>
      </c>
      <c r="T79" s="47">
        <v>474.173</v>
      </c>
      <c r="U79" s="47">
        <v>844.8886</v>
      </c>
      <c r="V79" s="47">
        <v>2148.4436000000001</v>
      </c>
      <c r="W79" s="47">
        <v>1602.3476000000001</v>
      </c>
      <c r="X79" s="47">
        <v>1390.9845</v>
      </c>
      <c r="Y79" s="47">
        <v>2212.4131000000002</v>
      </c>
      <c r="Z79" s="47">
        <v>126.5257</v>
      </c>
      <c r="AA79" s="47">
        <v>654.39340000000004</v>
      </c>
      <c r="AB79" s="47">
        <v>2338.9387999999999</v>
      </c>
      <c r="AC79" s="47">
        <v>654.39340000000004</v>
      </c>
      <c r="AD79" s="47">
        <v>796.57240000000002</v>
      </c>
      <c r="AE79" s="47">
        <v>48.316099999999999</v>
      </c>
      <c r="AF79" s="47">
        <v>258.74239999999998</v>
      </c>
      <c r="AG79" s="47">
        <v>586.14620000000002</v>
      </c>
      <c r="AH79" s="47">
        <v>693.64449999999999</v>
      </c>
      <c r="AI79" s="47">
        <v>151.2441</v>
      </c>
      <c r="AJ79" s="47">
        <v>1542.3662999999999</v>
      </c>
      <c r="AK79" s="47">
        <v>606.07730000000004</v>
      </c>
      <c r="AL79" s="47">
        <v>703.63890000000004</v>
      </c>
      <c r="AM79" s="47">
        <v>1444.8046999999999</v>
      </c>
      <c r="AN79" s="47">
        <v>1825.5146999999999</v>
      </c>
      <c r="AO79" s="47">
        <v>322.9289</v>
      </c>
      <c r="AP79" s="47">
        <v>499.33550000000002</v>
      </c>
      <c r="AQ79" s="47">
        <v>1103.0120999999999</v>
      </c>
      <c r="AR79" s="47">
        <v>1337.7820999999999</v>
      </c>
      <c r="AS79" s="47">
        <v>264.56549999999999</v>
      </c>
      <c r="AT79" s="47">
        <v>463.04570000000001</v>
      </c>
      <c r="AU79" s="47">
        <v>927.93880000000001</v>
      </c>
      <c r="AV79" s="47">
        <v>1181.3770999999999</v>
      </c>
      <c r="AW79" s="47">
        <v>209.60749999999999</v>
      </c>
      <c r="AX79" s="47">
        <v>721.62689999999998</v>
      </c>
      <c r="AY79" s="47">
        <v>1617.3118999999999</v>
      </c>
      <c r="AZ79" s="47">
        <v>1938.5196000000001</v>
      </c>
      <c r="BA79" s="47">
        <v>400.41919999999999</v>
      </c>
      <c r="BB79" s="47">
        <v>240.7544</v>
      </c>
      <c r="BC79" s="47">
        <v>413.63900000000001</v>
      </c>
      <c r="BD79" s="47">
        <v>580.63959999999997</v>
      </c>
      <c r="BE79" s="47">
        <v>73.753799999999998</v>
      </c>
      <c r="BF79" s="47">
        <v>817.54129999999998</v>
      </c>
      <c r="BG79" s="47">
        <v>457.63869999999997</v>
      </c>
      <c r="BH79" s="47">
        <v>765.52660000000003</v>
      </c>
      <c r="BI79" s="47">
        <v>509.65339999999998</v>
      </c>
      <c r="BJ79" s="47">
        <v>1239.8579999999999</v>
      </c>
      <c r="BK79" s="47">
        <v>35.322000000000003</v>
      </c>
      <c r="BL79" s="47">
        <v>1521.3975</v>
      </c>
      <c r="BM79" s="47">
        <v>196.75470000000001</v>
      </c>
      <c r="BN79" s="47">
        <v>196.8546</v>
      </c>
      <c r="BO79" s="47">
        <v>1521.2974999999999</v>
      </c>
      <c r="BP79" s="47">
        <v>1279.3012000000001</v>
      </c>
      <c r="BQ79" s="47">
        <v>438.85090000000002</v>
      </c>
      <c r="BR79" s="47">
        <v>949.5779</v>
      </c>
      <c r="BS79" s="47">
        <v>1569.5813000000001</v>
      </c>
      <c r="BT79" s="47">
        <v>12.8034</v>
      </c>
      <c r="BU79" s="47">
        <v>461.36959999999999</v>
      </c>
    </row>
    <row r="80" spans="1:73">
      <c r="A80" t="s">
        <v>524</v>
      </c>
      <c r="B80" t="s">
        <v>508</v>
      </c>
      <c r="C80" t="s">
        <v>1</v>
      </c>
      <c r="D80">
        <v>9</v>
      </c>
      <c r="F80" s="47">
        <v>168.5608</v>
      </c>
      <c r="G80" s="47">
        <v>29.340699999999998</v>
      </c>
      <c r="H80" s="47">
        <v>31.292100000000001</v>
      </c>
      <c r="I80" s="47">
        <v>107.928</v>
      </c>
      <c r="J80" s="47">
        <v>29.340699999999998</v>
      </c>
      <c r="K80" s="47">
        <v>139.2201</v>
      </c>
      <c r="L80" s="47">
        <v>6.0498000000000003</v>
      </c>
      <c r="M80" s="47">
        <v>162.5111</v>
      </c>
      <c r="N80" s="47">
        <v>27.053799999999999</v>
      </c>
      <c r="O80" s="47">
        <v>50.715499999999999</v>
      </c>
      <c r="P80" s="47">
        <v>90.791499999999999</v>
      </c>
      <c r="Q80" s="47">
        <v>60.715400000000002</v>
      </c>
      <c r="R80" s="47">
        <v>107.8455</v>
      </c>
      <c r="S80" s="47">
        <v>96.734300000000005</v>
      </c>
      <c r="T80" s="47">
        <v>71.826599999999999</v>
      </c>
      <c r="U80" s="47">
        <v>36.186</v>
      </c>
      <c r="V80" s="47">
        <v>132.3749</v>
      </c>
      <c r="W80" s="47">
        <v>121.9302</v>
      </c>
      <c r="X80" s="47">
        <v>46.630600000000001</v>
      </c>
      <c r="Y80" s="47">
        <v>104.08580000000001</v>
      </c>
      <c r="Z80" s="47">
        <v>7.8860000000000001</v>
      </c>
      <c r="AA80" s="47">
        <v>56.588999999999999</v>
      </c>
      <c r="AB80" s="47">
        <v>111.9718</v>
      </c>
      <c r="AC80" s="47">
        <v>56.588999999999999</v>
      </c>
      <c r="AD80" s="47">
        <v>34.285299999999999</v>
      </c>
      <c r="AE80" s="47">
        <v>1.9007000000000001</v>
      </c>
      <c r="AF80" s="47">
        <v>3.1297000000000001</v>
      </c>
      <c r="AG80" s="47">
        <v>33.0563</v>
      </c>
      <c r="AH80" s="47">
        <v>14.077500000000001</v>
      </c>
      <c r="AI80" s="47">
        <v>22.108499999999999</v>
      </c>
      <c r="AJ80" s="47">
        <v>77.686499999999995</v>
      </c>
      <c r="AK80" s="47">
        <v>54.688299999999998</v>
      </c>
      <c r="AL80" s="47">
        <v>26.211099999999998</v>
      </c>
      <c r="AM80" s="47">
        <v>106.16379999999999</v>
      </c>
      <c r="AN80" s="47">
        <v>82.656800000000004</v>
      </c>
      <c r="AO80" s="47">
        <v>49.718000000000004</v>
      </c>
      <c r="AP80" s="47">
        <v>24.667000000000002</v>
      </c>
      <c r="AQ80" s="47">
        <v>97.263300000000001</v>
      </c>
      <c r="AR80" s="47">
        <v>74.901499999999999</v>
      </c>
      <c r="AS80" s="47">
        <v>47.028700000000001</v>
      </c>
      <c r="AT80" s="47">
        <v>4.6738</v>
      </c>
      <c r="AU80" s="47">
        <v>41.956800000000001</v>
      </c>
      <c r="AV80" s="47">
        <v>21.832699999999999</v>
      </c>
      <c r="AW80" s="47">
        <v>24.797799999999999</v>
      </c>
      <c r="AX80" s="47">
        <v>10.365500000000001</v>
      </c>
      <c r="AY80" s="47">
        <v>101.6063</v>
      </c>
      <c r="AZ80" s="47">
        <v>58.842100000000002</v>
      </c>
      <c r="BA80" s="47">
        <v>53.1297</v>
      </c>
      <c r="BB80" s="47">
        <v>18.975200000000001</v>
      </c>
      <c r="BC80" s="47">
        <v>37.613799999999998</v>
      </c>
      <c r="BD80" s="47">
        <v>37.892099999999999</v>
      </c>
      <c r="BE80" s="47">
        <v>18.6968</v>
      </c>
      <c r="BF80" s="47">
        <v>24.408899999999999</v>
      </c>
      <c r="BG80" s="47">
        <v>36.3065</v>
      </c>
      <c r="BH80" s="47">
        <v>25.593399999999999</v>
      </c>
      <c r="BI80" s="47">
        <v>35.122</v>
      </c>
      <c r="BJ80" s="47">
        <v>54.422800000000002</v>
      </c>
      <c r="BK80" s="47">
        <v>6.2926000000000002</v>
      </c>
      <c r="BL80" s="47">
        <v>87.562899999999999</v>
      </c>
      <c r="BM80" s="47">
        <v>20.282499999999999</v>
      </c>
      <c r="BN80" s="47">
        <v>3.7473000000000001</v>
      </c>
      <c r="BO80" s="47">
        <v>104.0981</v>
      </c>
      <c r="BP80" s="47">
        <v>42.311500000000002</v>
      </c>
      <c r="BQ80" s="47">
        <v>65.534000000000006</v>
      </c>
      <c r="BR80" s="47">
        <v>27.9115</v>
      </c>
      <c r="BS80" s="47">
        <v>68.822800000000001</v>
      </c>
      <c r="BT80" s="47">
        <v>1.4293</v>
      </c>
      <c r="BU80" s="47">
        <v>70.397300000000001</v>
      </c>
    </row>
    <row r="81" spans="1:73">
      <c r="A81" t="s">
        <v>524</v>
      </c>
      <c r="B81" t="s">
        <v>508</v>
      </c>
      <c r="C81" t="s">
        <v>505</v>
      </c>
      <c r="D81">
        <v>10</v>
      </c>
      <c r="F81" s="47">
        <v>2705.8305999999998</v>
      </c>
      <c r="G81" s="47">
        <v>760.03920000000005</v>
      </c>
      <c r="H81" s="47">
        <v>668.70640000000003</v>
      </c>
      <c r="I81" s="47">
        <v>1277.0849000000001</v>
      </c>
      <c r="J81" s="47">
        <v>760.03920000000005</v>
      </c>
      <c r="K81" s="47">
        <v>1945.7914000000001</v>
      </c>
      <c r="L81" s="47">
        <v>105.0779</v>
      </c>
      <c r="M81" s="47">
        <v>2600.7525999999998</v>
      </c>
      <c r="N81" s="47">
        <v>460.15780000000001</v>
      </c>
      <c r="O81" s="47">
        <v>855.88850000000002</v>
      </c>
      <c r="P81" s="47">
        <v>1389.7843</v>
      </c>
      <c r="Q81" s="47">
        <v>877.28599999999994</v>
      </c>
      <c r="R81" s="47">
        <v>1828.5445999999999</v>
      </c>
      <c r="S81" s="47">
        <v>2006.2713000000001</v>
      </c>
      <c r="T81" s="47">
        <v>699.55920000000003</v>
      </c>
      <c r="U81" s="47">
        <v>1144.2982999999999</v>
      </c>
      <c r="V81" s="47">
        <v>1561.5323000000001</v>
      </c>
      <c r="W81" s="47">
        <v>1066.1279999999999</v>
      </c>
      <c r="X81" s="47">
        <v>1639.7026000000001</v>
      </c>
      <c r="Y81" s="47">
        <v>2151.9690000000001</v>
      </c>
      <c r="Z81" s="47">
        <v>136.03729999999999</v>
      </c>
      <c r="AA81" s="47">
        <v>417.82429999999999</v>
      </c>
      <c r="AB81" s="47">
        <v>2288.0061999999998</v>
      </c>
      <c r="AC81" s="47">
        <v>417.82429999999999</v>
      </c>
      <c r="AD81" s="47">
        <v>1084.7992999999999</v>
      </c>
      <c r="AE81" s="47">
        <v>59.499000000000002</v>
      </c>
      <c r="AF81" s="47">
        <v>289.10129999999998</v>
      </c>
      <c r="AG81" s="47">
        <v>855.197</v>
      </c>
      <c r="AH81" s="47">
        <v>811.50900000000001</v>
      </c>
      <c r="AI81" s="47">
        <v>332.78930000000003</v>
      </c>
      <c r="AJ81" s="47">
        <v>1203.2070000000001</v>
      </c>
      <c r="AK81" s="47">
        <v>358.32530000000003</v>
      </c>
      <c r="AL81" s="47">
        <v>470.93790000000001</v>
      </c>
      <c r="AM81" s="47">
        <v>1090.5944</v>
      </c>
      <c r="AN81" s="47">
        <v>1194.7623000000001</v>
      </c>
      <c r="AO81" s="47">
        <v>366.76990000000001</v>
      </c>
      <c r="AP81" s="47">
        <v>288.2527</v>
      </c>
      <c r="AQ81" s="47">
        <v>777.87530000000004</v>
      </c>
      <c r="AR81" s="47">
        <v>796.86829999999998</v>
      </c>
      <c r="AS81" s="47">
        <v>269.25970000000001</v>
      </c>
      <c r="AT81" s="47">
        <v>471.78649999999999</v>
      </c>
      <c r="AU81" s="47">
        <v>1167.9160999999999</v>
      </c>
      <c r="AV81" s="47">
        <v>1209.403</v>
      </c>
      <c r="AW81" s="47">
        <v>430.2996</v>
      </c>
      <c r="AX81" s="47">
        <v>597.82799999999997</v>
      </c>
      <c r="AY81" s="47">
        <v>1690.1782000000001</v>
      </c>
      <c r="AZ81" s="47">
        <v>1669.317</v>
      </c>
      <c r="BA81" s="47">
        <v>618.68920000000003</v>
      </c>
      <c r="BB81" s="47">
        <v>162.21119999999999</v>
      </c>
      <c r="BC81" s="47">
        <v>255.61320000000001</v>
      </c>
      <c r="BD81" s="47">
        <v>336.95429999999999</v>
      </c>
      <c r="BE81" s="47">
        <v>80.87</v>
      </c>
      <c r="BF81" s="47">
        <v>631.37270000000001</v>
      </c>
      <c r="BG81" s="47">
        <v>245.91329999999999</v>
      </c>
      <c r="BH81" s="47">
        <v>573.48379999999997</v>
      </c>
      <c r="BI81" s="47">
        <v>303.80220000000003</v>
      </c>
      <c r="BJ81" s="47">
        <v>851.98800000000006</v>
      </c>
      <c r="BK81" s="47">
        <v>25.297999999999998</v>
      </c>
      <c r="BL81" s="47">
        <v>1656.6335999999999</v>
      </c>
      <c r="BM81" s="47">
        <v>171.911</v>
      </c>
      <c r="BN81" s="47">
        <v>186.55549999999999</v>
      </c>
      <c r="BO81" s="47">
        <v>1641.9891</v>
      </c>
      <c r="BP81" s="47">
        <v>1154.2834</v>
      </c>
      <c r="BQ81" s="47">
        <v>674.26120000000003</v>
      </c>
      <c r="BR81" s="47">
        <v>731.32979999999998</v>
      </c>
      <c r="BS81" s="47">
        <v>1274.9414999999999</v>
      </c>
      <c r="BT81" s="47">
        <v>28.709399999999999</v>
      </c>
      <c r="BU81" s="47">
        <v>670.84979999999996</v>
      </c>
    </row>
    <row r="82" spans="1:73">
      <c r="A82" t="s">
        <v>524</v>
      </c>
      <c r="B82" t="s">
        <v>508</v>
      </c>
      <c r="C82" t="s">
        <v>74</v>
      </c>
      <c r="D82">
        <v>11</v>
      </c>
      <c r="F82" s="47">
        <v>781.3954</v>
      </c>
      <c r="G82" s="47">
        <v>173.7559</v>
      </c>
      <c r="H82" s="47">
        <v>167.8964</v>
      </c>
      <c r="I82" s="47">
        <v>439.74310000000003</v>
      </c>
      <c r="J82" s="47">
        <v>173.7559</v>
      </c>
      <c r="K82" s="47">
        <v>607.6395</v>
      </c>
      <c r="L82" s="47">
        <v>41.053600000000003</v>
      </c>
      <c r="M82" s="47">
        <v>740.34180000000003</v>
      </c>
      <c r="N82" s="47">
        <v>136.25299999999999</v>
      </c>
      <c r="O82" s="47">
        <v>233.898</v>
      </c>
      <c r="P82" s="47">
        <v>411.24430000000001</v>
      </c>
      <c r="Q82" s="47">
        <v>249.50290000000001</v>
      </c>
      <c r="R82" s="47">
        <v>531.89250000000004</v>
      </c>
      <c r="S82" s="47">
        <v>500.91180000000003</v>
      </c>
      <c r="T82" s="47">
        <v>280.48360000000002</v>
      </c>
      <c r="U82" s="47">
        <v>236.2276</v>
      </c>
      <c r="V82" s="47">
        <v>545.16780000000006</v>
      </c>
      <c r="W82" s="47">
        <v>428.53250000000003</v>
      </c>
      <c r="X82" s="47">
        <v>352.86290000000002</v>
      </c>
      <c r="Y82" s="47">
        <v>566.03700000000003</v>
      </c>
      <c r="Z82" s="47">
        <v>41.559699999999999</v>
      </c>
      <c r="AA82" s="47">
        <v>173.7987</v>
      </c>
      <c r="AB82" s="47">
        <v>607.59670000000006</v>
      </c>
      <c r="AC82" s="47">
        <v>173.7987</v>
      </c>
      <c r="AD82" s="47">
        <v>224.53530000000001</v>
      </c>
      <c r="AE82" s="47">
        <v>11.692299999999999</v>
      </c>
      <c r="AF82" s="47">
        <v>46.3108</v>
      </c>
      <c r="AG82" s="47">
        <v>189.91669999999999</v>
      </c>
      <c r="AH82" s="47">
        <v>134.99449999999999</v>
      </c>
      <c r="AI82" s="47">
        <v>101.233</v>
      </c>
      <c r="AJ82" s="47">
        <v>383.06139999999999</v>
      </c>
      <c r="AK82" s="47">
        <v>162.10650000000001</v>
      </c>
      <c r="AL82" s="47">
        <v>127.4451</v>
      </c>
      <c r="AM82" s="47">
        <v>417.72269999999997</v>
      </c>
      <c r="AN82" s="47">
        <v>365.91719999999998</v>
      </c>
      <c r="AO82" s="47">
        <v>179.25059999999999</v>
      </c>
      <c r="AP82" s="47">
        <v>104.0975</v>
      </c>
      <c r="AQ82" s="47">
        <v>324.435</v>
      </c>
      <c r="AR82" s="47">
        <v>287.11799999999999</v>
      </c>
      <c r="AS82" s="47">
        <v>141.4145</v>
      </c>
      <c r="AT82" s="47">
        <v>69.658500000000004</v>
      </c>
      <c r="AU82" s="47">
        <v>283.2045</v>
      </c>
      <c r="AV82" s="47">
        <v>213.7938</v>
      </c>
      <c r="AW82" s="47">
        <v>139.0692</v>
      </c>
      <c r="AX82" s="47">
        <v>107.54940000000001</v>
      </c>
      <c r="AY82" s="47">
        <v>500.04730000000001</v>
      </c>
      <c r="AZ82" s="47">
        <v>358.89240000000001</v>
      </c>
      <c r="BA82" s="47">
        <v>248.70429999999999</v>
      </c>
      <c r="BB82" s="47">
        <v>66.206500000000005</v>
      </c>
      <c r="BC82" s="47">
        <v>107.59220000000001</v>
      </c>
      <c r="BD82" s="47">
        <v>142.01939999999999</v>
      </c>
      <c r="BE82" s="47">
        <v>31.779399999999999</v>
      </c>
      <c r="BF82" s="47">
        <v>133.91999999999999</v>
      </c>
      <c r="BG82" s="47">
        <v>115.5829</v>
      </c>
      <c r="BH82" s="47">
        <v>141.49619999999999</v>
      </c>
      <c r="BI82" s="47">
        <v>108.0067</v>
      </c>
      <c r="BJ82" s="47">
        <v>232.7064</v>
      </c>
      <c r="BK82" s="47">
        <v>16.796600000000002</v>
      </c>
      <c r="BL82" s="47">
        <v>473.67660000000001</v>
      </c>
      <c r="BM82" s="47">
        <v>58.215800000000002</v>
      </c>
      <c r="BN82" s="47">
        <v>32.259799999999998</v>
      </c>
      <c r="BO82" s="47">
        <v>499.6327</v>
      </c>
      <c r="BP82" s="47">
        <v>268.2054</v>
      </c>
      <c r="BQ82" s="47">
        <v>263.68709999999999</v>
      </c>
      <c r="BR82" s="47">
        <v>160.17699999999999</v>
      </c>
      <c r="BS82" s="47">
        <v>340.73469999999998</v>
      </c>
      <c r="BT82" s="47">
        <v>13.578900000000001</v>
      </c>
      <c r="BU82" s="47">
        <v>266.90469999999999</v>
      </c>
    </row>
    <row r="83" spans="1:73">
      <c r="A83" t="s">
        <v>524</v>
      </c>
      <c r="B83" t="s">
        <v>508</v>
      </c>
      <c r="C83" t="s">
        <v>65</v>
      </c>
      <c r="D83">
        <v>12</v>
      </c>
      <c r="F83" s="47">
        <v>923.39110000000005</v>
      </c>
      <c r="G83" s="47">
        <v>592.87170000000003</v>
      </c>
      <c r="H83" s="47">
        <v>162.81710000000001</v>
      </c>
      <c r="I83" s="47">
        <v>167.7022</v>
      </c>
      <c r="J83" s="47">
        <v>592.87170000000003</v>
      </c>
      <c r="K83" s="47">
        <v>330.51940000000002</v>
      </c>
      <c r="L83" s="47">
        <v>431.56560000000002</v>
      </c>
      <c r="M83" s="47">
        <v>491.82549999999998</v>
      </c>
      <c r="N83" s="47">
        <v>650.04420000000005</v>
      </c>
      <c r="O83" s="47">
        <v>181.5436</v>
      </c>
      <c r="P83" s="47">
        <v>91.803299999999993</v>
      </c>
      <c r="Q83" s="47">
        <v>754.28189999999995</v>
      </c>
      <c r="R83" s="47">
        <v>169.10919999999999</v>
      </c>
      <c r="S83" s="47">
        <v>858.0018</v>
      </c>
      <c r="T83" s="47">
        <v>65.389200000000002</v>
      </c>
      <c r="U83" s="47">
        <v>252.05840000000001</v>
      </c>
      <c r="V83" s="47">
        <v>671.33270000000005</v>
      </c>
      <c r="W83" s="47">
        <v>651.07140000000004</v>
      </c>
      <c r="X83" s="47">
        <v>272.31959999999998</v>
      </c>
      <c r="Y83" s="47">
        <v>373.2423</v>
      </c>
      <c r="Z83" s="47">
        <v>63.4773</v>
      </c>
      <c r="AA83" s="47">
        <v>486.67149999999998</v>
      </c>
      <c r="AB83" s="47">
        <v>436.71960000000001</v>
      </c>
      <c r="AC83" s="47">
        <v>486.67149999999998</v>
      </c>
      <c r="AD83" s="47">
        <v>172.63730000000001</v>
      </c>
      <c r="AE83" s="47">
        <v>79.421099999999996</v>
      </c>
      <c r="AF83" s="47">
        <v>159.59379999999999</v>
      </c>
      <c r="AG83" s="47">
        <v>92.464699999999993</v>
      </c>
      <c r="AH83" s="47">
        <v>231.40610000000001</v>
      </c>
      <c r="AI83" s="47">
        <v>20.6523</v>
      </c>
      <c r="AJ83" s="47">
        <v>264.08229999999998</v>
      </c>
      <c r="AK83" s="47">
        <v>407.25040000000001</v>
      </c>
      <c r="AL83" s="47">
        <v>433.27800000000002</v>
      </c>
      <c r="AM83" s="47">
        <v>238.0547</v>
      </c>
      <c r="AN83" s="47">
        <v>626.59580000000005</v>
      </c>
      <c r="AO83" s="47">
        <v>44.736899999999999</v>
      </c>
      <c r="AP83" s="47">
        <v>413.58240000000001</v>
      </c>
      <c r="AQ83" s="47">
        <v>237.489</v>
      </c>
      <c r="AR83" s="47">
        <v>606.2396</v>
      </c>
      <c r="AS83" s="47">
        <v>44.831800000000001</v>
      </c>
      <c r="AT83" s="47">
        <v>179.2893</v>
      </c>
      <c r="AU83" s="47">
        <v>93.030299999999997</v>
      </c>
      <c r="AV83" s="47">
        <v>251.76220000000001</v>
      </c>
      <c r="AW83" s="47">
        <v>20.557500000000001</v>
      </c>
      <c r="AX83" s="47">
        <v>237.94739999999999</v>
      </c>
      <c r="AY83" s="47">
        <v>198.7722</v>
      </c>
      <c r="AZ83" s="47">
        <v>385.53070000000002</v>
      </c>
      <c r="BA83" s="47">
        <v>51.188899999999997</v>
      </c>
      <c r="BB83" s="47">
        <v>354.92430000000002</v>
      </c>
      <c r="BC83" s="47">
        <v>131.74719999999999</v>
      </c>
      <c r="BD83" s="47">
        <v>472.47109999999998</v>
      </c>
      <c r="BE83" s="47">
        <v>14.2003</v>
      </c>
      <c r="BF83" s="47">
        <v>303.04300000000001</v>
      </c>
      <c r="BG83" s="47">
        <v>451.2389</v>
      </c>
      <c r="BH83" s="47">
        <v>578.93269999999995</v>
      </c>
      <c r="BI83" s="47">
        <v>175.3492</v>
      </c>
      <c r="BJ83" s="47">
        <v>740.62840000000006</v>
      </c>
      <c r="BK83" s="47">
        <v>13.653499999999999</v>
      </c>
      <c r="BL83" s="47">
        <v>133.67660000000001</v>
      </c>
      <c r="BM83" s="47">
        <v>35.432499999999997</v>
      </c>
      <c r="BN83" s="47">
        <v>13.939</v>
      </c>
      <c r="BO83" s="47">
        <v>155.17019999999999</v>
      </c>
      <c r="BP83" s="47">
        <v>117.3734</v>
      </c>
      <c r="BQ83" s="47">
        <v>51.735799999999998</v>
      </c>
      <c r="BR83" s="47">
        <v>586.09259999999995</v>
      </c>
      <c r="BS83" s="47">
        <v>271.9092</v>
      </c>
      <c r="BT83" s="47">
        <v>6.7790999999999997</v>
      </c>
      <c r="BU83" s="47">
        <v>58.610100000000003</v>
      </c>
    </row>
    <row r="84" spans="1:73">
      <c r="A84" t="s">
        <v>524</v>
      </c>
      <c r="B84" t="s">
        <v>508</v>
      </c>
      <c r="C84" t="s">
        <v>506</v>
      </c>
      <c r="D84">
        <v>13</v>
      </c>
      <c r="F84" s="47">
        <v>497.4864</v>
      </c>
      <c r="G84" s="47">
        <v>182.7748</v>
      </c>
      <c r="H84" s="47">
        <v>112.4577</v>
      </c>
      <c r="I84" s="47">
        <v>202.25380000000001</v>
      </c>
      <c r="J84" s="47">
        <v>182.7748</v>
      </c>
      <c r="K84" s="47">
        <v>314.7115</v>
      </c>
      <c r="L84" s="47">
        <v>87.337199999999996</v>
      </c>
      <c r="M84" s="47">
        <v>410.14920000000001</v>
      </c>
      <c r="N84" s="47">
        <v>192.3518</v>
      </c>
      <c r="O84" s="47">
        <v>161.72450000000001</v>
      </c>
      <c r="P84" s="47">
        <v>143.4101</v>
      </c>
      <c r="Q84" s="47">
        <v>278.20299999999997</v>
      </c>
      <c r="R84" s="47">
        <v>219.2834</v>
      </c>
      <c r="S84" s="47">
        <v>385.01089999999999</v>
      </c>
      <c r="T84" s="47">
        <v>112.4755</v>
      </c>
      <c r="U84" s="47">
        <v>180.1781</v>
      </c>
      <c r="V84" s="47">
        <v>317.3082</v>
      </c>
      <c r="W84" s="47">
        <v>298.07929999999999</v>
      </c>
      <c r="X84" s="47">
        <v>199.40710000000001</v>
      </c>
      <c r="Y84" s="47">
        <v>310.85759999999999</v>
      </c>
      <c r="Z84" s="47">
        <v>35.859900000000003</v>
      </c>
      <c r="AA84" s="47">
        <v>150.76900000000001</v>
      </c>
      <c r="AB84" s="47">
        <v>346.7174</v>
      </c>
      <c r="AC84" s="47">
        <v>150.76900000000001</v>
      </c>
      <c r="AD84" s="47">
        <v>162.09270000000001</v>
      </c>
      <c r="AE84" s="47">
        <v>18.0854</v>
      </c>
      <c r="AF84" s="47">
        <v>64.304299999999998</v>
      </c>
      <c r="AG84" s="47">
        <v>115.87390000000001</v>
      </c>
      <c r="AH84" s="47">
        <v>140.2191</v>
      </c>
      <c r="AI84" s="47">
        <v>39.959099999999999</v>
      </c>
      <c r="AJ84" s="47">
        <v>184.62469999999999</v>
      </c>
      <c r="AK84" s="47">
        <v>132.68350000000001</v>
      </c>
      <c r="AL84" s="47">
        <v>118.4706</v>
      </c>
      <c r="AM84" s="47">
        <v>198.83770000000001</v>
      </c>
      <c r="AN84" s="47">
        <v>244.79179999999999</v>
      </c>
      <c r="AO84" s="47">
        <v>72.516400000000004</v>
      </c>
      <c r="AP84" s="47">
        <v>108.1968</v>
      </c>
      <c r="AQ84" s="47">
        <v>189.88239999999999</v>
      </c>
      <c r="AR84" s="47">
        <v>224.40110000000001</v>
      </c>
      <c r="AS84" s="47">
        <v>73.678200000000004</v>
      </c>
      <c r="AT84" s="47">
        <v>74.578000000000003</v>
      </c>
      <c r="AU84" s="47">
        <v>124.8291</v>
      </c>
      <c r="AV84" s="47">
        <v>160.60980000000001</v>
      </c>
      <c r="AW84" s="47">
        <v>38.7973</v>
      </c>
      <c r="AX84" s="47">
        <v>108.24</v>
      </c>
      <c r="AY84" s="47">
        <v>238.47739999999999</v>
      </c>
      <c r="AZ84" s="47">
        <v>261.41879999999998</v>
      </c>
      <c r="BA84" s="47">
        <v>85.298699999999997</v>
      </c>
      <c r="BB84" s="47">
        <v>74.534899999999993</v>
      </c>
      <c r="BC84" s="47">
        <v>76.234099999999998</v>
      </c>
      <c r="BD84" s="47">
        <v>123.59220000000001</v>
      </c>
      <c r="BE84" s="47">
        <v>27.1768</v>
      </c>
      <c r="BF84" s="47">
        <v>166.4923</v>
      </c>
      <c r="BG84" s="47">
        <v>111.7107</v>
      </c>
      <c r="BH84" s="47">
        <v>171.11420000000001</v>
      </c>
      <c r="BI84" s="47">
        <v>107.08880000000001</v>
      </c>
      <c r="BJ84" s="47">
        <v>265.3023</v>
      </c>
      <c r="BK84" s="47">
        <v>12.900700000000001</v>
      </c>
      <c r="BL84" s="47">
        <v>180.2251</v>
      </c>
      <c r="BM84" s="47">
        <v>39.058300000000003</v>
      </c>
      <c r="BN84" s="47">
        <v>11.6607</v>
      </c>
      <c r="BO84" s="47">
        <v>207.62270000000001</v>
      </c>
      <c r="BP84" s="47">
        <v>119.70869999999999</v>
      </c>
      <c r="BQ84" s="47">
        <v>99.574700000000007</v>
      </c>
      <c r="BR84" s="47">
        <v>176.4639</v>
      </c>
      <c r="BS84" s="47">
        <v>208.547</v>
      </c>
      <c r="BT84" s="47">
        <v>6.3109999999999999</v>
      </c>
      <c r="BU84" s="47">
        <v>106.1645</v>
      </c>
    </row>
    <row r="85" spans="1:73">
      <c r="A85" t="s">
        <v>524</v>
      </c>
      <c r="B85" t="s">
        <v>508</v>
      </c>
      <c r="C85" t="s">
        <v>507</v>
      </c>
      <c r="D85">
        <v>14</v>
      </c>
      <c r="F85" s="47">
        <v>154.65770000000001</v>
      </c>
      <c r="G85" s="47">
        <v>62.0595</v>
      </c>
      <c r="H85" s="47">
        <v>34.088299999999997</v>
      </c>
      <c r="I85" s="47">
        <v>58.509799999999998</v>
      </c>
      <c r="J85" s="47">
        <v>62.0595</v>
      </c>
      <c r="K85" s="47">
        <v>92.598100000000002</v>
      </c>
      <c r="L85" s="47">
        <v>24.508900000000001</v>
      </c>
      <c r="M85" s="47">
        <v>130.14879999999999</v>
      </c>
      <c r="N85" s="47">
        <v>48.537599999999998</v>
      </c>
      <c r="O85" s="47">
        <v>53.998199999999997</v>
      </c>
      <c r="P85" s="47">
        <v>52.121899999999997</v>
      </c>
      <c r="Q85" s="47">
        <v>78.933300000000003</v>
      </c>
      <c r="R85" s="47">
        <v>75.724400000000003</v>
      </c>
      <c r="S85" s="47">
        <v>118.8342</v>
      </c>
      <c r="T85" s="47">
        <v>35.823500000000003</v>
      </c>
      <c r="U85" s="47">
        <v>67.454599999999999</v>
      </c>
      <c r="V85" s="47">
        <v>87.203100000000006</v>
      </c>
      <c r="W85" s="47">
        <v>89.824799999999996</v>
      </c>
      <c r="X85" s="47">
        <v>64.832800000000006</v>
      </c>
      <c r="Y85" s="47">
        <v>115.5851</v>
      </c>
      <c r="Z85" s="47">
        <v>1.1237999999999999</v>
      </c>
      <c r="AA85" s="47">
        <v>37.948700000000002</v>
      </c>
      <c r="AB85" s="47">
        <v>116.709</v>
      </c>
      <c r="AC85" s="47">
        <v>37.948700000000002</v>
      </c>
      <c r="AD85" s="47">
        <v>63.5167</v>
      </c>
      <c r="AE85" s="47">
        <v>3.9379</v>
      </c>
      <c r="AF85" s="47">
        <v>20.084599999999998</v>
      </c>
      <c r="AG85" s="47">
        <v>47.37</v>
      </c>
      <c r="AH85" s="47">
        <v>52.171399999999998</v>
      </c>
      <c r="AI85" s="47">
        <v>15.283200000000001</v>
      </c>
      <c r="AJ85" s="47">
        <v>53.192300000000003</v>
      </c>
      <c r="AK85" s="47">
        <v>34.010800000000003</v>
      </c>
      <c r="AL85" s="47">
        <v>41.975000000000001</v>
      </c>
      <c r="AM85" s="47">
        <v>45.228099999999998</v>
      </c>
      <c r="AN85" s="47">
        <v>66.662700000000001</v>
      </c>
      <c r="AO85" s="47">
        <v>20.540400000000002</v>
      </c>
      <c r="AP85" s="47">
        <v>41.130899999999997</v>
      </c>
      <c r="AQ85" s="47">
        <v>48.693899999999999</v>
      </c>
      <c r="AR85" s="47">
        <v>69.360799999999998</v>
      </c>
      <c r="AS85" s="47">
        <v>20.463999999999999</v>
      </c>
      <c r="AT85" s="47">
        <v>20.928699999999999</v>
      </c>
      <c r="AU85" s="47">
        <v>43.904200000000003</v>
      </c>
      <c r="AV85" s="47">
        <v>49.473300000000002</v>
      </c>
      <c r="AW85" s="47">
        <v>15.359500000000001</v>
      </c>
      <c r="AX85" s="47">
        <v>40.486400000000003</v>
      </c>
      <c r="AY85" s="47">
        <v>76.2226</v>
      </c>
      <c r="AZ85" s="47">
        <v>87.444400000000002</v>
      </c>
      <c r="BA85" s="47">
        <v>29.264600000000002</v>
      </c>
      <c r="BB85" s="47">
        <v>21.5731</v>
      </c>
      <c r="BC85" s="47">
        <v>16.375499999999999</v>
      </c>
      <c r="BD85" s="47">
        <v>31.389800000000001</v>
      </c>
      <c r="BE85" s="47">
        <v>6.5589000000000004</v>
      </c>
      <c r="BF85" s="47">
        <v>44.499400000000001</v>
      </c>
      <c r="BG85" s="47">
        <v>34.433900000000001</v>
      </c>
      <c r="BH85" s="47">
        <v>51.788800000000002</v>
      </c>
      <c r="BI85" s="47">
        <v>27.144500000000001</v>
      </c>
      <c r="BJ85" s="47">
        <v>70.733999999999995</v>
      </c>
      <c r="BK85" s="47">
        <v>8.1991999999999994</v>
      </c>
      <c r="BL85" s="47">
        <v>72.209599999999995</v>
      </c>
      <c r="BM85" s="47">
        <v>3.5148000000000001</v>
      </c>
      <c r="BN85" s="47">
        <v>10.2707</v>
      </c>
      <c r="BO85" s="47">
        <v>65.453699999999998</v>
      </c>
      <c r="BP85" s="47">
        <v>48.100099999999998</v>
      </c>
      <c r="BQ85" s="47">
        <v>27.624300000000002</v>
      </c>
      <c r="BR85" s="47">
        <v>58.624299999999998</v>
      </c>
      <c r="BS85" s="47">
        <v>60.209899999999998</v>
      </c>
      <c r="BT85" s="47">
        <v>3.4352999999999998</v>
      </c>
      <c r="BU85" s="47">
        <v>32.388199999999998</v>
      </c>
    </row>
    <row r="86" spans="1:73">
      <c r="A86" t="s">
        <v>524</v>
      </c>
      <c r="B86" t="s">
        <v>509</v>
      </c>
      <c r="C86" t="s">
        <v>0</v>
      </c>
      <c r="D86">
        <v>15</v>
      </c>
      <c r="F86" s="47">
        <v>8906.4112000000005</v>
      </c>
      <c r="G86" s="47">
        <v>2476.4466000000002</v>
      </c>
      <c r="H86" s="47">
        <v>2396.4101999999998</v>
      </c>
      <c r="I86" s="47">
        <v>4033.5544</v>
      </c>
      <c r="J86" s="47">
        <v>2476.4466000000002</v>
      </c>
      <c r="K86" s="47">
        <v>6429.9646000000002</v>
      </c>
      <c r="L86" s="47">
        <v>75.323099999999997</v>
      </c>
      <c r="M86" s="47">
        <v>8831.0881000000008</v>
      </c>
      <c r="N86" s="47">
        <v>2640.3126999999999</v>
      </c>
      <c r="O86" s="47">
        <v>3669.6291999999999</v>
      </c>
      <c r="P86" s="47">
        <v>2596.4693000000002</v>
      </c>
      <c r="Q86" s="47">
        <v>4819.4925000000003</v>
      </c>
      <c r="R86" s="47">
        <v>4086.9187000000002</v>
      </c>
      <c r="S86" s="47">
        <v>4496.9165999999996</v>
      </c>
      <c r="T86" s="47">
        <v>4409.4946</v>
      </c>
      <c r="U86" s="47">
        <v>5195.3549000000003</v>
      </c>
      <c r="V86" s="47">
        <v>3711.0563000000002</v>
      </c>
      <c r="W86" s="47">
        <v>5496.1295</v>
      </c>
      <c r="X86" s="47">
        <v>3410.2817</v>
      </c>
      <c r="Y86" s="47">
        <v>3638.3321999999998</v>
      </c>
      <c r="Z86" s="47">
        <v>620.52449999999999</v>
      </c>
      <c r="AA86" s="47">
        <v>4647.5544</v>
      </c>
      <c r="AB86" s="47">
        <v>4258.8567999999996</v>
      </c>
      <c r="AC86" s="47">
        <v>4647.5544</v>
      </c>
      <c r="AD86" s="47">
        <v>3049.4270999999999</v>
      </c>
      <c r="AE86" s="47">
        <v>2145.9277999999999</v>
      </c>
      <c r="AF86" s="47">
        <v>1643.4401</v>
      </c>
      <c r="AG86" s="47">
        <v>3551.9148</v>
      </c>
      <c r="AH86" s="47">
        <v>2622.6188999999999</v>
      </c>
      <c r="AI86" s="47">
        <v>2572.7359999999999</v>
      </c>
      <c r="AJ86" s="47">
        <v>1209.4296999999999</v>
      </c>
      <c r="AK86" s="47">
        <v>2501.6266000000001</v>
      </c>
      <c r="AL86" s="47">
        <v>833.00649999999996</v>
      </c>
      <c r="AM86" s="47">
        <v>2878.0497</v>
      </c>
      <c r="AN86" s="47">
        <v>1874.2977000000001</v>
      </c>
      <c r="AO86" s="47">
        <v>1836.7585999999999</v>
      </c>
      <c r="AP86" s="47">
        <v>1356.3621000000001</v>
      </c>
      <c r="AQ86" s="47">
        <v>4139.7673999999997</v>
      </c>
      <c r="AR86" s="47">
        <v>2716.9407000000001</v>
      </c>
      <c r="AS86" s="47">
        <v>2779.1887999999999</v>
      </c>
      <c r="AT86" s="47">
        <v>1120.0844999999999</v>
      </c>
      <c r="AU86" s="47">
        <v>2290.1972000000001</v>
      </c>
      <c r="AV86" s="47">
        <v>1779.9758999999999</v>
      </c>
      <c r="AW86" s="47">
        <v>1630.3056999999999</v>
      </c>
      <c r="AX86" s="47">
        <v>1162.7733000000001</v>
      </c>
      <c r="AY86" s="47">
        <v>3096.0835000000002</v>
      </c>
      <c r="AZ86" s="47">
        <v>1969.8970999999999</v>
      </c>
      <c r="BA86" s="47">
        <v>2288.9596999999999</v>
      </c>
      <c r="BB86" s="47">
        <v>1313.6732999999999</v>
      </c>
      <c r="BC86" s="47">
        <v>3333.8811000000001</v>
      </c>
      <c r="BD86" s="47">
        <v>2527.0194999999999</v>
      </c>
      <c r="BE86" s="47">
        <v>2120.5349000000001</v>
      </c>
      <c r="BF86" s="47">
        <v>2008.9924000000001</v>
      </c>
      <c r="BG86" s="47">
        <v>2810.5001000000002</v>
      </c>
      <c r="BH86" s="47">
        <v>2281.1170000000002</v>
      </c>
      <c r="BI86" s="47">
        <v>2538.3755999999998</v>
      </c>
      <c r="BJ86" s="47">
        <v>3497.4041000000002</v>
      </c>
      <c r="BK86" s="47">
        <v>1322.0884000000001</v>
      </c>
      <c r="BL86" s="47">
        <v>2249.8643999999999</v>
      </c>
      <c r="BM86" s="47">
        <v>1837.0543</v>
      </c>
      <c r="BN86" s="47">
        <v>195.3296</v>
      </c>
      <c r="BO86" s="47">
        <v>3891.5889999999999</v>
      </c>
      <c r="BP86" s="47">
        <v>999.51250000000005</v>
      </c>
      <c r="BQ86" s="47">
        <v>3087.4061999999999</v>
      </c>
      <c r="BR86" s="47">
        <v>1962.9436000000001</v>
      </c>
      <c r="BS86" s="47">
        <v>2533.973</v>
      </c>
      <c r="BT86" s="47">
        <v>513.50300000000004</v>
      </c>
      <c r="BU86" s="47">
        <v>3895.9915000000001</v>
      </c>
    </row>
    <row r="87" spans="1:73">
      <c r="A87" t="s">
        <v>524</v>
      </c>
      <c r="B87" t="s">
        <v>509</v>
      </c>
      <c r="C87" t="s">
        <v>1</v>
      </c>
      <c r="D87">
        <v>16</v>
      </c>
      <c r="F87" s="47">
        <v>7933.7624999999998</v>
      </c>
      <c r="G87" s="47">
        <v>1704.2909</v>
      </c>
      <c r="H87" s="47">
        <v>2359.5414000000001</v>
      </c>
      <c r="I87" s="47">
        <v>3869.9301999999998</v>
      </c>
      <c r="J87" s="47">
        <v>1704.2909</v>
      </c>
      <c r="K87" s="47">
        <v>6229.4715999999999</v>
      </c>
      <c r="L87" s="47">
        <v>0</v>
      </c>
      <c r="M87" s="47">
        <v>7933.7624999999998</v>
      </c>
      <c r="N87" s="47">
        <v>1678.5967000000001</v>
      </c>
      <c r="O87" s="47">
        <v>4020.2957999999999</v>
      </c>
      <c r="P87" s="47">
        <v>2234.8699000000001</v>
      </c>
      <c r="Q87" s="47">
        <v>4063.4422</v>
      </c>
      <c r="R87" s="47">
        <v>3870.3204000000001</v>
      </c>
      <c r="S87" s="47">
        <v>3290.1878000000002</v>
      </c>
      <c r="T87" s="47">
        <v>4643.5747000000001</v>
      </c>
      <c r="U87" s="47">
        <v>4261.7524999999996</v>
      </c>
      <c r="V87" s="47">
        <v>3672.01</v>
      </c>
      <c r="W87" s="47">
        <v>5195.7929999999997</v>
      </c>
      <c r="X87" s="47">
        <v>2737.9695000000002</v>
      </c>
      <c r="Y87" s="47">
        <v>1329.4441999999999</v>
      </c>
      <c r="Z87" s="47">
        <v>990.30539999999996</v>
      </c>
      <c r="AA87" s="47">
        <v>5614.0129999999999</v>
      </c>
      <c r="AB87" s="47">
        <v>2319.7496000000001</v>
      </c>
      <c r="AC87" s="47">
        <v>5614.0129999999999</v>
      </c>
      <c r="AD87" s="47">
        <v>1696.1467</v>
      </c>
      <c r="AE87" s="47">
        <v>2565.6057999999998</v>
      </c>
      <c r="AF87" s="47">
        <v>1057.1186</v>
      </c>
      <c r="AG87" s="47">
        <v>3204.6338999999998</v>
      </c>
      <c r="AH87" s="47">
        <v>1752.7559000000001</v>
      </c>
      <c r="AI87" s="47">
        <v>2508.9965999999999</v>
      </c>
      <c r="AJ87" s="47">
        <v>623.60289999999998</v>
      </c>
      <c r="AK87" s="47">
        <v>3048.4070999999999</v>
      </c>
      <c r="AL87" s="47">
        <v>647.17229999999995</v>
      </c>
      <c r="AM87" s="47">
        <v>3024.8377</v>
      </c>
      <c r="AN87" s="47">
        <v>1537.4319</v>
      </c>
      <c r="AO87" s="47">
        <v>2134.5781000000002</v>
      </c>
      <c r="AP87" s="47">
        <v>919.13260000000002</v>
      </c>
      <c r="AQ87" s="47">
        <v>4276.6603999999998</v>
      </c>
      <c r="AR87" s="47">
        <v>2050.1774999999998</v>
      </c>
      <c r="AS87" s="47">
        <v>3145.6154000000001</v>
      </c>
      <c r="AT87" s="47">
        <v>785.15830000000005</v>
      </c>
      <c r="AU87" s="47">
        <v>1952.8112000000001</v>
      </c>
      <c r="AV87" s="47">
        <v>1240.0102999999999</v>
      </c>
      <c r="AW87" s="47">
        <v>1497.9593</v>
      </c>
      <c r="AX87" s="47">
        <v>558.74519999999995</v>
      </c>
      <c r="AY87" s="47">
        <v>1761.0043000000001</v>
      </c>
      <c r="AZ87" s="47">
        <v>757.35270000000003</v>
      </c>
      <c r="BA87" s="47">
        <v>1562.3969</v>
      </c>
      <c r="BB87" s="47">
        <v>1145.5456999999999</v>
      </c>
      <c r="BC87" s="47">
        <v>4468.4673000000003</v>
      </c>
      <c r="BD87" s="47">
        <v>2532.8350999999998</v>
      </c>
      <c r="BE87" s="47">
        <v>3081.1777999999999</v>
      </c>
      <c r="BF87" s="47">
        <v>1076.7935</v>
      </c>
      <c r="BG87" s="47">
        <v>2986.6487000000002</v>
      </c>
      <c r="BH87" s="47">
        <v>1533.154</v>
      </c>
      <c r="BI87" s="47">
        <v>2530.2881000000002</v>
      </c>
      <c r="BJ87" s="47">
        <v>2410.7925</v>
      </c>
      <c r="BK87" s="47">
        <v>1652.6496</v>
      </c>
      <c r="BL87" s="47">
        <v>1242.9561000000001</v>
      </c>
      <c r="BM87" s="47">
        <v>2627.3643000000002</v>
      </c>
      <c r="BN87" s="47">
        <v>171.1369</v>
      </c>
      <c r="BO87" s="47">
        <v>3699.1835000000001</v>
      </c>
      <c r="BP87" s="47">
        <v>879.39530000000002</v>
      </c>
      <c r="BQ87" s="47">
        <v>2990.9250999999999</v>
      </c>
      <c r="BR87" s="47">
        <v>1230.9657</v>
      </c>
      <c r="BS87" s="47">
        <v>2059.2221</v>
      </c>
      <c r="BT87" s="47">
        <v>473.3252</v>
      </c>
      <c r="BU87" s="47">
        <v>4170.2494999999999</v>
      </c>
    </row>
    <row r="88" spans="1:73">
      <c r="A88" t="s">
        <v>524</v>
      </c>
      <c r="B88" t="s">
        <v>509</v>
      </c>
      <c r="C88" t="s">
        <v>505</v>
      </c>
      <c r="D88">
        <v>17</v>
      </c>
      <c r="F88" s="47">
        <v>1667.0989</v>
      </c>
      <c r="G88" s="47">
        <v>409.52480000000003</v>
      </c>
      <c r="H88" s="47">
        <v>435.10410000000002</v>
      </c>
      <c r="I88" s="47">
        <v>822.47</v>
      </c>
      <c r="J88" s="47">
        <v>409.52480000000003</v>
      </c>
      <c r="K88" s="47">
        <v>1257.5741</v>
      </c>
      <c r="L88" s="47">
        <v>2.1796000000000002</v>
      </c>
      <c r="M88" s="47">
        <v>1664.9192</v>
      </c>
      <c r="N88" s="47">
        <v>257.3125</v>
      </c>
      <c r="O88" s="47">
        <v>727.83770000000004</v>
      </c>
      <c r="P88" s="47">
        <v>681.94870000000003</v>
      </c>
      <c r="Q88" s="47">
        <v>632.05870000000004</v>
      </c>
      <c r="R88" s="47">
        <v>1035.0401999999999</v>
      </c>
      <c r="S88" s="47">
        <v>597.37580000000003</v>
      </c>
      <c r="T88" s="47">
        <v>1069.723</v>
      </c>
      <c r="U88" s="47">
        <v>1269.2840000000001</v>
      </c>
      <c r="V88" s="47">
        <v>397.81479999999999</v>
      </c>
      <c r="W88" s="47">
        <v>724.25670000000002</v>
      </c>
      <c r="X88" s="47">
        <v>942.84220000000005</v>
      </c>
      <c r="Y88" s="47">
        <v>806.25789999999995</v>
      </c>
      <c r="Z88" s="47">
        <v>139.27189999999999</v>
      </c>
      <c r="AA88" s="47">
        <v>721.56910000000005</v>
      </c>
      <c r="AB88" s="47">
        <v>945.52980000000002</v>
      </c>
      <c r="AC88" s="47">
        <v>721.56910000000005</v>
      </c>
      <c r="AD88" s="47">
        <v>823.92219999999998</v>
      </c>
      <c r="AE88" s="47">
        <v>445.36189999999999</v>
      </c>
      <c r="AF88" s="47">
        <v>299.55560000000003</v>
      </c>
      <c r="AG88" s="47">
        <v>969.72839999999997</v>
      </c>
      <c r="AH88" s="47">
        <v>450.7312</v>
      </c>
      <c r="AI88" s="47">
        <v>818.55280000000005</v>
      </c>
      <c r="AJ88" s="47">
        <v>121.60760000000001</v>
      </c>
      <c r="AK88" s="47">
        <v>276.20729999999998</v>
      </c>
      <c r="AL88" s="47">
        <v>109.9692</v>
      </c>
      <c r="AM88" s="47">
        <v>287.84570000000002</v>
      </c>
      <c r="AN88" s="47">
        <v>146.6446</v>
      </c>
      <c r="AO88" s="47">
        <v>251.17019999999999</v>
      </c>
      <c r="AP88" s="47">
        <v>183.69900000000001</v>
      </c>
      <c r="AQ88" s="47">
        <v>540.55769999999995</v>
      </c>
      <c r="AR88" s="47">
        <v>239.00030000000001</v>
      </c>
      <c r="AS88" s="47">
        <v>485.25639999999999</v>
      </c>
      <c r="AT88" s="47">
        <v>225.82570000000001</v>
      </c>
      <c r="AU88" s="47">
        <v>717.01639999999998</v>
      </c>
      <c r="AV88" s="47">
        <v>358.37549999999999</v>
      </c>
      <c r="AW88" s="47">
        <v>584.46659999999997</v>
      </c>
      <c r="AX88" s="47">
        <v>204.0025</v>
      </c>
      <c r="AY88" s="47">
        <v>741.52719999999999</v>
      </c>
      <c r="AZ88" s="47">
        <v>289.70260000000002</v>
      </c>
      <c r="BA88" s="47">
        <v>655.82709999999997</v>
      </c>
      <c r="BB88" s="47">
        <v>205.5222</v>
      </c>
      <c r="BC88" s="47">
        <v>516.04690000000005</v>
      </c>
      <c r="BD88" s="47">
        <v>307.67320000000001</v>
      </c>
      <c r="BE88" s="47">
        <v>413.89589999999998</v>
      </c>
      <c r="BF88" s="47">
        <v>275.70440000000002</v>
      </c>
      <c r="BG88" s="47">
        <v>356.35419999999999</v>
      </c>
      <c r="BH88" s="47">
        <v>336.08460000000002</v>
      </c>
      <c r="BI88" s="47">
        <v>295.97410000000002</v>
      </c>
      <c r="BJ88" s="47">
        <v>389.03219999999999</v>
      </c>
      <c r="BK88" s="47">
        <v>243.0265</v>
      </c>
      <c r="BL88" s="47">
        <v>669.82529999999997</v>
      </c>
      <c r="BM88" s="47">
        <v>365.2149</v>
      </c>
      <c r="BN88" s="47">
        <v>73.440200000000004</v>
      </c>
      <c r="BO88" s="47">
        <v>961.6</v>
      </c>
      <c r="BP88" s="47">
        <v>208.34370000000001</v>
      </c>
      <c r="BQ88" s="47">
        <v>826.69650000000001</v>
      </c>
      <c r="BR88" s="47">
        <v>252.17740000000001</v>
      </c>
      <c r="BS88" s="47">
        <v>345.19839999999999</v>
      </c>
      <c r="BT88" s="47">
        <v>157.34729999999999</v>
      </c>
      <c r="BU88" s="47">
        <v>912.37570000000005</v>
      </c>
    </row>
    <row r="89" spans="1:73">
      <c r="A89" t="s">
        <v>524</v>
      </c>
      <c r="B89" t="s">
        <v>509</v>
      </c>
      <c r="C89" t="s">
        <v>74</v>
      </c>
      <c r="D89">
        <v>18</v>
      </c>
      <c r="F89" s="47">
        <v>119.2861</v>
      </c>
      <c r="G89" s="47">
        <v>14.5009</v>
      </c>
      <c r="H89" s="47">
        <v>37.291699999999999</v>
      </c>
      <c r="I89" s="47">
        <v>67.493499999999997</v>
      </c>
      <c r="J89" s="47">
        <v>14.5009</v>
      </c>
      <c r="K89" s="47">
        <v>104.7852</v>
      </c>
      <c r="L89" s="47">
        <v>0</v>
      </c>
      <c r="M89" s="47">
        <v>119.2861</v>
      </c>
      <c r="N89" s="47">
        <v>9.9337999999999997</v>
      </c>
      <c r="O89" s="47">
        <v>42.0717</v>
      </c>
      <c r="P89" s="47">
        <v>67.280500000000004</v>
      </c>
      <c r="Q89" s="47">
        <v>26.725000000000001</v>
      </c>
      <c r="R89" s="47">
        <v>92.561099999999996</v>
      </c>
      <c r="S89" s="47">
        <v>49.543300000000002</v>
      </c>
      <c r="T89" s="47">
        <v>69.742800000000003</v>
      </c>
      <c r="U89" s="47">
        <v>88.921199999999999</v>
      </c>
      <c r="V89" s="47">
        <v>30.364899999999999</v>
      </c>
      <c r="W89" s="47">
        <v>60.006500000000003</v>
      </c>
      <c r="X89" s="47">
        <v>59.279600000000002</v>
      </c>
      <c r="Y89" s="47">
        <v>35.939599999999999</v>
      </c>
      <c r="Z89" s="47">
        <v>4.0452000000000004</v>
      </c>
      <c r="AA89" s="47">
        <v>79.301299999999998</v>
      </c>
      <c r="AB89" s="47">
        <v>39.9848</v>
      </c>
      <c r="AC89" s="47">
        <v>79.301299999999998</v>
      </c>
      <c r="AD89" s="47">
        <v>33.0137</v>
      </c>
      <c r="AE89" s="47">
        <v>55.907499999999999</v>
      </c>
      <c r="AF89" s="47">
        <v>12.200900000000001</v>
      </c>
      <c r="AG89" s="47">
        <v>76.720399999999998</v>
      </c>
      <c r="AH89" s="47">
        <v>37.829700000000003</v>
      </c>
      <c r="AI89" s="47">
        <v>51.091500000000003</v>
      </c>
      <c r="AJ89" s="47">
        <v>6.9710999999999999</v>
      </c>
      <c r="AK89" s="47">
        <v>23.393799999999999</v>
      </c>
      <c r="AL89" s="47">
        <v>2.2999999999999998</v>
      </c>
      <c r="AM89" s="47">
        <v>28.064800000000002</v>
      </c>
      <c r="AN89" s="47">
        <v>11.7136</v>
      </c>
      <c r="AO89" s="47">
        <v>18.651299999999999</v>
      </c>
      <c r="AP89" s="47">
        <v>8.5960000000000001</v>
      </c>
      <c r="AQ89" s="47">
        <v>51.410499999999999</v>
      </c>
      <c r="AR89" s="47">
        <v>24.942499999999999</v>
      </c>
      <c r="AS89" s="47">
        <v>35.064</v>
      </c>
      <c r="AT89" s="47">
        <v>5.9048999999999996</v>
      </c>
      <c r="AU89" s="47">
        <v>53.374699999999997</v>
      </c>
      <c r="AV89" s="47">
        <v>24.6008</v>
      </c>
      <c r="AW89" s="47">
        <v>34.678800000000003</v>
      </c>
      <c r="AX89" s="47">
        <v>2.4666999999999999</v>
      </c>
      <c r="AY89" s="47">
        <v>37.518000000000001</v>
      </c>
      <c r="AZ89" s="47">
        <v>14.2384</v>
      </c>
      <c r="BA89" s="47">
        <v>25.746400000000001</v>
      </c>
      <c r="BB89" s="47">
        <v>12.0342</v>
      </c>
      <c r="BC89" s="47">
        <v>67.267099999999999</v>
      </c>
      <c r="BD89" s="47">
        <v>35.304900000000004</v>
      </c>
      <c r="BE89" s="47">
        <v>43.996400000000001</v>
      </c>
      <c r="BF89" s="47">
        <v>5.4524999999999997</v>
      </c>
      <c r="BG89" s="47">
        <v>21.272500000000001</v>
      </c>
      <c r="BH89" s="47">
        <v>13.894399999999999</v>
      </c>
      <c r="BI89" s="47">
        <v>12.8306</v>
      </c>
      <c r="BJ89" s="47">
        <v>21.631</v>
      </c>
      <c r="BK89" s="47">
        <v>5.0940000000000003</v>
      </c>
      <c r="BL89" s="47">
        <v>34.532299999999999</v>
      </c>
      <c r="BM89" s="47">
        <v>58.028799999999997</v>
      </c>
      <c r="BN89" s="47">
        <v>0.60660000000000003</v>
      </c>
      <c r="BO89" s="47">
        <v>91.954499999999996</v>
      </c>
      <c r="BP89" s="47">
        <v>27.912299999999998</v>
      </c>
      <c r="BQ89" s="47">
        <v>64.648799999999994</v>
      </c>
      <c r="BR89" s="47">
        <v>12.8498</v>
      </c>
      <c r="BS89" s="47">
        <v>36.6935</v>
      </c>
      <c r="BT89" s="47">
        <v>1.6511</v>
      </c>
      <c r="BU89" s="47">
        <v>68.091700000000003</v>
      </c>
    </row>
    <row r="90" spans="1:73">
      <c r="A90" t="s">
        <v>524</v>
      </c>
      <c r="B90" t="s">
        <v>509</v>
      </c>
      <c r="C90" t="s">
        <v>65</v>
      </c>
      <c r="D90">
        <v>19</v>
      </c>
      <c r="F90" s="47">
        <v>4016.6394</v>
      </c>
      <c r="G90" s="47">
        <v>1057.9728</v>
      </c>
      <c r="H90" s="47">
        <v>1081.7195999999999</v>
      </c>
      <c r="I90" s="47">
        <v>1876.9469999999999</v>
      </c>
      <c r="J90" s="47">
        <v>1057.9728</v>
      </c>
      <c r="K90" s="47">
        <v>2958.6666</v>
      </c>
      <c r="L90" s="47">
        <v>41.085799999999999</v>
      </c>
      <c r="M90" s="47">
        <v>3975.5535</v>
      </c>
      <c r="N90" s="47">
        <v>1492.5474999999999</v>
      </c>
      <c r="O90" s="47">
        <v>1792.2813000000001</v>
      </c>
      <c r="P90" s="47">
        <v>731.81050000000005</v>
      </c>
      <c r="Q90" s="47">
        <v>2736.7114000000001</v>
      </c>
      <c r="R90" s="47">
        <v>1279.9278999999999</v>
      </c>
      <c r="S90" s="47">
        <v>1841.242</v>
      </c>
      <c r="T90" s="47">
        <v>2175.3973999999998</v>
      </c>
      <c r="U90" s="47">
        <v>1849.8554999999999</v>
      </c>
      <c r="V90" s="47">
        <v>2166.7838000000002</v>
      </c>
      <c r="W90" s="47">
        <v>3277.5614</v>
      </c>
      <c r="X90" s="47">
        <v>739.07799999999997</v>
      </c>
      <c r="Y90" s="47">
        <v>262.48309999999998</v>
      </c>
      <c r="Z90" s="47">
        <v>715.95680000000004</v>
      </c>
      <c r="AA90" s="47">
        <v>3038.1994</v>
      </c>
      <c r="AB90" s="47">
        <v>978.44</v>
      </c>
      <c r="AC90" s="47">
        <v>3038.1994</v>
      </c>
      <c r="AD90" s="47">
        <v>584.82579999999996</v>
      </c>
      <c r="AE90" s="47">
        <v>1265.0297</v>
      </c>
      <c r="AF90" s="47">
        <v>552.97130000000004</v>
      </c>
      <c r="AG90" s="47">
        <v>1296.8842</v>
      </c>
      <c r="AH90" s="47">
        <v>874.12249999999995</v>
      </c>
      <c r="AI90" s="47">
        <v>975.73299999999995</v>
      </c>
      <c r="AJ90" s="47">
        <v>393.61410000000001</v>
      </c>
      <c r="AK90" s="47">
        <v>1773.1696999999999</v>
      </c>
      <c r="AL90" s="47">
        <v>505.00150000000002</v>
      </c>
      <c r="AM90" s="47">
        <v>1661.7824000000001</v>
      </c>
      <c r="AN90" s="47">
        <v>967.11950000000002</v>
      </c>
      <c r="AO90" s="47">
        <v>1199.6642999999999</v>
      </c>
      <c r="AP90" s="47">
        <v>829.34860000000003</v>
      </c>
      <c r="AQ90" s="47">
        <v>2448.2127999999998</v>
      </c>
      <c r="AR90" s="47">
        <v>1541.5055</v>
      </c>
      <c r="AS90" s="47">
        <v>1736.0559000000001</v>
      </c>
      <c r="AT90" s="47">
        <v>228.6242</v>
      </c>
      <c r="AU90" s="47">
        <v>510.4538</v>
      </c>
      <c r="AV90" s="47">
        <v>299.73649999999998</v>
      </c>
      <c r="AW90" s="47">
        <v>439.34140000000002</v>
      </c>
      <c r="AX90" s="47">
        <v>338.1164</v>
      </c>
      <c r="AY90" s="47">
        <v>640.32360000000006</v>
      </c>
      <c r="AZ90" s="47">
        <v>289.29829999999998</v>
      </c>
      <c r="BA90" s="47">
        <v>689.14170000000001</v>
      </c>
      <c r="BB90" s="47">
        <v>719.85640000000001</v>
      </c>
      <c r="BC90" s="47">
        <v>2318.3429999999998</v>
      </c>
      <c r="BD90" s="47">
        <v>1551.9437</v>
      </c>
      <c r="BE90" s="47">
        <v>1486.2556999999999</v>
      </c>
      <c r="BF90" s="47">
        <v>594.18320000000006</v>
      </c>
      <c r="BG90" s="47">
        <v>2142.5282999999999</v>
      </c>
      <c r="BH90" s="47">
        <v>1008.4316</v>
      </c>
      <c r="BI90" s="47">
        <v>1728.2798</v>
      </c>
      <c r="BJ90" s="47">
        <v>1595.8566000000001</v>
      </c>
      <c r="BK90" s="47">
        <v>1140.8548000000001</v>
      </c>
      <c r="BL90" s="47">
        <v>384.2568</v>
      </c>
      <c r="BM90" s="47">
        <v>895.67110000000002</v>
      </c>
      <c r="BN90" s="47">
        <v>49.541200000000003</v>
      </c>
      <c r="BO90" s="47">
        <v>1230.3868</v>
      </c>
      <c r="BP90" s="47">
        <v>245.3854</v>
      </c>
      <c r="BQ90" s="47">
        <v>1034.5425</v>
      </c>
      <c r="BR90" s="47">
        <v>657.63679999999999</v>
      </c>
      <c r="BS90" s="47">
        <v>1183.6052</v>
      </c>
      <c r="BT90" s="47">
        <v>400.33600000000001</v>
      </c>
      <c r="BU90" s="47">
        <v>1775.0613000000001</v>
      </c>
    </row>
    <row r="91" spans="1:73">
      <c r="A91" t="s">
        <v>524</v>
      </c>
      <c r="B91" t="s">
        <v>509</v>
      </c>
      <c r="C91" t="s">
        <v>506</v>
      </c>
      <c r="D91">
        <v>20</v>
      </c>
      <c r="F91" s="47">
        <v>1582.8883000000001</v>
      </c>
      <c r="G91" s="47">
        <v>289.88839999999999</v>
      </c>
      <c r="H91" s="47">
        <v>385.58909999999997</v>
      </c>
      <c r="I91" s="47">
        <v>907.41089999999997</v>
      </c>
      <c r="J91" s="47">
        <v>289.88839999999999</v>
      </c>
      <c r="K91" s="47">
        <v>1293</v>
      </c>
      <c r="L91" s="47">
        <v>8.7951999999999995</v>
      </c>
      <c r="M91" s="47">
        <v>1574.0932</v>
      </c>
      <c r="N91" s="47">
        <v>476.91250000000002</v>
      </c>
      <c r="O91" s="47">
        <v>705.69740000000002</v>
      </c>
      <c r="P91" s="47">
        <v>400.27850000000001</v>
      </c>
      <c r="Q91" s="47">
        <v>908.90409999999997</v>
      </c>
      <c r="R91" s="47">
        <v>673.98419999999999</v>
      </c>
      <c r="S91" s="47">
        <v>880.24360000000001</v>
      </c>
      <c r="T91" s="47">
        <v>702.64469999999994</v>
      </c>
      <c r="U91" s="47">
        <v>627.5421</v>
      </c>
      <c r="V91" s="47">
        <v>955.34619999999995</v>
      </c>
      <c r="W91" s="47">
        <v>1254.8685</v>
      </c>
      <c r="X91" s="47">
        <v>328.01979999999998</v>
      </c>
      <c r="Y91" s="47">
        <v>202.32820000000001</v>
      </c>
      <c r="Z91" s="47">
        <v>50.407200000000003</v>
      </c>
      <c r="AA91" s="47">
        <v>1330.1529</v>
      </c>
      <c r="AB91" s="47">
        <v>252.7354</v>
      </c>
      <c r="AC91" s="47">
        <v>1330.1529</v>
      </c>
      <c r="AD91" s="47">
        <v>133.3742</v>
      </c>
      <c r="AE91" s="47">
        <v>494.16800000000001</v>
      </c>
      <c r="AF91" s="47">
        <v>121.9358</v>
      </c>
      <c r="AG91" s="47">
        <v>505.60629999999998</v>
      </c>
      <c r="AH91" s="47">
        <v>325.55810000000002</v>
      </c>
      <c r="AI91" s="47">
        <v>301.98399999999998</v>
      </c>
      <c r="AJ91" s="47">
        <v>119.3612</v>
      </c>
      <c r="AK91" s="47">
        <v>835.98500000000001</v>
      </c>
      <c r="AL91" s="47">
        <v>167.95259999999999</v>
      </c>
      <c r="AM91" s="47">
        <v>787.39359999999999</v>
      </c>
      <c r="AN91" s="47">
        <v>554.68550000000005</v>
      </c>
      <c r="AO91" s="47">
        <v>400.66070000000002</v>
      </c>
      <c r="AP91" s="47">
        <v>209.82900000000001</v>
      </c>
      <c r="AQ91" s="47">
        <v>1045.0395000000001</v>
      </c>
      <c r="AR91" s="47">
        <v>701.00800000000004</v>
      </c>
      <c r="AS91" s="47">
        <v>553.86059999999998</v>
      </c>
      <c r="AT91" s="47">
        <v>80.059399999999997</v>
      </c>
      <c r="AU91" s="47">
        <v>247.96039999999999</v>
      </c>
      <c r="AV91" s="47">
        <v>179.23570000000001</v>
      </c>
      <c r="AW91" s="47">
        <v>148.7841</v>
      </c>
      <c r="AX91" s="47">
        <v>48.146599999999999</v>
      </c>
      <c r="AY91" s="47">
        <v>204.5889</v>
      </c>
      <c r="AZ91" s="47">
        <v>93.477900000000005</v>
      </c>
      <c r="BA91" s="47">
        <v>159.25749999999999</v>
      </c>
      <c r="BB91" s="47">
        <v>241.74180000000001</v>
      </c>
      <c r="BC91" s="47">
        <v>1088.4111</v>
      </c>
      <c r="BD91" s="47">
        <v>786.76570000000004</v>
      </c>
      <c r="BE91" s="47">
        <v>543.38720000000001</v>
      </c>
      <c r="BF91" s="47">
        <v>99.966200000000001</v>
      </c>
      <c r="BG91" s="47">
        <v>808.93790000000001</v>
      </c>
      <c r="BH91" s="47">
        <v>274.44720000000001</v>
      </c>
      <c r="BI91" s="47">
        <v>634.45690000000002</v>
      </c>
      <c r="BJ91" s="47">
        <v>665.28279999999995</v>
      </c>
      <c r="BK91" s="47">
        <v>243.62129999999999</v>
      </c>
      <c r="BL91" s="47">
        <v>152.76920000000001</v>
      </c>
      <c r="BM91" s="47">
        <v>521.21500000000003</v>
      </c>
      <c r="BN91" s="47">
        <v>15.4411</v>
      </c>
      <c r="BO91" s="47">
        <v>658.54309999999998</v>
      </c>
      <c r="BP91" s="47">
        <v>214.96080000000001</v>
      </c>
      <c r="BQ91" s="47">
        <v>459.02350000000001</v>
      </c>
      <c r="BR91" s="47">
        <v>237.4194</v>
      </c>
      <c r="BS91" s="47">
        <v>642.82420000000002</v>
      </c>
      <c r="BT91" s="47">
        <v>52.469000000000001</v>
      </c>
      <c r="BU91" s="47">
        <v>650.17570000000001</v>
      </c>
    </row>
    <row r="92" spans="1:73">
      <c r="A92" t="s">
        <v>524</v>
      </c>
      <c r="B92" t="s">
        <v>509</v>
      </c>
      <c r="C92" t="s">
        <v>507</v>
      </c>
      <c r="D92">
        <v>21</v>
      </c>
      <c r="F92" s="47">
        <v>10062.3598</v>
      </c>
      <c r="G92" s="47">
        <v>2845.2325000000001</v>
      </c>
      <c r="H92" s="47">
        <v>2759.694</v>
      </c>
      <c r="I92" s="47">
        <v>4457.4333999999999</v>
      </c>
      <c r="J92" s="47">
        <v>2845.2325000000001</v>
      </c>
      <c r="K92" s="47">
        <v>7217.1273000000001</v>
      </c>
      <c r="L92" s="47">
        <v>71.265000000000001</v>
      </c>
      <c r="M92" s="47">
        <v>9991.0948000000008</v>
      </c>
      <c r="N92" s="47">
        <v>3073.8661000000002</v>
      </c>
      <c r="O92" s="47">
        <v>4948.5569999999998</v>
      </c>
      <c r="P92" s="47">
        <v>2039.9367999999999</v>
      </c>
      <c r="Q92" s="47">
        <v>6224.5897000000004</v>
      </c>
      <c r="R92" s="47">
        <v>3837.7701000000002</v>
      </c>
      <c r="S92" s="47">
        <v>4329.4438</v>
      </c>
      <c r="T92" s="47">
        <v>5732.9160000000002</v>
      </c>
      <c r="U92" s="47">
        <v>6255.2101000000002</v>
      </c>
      <c r="V92" s="47">
        <v>3807.1496999999999</v>
      </c>
      <c r="W92" s="47">
        <v>6541.7637999999997</v>
      </c>
      <c r="X92" s="47">
        <v>3520.596</v>
      </c>
      <c r="Y92" s="47">
        <v>1003.9561</v>
      </c>
      <c r="Z92" s="47">
        <v>2008.4739999999999</v>
      </c>
      <c r="AA92" s="47">
        <v>7049.9296000000004</v>
      </c>
      <c r="AB92" s="47">
        <v>3012.4301999999998</v>
      </c>
      <c r="AC92" s="47">
        <v>7049.9296000000004</v>
      </c>
      <c r="AD92" s="47">
        <v>2110.79</v>
      </c>
      <c r="AE92" s="47">
        <v>4144.4201000000003</v>
      </c>
      <c r="AF92" s="47">
        <v>1839.1674</v>
      </c>
      <c r="AG92" s="47">
        <v>4416.0427</v>
      </c>
      <c r="AH92" s="47">
        <v>2517.3000000000002</v>
      </c>
      <c r="AI92" s="47">
        <v>3737.9101000000001</v>
      </c>
      <c r="AJ92" s="47">
        <v>901.64020000000005</v>
      </c>
      <c r="AK92" s="47">
        <v>2905.5095000000001</v>
      </c>
      <c r="AL92" s="47">
        <v>1006.0651</v>
      </c>
      <c r="AM92" s="47">
        <v>2801.0846000000001</v>
      </c>
      <c r="AN92" s="47">
        <v>1812.1439</v>
      </c>
      <c r="AO92" s="47">
        <v>1995.0057999999999</v>
      </c>
      <c r="AP92" s="47">
        <v>1819.1503</v>
      </c>
      <c r="AQ92" s="47">
        <v>4722.6134000000002</v>
      </c>
      <c r="AR92" s="47">
        <v>3001.9643999999998</v>
      </c>
      <c r="AS92" s="47">
        <v>3539.7993000000001</v>
      </c>
      <c r="AT92" s="47">
        <v>1026.0822000000001</v>
      </c>
      <c r="AU92" s="47">
        <v>2494.5138999999999</v>
      </c>
      <c r="AV92" s="47">
        <v>1327.4793999999999</v>
      </c>
      <c r="AW92" s="47">
        <v>2193.1167</v>
      </c>
      <c r="AX92" s="47">
        <v>962.65300000000002</v>
      </c>
      <c r="AY92" s="47">
        <v>2049.7772</v>
      </c>
      <c r="AZ92" s="47">
        <v>761.18610000000001</v>
      </c>
      <c r="BA92" s="47">
        <v>2251.2440999999999</v>
      </c>
      <c r="BB92" s="47">
        <v>1882.5795000000001</v>
      </c>
      <c r="BC92" s="47">
        <v>5167.3500999999997</v>
      </c>
      <c r="BD92" s="47">
        <v>3568.2577000000001</v>
      </c>
      <c r="BE92" s="47">
        <v>3481.6718999999998</v>
      </c>
      <c r="BF92" s="47">
        <v>1682.5064</v>
      </c>
      <c r="BG92" s="47">
        <v>4542.0833000000002</v>
      </c>
      <c r="BH92" s="47">
        <v>2667.1601000000001</v>
      </c>
      <c r="BI92" s="47">
        <v>3557.4297000000001</v>
      </c>
      <c r="BJ92" s="47">
        <v>3474.3409000000001</v>
      </c>
      <c r="BK92" s="47">
        <v>2750.2487999999998</v>
      </c>
      <c r="BL92" s="47">
        <v>1329.9237000000001</v>
      </c>
      <c r="BM92" s="47">
        <v>2507.8463999999999</v>
      </c>
      <c r="BN92" s="47">
        <v>178.07249999999999</v>
      </c>
      <c r="BO92" s="47">
        <v>3659.6976</v>
      </c>
      <c r="BP92" s="47">
        <v>855.10289999999998</v>
      </c>
      <c r="BQ92" s="47">
        <v>2982.6671999999999</v>
      </c>
      <c r="BR92" s="47">
        <v>1767.5202999999999</v>
      </c>
      <c r="BS92" s="47">
        <v>2561.9234999999999</v>
      </c>
      <c r="BT92" s="47">
        <v>1077.7121999999999</v>
      </c>
      <c r="BU92" s="47">
        <v>4655.2038000000002</v>
      </c>
    </row>
    <row r="93" spans="1:73">
      <c r="A93" t="s">
        <v>524</v>
      </c>
      <c r="B93" t="s">
        <v>510</v>
      </c>
      <c r="C93" t="s">
        <v>0</v>
      </c>
      <c r="D93">
        <v>22</v>
      </c>
      <c r="F93" s="47">
        <v>2289.8105999999998</v>
      </c>
      <c r="G93" s="47">
        <v>723.1277</v>
      </c>
      <c r="H93" s="47">
        <v>642.19960000000003</v>
      </c>
      <c r="I93" s="47">
        <v>924.48329999999999</v>
      </c>
      <c r="J93" s="47">
        <v>723.1277</v>
      </c>
      <c r="K93" s="47">
        <v>1566.6829</v>
      </c>
      <c r="L93" s="47">
        <v>273.18509999999998</v>
      </c>
      <c r="M93" s="47">
        <v>2016.6255000000001</v>
      </c>
      <c r="N93" s="47">
        <v>1242.3584000000001</v>
      </c>
      <c r="O93" s="47">
        <v>845.50329999999997</v>
      </c>
      <c r="P93" s="47">
        <v>201.94890000000001</v>
      </c>
      <c r="Q93" s="47">
        <v>1863.8934999999999</v>
      </c>
      <c r="R93" s="47">
        <v>425.91719999999998</v>
      </c>
      <c r="S93" s="47">
        <v>1182.2353000000001</v>
      </c>
      <c r="T93" s="47">
        <v>1107.5753999999999</v>
      </c>
      <c r="U93" s="47">
        <v>874.45489999999995</v>
      </c>
      <c r="V93" s="47">
        <v>1415.3557000000001</v>
      </c>
      <c r="W93" s="47">
        <v>1424.7107000000001</v>
      </c>
      <c r="X93" s="47">
        <v>865.1</v>
      </c>
      <c r="Y93" s="47">
        <v>1.7585999999999999</v>
      </c>
      <c r="Z93" s="47">
        <v>0.1898</v>
      </c>
      <c r="AA93" s="47">
        <v>2287.8622999999998</v>
      </c>
      <c r="AB93" s="47">
        <v>1.9482999999999999</v>
      </c>
      <c r="AC93" s="47">
        <v>2287.8622999999998</v>
      </c>
      <c r="AD93" s="47">
        <v>1.7585999999999999</v>
      </c>
      <c r="AE93" s="47">
        <v>872.69640000000004</v>
      </c>
      <c r="AF93" s="47">
        <v>249.40530000000001</v>
      </c>
      <c r="AG93" s="47">
        <v>625.04960000000005</v>
      </c>
      <c r="AH93" s="47">
        <v>410.85629999999998</v>
      </c>
      <c r="AI93" s="47">
        <v>463.59859999999998</v>
      </c>
      <c r="AJ93" s="47">
        <v>0.1898</v>
      </c>
      <c r="AK93" s="47">
        <v>1415.1659999999999</v>
      </c>
      <c r="AL93" s="47">
        <v>473.72250000000003</v>
      </c>
      <c r="AM93" s="47">
        <v>941.63329999999996</v>
      </c>
      <c r="AN93" s="47">
        <v>771.37900000000002</v>
      </c>
      <c r="AO93" s="47">
        <v>643.97670000000005</v>
      </c>
      <c r="AP93" s="47">
        <v>498.83499999999998</v>
      </c>
      <c r="AQ93" s="47">
        <v>925.87559999999996</v>
      </c>
      <c r="AR93" s="47">
        <v>824.86630000000002</v>
      </c>
      <c r="AS93" s="47">
        <v>599.84439999999995</v>
      </c>
      <c r="AT93" s="47">
        <v>224.2927</v>
      </c>
      <c r="AU93" s="47">
        <v>640.80730000000005</v>
      </c>
      <c r="AV93" s="47">
        <v>357.36900000000003</v>
      </c>
      <c r="AW93" s="47">
        <v>507.73099999999999</v>
      </c>
      <c r="AX93" s="47">
        <v>0.93869999999999998</v>
      </c>
      <c r="AY93" s="47">
        <v>1.0097</v>
      </c>
      <c r="AZ93" s="47">
        <v>1.1284000000000001</v>
      </c>
      <c r="BA93" s="47">
        <v>0.81989999999999996</v>
      </c>
      <c r="BB93" s="47">
        <v>722.18910000000005</v>
      </c>
      <c r="BC93" s="47">
        <v>1565.6732</v>
      </c>
      <c r="BD93" s="47">
        <v>1181.1069</v>
      </c>
      <c r="BE93" s="47">
        <v>1106.7555</v>
      </c>
      <c r="BF93" s="47">
        <v>0.93869999999999998</v>
      </c>
      <c r="BG93" s="47">
        <v>1862.9548</v>
      </c>
      <c r="BH93" s="47">
        <v>716.64570000000003</v>
      </c>
      <c r="BI93" s="47">
        <v>1147.2476999999999</v>
      </c>
      <c r="BJ93" s="47">
        <v>1045.7473</v>
      </c>
      <c r="BK93" s="47">
        <v>818.14620000000002</v>
      </c>
      <c r="BL93" s="47">
        <v>1.0097</v>
      </c>
      <c r="BM93" s="47">
        <v>424.90750000000003</v>
      </c>
      <c r="BN93" s="47">
        <v>6.4820000000000002</v>
      </c>
      <c r="BO93" s="47">
        <v>419.43520000000001</v>
      </c>
      <c r="BP93" s="47">
        <v>136.488</v>
      </c>
      <c r="BQ93" s="47">
        <v>289.42919999999998</v>
      </c>
      <c r="BR93" s="47">
        <v>467.17930000000001</v>
      </c>
      <c r="BS93" s="47">
        <v>715.05600000000004</v>
      </c>
      <c r="BT93" s="47">
        <v>255.94839999999999</v>
      </c>
      <c r="BU93" s="47">
        <v>851.62689999999998</v>
      </c>
    </row>
    <row r="94" spans="1:73">
      <c r="A94" t="s">
        <v>524</v>
      </c>
      <c r="B94" t="s">
        <v>510</v>
      </c>
      <c r="C94" t="s">
        <v>1</v>
      </c>
      <c r="D94">
        <v>23</v>
      </c>
      <c r="F94" s="47">
        <v>6669.9853999999996</v>
      </c>
      <c r="G94" s="47">
        <v>1147.7614000000001</v>
      </c>
      <c r="H94" s="47">
        <v>1759.8362999999999</v>
      </c>
      <c r="I94" s="47">
        <v>3762.3876</v>
      </c>
      <c r="J94" s="47">
        <v>1147.7614000000001</v>
      </c>
      <c r="K94" s="47">
        <v>5522.2240000000002</v>
      </c>
      <c r="L94" s="47">
        <v>46.816400000000002</v>
      </c>
      <c r="M94" s="47">
        <v>6623.1689999999999</v>
      </c>
      <c r="N94" s="47">
        <v>1753.1654000000001</v>
      </c>
      <c r="O94" s="47">
        <v>3622.8739999999998</v>
      </c>
      <c r="P94" s="47">
        <v>1293.9460999999999</v>
      </c>
      <c r="Q94" s="47">
        <v>4173.7884000000004</v>
      </c>
      <c r="R94" s="47">
        <v>2496.1970000000001</v>
      </c>
      <c r="S94" s="47">
        <v>3226.6588000000002</v>
      </c>
      <c r="T94" s="47">
        <v>3443.3265999999999</v>
      </c>
      <c r="U94" s="47">
        <v>3696.3226</v>
      </c>
      <c r="V94" s="47">
        <v>2973.6628999999998</v>
      </c>
      <c r="W94" s="47">
        <v>2951.3305999999998</v>
      </c>
      <c r="X94" s="47">
        <v>3718.6547999999998</v>
      </c>
      <c r="Y94" s="47">
        <v>49.983199999999997</v>
      </c>
      <c r="Z94" s="47">
        <v>21.307099999999998</v>
      </c>
      <c r="AA94" s="47">
        <v>6598.6950999999999</v>
      </c>
      <c r="AB94" s="47">
        <v>71.290300000000002</v>
      </c>
      <c r="AC94" s="47">
        <v>6598.6950999999999</v>
      </c>
      <c r="AD94" s="47">
        <v>49.378399999999999</v>
      </c>
      <c r="AE94" s="47">
        <v>3646.9441999999999</v>
      </c>
      <c r="AF94" s="47">
        <v>590.52689999999996</v>
      </c>
      <c r="AG94" s="47">
        <v>3105.7957000000001</v>
      </c>
      <c r="AH94" s="47">
        <v>1731.4236000000001</v>
      </c>
      <c r="AI94" s="47">
        <v>1964.8988999999999</v>
      </c>
      <c r="AJ94" s="47">
        <v>21.911899999999999</v>
      </c>
      <c r="AK94" s="47">
        <v>2951.7509</v>
      </c>
      <c r="AL94" s="47">
        <v>557.23450000000003</v>
      </c>
      <c r="AM94" s="47">
        <v>2416.4283</v>
      </c>
      <c r="AN94" s="47">
        <v>1495.2351000000001</v>
      </c>
      <c r="AO94" s="47">
        <v>1478.4277</v>
      </c>
      <c r="AP94" s="47">
        <v>523.2029</v>
      </c>
      <c r="AQ94" s="47">
        <v>2428.1277</v>
      </c>
      <c r="AR94" s="47">
        <v>1529.3213000000001</v>
      </c>
      <c r="AS94" s="47">
        <v>1422.0092999999999</v>
      </c>
      <c r="AT94" s="47">
        <v>624.55849999999998</v>
      </c>
      <c r="AU94" s="47">
        <v>3094.0963000000002</v>
      </c>
      <c r="AV94" s="47">
        <v>1697.3375000000001</v>
      </c>
      <c r="AW94" s="47">
        <v>2021.3172999999999</v>
      </c>
      <c r="AX94" s="47">
        <v>15.3384</v>
      </c>
      <c r="AY94" s="47">
        <v>55.951900000000002</v>
      </c>
      <c r="AZ94" s="47">
        <v>35.183</v>
      </c>
      <c r="BA94" s="47">
        <v>36.107300000000002</v>
      </c>
      <c r="BB94" s="47">
        <v>1132.423</v>
      </c>
      <c r="BC94" s="47">
        <v>5466.2721000000001</v>
      </c>
      <c r="BD94" s="47">
        <v>3191.4758000000002</v>
      </c>
      <c r="BE94" s="47">
        <v>3407.2193000000002</v>
      </c>
      <c r="BF94" s="47">
        <v>29.822099999999999</v>
      </c>
      <c r="BG94" s="47">
        <v>4143.9663</v>
      </c>
      <c r="BH94" s="47">
        <v>1097.049</v>
      </c>
      <c r="BI94" s="47">
        <v>3076.7395000000001</v>
      </c>
      <c r="BJ94" s="47">
        <v>2220.0506</v>
      </c>
      <c r="BK94" s="47">
        <v>1953.7378000000001</v>
      </c>
      <c r="BL94" s="47">
        <v>41.468200000000003</v>
      </c>
      <c r="BM94" s="47">
        <v>2454.7287999999999</v>
      </c>
      <c r="BN94" s="47">
        <v>50.712400000000002</v>
      </c>
      <c r="BO94" s="47">
        <v>2445.4845</v>
      </c>
      <c r="BP94" s="47">
        <v>1006.6082</v>
      </c>
      <c r="BQ94" s="47">
        <v>1489.5888</v>
      </c>
      <c r="BR94" s="47">
        <v>732.4067</v>
      </c>
      <c r="BS94" s="47">
        <v>2494.2521000000002</v>
      </c>
      <c r="BT94" s="47">
        <v>415.35480000000001</v>
      </c>
      <c r="BU94" s="47">
        <v>3027.9719</v>
      </c>
    </row>
    <row r="95" spans="1:73">
      <c r="A95" t="s">
        <v>524</v>
      </c>
      <c r="B95" t="s">
        <v>510</v>
      </c>
      <c r="C95" t="s">
        <v>505</v>
      </c>
      <c r="D95">
        <v>24</v>
      </c>
      <c r="F95" s="47">
        <v>381.60430000000002</v>
      </c>
      <c r="G95" s="47">
        <v>58.4803</v>
      </c>
      <c r="H95" s="47">
        <v>53.385399999999997</v>
      </c>
      <c r="I95" s="47">
        <v>269.73860000000002</v>
      </c>
      <c r="J95" s="47">
        <v>58.4803</v>
      </c>
      <c r="K95" s="47">
        <v>323.12400000000002</v>
      </c>
      <c r="L95" s="47">
        <v>5.4401000000000002</v>
      </c>
      <c r="M95" s="47">
        <v>376.16419999999999</v>
      </c>
      <c r="N95" s="47">
        <v>63.227800000000002</v>
      </c>
      <c r="O95" s="47">
        <v>134.18530000000001</v>
      </c>
      <c r="P95" s="47">
        <v>184.19120000000001</v>
      </c>
      <c r="Q95" s="47">
        <v>152.8321</v>
      </c>
      <c r="R95" s="47">
        <v>228.7723</v>
      </c>
      <c r="S95" s="47">
        <v>149.52109999999999</v>
      </c>
      <c r="T95" s="47">
        <v>232.08320000000001</v>
      </c>
      <c r="U95" s="47">
        <v>256.07560000000001</v>
      </c>
      <c r="V95" s="47">
        <v>125.5288</v>
      </c>
      <c r="W95" s="47">
        <v>122.9953</v>
      </c>
      <c r="X95" s="47">
        <v>258.60899999999998</v>
      </c>
      <c r="Y95" s="47">
        <v>14.1104</v>
      </c>
      <c r="Z95" s="47">
        <v>0</v>
      </c>
      <c r="AA95" s="47">
        <v>367.49400000000003</v>
      </c>
      <c r="AB95" s="47">
        <v>14.1104</v>
      </c>
      <c r="AC95" s="47">
        <v>367.49400000000003</v>
      </c>
      <c r="AD95" s="47">
        <v>13.346399999999999</v>
      </c>
      <c r="AE95" s="47">
        <v>242.72909999999999</v>
      </c>
      <c r="AF95" s="47">
        <v>32.7515</v>
      </c>
      <c r="AG95" s="47">
        <v>223.32400000000001</v>
      </c>
      <c r="AH95" s="47">
        <v>85.242099999999994</v>
      </c>
      <c r="AI95" s="47">
        <v>170.83349999999999</v>
      </c>
      <c r="AJ95" s="47">
        <v>0.76400000000000001</v>
      </c>
      <c r="AK95" s="47">
        <v>124.76479999999999</v>
      </c>
      <c r="AL95" s="47">
        <v>25.7288</v>
      </c>
      <c r="AM95" s="47">
        <v>99.8</v>
      </c>
      <c r="AN95" s="47">
        <v>64.278999999999996</v>
      </c>
      <c r="AO95" s="47">
        <v>61.2498</v>
      </c>
      <c r="AP95" s="47">
        <v>30.595600000000001</v>
      </c>
      <c r="AQ95" s="47">
        <v>92.399699999999996</v>
      </c>
      <c r="AR95" s="47">
        <v>64.839100000000002</v>
      </c>
      <c r="AS95" s="47">
        <v>58.156300000000002</v>
      </c>
      <c r="AT95" s="47">
        <v>27.884699999999999</v>
      </c>
      <c r="AU95" s="47">
        <v>230.7243</v>
      </c>
      <c r="AV95" s="47">
        <v>84.682000000000002</v>
      </c>
      <c r="AW95" s="47">
        <v>173.92699999999999</v>
      </c>
      <c r="AX95" s="47">
        <v>0</v>
      </c>
      <c r="AY95" s="47">
        <v>14.1104</v>
      </c>
      <c r="AZ95" s="47">
        <v>0.9728</v>
      </c>
      <c r="BA95" s="47">
        <v>13.137600000000001</v>
      </c>
      <c r="BB95" s="47">
        <v>58.4803</v>
      </c>
      <c r="BC95" s="47">
        <v>309.0136</v>
      </c>
      <c r="BD95" s="47">
        <v>148.54830000000001</v>
      </c>
      <c r="BE95" s="47">
        <v>218.94569999999999</v>
      </c>
      <c r="BF95" s="47">
        <v>0</v>
      </c>
      <c r="BG95" s="47">
        <v>152.8321</v>
      </c>
      <c r="BH95" s="47">
        <v>57.573999999999998</v>
      </c>
      <c r="BI95" s="47">
        <v>95.258099999999999</v>
      </c>
      <c r="BJ95" s="47">
        <v>101.8892</v>
      </c>
      <c r="BK95" s="47">
        <v>50.942900000000002</v>
      </c>
      <c r="BL95" s="47">
        <v>14.1104</v>
      </c>
      <c r="BM95" s="47">
        <v>214.6619</v>
      </c>
      <c r="BN95" s="47">
        <v>0.90629999999999999</v>
      </c>
      <c r="BO95" s="47">
        <v>227.86590000000001</v>
      </c>
      <c r="BP95" s="47">
        <v>47.631900000000002</v>
      </c>
      <c r="BQ95" s="47">
        <v>181.1404</v>
      </c>
      <c r="BR95" s="47">
        <v>44.447699999999998</v>
      </c>
      <c r="BS95" s="47">
        <v>105.07340000000001</v>
      </c>
      <c r="BT95" s="47">
        <v>14.0326</v>
      </c>
      <c r="BU95" s="47">
        <v>218.0506</v>
      </c>
    </row>
    <row r="96" spans="1:73">
      <c r="A96" t="s">
        <v>524</v>
      </c>
      <c r="B96" t="s">
        <v>510</v>
      </c>
      <c r="C96" t="s">
        <v>74</v>
      </c>
      <c r="D96">
        <v>25</v>
      </c>
      <c r="F96" s="47">
        <v>5.2835000000000001</v>
      </c>
      <c r="G96" s="47">
        <v>1.6027</v>
      </c>
      <c r="H96" s="47">
        <v>2.4691000000000001</v>
      </c>
      <c r="I96" s="47">
        <v>1.2117</v>
      </c>
      <c r="J96" s="47">
        <v>1.6027</v>
      </c>
      <c r="K96" s="47">
        <v>3.6808000000000001</v>
      </c>
      <c r="L96" s="47">
        <v>0</v>
      </c>
      <c r="M96" s="47">
        <v>5.2835000000000001</v>
      </c>
      <c r="N96" s="47">
        <v>0</v>
      </c>
      <c r="O96" s="47">
        <v>4.0719000000000003</v>
      </c>
      <c r="P96" s="47">
        <v>1.2117</v>
      </c>
      <c r="Q96" s="47">
        <v>1.7257</v>
      </c>
      <c r="R96" s="47">
        <v>3.5577999999999999</v>
      </c>
      <c r="S96" s="47">
        <v>2.9914000000000001</v>
      </c>
      <c r="T96" s="47">
        <v>2.2921</v>
      </c>
      <c r="U96" s="47">
        <v>1.6027</v>
      </c>
      <c r="V96" s="47">
        <v>3.6808000000000001</v>
      </c>
      <c r="W96" s="47">
        <v>3.6808000000000001</v>
      </c>
      <c r="X96" s="47">
        <v>1.6027</v>
      </c>
      <c r="Y96" s="47">
        <v>1.6027</v>
      </c>
      <c r="Z96" s="47">
        <v>0</v>
      </c>
      <c r="AA96" s="47">
        <v>3.6808000000000001</v>
      </c>
      <c r="AB96" s="47">
        <v>1.6027</v>
      </c>
      <c r="AC96" s="47">
        <v>3.6808000000000001</v>
      </c>
      <c r="AD96" s="47">
        <v>1.6027</v>
      </c>
      <c r="AE96" s="47">
        <v>0</v>
      </c>
      <c r="AF96" s="47">
        <v>1.6027</v>
      </c>
      <c r="AG96" s="47">
        <v>0</v>
      </c>
      <c r="AH96" s="47">
        <v>1.6027</v>
      </c>
      <c r="AI96" s="47">
        <v>0</v>
      </c>
      <c r="AJ96" s="47">
        <v>0</v>
      </c>
      <c r="AK96" s="47">
        <v>3.6808000000000001</v>
      </c>
      <c r="AL96" s="47">
        <v>0</v>
      </c>
      <c r="AM96" s="47">
        <v>3.6808000000000001</v>
      </c>
      <c r="AN96" s="47">
        <v>1.3887</v>
      </c>
      <c r="AO96" s="47">
        <v>2.2921</v>
      </c>
      <c r="AP96" s="47">
        <v>0</v>
      </c>
      <c r="AQ96" s="47">
        <v>3.6808000000000001</v>
      </c>
      <c r="AR96" s="47">
        <v>1.3887</v>
      </c>
      <c r="AS96" s="47">
        <v>2.2921</v>
      </c>
      <c r="AT96" s="47">
        <v>1.6027</v>
      </c>
      <c r="AU96" s="47">
        <v>0</v>
      </c>
      <c r="AV96" s="47">
        <v>1.6027</v>
      </c>
      <c r="AW96" s="47">
        <v>0</v>
      </c>
      <c r="AX96" s="47">
        <v>1.6027</v>
      </c>
      <c r="AY96" s="47">
        <v>0</v>
      </c>
      <c r="AZ96" s="47">
        <v>1.6027</v>
      </c>
      <c r="BA96" s="47">
        <v>0</v>
      </c>
      <c r="BB96" s="47">
        <v>0</v>
      </c>
      <c r="BC96" s="47">
        <v>3.6808000000000001</v>
      </c>
      <c r="BD96" s="47">
        <v>1.3887</v>
      </c>
      <c r="BE96" s="47">
        <v>2.2921</v>
      </c>
      <c r="BF96" s="47">
        <v>0</v>
      </c>
      <c r="BG96" s="47">
        <v>1.7257</v>
      </c>
      <c r="BH96" s="47">
        <v>0</v>
      </c>
      <c r="BI96" s="47">
        <v>1.7257</v>
      </c>
      <c r="BJ96" s="47">
        <v>0</v>
      </c>
      <c r="BK96" s="47">
        <v>1.7257</v>
      </c>
      <c r="BL96" s="47">
        <v>1.6027</v>
      </c>
      <c r="BM96" s="47">
        <v>1.9551000000000001</v>
      </c>
      <c r="BN96" s="47">
        <v>1.6027</v>
      </c>
      <c r="BO96" s="47">
        <v>1.9551000000000001</v>
      </c>
      <c r="BP96" s="47">
        <v>2.9914000000000001</v>
      </c>
      <c r="BQ96" s="47">
        <v>0.56640000000000001</v>
      </c>
      <c r="BR96" s="47">
        <v>1.6027</v>
      </c>
      <c r="BS96" s="47">
        <v>1.3887</v>
      </c>
      <c r="BT96" s="47">
        <v>0</v>
      </c>
      <c r="BU96" s="47">
        <v>2.2921</v>
      </c>
    </row>
    <row r="97" spans="1:73">
      <c r="A97" t="s">
        <v>524</v>
      </c>
      <c r="B97" t="s">
        <v>510</v>
      </c>
      <c r="C97" t="s">
        <v>65</v>
      </c>
      <c r="D97">
        <v>26</v>
      </c>
      <c r="F97" s="47">
        <v>5778.8208999999997</v>
      </c>
      <c r="G97" s="47">
        <v>2400.0491000000002</v>
      </c>
      <c r="H97" s="47">
        <v>1373.453</v>
      </c>
      <c r="I97" s="47">
        <v>2005.3187</v>
      </c>
      <c r="J97" s="47">
        <v>2400.0491000000002</v>
      </c>
      <c r="K97" s="47">
        <v>3378.7718</v>
      </c>
      <c r="L97" s="47">
        <v>1329.1895999999999</v>
      </c>
      <c r="M97" s="47">
        <v>4449.6313</v>
      </c>
      <c r="N97" s="47">
        <v>3857.4711000000002</v>
      </c>
      <c r="O97" s="47">
        <v>1599.8902</v>
      </c>
      <c r="P97" s="47">
        <v>321.45960000000002</v>
      </c>
      <c r="Q97" s="47">
        <v>5045.9488000000001</v>
      </c>
      <c r="R97" s="47">
        <v>732.87210000000005</v>
      </c>
      <c r="S97" s="47">
        <v>3430.0713999999998</v>
      </c>
      <c r="T97" s="47">
        <v>2348.7494999999999</v>
      </c>
      <c r="U97" s="47">
        <v>2242.7595999999999</v>
      </c>
      <c r="V97" s="47">
        <v>3536.0612999999998</v>
      </c>
      <c r="W97" s="47">
        <v>3905.1970999999999</v>
      </c>
      <c r="X97" s="47">
        <v>1873.6238000000001</v>
      </c>
      <c r="Y97" s="47">
        <v>11.1214</v>
      </c>
      <c r="Z97" s="47">
        <v>2.9460999999999999</v>
      </c>
      <c r="AA97" s="47">
        <v>5764.7533999999996</v>
      </c>
      <c r="AB97" s="47">
        <v>14.067500000000001</v>
      </c>
      <c r="AC97" s="47">
        <v>5764.7533999999996</v>
      </c>
      <c r="AD97" s="47">
        <v>7.5839999999999996</v>
      </c>
      <c r="AE97" s="47">
        <v>2235.1756</v>
      </c>
      <c r="AF97" s="47">
        <v>878.84439999999995</v>
      </c>
      <c r="AG97" s="47">
        <v>1363.9152999999999</v>
      </c>
      <c r="AH97" s="47">
        <v>1300.7274</v>
      </c>
      <c r="AI97" s="47">
        <v>942.03219999999999</v>
      </c>
      <c r="AJ97" s="47">
        <v>6.4835000000000003</v>
      </c>
      <c r="AK97" s="47">
        <v>3529.5778</v>
      </c>
      <c r="AL97" s="47">
        <v>1521.2047</v>
      </c>
      <c r="AM97" s="47">
        <v>2014.8565000000001</v>
      </c>
      <c r="AN97" s="47">
        <v>2129.3440000000001</v>
      </c>
      <c r="AO97" s="47">
        <v>1406.7173</v>
      </c>
      <c r="AP97" s="47">
        <v>1720.8099</v>
      </c>
      <c r="AQ97" s="47">
        <v>2184.3872000000001</v>
      </c>
      <c r="AR97" s="47">
        <v>2450.7399</v>
      </c>
      <c r="AS97" s="47">
        <v>1454.4572000000001</v>
      </c>
      <c r="AT97" s="47">
        <v>679.23919999999998</v>
      </c>
      <c r="AU97" s="47">
        <v>1194.3846000000001</v>
      </c>
      <c r="AV97" s="47">
        <v>979.33150000000001</v>
      </c>
      <c r="AW97" s="47">
        <v>894.29229999999995</v>
      </c>
      <c r="AX97" s="47">
        <v>4.7708000000000004</v>
      </c>
      <c r="AY97" s="47">
        <v>9.2966999999999995</v>
      </c>
      <c r="AZ97" s="47">
        <v>5.9817</v>
      </c>
      <c r="BA97" s="47">
        <v>8.0858000000000008</v>
      </c>
      <c r="BB97" s="47">
        <v>2395.2782999999999</v>
      </c>
      <c r="BC97" s="47">
        <v>3369.4751000000001</v>
      </c>
      <c r="BD97" s="47">
        <v>3424.0897</v>
      </c>
      <c r="BE97" s="47">
        <v>2340.6637000000001</v>
      </c>
      <c r="BF97" s="47">
        <v>8.5069999999999997</v>
      </c>
      <c r="BG97" s="47">
        <v>5037.4417999999996</v>
      </c>
      <c r="BH97" s="47">
        <v>2382.2165</v>
      </c>
      <c r="BI97" s="47">
        <v>2663.7323000000001</v>
      </c>
      <c r="BJ97" s="47">
        <v>3155.6147999999998</v>
      </c>
      <c r="BK97" s="47">
        <v>1890.3340000000001</v>
      </c>
      <c r="BL97" s="47">
        <v>5.5605000000000002</v>
      </c>
      <c r="BM97" s="47">
        <v>727.3116</v>
      </c>
      <c r="BN97" s="47">
        <v>17.832599999999999</v>
      </c>
      <c r="BO97" s="47">
        <v>715.03949999999998</v>
      </c>
      <c r="BP97" s="47">
        <v>274.45659999999998</v>
      </c>
      <c r="BQ97" s="47">
        <v>458.41550000000001</v>
      </c>
      <c r="BR97" s="47">
        <v>1681.3665000000001</v>
      </c>
      <c r="BS97" s="47">
        <v>1748.7049</v>
      </c>
      <c r="BT97" s="47">
        <v>718.68259999999998</v>
      </c>
      <c r="BU97" s="47">
        <v>1630.0669</v>
      </c>
    </row>
    <row r="98" spans="1:73">
      <c r="A98" t="s">
        <v>524</v>
      </c>
      <c r="B98" t="s">
        <v>510</v>
      </c>
      <c r="C98" t="s">
        <v>506</v>
      </c>
      <c r="D98">
        <v>27</v>
      </c>
      <c r="F98" s="47">
        <v>1499.0019</v>
      </c>
      <c r="G98" s="47">
        <v>391.25510000000003</v>
      </c>
      <c r="H98" s="47">
        <v>327.99349999999998</v>
      </c>
      <c r="I98" s="47">
        <v>779.75329999999997</v>
      </c>
      <c r="J98" s="47">
        <v>391.25510000000003</v>
      </c>
      <c r="K98" s="47">
        <v>1107.7467999999999</v>
      </c>
      <c r="L98" s="47">
        <v>173.3408</v>
      </c>
      <c r="M98" s="47">
        <v>1325.6611</v>
      </c>
      <c r="N98" s="47">
        <v>772.52620000000002</v>
      </c>
      <c r="O98" s="47">
        <v>653.41830000000004</v>
      </c>
      <c r="P98" s="47">
        <v>73.057500000000005</v>
      </c>
      <c r="Q98" s="47">
        <v>1302.3400999999999</v>
      </c>
      <c r="R98" s="47">
        <v>196.6618</v>
      </c>
      <c r="S98" s="47">
        <v>779.42560000000003</v>
      </c>
      <c r="T98" s="47">
        <v>719.57629999999995</v>
      </c>
      <c r="U98" s="47">
        <v>611.4923</v>
      </c>
      <c r="V98" s="47">
        <v>887.50959999999998</v>
      </c>
      <c r="W98" s="47">
        <v>1024.1610000000001</v>
      </c>
      <c r="X98" s="47">
        <v>474.84089999999998</v>
      </c>
      <c r="Y98" s="47">
        <v>4.5194000000000001</v>
      </c>
      <c r="Z98" s="47">
        <v>3.8317999999999999</v>
      </c>
      <c r="AA98" s="47">
        <v>1490.6506999999999</v>
      </c>
      <c r="AB98" s="47">
        <v>8.3512000000000004</v>
      </c>
      <c r="AC98" s="47">
        <v>1490.6506999999999</v>
      </c>
      <c r="AD98" s="47">
        <v>4.9953000000000003</v>
      </c>
      <c r="AE98" s="47">
        <v>606.49699999999996</v>
      </c>
      <c r="AF98" s="47">
        <v>166.01140000000001</v>
      </c>
      <c r="AG98" s="47">
        <v>445.48090000000002</v>
      </c>
      <c r="AH98" s="47">
        <v>291.90809999999999</v>
      </c>
      <c r="AI98" s="47">
        <v>319.58420000000001</v>
      </c>
      <c r="AJ98" s="47">
        <v>3.3559000000000001</v>
      </c>
      <c r="AK98" s="47">
        <v>884.15369999999996</v>
      </c>
      <c r="AL98" s="47">
        <v>225.24369999999999</v>
      </c>
      <c r="AM98" s="47">
        <v>662.26589999999999</v>
      </c>
      <c r="AN98" s="47">
        <v>487.51749999999998</v>
      </c>
      <c r="AO98" s="47">
        <v>399.99209999999999</v>
      </c>
      <c r="AP98" s="47">
        <v>265.58359999999999</v>
      </c>
      <c r="AQ98" s="47">
        <v>758.57740000000001</v>
      </c>
      <c r="AR98" s="47">
        <v>578.02089999999998</v>
      </c>
      <c r="AS98" s="47">
        <v>446.14010000000002</v>
      </c>
      <c r="AT98" s="47">
        <v>125.67149999999999</v>
      </c>
      <c r="AU98" s="47">
        <v>349.1694</v>
      </c>
      <c r="AV98" s="47">
        <v>201.40469999999999</v>
      </c>
      <c r="AW98" s="47">
        <v>273.43619999999999</v>
      </c>
      <c r="AX98" s="47">
        <v>0</v>
      </c>
      <c r="AY98" s="47">
        <v>8.3512000000000004</v>
      </c>
      <c r="AZ98" s="47">
        <v>3.3559000000000001</v>
      </c>
      <c r="BA98" s="47">
        <v>4.9953000000000003</v>
      </c>
      <c r="BB98" s="47">
        <v>391.25510000000003</v>
      </c>
      <c r="BC98" s="47">
        <v>1099.3956000000001</v>
      </c>
      <c r="BD98" s="47">
        <v>776.06960000000004</v>
      </c>
      <c r="BE98" s="47">
        <v>714.58100000000002</v>
      </c>
      <c r="BF98" s="47">
        <v>8.3512000000000004</v>
      </c>
      <c r="BG98" s="47">
        <v>1293.9889000000001</v>
      </c>
      <c r="BH98" s="47">
        <v>385.07150000000001</v>
      </c>
      <c r="BI98" s="47">
        <v>917.26859999999999</v>
      </c>
      <c r="BJ98" s="47">
        <v>733.36440000000005</v>
      </c>
      <c r="BK98" s="47">
        <v>568.97580000000005</v>
      </c>
      <c r="BL98" s="47">
        <v>0</v>
      </c>
      <c r="BM98" s="47">
        <v>196.6618</v>
      </c>
      <c r="BN98" s="47">
        <v>6.1836000000000002</v>
      </c>
      <c r="BO98" s="47">
        <v>190.47819999999999</v>
      </c>
      <c r="BP98" s="47">
        <v>46.061199999999999</v>
      </c>
      <c r="BQ98" s="47">
        <v>150.60059999999999</v>
      </c>
      <c r="BR98" s="47">
        <v>283.38780000000003</v>
      </c>
      <c r="BS98" s="47">
        <v>496.03769999999997</v>
      </c>
      <c r="BT98" s="47">
        <v>107.8673</v>
      </c>
      <c r="BU98" s="47">
        <v>611.70910000000003</v>
      </c>
    </row>
    <row r="99" spans="1:73">
      <c r="A99" t="s">
        <v>524</v>
      </c>
      <c r="B99" t="s">
        <v>510</v>
      </c>
      <c r="C99" t="s">
        <v>507</v>
      </c>
      <c r="D99">
        <v>28</v>
      </c>
      <c r="F99" s="47">
        <v>3805.3895000000002</v>
      </c>
      <c r="G99" s="47">
        <v>1461.5944999999999</v>
      </c>
      <c r="H99" s="47">
        <v>904.93389999999999</v>
      </c>
      <c r="I99" s="47">
        <v>1438.8611000000001</v>
      </c>
      <c r="J99" s="47">
        <v>1461.5944999999999</v>
      </c>
      <c r="K99" s="47">
        <v>2343.7950000000001</v>
      </c>
      <c r="L99" s="47">
        <v>440.17700000000002</v>
      </c>
      <c r="M99" s="47">
        <v>3365.2125000000001</v>
      </c>
      <c r="N99" s="47">
        <v>2072.2503000000002</v>
      </c>
      <c r="O99" s="47">
        <v>1485.9742000000001</v>
      </c>
      <c r="P99" s="47">
        <v>247.16489999999999</v>
      </c>
      <c r="Q99" s="47">
        <v>3213.7312000000002</v>
      </c>
      <c r="R99" s="47">
        <v>591.65819999999997</v>
      </c>
      <c r="S99" s="47">
        <v>1386.3</v>
      </c>
      <c r="T99" s="47">
        <v>2419.0893999999998</v>
      </c>
      <c r="U99" s="47">
        <v>2190.4131000000002</v>
      </c>
      <c r="V99" s="47">
        <v>1614.9764</v>
      </c>
      <c r="W99" s="47">
        <v>1813.3315</v>
      </c>
      <c r="X99" s="47">
        <v>1992.058</v>
      </c>
      <c r="Y99" s="47">
        <v>25.562899999999999</v>
      </c>
      <c r="Z99" s="47">
        <v>0.1898</v>
      </c>
      <c r="AA99" s="47">
        <v>3779.6368000000002</v>
      </c>
      <c r="AB99" s="47">
        <v>25.752700000000001</v>
      </c>
      <c r="AC99" s="47">
        <v>3779.6368000000002</v>
      </c>
      <c r="AD99" s="47">
        <v>22.308299999999999</v>
      </c>
      <c r="AE99" s="47">
        <v>2168.1046999999999</v>
      </c>
      <c r="AF99" s="47">
        <v>809.58320000000003</v>
      </c>
      <c r="AG99" s="47">
        <v>1380.8299</v>
      </c>
      <c r="AH99" s="47">
        <v>694.36519999999996</v>
      </c>
      <c r="AI99" s="47">
        <v>1496.0479</v>
      </c>
      <c r="AJ99" s="47">
        <v>3.4443000000000001</v>
      </c>
      <c r="AK99" s="47">
        <v>1611.5319999999999</v>
      </c>
      <c r="AL99" s="47">
        <v>652.01130000000001</v>
      </c>
      <c r="AM99" s="47">
        <v>962.96510000000001</v>
      </c>
      <c r="AN99" s="47">
        <v>691.9348</v>
      </c>
      <c r="AO99" s="47">
        <v>923.04160000000002</v>
      </c>
      <c r="AP99" s="47">
        <v>740.78610000000003</v>
      </c>
      <c r="AQ99" s="47">
        <v>1072.5454</v>
      </c>
      <c r="AR99" s="47">
        <v>853.91250000000002</v>
      </c>
      <c r="AS99" s="47">
        <v>959.41890000000001</v>
      </c>
      <c r="AT99" s="47">
        <v>720.80840000000001</v>
      </c>
      <c r="AU99" s="47">
        <v>1271.2496000000001</v>
      </c>
      <c r="AV99" s="47">
        <v>532.38750000000005</v>
      </c>
      <c r="AW99" s="47">
        <v>1459.6704999999999</v>
      </c>
      <c r="AX99" s="47">
        <v>8.6468000000000007</v>
      </c>
      <c r="AY99" s="47">
        <v>17.105899999999998</v>
      </c>
      <c r="AZ99" s="47">
        <v>1.6859</v>
      </c>
      <c r="BA99" s="47">
        <v>24.066800000000001</v>
      </c>
      <c r="BB99" s="47">
        <v>1452.9476999999999</v>
      </c>
      <c r="BC99" s="47">
        <v>2326.6889999999999</v>
      </c>
      <c r="BD99" s="47">
        <v>1384.6141</v>
      </c>
      <c r="BE99" s="47">
        <v>2395.0227</v>
      </c>
      <c r="BF99" s="47">
        <v>20.614100000000001</v>
      </c>
      <c r="BG99" s="47">
        <v>3193.1170999999999</v>
      </c>
      <c r="BH99" s="47">
        <v>1426.5071</v>
      </c>
      <c r="BI99" s="47">
        <v>1787.2240999999999</v>
      </c>
      <c r="BJ99" s="47">
        <v>1267.9594</v>
      </c>
      <c r="BK99" s="47">
        <v>1945.7718</v>
      </c>
      <c r="BL99" s="47">
        <v>5.1386000000000003</v>
      </c>
      <c r="BM99" s="47">
        <v>586.51969999999994</v>
      </c>
      <c r="BN99" s="47">
        <v>35.087400000000002</v>
      </c>
      <c r="BO99" s="47">
        <v>556.57090000000005</v>
      </c>
      <c r="BP99" s="47">
        <v>118.34059999999999</v>
      </c>
      <c r="BQ99" s="47">
        <v>473.3177</v>
      </c>
      <c r="BR99" s="47">
        <v>607.27980000000002</v>
      </c>
      <c r="BS99" s="47">
        <v>779.02020000000005</v>
      </c>
      <c r="BT99" s="47">
        <v>854.31470000000002</v>
      </c>
      <c r="BU99" s="47">
        <v>1564.7747999999999</v>
      </c>
    </row>
    <row r="100" spans="1:73">
      <c r="A100" t="s">
        <v>524</v>
      </c>
      <c r="B100" t="s">
        <v>512</v>
      </c>
      <c r="C100" t="s">
        <v>0</v>
      </c>
      <c r="D100">
        <v>29</v>
      </c>
      <c r="F100" s="47">
        <v>6258.9007000000001</v>
      </c>
      <c r="G100" s="47">
        <v>2962.3789000000002</v>
      </c>
      <c r="H100" s="47">
        <v>1534.8833999999999</v>
      </c>
      <c r="I100" s="47">
        <v>1761.6383000000001</v>
      </c>
      <c r="J100" s="47">
        <v>2962.3789000000002</v>
      </c>
      <c r="K100" s="47">
        <v>3296.5216999999998</v>
      </c>
      <c r="L100" s="47">
        <v>75.271799999999999</v>
      </c>
      <c r="M100" s="47">
        <v>6183.6288000000004</v>
      </c>
      <c r="N100" s="47">
        <v>2452.3886000000002</v>
      </c>
      <c r="O100" s="47">
        <v>2644.1430999999998</v>
      </c>
      <c r="P100" s="47">
        <v>1162.3689999999999</v>
      </c>
      <c r="Q100" s="47">
        <v>4114.3127000000004</v>
      </c>
      <c r="R100" s="47">
        <v>2144.5880000000002</v>
      </c>
      <c r="S100" s="47">
        <v>2786.2721000000001</v>
      </c>
      <c r="T100" s="47">
        <v>3472.6286</v>
      </c>
      <c r="U100" s="47">
        <v>3570.8258000000001</v>
      </c>
      <c r="V100" s="47">
        <v>2688.0747999999999</v>
      </c>
      <c r="W100" s="47">
        <v>1512.8122000000001</v>
      </c>
      <c r="X100" s="47">
        <v>4746.0884999999998</v>
      </c>
      <c r="Y100" s="47">
        <v>2223.5129000000002</v>
      </c>
      <c r="Z100" s="47">
        <v>787.25390000000004</v>
      </c>
      <c r="AA100" s="47">
        <v>3248.1338000000001</v>
      </c>
      <c r="AB100" s="47">
        <v>3010.7667999999999</v>
      </c>
      <c r="AC100" s="47">
        <v>3248.1338000000001</v>
      </c>
      <c r="AD100" s="47">
        <v>2256.0639000000001</v>
      </c>
      <c r="AE100" s="47">
        <v>1314.7619</v>
      </c>
      <c r="AF100" s="47">
        <v>1741.5564999999999</v>
      </c>
      <c r="AG100" s="47">
        <v>1829.2692999999999</v>
      </c>
      <c r="AH100" s="47">
        <v>1516.9928</v>
      </c>
      <c r="AI100" s="47">
        <v>2053.8330999999998</v>
      </c>
      <c r="AJ100" s="47">
        <v>754.7029</v>
      </c>
      <c r="AK100" s="47">
        <v>1933.3719000000001</v>
      </c>
      <c r="AL100" s="47">
        <v>1220.8224</v>
      </c>
      <c r="AM100" s="47">
        <v>1467.2524000000001</v>
      </c>
      <c r="AN100" s="47">
        <v>1269.2792999999999</v>
      </c>
      <c r="AO100" s="47">
        <v>1418.7954999999999</v>
      </c>
      <c r="AP100" s="47">
        <v>727.36429999999996</v>
      </c>
      <c r="AQ100" s="47">
        <v>785.4479</v>
      </c>
      <c r="AR100" s="47">
        <v>728.27670000000001</v>
      </c>
      <c r="AS100" s="47">
        <v>784.53539999999998</v>
      </c>
      <c r="AT100" s="47">
        <v>2235.0147000000002</v>
      </c>
      <c r="AU100" s="47">
        <v>2511.0738000000001</v>
      </c>
      <c r="AV100" s="47">
        <v>2057.9953</v>
      </c>
      <c r="AW100" s="47">
        <v>2688.0931999999998</v>
      </c>
      <c r="AX100" s="47">
        <v>1065.3425</v>
      </c>
      <c r="AY100" s="47">
        <v>1945.4244000000001</v>
      </c>
      <c r="AZ100" s="47">
        <v>950.66980000000001</v>
      </c>
      <c r="BA100" s="47">
        <v>2060.0970000000002</v>
      </c>
      <c r="BB100" s="47">
        <v>1897.0364999999999</v>
      </c>
      <c r="BC100" s="47">
        <v>1351.0972999999999</v>
      </c>
      <c r="BD100" s="47">
        <v>1835.6022</v>
      </c>
      <c r="BE100" s="47">
        <v>1412.5316</v>
      </c>
      <c r="BF100" s="47">
        <v>1395.1837</v>
      </c>
      <c r="BG100" s="47">
        <v>2719.1289999999999</v>
      </c>
      <c r="BH100" s="47">
        <v>2732.5790999999999</v>
      </c>
      <c r="BI100" s="47">
        <v>1381.7335</v>
      </c>
      <c r="BJ100" s="47">
        <v>2556.3523</v>
      </c>
      <c r="BK100" s="47">
        <v>1557.9603999999999</v>
      </c>
      <c r="BL100" s="47">
        <v>1615.5831000000001</v>
      </c>
      <c r="BM100" s="47">
        <v>529.00490000000002</v>
      </c>
      <c r="BN100" s="47">
        <v>229.7998</v>
      </c>
      <c r="BO100" s="47">
        <v>1914.7882</v>
      </c>
      <c r="BP100" s="47">
        <v>229.91980000000001</v>
      </c>
      <c r="BQ100" s="47">
        <v>1914.6682000000001</v>
      </c>
      <c r="BR100" s="47">
        <v>2102.4023000000002</v>
      </c>
      <c r="BS100" s="47">
        <v>683.86980000000005</v>
      </c>
      <c r="BT100" s="47">
        <v>859.97670000000005</v>
      </c>
      <c r="BU100" s="47">
        <v>2612.6518999999998</v>
      </c>
    </row>
    <row r="101" spans="1:73">
      <c r="A101" t="s">
        <v>524</v>
      </c>
      <c r="B101" t="s">
        <v>512</v>
      </c>
      <c r="C101" t="s">
        <v>1</v>
      </c>
      <c r="D101">
        <v>30</v>
      </c>
      <c r="F101" s="47">
        <v>798.7953</v>
      </c>
      <c r="G101" s="47">
        <v>179.48150000000001</v>
      </c>
      <c r="H101" s="47">
        <v>223.69370000000001</v>
      </c>
      <c r="I101" s="47">
        <v>395.62009999999998</v>
      </c>
      <c r="J101" s="47">
        <v>179.48150000000001</v>
      </c>
      <c r="K101" s="47">
        <v>619.31380000000001</v>
      </c>
      <c r="L101" s="47">
        <v>0</v>
      </c>
      <c r="M101" s="47">
        <v>798.7953</v>
      </c>
      <c r="N101" s="47">
        <v>138.71520000000001</v>
      </c>
      <c r="O101" s="47">
        <v>342.93189999999998</v>
      </c>
      <c r="P101" s="47">
        <v>317.14819999999997</v>
      </c>
      <c r="Q101" s="47">
        <v>339.90280000000001</v>
      </c>
      <c r="R101" s="47">
        <v>458.89249999999998</v>
      </c>
      <c r="S101" s="47">
        <v>240.54949999999999</v>
      </c>
      <c r="T101" s="47">
        <v>558.24590000000001</v>
      </c>
      <c r="U101" s="47">
        <v>371.95479999999998</v>
      </c>
      <c r="V101" s="47">
        <v>426.84050000000002</v>
      </c>
      <c r="W101" s="47">
        <v>323.96769999999998</v>
      </c>
      <c r="X101" s="47">
        <v>474.82760000000002</v>
      </c>
      <c r="Y101" s="47">
        <v>343.12349999999998</v>
      </c>
      <c r="Z101" s="47">
        <v>77.3155</v>
      </c>
      <c r="AA101" s="47">
        <v>378.35640000000001</v>
      </c>
      <c r="AB101" s="47">
        <v>420.43889999999999</v>
      </c>
      <c r="AC101" s="47">
        <v>378.35640000000001</v>
      </c>
      <c r="AD101" s="47">
        <v>299.39640000000003</v>
      </c>
      <c r="AE101" s="47">
        <v>72.558400000000006</v>
      </c>
      <c r="AF101" s="47">
        <v>76.918000000000006</v>
      </c>
      <c r="AG101" s="47">
        <v>295.03680000000003</v>
      </c>
      <c r="AH101" s="47">
        <v>93.498500000000007</v>
      </c>
      <c r="AI101" s="47">
        <v>278.4563</v>
      </c>
      <c r="AJ101" s="47">
        <v>121.0425</v>
      </c>
      <c r="AK101" s="47">
        <v>305.798</v>
      </c>
      <c r="AL101" s="47">
        <v>102.5634</v>
      </c>
      <c r="AM101" s="47">
        <v>324.27710000000002</v>
      </c>
      <c r="AN101" s="47">
        <v>147.05090000000001</v>
      </c>
      <c r="AO101" s="47">
        <v>279.78960000000001</v>
      </c>
      <c r="AP101" s="47">
        <v>72.024600000000007</v>
      </c>
      <c r="AQ101" s="47">
        <v>251.94319999999999</v>
      </c>
      <c r="AR101" s="47">
        <v>112.2689</v>
      </c>
      <c r="AS101" s="47">
        <v>211.69880000000001</v>
      </c>
      <c r="AT101" s="47">
        <v>107.4569</v>
      </c>
      <c r="AU101" s="47">
        <v>367.3707</v>
      </c>
      <c r="AV101" s="47">
        <v>128.28049999999999</v>
      </c>
      <c r="AW101" s="47">
        <v>346.5471</v>
      </c>
      <c r="AX101" s="47">
        <v>68.883499999999998</v>
      </c>
      <c r="AY101" s="47">
        <v>351.55540000000002</v>
      </c>
      <c r="AZ101" s="47">
        <v>101.13720000000001</v>
      </c>
      <c r="BA101" s="47">
        <v>319.30180000000001</v>
      </c>
      <c r="BB101" s="47">
        <v>110.598</v>
      </c>
      <c r="BC101" s="47">
        <v>267.75839999999999</v>
      </c>
      <c r="BD101" s="47">
        <v>139.41229999999999</v>
      </c>
      <c r="BE101" s="47">
        <v>238.94409999999999</v>
      </c>
      <c r="BF101" s="47">
        <v>101.4903</v>
      </c>
      <c r="BG101" s="47">
        <v>238.41249999999999</v>
      </c>
      <c r="BH101" s="47">
        <v>143.1336</v>
      </c>
      <c r="BI101" s="47">
        <v>196.76920000000001</v>
      </c>
      <c r="BJ101" s="47">
        <v>158.3785</v>
      </c>
      <c r="BK101" s="47">
        <v>181.52430000000001</v>
      </c>
      <c r="BL101" s="47">
        <v>318.9486</v>
      </c>
      <c r="BM101" s="47">
        <v>139.94390000000001</v>
      </c>
      <c r="BN101" s="47">
        <v>36.347799999999999</v>
      </c>
      <c r="BO101" s="47">
        <v>422.54469999999998</v>
      </c>
      <c r="BP101" s="47">
        <v>82.171000000000006</v>
      </c>
      <c r="BQ101" s="47">
        <v>376.72149999999999</v>
      </c>
      <c r="BR101" s="47">
        <v>97.614199999999997</v>
      </c>
      <c r="BS101" s="47">
        <v>142.93520000000001</v>
      </c>
      <c r="BT101" s="47">
        <v>81.867199999999997</v>
      </c>
      <c r="BU101" s="47">
        <v>476.37860000000001</v>
      </c>
    </row>
    <row r="102" spans="1:73">
      <c r="A102" t="s">
        <v>524</v>
      </c>
      <c r="B102" t="s">
        <v>512</v>
      </c>
      <c r="C102" t="s">
        <v>505</v>
      </c>
      <c r="D102">
        <v>31</v>
      </c>
      <c r="F102" s="47">
        <v>3714.8508000000002</v>
      </c>
      <c r="G102" s="47">
        <v>1336.7665999999999</v>
      </c>
      <c r="H102" s="47">
        <v>1041.8716999999999</v>
      </c>
      <c r="I102" s="47">
        <v>1336.2125000000001</v>
      </c>
      <c r="J102" s="47">
        <v>1336.7665999999999</v>
      </c>
      <c r="K102" s="47">
        <v>2378.0841999999998</v>
      </c>
      <c r="L102" s="47">
        <v>3.8965000000000001</v>
      </c>
      <c r="M102" s="47">
        <v>3710.9542999999999</v>
      </c>
      <c r="N102" s="47">
        <v>882.33240000000001</v>
      </c>
      <c r="O102" s="47">
        <v>1741.2628</v>
      </c>
      <c r="P102" s="47">
        <v>1091.2556</v>
      </c>
      <c r="Q102" s="47">
        <v>1945.1994999999999</v>
      </c>
      <c r="R102" s="47">
        <v>1769.6513</v>
      </c>
      <c r="S102" s="47">
        <v>1179.0092</v>
      </c>
      <c r="T102" s="47">
        <v>2535.8416000000002</v>
      </c>
      <c r="U102" s="47">
        <v>2399.4432000000002</v>
      </c>
      <c r="V102" s="47">
        <v>1315.4076</v>
      </c>
      <c r="W102" s="47">
        <v>773.66369999999995</v>
      </c>
      <c r="X102" s="47">
        <v>2941.1871000000001</v>
      </c>
      <c r="Y102" s="47">
        <v>1992.0664999999999</v>
      </c>
      <c r="Z102" s="47">
        <v>413.77940000000001</v>
      </c>
      <c r="AA102" s="47">
        <v>1309.0048999999999</v>
      </c>
      <c r="AB102" s="47">
        <v>2405.8458999999998</v>
      </c>
      <c r="AC102" s="47">
        <v>1309.0048999999999</v>
      </c>
      <c r="AD102" s="47">
        <v>1872.0429999999999</v>
      </c>
      <c r="AE102" s="47">
        <v>527.40009999999995</v>
      </c>
      <c r="AF102" s="47">
        <v>835.25310000000002</v>
      </c>
      <c r="AG102" s="47">
        <v>1564.19</v>
      </c>
      <c r="AH102" s="47">
        <v>737.91340000000002</v>
      </c>
      <c r="AI102" s="47">
        <v>1661.5297</v>
      </c>
      <c r="AJ102" s="47">
        <v>533.80290000000002</v>
      </c>
      <c r="AK102" s="47">
        <v>781.60479999999995</v>
      </c>
      <c r="AL102" s="47">
        <v>501.51339999999999</v>
      </c>
      <c r="AM102" s="47">
        <v>813.89419999999996</v>
      </c>
      <c r="AN102" s="47">
        <v>441.0958</v>
      </c>
      <c r="AO102" s="47">
        <v>874.31190000000004</v>
      </c>
      <c r="AP102" s="47">
        <v>294.55529999999999</v>
      </c>
      <c r="AQ102" s="47">
        <v>479.10840000000002</v>
      </c>
      <c r="AR102" s="47">
        <v>288.53919999999999</v>
      </c>
      <c r="AS102" s="47">
        <v>485.12450000000001</v>
      </c>
      <c r="AT102" s="47">
        <v>1042.2112</v>
      </c>
      <c r="AU102" s="47">
        <v>1898.9758999999999</v>
      </c>
      <c r="AV102" s="47">
        <v>890.47</v>
      </c>
      <c r="AW102" s="47">
        <v>2050.7170999999998</v>
      </c>
      <c r="AX102" s="47">
        <v>722.19749999999999</v>
      </c>
      <c r="AY102" s="47">
        <v>1683.6484</v>
      </c>
      <c r="AZ102" s="47">
        <v>621.4769</v>
      </c>
      <c r="BA102" s="47">
        <v>1784.3690999999999</v>
      </c>
      <c r="BB102" s="47">
        <v>614.56899999999996</v>
      </c>
      <c r="BC102" s="47">
        <v>694.43589999999995</v>
      </c>
      <c r="BD102" s="47">
        <v>557.53229999999996</v>
      </c>
      <c r="BE102" s="47">
        <v>751.47249999999997</v>
      </c>
      <c r="BF102" s="47">
        <v>955.38509999999997</v>
      </c>
      <c r="BG102" s="47">
        <v>989.81439999999998</v>
      </c>
      <c r="BH102" s="47">
        <v>1183.6749</v>
      </c>
      <c r="BI102" s="47">
        <v>761.52459999999996</v>
      </c>
      <c r="BJ102" s="47">
        <v>970.84040000000005</v>
      </c>
      <c r="BK102" s="47">
        <v>974.35910000000001</v>
      </c>
      <c r="BL102" s="47">
        <v>1450.4608000000001</v>
      </c>
      <c r="BM102" s="47">
        <v>319.19049999999999</v>
      </c>
      <c r="BN102" s="47">
        <v>153.0916</v>
      </c>
      <c r="BO102" s="47">
        <v>1616.5597</v>
      </c>
      <c r="BP102" s="47">
        <v>208.1688</v>
      </c>
      <c r="BQ102" s="47">
        <v>1561.4825000000001</v>
      </c>
      <c r="BR102" s="47">
        <v>771.87789999999995</v>
      </c>
      <c r="BS102" s="47">
        <v>407.13130000000001</v>
      </c>
      <c r="BT102" s="47">
        <v>564.8886</v>
      </c>
      <c r="BU102" s="47">
        <v>1970.953</v>
      </c>
    </row>
    <row r="103" spans="1:73">
      <c r="A103" t="s">
        <v>524</v>
      </c>
      <c r="B103" t="s">
        <v>512</v>
      </c>
      <c r="C103" t="s">
        <v>74</v>
      </c>
      <c r="D103">
        <v>32</v>
      </c>
      <c r="F103" s="47">
        <v>255.79640000000001</v>
      </c>
      <c r="G103" s="47">
        <v>81.132499999999993</v>
      </c>
      <c r="H103" s="47">
        <v>60.878300000000003</v>
      </c>
      <c r="I103" s="47">
        <v>113.7855</v>
      </c>
      <c r="J103" s="47">
        <v>81.132499999999993</v>
      </c>
      <c r="K103" s="47">
        <v>174.66380000000001</v>
      </c>
      <c r="L103" s="47">
        <v>4.7393999999999998</v>
      </c>
      <c r="M103" s="47">
        <v>251.05690000000001</v>
      </c>
      <c r="N103" s="47">
        <v>38.811399999999999</v>
      </c>
      <c r="O103" s="47">
        <v>150.89359999999999</v>
      </c>
      <c r="P103" s="47">
        <v>66.091399999999993</v>
      </c>
      <c r="Q103" s="47">
        <v>129.06729999999999</v>
      </c>
      <c r="R103" s="47">
        <v>126.7291</v>
      </c>
      <c r="S103" s="47">
        <v>58.156100000000002</v>
      </c>
      <c r="T103" s="47">
        <v>197.6403</v>
      </c>
      <c r="U103" s="47">
        <v>145.02070000000001</v>
      </c>
      <c r="V103" s="47">
        <v>110.7757</v>
      </c>
      <c r="W103" s="47">
        <v>89.7423</v>
      </c>
      <c r="X103" s="47">
        <v>166.05410000000001</v>
      </c>
      <c r="Y103" s="47">
        <v>120.2363</v>
      </c>
      <c r="Z103" s="47">
        <v>38.988</v>
      </c>
      <c r="AA103" s="47">
        <v>96.572100000000006</v>
      </c>
      <c r="AB103" s="47">
        <v>159.2243</v>
      </c>
      <c r="AC103" s="47">
        <v>96.572100000000006</v>
      </c>
      <c r="AD103" s="47">
        <v>111.70359999999999</v>
      </c>
      <c r="AE103" s="47">
        <v>33.3172</v>
      </c>
      <c r="AF103" s="47">
        <v>40.406100000000002</v>
      </c>
      <c r="AG103" s="47">
        <v>104.6146</v>
      </c>
      <c r="AH103" s="47">
        <v>27.873100000000001</v>
      </c>
      <c r="AI103" s="47">
        <v>117.1476</v>
      </c>
      <c r="AJ103" s="47">
        <v>47.520699999999998</v>
      </c>
      <c r="AK103" s="47">
        <v>63.254899999999999</v>
      </c>
      <c r="AL103" s="47">
        <v>40.726399999999998</v>
      </c>
      <c r="AM103" s="47">
        <v>70.049300000000002</v>
      </c>
      <c r="AN103" s="47">
        <v>30.283000000000001</v>
      </c>
      <c r="AO103" s="47">
        <v>80.492699999999999</v>
      </c>
      <c r="AP103" s="47">
        <v>31.869599999999998</v>
      </c>
      <c r="AQ103" s="47">
        <v>57.872700000000002</v>
      </c>
      <c r="AR103" s="47">
        <v>23.744</v>
      </c>
      <c r="AS103" s="47">
        <v>65.9983</v>
      </c>
      <c r="AT103" s="47">
        <v>49.262999999999998</v>
      </c>
      <c r="AU103" s="47">
        <v>116.7911</v>
      </c>
      <c r="AV103" s="47">
        <v>34.412100000000002</v>
      </c>
      <c r="AW103" s="47">
        <v>131.642</v>
      </c>
      <c r="AX103" s="47">
        <v>33.846400000000003</v>
      </c>
      <c r="AY103" s="47">
        <v>125.3779</v>
      </c>
      <c r="AZ103" s="47">
        <v>23.6035</v>
      </c>
      <c r="BA103" s="47">
        <v>135.6207</v>
      </c>
      <c r="BB103" s="47">
        <v>47.286099999999998</v>
      </c>
      <c r="BC103" s="47">
        <v>49.286000000000001</v>
      </c>
      <c r="BD103" s="47">
        <v>34.552599999999998</v>
      </c>
      <c r="BE103" s="47">
        <v>62.019500000000001</v>
      </c>
      <c r="BF103" s="47">
        <v>53.155200000000001</v>
      </c>
      <c r="BG103" s="47">
        <v>75.912099999999995</v>
      </c>
      <c r="BH103" s="47">
        <v>70.509</v>
      </c>
      <c r="BI103" s="47">
        <v>58.558300000000003</v>
      </c>
      <c r="BJ103" s="47">
        <v>43.188000000000002</v>
      </c>
      <c r="BK103" s="47">
        <v>85.879300000000001</v>
      </c>
      <c r="BL103" s="47">
        <v>106.06910000000001</v>
      </c>
      <c r="BM103" s="47">
        <v>20.66</v>
      </c>
      <c r="BN103" s="47">
        <v>10.6235</v>
      </c>
      <c r="BO103" s="47">
        <v>116.1056</v>
      </c>
      <c r="BP103" s="47">
        <v>14.9682</v>
      </c>
      <c r="BQ103" s="47">
        <v>111.76090000000001</v>
      </c>
      <c r="BR103" s="47">
        <v>31.107600000000001</v>
      </c>
      <c r="BS103" s="47">
        <v>27.048500000000001</v>
      </c>
      <c r="BT103" s="47">
        <v>50.024999999999999</v>
      </c>
      <c r="BU103" s="47">
        <v>147.61529999999999</v>
      </c>
    </row>
    <row r="104" spans="1:73">
      <c r="A104" t="s">
        <v>524</v>
      </c>
      <c r="B104" t="s">
        <v>512</v>
      </c>
      <c r="C104" t="s">
        <v>65</v>
      </c>
      <c r="D104">
        <v>33</v>
      </c>
      <c r="F104" s="47">
        <v>4968.2053999999998</v>
      </c>
      <c r="G104" s="47">
        <v>2090.3690999999999</v>
      </c>
      <c r="H104" s="47">
        <v>1386.9181000000001</v>
      </c>
      <c r="I104" s="47">
        <v>1490.9182000000001</v>
      </c>
      <c r="J104" s="47">
        <v>2090.3690999999999</v>
      </c>
      <c r="K104" s="47">
        <v>2877.8362999999999</v>
      </c>
      <c r="L104" s="47">
        <v>150.54050000000001</v>
      </c>
      <c r="M104" s="47">
        <v>4817.6648999999998</v>
      </c>
      <c r="N104" s="47">
        <v>2363.7165</v>
      </c>
      <c r="O104" s="47">
        <v>1765.1763000000001</v>
      </c>
      <c r="P104" s="47">
        <v>839.31259999999997</v>
      </c>
      <c r="Q104" s="47">
        <v>3530.2179000000001</v>
      </c>
      <c r="R104" s="47">
        <v>1437.9875</v>
      </c>
      <c r="S104" s="47">
        <v>2946.7647000000002</v>
      </c>
      <c r="T104" s="47">
        <v>2021.4405999999999</v>
      </c>
      <c r="U104" s="47">
        <v>2033.3336999999999</v>
      </c>
      <c r="V104" s="47">
        <v>2934.8715999999999</v>
      </c>
      <c r="W104" s="47">
        <v>1987.6959999999999</v>
      </c>
      <c r="X104" s="47">
        <v>2980.5093999999999</v>
      </c>
      <c r="Y104" s="47">
        <v>1215.3128999999999</v>
      </c>
      <c r="Z104" s="47">
        <v>573.00019999999995</v>
      </c>
      <c r="AA104" s="47">
        <v>3179.8923</v>
      </c>
      <c r="AB104" s="47">
        <v>1788.3131000000001</v>
      </c>
      <c r="AC104" s="47">
        <v>3179.8923</v>
      </c>
      <c r="AD104" s="47">
        <v>1171.2257999999999</v>
      </c>
      <c r="AE104" s="47">
        <v>862.10789999999997</v>
      </c>
      <c r="AF104" s="47">
        <v>942.34500000000003</v>
      </c>
      <c r="AG104" s="47">
        <v>1090.9887000000001</v>
      </c>
      <c r="AH104" s="47">
        <v>1215.7718</v>
      </c>
      <c r="AI104" s="47">
        <v>817.56190000000004</v>
      </c>
      <c r="AJ104" s="47">
        <v>617.08730000000003</v>
      </c>
      <c r="AK104" s="47">
        <v>2317.7842999999998</v>
      </c>
      <c r="AL104" s="47">
        <v>1148.0239999999999</v>
      </c>
      <c r="AM104" s="47">
        <v>1786.8476000000001</v>
      </c>
      <c r="AN104" s="47">
        <v>1730.9929999999999</v>
      </c>
      <c r="AO104" s="47">
        <v>1203.8787</v>
      </c>
      <c r="AP104" s="47">
        <v>698.04939999999999</v>
      </c>
      <c r="AQ104" s="47">
        <v>1289.6465000000001</v>
      </c>
      <c r="AR104" s="47">
        <v>1156.1239</v>
      </c>
      <c r="AS104" s="47">
        <v>831.57209999999998</v>
      </c>
      <c r="AT104" s="47">
        <v>1392.3196</v>
      </c>
      <c r="AU104" s="47">
        <v>1588.1898000000001</v>
      </c>
      <c r="AV104" s="47">
        <v>1790.6407999999999</v>
      </c>
      <c r="AW104" s="47">
        <v>1189.8686</v>
      </c>
      <c r="AX104" s="47">
        <v>545.52940000000001</v>
      </c>
      <c r="AY104" s="47">
        <v>1242.7837</v>
      </c>
      <c r="AZ104" s="47">
        <v>808.96320000000003</v>
      </c>
      <c r="BA104" s="47">
        <v>979.34990000000005</v>
      </c>
      <c r="BB104" s="47">
        <v>1544.8396</v>
      </c>
      <c r="BC104" s="47">
        <v>1635.0526</v>
      </c>
      <c r="BD104" s="47">
        <v>2137.8015</v>
      </c>
      <c r="BE104" s="47">
        <v>1042.0907</v>
      </c>
      <c r="BF104" s="47">
        <v>825.19979999999998</v>
      </c>
      <c r="BG104" s="47">
        <v>2705.0180999999998</v>
      </c>
      <c r="BH104" s="47">
        <v>1972.8938000000001</v>
      </c>
      <c r="BI104" s="47">
        <v>1557.3241</v>
      </c>
      <c r="BJ104" s="47">
        <v>2655.8580000000002</v>
      </c>
      <c r="BK104" s="47">
        <v>874.35990000000004</v>
      </c>
      <c r="BL104" s="47">
        <v>963.11329999999998</v>
      </c>
      <c r="BM104" s="47">
        <v>474.87419999999997</v>
      </c>
      <c r="BN104" s="47">
        <v>117.4752</v>
      </c>
      <c r="BO104" s="47">
        <v>1320.5121999999999</v>
      </c>
      <c r="BP104" s="47">
        <v>290.90679999999998</v>
      </c>
      <c r="BQ104" s="47">
        <v>1147.0807</v>
      </c>
      <c r="BR104" s="47">
        <v>1724.7547999999999</v>
      </c>
      <c r="BS104" s="47">
        <v>1222.0099</v>
      </c>
      <c r="BT104" s="47">
        <v>365.61430000000001</v>
      </c>
      <c r="BU104" s="47">
        <v>1655.8263999999999</v>
      </c>
    </row>
    <row r="105" spans="1:73">
      <c r="A105" t="s">
        <v>524</v>
      </c>
      <c r="B105" t="s">
        <v>512</v>
      </c>
      <c r="C105" t="s">
        <v>506</v>
      </c>
      <c r="D105">
        <v>34</v>
      </c>
      <c r="F105" s="47">
        <v>1611.2986000000001</v>
      </c>
      <c r="G105" s="47">
        <v>602.86260000000004</v>
      </c>
      <c r="H105" s="47">
        <v>381.12979999999999</v>
      </c>
      <c r="I105" s="47">
        <v>627.30619999999999</v>
      </c>
      <c r="J105" s="47">
        <v>602.86260000000004</v>
      </c>
      <c r="K105" s="47">
        <v>1008.436</v>
      </c>
      <c r="L105" s="47">
        <v>13.117699999999999</v>
      </c>
      <c r="M105" s="47">
        <v>1598.1809000000001</v>
      </c>
      <c r="N105" s="47">
        <v>629.26490000000001</v>
      </c>
      <c r="O105" s="47">
        <v>578.95910000000003</v>
      </c>
      <c r="P105" s="47">
        <v>403.0745</v>
      </c>
      <c r="Q105" s="47">
        <v>962.24530000000004</v>
      </c>
      <c r="R105" s="47">
        <v>649.05330000000004</v>
      </c>
      <c r="S105" s="47">
        <v>750.03520000000003</v>
      </c>
      <c r="T105" s="47">
        <v>861.26340000000005</v>
      </c>
      <c r="U105" s="47">
        <v>986.29560000000004</v>
      </c>
      <c r="V105" s="47">
        <v>625.00300000000004</v>
      </c>
      <c r="W105" s="47">
        <v>455.29590000000002</v>
      </c>
      <c r="X105" s="47">
        <v>1156.0028</v>
      </c>
      <c r="Y105" s="47">
        <v>722.68340000000001</v>
      </c>
      <c r="Z105" s="47">
        <v>183.12819999999999</v>
      </c>
      <c r="AA105" s="47">
        <v>705.48699999999997</v>
      </c>
      <c r="AB105" s="47">
        <v>905.8116</v>
      </c>
      <c r="AC105" s="47">
        <v>705.48699999999997</v>
      </c>
      <c r="AD105" s="47">
        <v>726.95680000000004</v>
      </c>
      <c r="AE105" s="47">
        <v>259.33879999999999</v>
      </c>
      <c r="AF105" s="47">
        <v>398.29390000000001</v>
      </c>
      <c r="AG105" s="47">
        <v>588.00160000000005</v>
      </c>
      <c r="AH105" s="47">
        <v>430.4239</v>
      </c>
      <c r="AI105" s="47">
        <v>555.87170000000003</v>
      </c>
      <c r="AJ105" s="47">
        <v>178.85480000000001</v>
      </c>
      <c r="AK105" s="47">
        <v>446.14830000000001</v>
      </c>
      <c r="AL105" s="47">
        <v>204.56870000000001</v>
      </c>
      <c r="AM105" s="47">
        <v>420.43430000000001</v>
      </c>
      <c r="AN105" s="47">
        <v>319.61130000000003</v>
      </c>
      <c r="AO105" s="47">
        <v>305.39179999999999</v>
      </c>
      <c r="AP105" s="47">
        <v>144.0179</v>
      </c>
      <c r="AQ105" s="47">
        <v>311.27800000000002</v>
      </c>
      <c r="AR105" s="47">
        <v>224.50040000000001</v>
      </c>
      <c r="AS105" s="47">
        <v>230.7954</v>
      </c>
      <c r="AT105" s="47">
        <v>458.84469999999999</v>
      </c>
      <c r="AU105" s="47">
        <v>697.15800000000002</v>
      </c>
      <c r="AV105" s="47">
        <v>525.53470000000004</v>
      </c>
      <c r="AW105" s="47">
        <v>630.46799999999996</v>
      </c>
      <c r="AX105" s="47">
        <v>285.21800000000002</v>
      </c>
      <c r="AY105" s="47">
        <v>620.59360000000004</v>
      </c>
      <c r="AZ105" s="47">
        <v>314.81479999999999</v>
      </c>
      <c r="BA105" s="47">
        <v>590.99680000000001</v>
      </c>
      <c r="BB105" s="47">
        <v>317.6447</v>
      </c>
      <c r="BC105" s="47">
        <v>387.8424</v>
      </c>
      <c r="BD105" s="47">
        <v>435.22030000000001</v>
      </c>
      <c r="BE105" s="47">
        <v>270.26670000000001</v>
      </c>
      <c r="BF105" s="47">
        <v>384.47039999999998</v>
      </c>
      <c r="BG105" s="47">
        <v>577.7749</v>
      </c>
      <c r="BH105" s="47">
        <v>546.34199999999998</v>
      </c>
      <c r="BI105" s="47">
        <v>415.9033</v>
      </c>
      <c r="BJ105" s="47">
        <v>675.94330000000002</v>
      </c>
      <c r="BK105" s="47">
        <v>286.30200000000002</v>
      </c>
      <c r="BL105" s="47">
        <v>521.34119999999996</v>
      </c>
      <c r="BM105" s="47">
        <v>127.71210000000001</v>
      </c>
      <c r="BN105" s="47">
        <v>56.520600000000002</v>
      </c>
      <c r="BO105" s="47">
        <v>592.53269999999998</v>
      </c>
      <c r="BP105" s="47">
        <v>74.091899999999995</v>
      </c>
      <c r="BQ105" s="47">
        <v>574.96140000000003</v>
      </c>
      <c r="BR105" s="47">
        <v>460.3682</v>
      </c>
      <c r="BS105" s="47">
        <v>289.66699999999997</v>
      </c>
      <c r="BT105" s="47">
        <v>142.49440000000001</v>
      </c>
      <c r="BU105" s="47">
        <v>718.76900000000001</v>
      </c>
    </row>
    <row r="106" spans="1:73">
      <c r="A106" t="s">
        <v>524</v>
      </c>
      <c r="B106" t="s">
        <v>512</v>
      </c>
      <c r="C106" t="s">
        <v>507</v>
      </c>
      <c r="D106">
        <v>35</v>
      </c>
      <c r="F106" s="47">
        <v>2734.2637</v>
      </c>
      <c r="G106" s="47">
        <v>867.18690000000004</v>
      </c>
      <c r="H106" s="47">
        <v>809.65099999999995</v>
      </c>
      <c r="I106" s="47">
        <v>1057.4258</v>
      </c>
      <c r="J106" s="47">
        <v>867.18690000000004</v>
      </c>
      <c r="K106" s="47">
        <v>1867.0768</v>
      </c>
      <c r="L106" s="47">
        <v>31.234400000000001</v>
      </c>
      <c r="M106" s="47">
        <v>2703.0293999999999</v>
      </c>
      <c r="N106" s="47">
        <v>967.4932</v>
      </c>
      <c r="O106" s="47">
        <v>1074.9846</v>
      </c>
      <c r="P106" s="47">
        <v>691.78599999999994</v>
      </c>
      <c r="Q106" s="47">
        <v>1669.5465999999999</v>
      </c>
      <c r="R106" s="47">
        <v>1064.7172</v>
      </c>
      <c r="S106" s="47">
        <v>1372.3261</v>
      </c>
      <c r="T106" s="47">
        <v>1361.9376999999999</v>
      </c>
      <c r="U106" s="47">
        <v>1353.3315</v>
      </c>
      <c r="V106" s="47">
        <v>1380.9322999999999</v>
      </c>
      <c r="W106" s="47">
        <v>878.4171</v>
      </c>
      <c r="X106" s="47">
        <v>1855.8467000000001</v>
      </c>
      <c r="Y106" s="47">
        <v>1028.5889999999999</v>
      </c>
      <c r="Z106" s="47">
        <v>331.58760000000001</v>
      </c>
      <c r="AA106" s="47">
        <v>1374.0871999999999</v>
      </c>
      <c r="AB106" s="47">
        <v>1360.1765</v>
      </c>
      <c r="AC106" s="47">
        <v>1374.0871999999999</v>
      </c>
      <c r="AD106" s="47">
        <v>978.99019999999996</v>
      </c>
      <c r="AE106" s="47">
        <v>374.34129999999999</v>
      </c>
      <c r="AF106" s="47">
        <v>452.58589999999998</v>
      </c>
      <c r="AG106" s="47">
        <v>900.74559999999997</v>
      </c>
      <c r="AH106" s="47">
        <v>657.37810000000002</v>
      </c>
      <c r="AI106" s="47">
        <v>695.95339999999999</v>
      </c>
      <c r="AJ106" s="47">
        <v>381.18639999999999</v>
      </c>
      <c r="AK106" s="47">
        <v>999.74590000000001</v>
      </c>
      <c r="AL106" s="47">
        <v>414.601</v>
      </c>
      <c r="AM106" s="47">
        <v>966.33119999999997</v>
      </c>
      <c r="AN106" s="47">
        <v>714.94799999999998</v>
      </c>
      <c r="AO106" s="47">
        <v>665.98419999999999</v>
      </c>
      <c r="AP106" s="47">
        <v>246.91239999999999</v>
      </c>
      <c r="AQ106" s="47">
        <v>631.50469999999996</v>
      </c>
      <c r="AR106" s="47">
        <v>480.6952</v>
      </c>
      <c r="AS106" s="47">
        <v>397.72190000000001</v>
      </c>
      <c r="AT106" s="47">
        <v>620.27449999999999</v>
      </c>
      <c r="AU106" s="47">
        <v>1235.5721000000001</v>
      </c>
      <c r="AV106" s="47">
        <v>891.63080000000002</v>
      </c>
      <c r="AW106" s="47">
        <v>964.21579999999994</v>
      </c>
      <c r="AX106" s="47">
        <v>356.96679999999998</v>
      </c>
      <c r="AY106" s="47">
        <v>1003.2097</v>
      </c>
      <c r="AZ106" s="47">
        <v>539.13199999999995</v>
      </c>
      <c r="BA106" s="47">
        <v>821.04449999999997</v>
      </c>
      <c r="BB106" s="47">
        <v>510.2201</v>
      </c>
      <c r="BC106" s="47">
        <v>863.86710000000005</v>
      </c>
      <c r="BD106" s="47">
        <v>833.19399999999996</v>
      </c>
      <c r="BE106" s="47">
        <v>540.89319999999998</v>
      </c>
      <c r="BF106" s="47">
        <v>559.62070000000006</v>
      </c>
      <c r="BG106" s="47">
        <v>1109.9259</v>
      </c>
      <c r="BH106" s="47">
        <v>796.7038</v>
      </c>
      <c r="BI106" s="47">
        <v>872.84280000000001</v>
      </c>
      <c r="BJ106" s="47">
        <v>1168.0551</v>
      </c>
      <c r="BK106" s="47">
        <v>501.49149999999997</v>
      </c>
      <c r="BL106" s="47">
        <v>800.55579999999998</v>
      </c>
      <c r="BM106" s="47">
        <v>264.16129999999998</v>
      </c>
      <c r="BN106" s="47">
        <v>70.483199999999997</v>
      </c>
      <c r="BO106" s="47">
        <v>994.23400000000004</v>
      </c>
      <c r="BP106" s="47">
        <v>204.27099999999999</v>
      </c>
      <c r="BQ106" s="47">
        <v>860.4461</v>
      </c>
      <c r="BR106" s="47">
        <v>698.25189999999998</v>
      </c>
      <c r="BS106" s="47">
        <v>674.07420000000002</v>
      </c>
      <c r="BT106" s="47">
        <v>168.93510000000001</v>
      </c>
      <c r="BU106" s="47">
        <v>1193.0026</v>
      </c>
    </row>
    <row r="107" spans="1:73">
      <c r="A107" t="s">
        <v>524</v>
      </c>
      <c r="B107" t="s">
        <v>513</v>
      </c>
      <c r="C107" t="s">
        <v>0</v>
      </c>
      <c r="D107">
        <v>36</v>
      </c>
      <c r="F107" s="47">
        <v>4858.82</v>
      </c>
      <c r="G107" s="47">
        <v>1245.6587999999999</v>
      </c>
      <c r="H107" s="47">
        <v>1478.8748000000001</v>
      </c>
      <c r="I107" s="47">
        <v>2134.2864</v>
      </c>
      <c r="J107" s="47">
        <v>1245.6587999999999</v>
      </c>
      <c r="K107" s="47">
        <v>3613.1612</v>
      </c>
      <c r="L107" s="47">
        <v>39.678199999999997</v>
      </c>
      <c r="M107" s="47">
        <v>4819.1418000000003</v>
      </c>
      <c r="N107" s="47">
        <v>1635.7025000000001</v>
      </c>
      <c r="O107" s="47">
        <v>2317.4796999999999</v>
      </c>
      <c r="P107" s="47">
        <v>905.63789999999995</v>
      </c>
      <c r="Q107" s="47">
        <v>3159.8933000000002</v>
      </c>
      <c r="R107" s="47">
        <v>1698.9267</v>
      </c>
      <c r="S107" s="47">
        <v>2644.2424000000001</v>
      </c>
      <c r="T107" s="47">
        <v>2214.5776999999998</v>
      </c>
      <c r="U107" s="47">
        <v>3043.0133999999998</v>
      </c>
      <c r="V107" s="47">
        <v>1815.8067000000001</v>
      </c>
      <c r="W107" s="47">
        <v>1796.6039000000001</v>
      </c>
      <c r="X107" s="47">
        <v>3062.2161000000001</v>
      </c>
      <c r="Y107" s="47">
        <v>1369.3054</v>
      </c>
      <c r="Z107" s="47">
        <v>723.83500000000004</v>
      </c>
      <c r="AA107" s="47">
        <v>2765.6795999999999</v>
      </c>
      <c r="AB107" s="47">
        <v>2093.1404000000002</v>
      </c>
      <c r="AC107" s="47">
        <v>2765.6795999999999</v>
      </c>
      <c r="AD107" s="47">
        <v>1657.5974000000001</v>
      </c>
      <c r="AE107" s="47">
        <v>1385.4159999999999</v>
      </c>
      <c r="AF107" s="47">
        <v>866.55190000000005</v>
      </c>
      <c r="AG107" s="47">
        <v>2176.4614999999999</v>
      </c>
      <c r="AH107" s="47">
        <v>1620.9523999999999</v>
      </c>
      <c r="AI107" s="47">
        <v>1422.0609999999999</v>
      </c>
      <c r="AJ107" s="47">
        <v>435.54300000000001</v>
      </c>
      <c r="AK107" s="47">
        <v>1380.2636</v>
      </c>
      <c r="AL107" s="47">
        <v>379.1069</v>
      </c>
      <c r="AM107" s="47">
        <v>1436.6996999999999</v>
      </c>
      <c r="AN107" s="47">
        <v>1023.29</v>
      </c>
      <c r="AO107" s="47">
        <v>792.51670000000001</v>
      </c>
      <c r="AP107" s="47">
        <v>426.33159999999998</v>
      </c>
      <c r="AQ107" s="47">
        <v>1370.2723000000001</v>
      </c>
      <c r="AR107" s="47">
        <v>1013.0605</v>
      </c>
      <c r="AS107" s="47">
        <v>783.54340000000002</v>
      </c>
      <c r="AT107" s="47">
        <v>819.32719999999995</v>
      </c>
      <c r="AU107" s="47">
        <v>2242.8888999999999</v>
      </c>
      <c r="AV107" s="47">
        <v>1631.1818000000001</v>
      </c>
      <c r="AW107" s="47">
        <v>1431.0343</v>
      </c>
      <c r="AX107" s="47">
        <v>494.18439999999998</v>
      </c>
      <c r="AY107" s="47">
        <v>1598.9559999999999</v>
      </c>
      <c r="AZ107" s="47">
        <v>1062.857</v>
      </c>
      <c r="BA107" s="47">
        <v>1030.2834</v>
      </c>
      <c r="BB107" s="47">
        <v>751.47439999999995</v>
      </c>
      <c r="BC107" s="47">
        <v>2014.2052000000001</v>
      </c>
      <c r="BD107" s="47">
        <v>1581.3852999999999</v>
      </c>
      <c r="BE107" s="47">
        <v>1184.2943</v>
      </c>
      <c r="BF107" s="47">
        <v>1152.7088000000001</v>
      </c>
      <c r="BG107" s="47">
        <v>2007.1845000000001</v>
      </c>
      <c r="BH107" s="47">
        <v>1183.8771999999999</v>
      </c>
      <c r="BI107" s="47">
        <v>1976.0162</v>
      </c>
      <c r="BJ107" s="47">
        <v>2255.2256000000002</v>
      </c>
      <c r="BK107" s="47">
        <v>904.66769999999997</v>
      </c>
      <c r="BL107" s="47">
        <v>940.4316</v>
      </c>
      <c r="BM107" s="47">
        <v>758.49509999999998</v>
      </c>
      <c r="BN107" s="47">
        <v>61.781700000000001</v>
      </c>
      <c r="BO107" s="47">
        <v>1637.1451</v>
      </c>
      <c r="BP107" s="47">
        <v>389.01679999999999</v>
      </c>
      <c r="BQ107" s="47">
        <v>1309.9100000000001</v>
      </c>
      <c r="BR107" s="47">
        <v>1055.9268</v>
      </c>
      <c r="BS107" s="47">
        <v>1588.3155999999999</v>
      </c>
      <c r="BT107" s="47">
        <v>189.7321</v>
      </c>
      <c r="BU107" s="47">
        <v>2024.8456000000001</v>
      </c>
    </row>
    <row r="108" spans="1:73">
      <c r="A108" t="s">
        <v>524</v>
      </c>
      <c r="B108" t="s">
        <v>513</v>
      </c>
      <c r="C108" t="s">
        <v>1</v>
      </c>
      <c r="D108">
        <v>37</v>
      </c>
      <c r="F108" s="47">
        <v>2760.5785999999998</v>
      </c>
      <c r="G108" s="47">
        <v>659.40369999999996</v>
      </c>
      <c r="H108" s="47">
        <v>869.3913</v>
      </c>
      <c r="I108" s="47">
        <v>1231.7836</v>
      </c>
      <c r="J108" s="47">
        <v>659.40369999999996</v>
      </c>
      <c r="K108" s="47">
        <v>2101.1749</v>
      </c>
      <c r="L108" s="47">
        <v>2.0602999999999998</v>
      </c>
      <c r="M108" s="47">
        <v>2758.5183999999999</v>
      </c>
      <c r="N108" s="47">
        <v>817.34130000000005</v>
      </c>
      <c r="O108" s="47">
        <v>1574.617</v>
      </c>
      <c r="P108" s="47">
        <v>368.62040000000002</v>
      </c>
      <c r="Q108" s="47">
        <v>1923.2253000000001</v>
      </c>
      <c r="R108" s="47">
        <v>837.35329999999999</v>
      </c>
      <c r="S108" s="47">
        <v>1108.7718</v>
      </c>
      <c r="T108" s="47">
        <v>1651.8068000000001</v>
      </c>
      <c r="U108" s="47">
        <v>1792.2691</v>
      </c>
      <c r="V108" s="47">
        <v>968.30949999999996</v>
      </c>
      <c r="W108" s="47">
        <v>539.67999999999995</v>
      </c>
      <c r="X108" s="47">
        <v>2220.8986</v>
      </c>
      <c r="Y108" s="47">
        <v>626.80579999999998</v>
      </c>
      <c r="Z108" s="47">
        <v>308.8193</v>
      </c>
      <c r="AA108" s="47">
        <v>1824.9536000000001</v>
      </c>
      <c r="AB108" s="47">
        <v>935.62509999999997</v>
      </c>
      <c r="AC108" s="47">
        <v>1824.9536000000001</v>
      </c>
      <c r="AD108" s="47">
        <v>788.55169999999998</v>
      </c>
      <c r="AE108" s="47">
        <v>1003.7175</v>
      </c>
      <c r="AF108" s="47">
        <v>518.64380000000006</v>
      </c>
      <c r="AG108" s="47">
        <v>1273.6252999999999</v>
      </c>
      <c r="AH108" s="47">
        <v>733.44489999999996</v>
      </c>
      <c r="AI108" s="47">
        <v>1058.8242</v>
      </c>
      <c r="AJ108" s="47">
        <v>147.07339999999999</v>
      </c>
      <c r="AK108" s="47">
        <v>821.23609999999996</v>
      </c>
      <c r="AL108" s="47">
        <v>140.75989999999999</v>
      </c>
      <c r="AM108" s="47">
        <v>827.54960000000005</v>
      </c>
      <c r="AN108" s="47">
        <v>375.32690000000002</v>
      </c>
      <c r="AO108" s="47">
        <v>592.98270000000002</v>
      </c>
      <c r="AP108" s="47">
        <v>77.958299999999994</v>
      </c>
      <c r="AQ108" s="47">
        <v>461.7217</v>
      </c>
      <c r="AR108" s="47">
        <v>246.31829999999999</v>
      </c>
      <c r="AS108" s="47">
        <v>293.36169999999998</v>
      </c>
      <c r="AT108" s="47">
        <v>581.44539999999995</v>
      </c>
      <c r="AU108" s="47">
        <v>1639.4531999999999</v>
      </c>
      <c r="AV108" s="47">
        <v>862.45360000000005</v>
      </c>
      <c r="AW108" s="47">
        <v>1358.4450999999999</v>
      </c>
      <c r="AX108" s="47">
        <v>287.26949999999999</v>
      </c>
      <c r="AY108" s="47">
        <v>648.35559999999998</v>
      </c>
      <c r="AZ108" s="47">
        <v>357.27440000000001</v>
      </c>
      <c r="BA108" s="47">
        <v>578.35069999999996</v>
      </c>
      <c r="BB108" s="47">
        <v>372.1343</v>
      </c>
      <c r="BC108" s="47">
        <v>1452.8193000000001</v>
      </c>
      <c r="BD108" s="47">
        <v>751.49739999999997</v>
      </c>
      <c r="BE108" s="47">
        <v>1073.4562000000001</v>
      </c>
      <c r="BF108" s="47">
        <v>553.58860000000004</v>
      </c>
      <c r="BG108" s="47">
        <v>1369.6368</v>
      </c>
      <c r="BH108" s="47">
        <v>634.82849999999996</v>
      </c>
      <c r="BI108" s="47">
        <v>1288.3968</v>
      </c>
      <c r="BJ108" s="47">
        <v>1014.0232</v>
      </c>
      <c r="BK108" s="47">
        <v>909.20209999999997</v>
      </c>
      <c r="BL108" s="47">
        <v>382.03649999999999</v>
      </c>
      <c r="BM108" s="47">
        <v>455.3168</v>
      </c>
      <c r="BN108" s="47">
        <v>24.575199999999999</v>
      </c>
      <c r="BO108" s="47">
        <v>812.77809999999999</v>
      </c>
      <c r="BP108" s="47">
        <v>94.748599999999996</v>
      </c>
      <c r="BQ108" s="47">
        <v>742.60469999999998</v>
      </c>
      <c r="BR108" s="47">
        <v>490.05189999999999</v>
      </c>
      <c r="BS108" s="47">
        <v>618.71990000000005</v>
      </c>
      <c r="BT108" s="47">
        <v>169.3519</v>
      </c>
      <c r="BU108" s="47">
        <v>1482.4549999999999</v>
      </c>
    </row>
    <row r="109" spans="1:73">
      <c r="A109" t="s">
        <v>524</v>
      </c>
      <c r="B109" t="s">
        <v>513</v>
      </c>
      <c r="C109" t="s">
        <v>505</v>
      </c>
      <c r="D109">
        <v>38</v>
      </c>
      <c r="F109" s="47">
        <v>4066.8685</v>
      </c>
      <c r="G109" s="47">
        <v>1068.4509</v>
      </c>
      <c r="H109" s="47">
        <v>1171.6841999999999</v>
      </c>
      <c r="I109" s="47">
        <v>1826.7335</v>
      </c>
      <c r="J109" s="47">
        <v>1068.4509</v>
      </c>
      <c r="K109" s="47">
        <v>2998.4177</v>
      </c>
      <c r="L109" s="47">
        <v>10.063499999999999</v>
      </c>
      <c r="M109" s="47">
        <v>4056.8049999999998</v>
      </c>
      <c r="N109" s="47">
        <v>1511.6635000000001</v>
      </c>
      <c r="O109" s="47">
        <v>1869.3995</v>
      </c>
      <c r="P109" s="47">
        <v>685.80550000000005</v>
      </c>
      <c r="Q109" s="47">
        <v>2700.6304</v>
      </c>
      <c r="R109" s="47">
        <v>1366.2382</v>
      </c>
      <c r="S109" s="47">
        <v>2382.9722000000002</v>
      </c>
      <c r="T109" s="47">
        <v>1683.8963000000001</v>
      </c>
      <c r="U109" s="47">
        <v>2623.1970000000001</v>
      </c>
      <c r="V109" s="47">
        <v>1443.6714999999999</v>
      </c>
      <c r="W109" s="47">
        <v>1571.0393999999999</v>
      </c>
      <c r="X109" s="47">
        <v>2495.8290999999999</v>
      </c>
      <c r="Y109" s="47">
        <v>954.52210000000002</v>
      </c>
      <c r="Z109" s="47">
        <v>892.03629999999998</v>
      </c>
      <c r="AA109" s="47">
        <v>2220.3101999999999</v>
      </c>
      <c r="AB109" s="47">
        <v>1846.5583999999999</v>
      </c>
      <c r="AC109" s="47">
        <v>2220.3101999999999</v>
      </c>
      <c r="AD109" s="47">
        <v>1461.6579999999999</v>
      </c>
      <c r="AE109" s="47">
        <v>1161.539</v>
      </c>
      <c r="AF109" s="47">
        <v>769.55550000000005</v>
      </c>
      <c r="AG109" s="47">
        <v>1853.6415</v>
      </c>
      <c r="AH109" s="47">
        <v>1533.3166000000001</v>
      </c>
      <c r="AI109" s="47">
        <v>1089.8804</v>
      </c>
      <c r="AJ109" s="47">
        <v>384.90039999999999</v>
      </c>
      <c r="AK109" s="47">
        <v>1058.7711999999999</v>
      </c>
      <c r="AL109" s="47">
        <v>298.8954</v>
      </c>
      <c r="AM109" s="47">
        <v>1144.7762</v>
      </c>
      <c r="AN109" s="47">
        <v>849.65570000000002</v>
      </c>
      <c r="AO109" s="47">
        <v>594.01589999999999</v>
      </c>
      <c r="AP109" s="47">
        <v>373.00220000000002</v>
      </c>
      <c r="AQ109" s="47">
        <v>1198.0373</v>
      </c>
      <c r="AR109" s="47">
        <v>905.57560000000001</v>
      </c>
      <c r="AS109" s="47">
        <v>665.46379999999999</v>
      </c>
      <c r="AT109" s="47">
        <v>695.44870000000003</v>
      </c>
      <c r="AU109" s="47">
        <v>1800.3804</v>
      </c>
      <c r="AV109" s="47">
        <v>1477.3966</v>
      </c>
      <c r="AW109" s="47">
        <v>1018.4325</v>
      </c>
      <c r="AX109" s="47">
        <v>417.30070000000001</v>
      </c>
      <c r="AY109" s="47">
        <v>1429.2575999999999</v>
      </c>
      <c r="AZ109" s="47">
        <v>988.11199999999997</v>
      </c>
      <c r="BA109" s="47">
        <v>858.44629999999995</v>
      </c>
      <c r="BB109" s="47">
        <v>651.15009999999995</v>
      </c>
      <c r="BC109" s="47">
        <v>1569.1601000000001</v>
      </c>
      <c r="BD109" s="47">
        <v>1394.8602000000001</v>
      </c>
      <c r="BE109" s="47">
        <v>825.45</v>
      </c>
      <c r="BF109" s="47">
        <v>984.52679999999998</v>
      </c>
      <c r="BG109" s="47">
        <v>1716.1035999999999</v>
      </c>
      <c r="BH109" s="47">
        <v>1033.9576999999999</v>
      </c>
      <c r="BI109" s="47">
        <v>1666.6727000000001</v>
      </c>
      <c r="BJ109" s="47">
        <v>2001.9656</v>
      </c>
      <c r="BK109" s="47">
        <v>698.66470000000004</v>
      </c>
      <c r="BL109" s="47">
        <v>862.03160000000003</v>
      </c>
      <c r="BM109" s="47">
        <v>504.20659999999998</v>
      </c>
      <c r="BN109" s="47">
        <v>34.493200000000002</v>
      </c>
      <c r="BO109" s="47">
        <v>1331.7449999999999</v>
      </c>
      <c r="BP109" s="47">
        <v>381.00659999999999</v>
      </c>
      <c r="BQ109" s="47">
        <v>985.23159999999996</v>
      </c>
      <c r="BR109" s="47">
        <v>953.32449999999994</v>
      </c>
      <c r="BS109" s="47">
        <v>1429.6477</v>
      </c>
      <c r="BT109" s="47">
        <v>115.1263</v>
      </c>
      <c r="BU109" s="47">
        <v>1568.77</v>
      </c>
    </row>
    <row r="110" spans="1:73">
      <c r="A110" t="s">
        <v>524</v>
      </c>
      <c r="B110" t="s">
        <v>513</v>
      </c>
      <c r="C110" t="s">
        <v>74</v>
      </c>
      <c r="D110">
        <v>39</v>
      </c>
      <c r="F110" s="47">
        <v>273.90460000000002</v>
      </c>
      <c r="G110" s="47">
        <v>34.722499999999997</v>
      </c>
      <c r="H110" s="47">
        <v>61.947800000000001</v>
      </c>
      <c r="I110" s="47">
        <v>177.23419999999999</v>
      </c>
      <c r="J110" s="47">
        <v>34.722499999999997</v>
      </c>
      <c r="K110" s="47">
        <v>239.18199999999999</v>
      </c>
      <c r="L110" s="47">
        <v>0</v>
      </c>
      <c r="M110" s="47">
        <v>273.90460000000002</v>
      </c>
      <c r="N110" s="47">
        <v>56.357900000000001</v>
      </c>
      <c r="O110" s="47">
        <v>160.4864</v>
      </c>
      <c r="P110" s="47">
        <v>57.060299999999998</v>
      </c>
      <c r="Q110" s="47">
        <v>162.02629999999999</v>
      </c>
      <c r="R110" s="47">
        <v>111.8783</v>
      </c>
      <c r="S110" s="47">
        <v>118.9204</v>
      </c>
      <c r="T110" s="47">
        <v>154.98410000000001</v>
      </c>
      <c r="U110" s="47">
        <v>187.23240000000001</v>
      </c>
      <c r="V110" s="47">
        <v>86.672200000000004</v>
      </c>
      <c r="W110" s="47">
        <v>99.3202</v>
      </c>
      <c r="X110" s="47">
        <v>174.58439999999999</v>
      </c>
      <c r="Y110" s="47">
        <v>45.984000000000002</v>
      </c>
      <c r="Z110" s="47">
        <v>81.771299999999997</v>
      </c>
      <c r="AA110" s="47">
        <v>146.14930000000001</v>
      </c>
      <c r="AB110" s="47">
        <v>127.75530000000001</v>
      </c>
      <c r="AC110" s="47">
        <v>146.14930000000001</v>
      </c>
      <c r="AD110" s="47">
        <v>109.3762</v>
      </c>
      <c r="AE110" s="47">
        <v>77.856200000000001</v>
      </c>
      <c r="AF110" s="47">
        <v>25.703600000000002</v>
      </c>
      <c r="AG110" s="47">
        <v>161.52889999999999</v>
      </c>
      <c r="AH110" s="47">
        <v>77.716700000000003</v>
      </c>
      <c r="AI110" s="47">
        <v>109.5158</v>
      </c>
      <c r="AJ110" s="47">
        <v>18.379000000000001</v>
      </c>
      <c r="AK110" s="47">
        <v>68.293099999999995</v>
      </c>
      <c r="AL110" s="47">
        <v>9.0190000000000001</v>
      </c>
      <c r="AM110" s="47">
        <v>77.653199999999998</v>
      </c>
      <c r="AN110" s="47">
        <v>41.203800000000001</v>
      </c>
      <c r="AO110" s="47">
        <v>45.468400000000003</v>
      </c>
      <c r="AP110" s="47">
        <v>9.1755999999999993</v>
      </c>
      <c r="AQ110" s="47">
        <v>90.144599999999997</v>
      </c>
      <c r="AR110" s="47">
        <v>38.650599999999997</v>
      </c>
      <c r="AS110" s="47">
        <v>60.669600000000003</v>
      </c>
      <c r="AT110" s="47">
        <v>25.546900000000001</v>
      </c>
      <c r="AU110" s="47">
        <v>149.03749999999999</v>
      </c>
      <c r="AV110" s="47">
        <v>80.269900000000007</v>
      </c>
      <c r="AW110" s="47">
        <v>94.314499999999995</v>
      </c>
      <c r="AX110" s="47">
        <v>11.057700000000001</v>
      </c>
      <c r="AY110" s="47">
        <v>116.69759999999999</v>
      </c>
      <c r="AZ110" s="47">
        <v>48.584499999999998</v>
      </c>
      <c r="BA110" s="47">
        <v>79.1708</v>
      </c>
      <c r="BB110" s="47">
        <v>23.664899999999999</v>
      </c>
      <c r="BC110" s="47">
        <v>122.48439999999999</v>
      </c>
      <c r="BD110" s="47">
        <v>70.335999999999999</v>
      </c>
      <c r="BE110" s="47">
        <v>75.813299999999998</v>
      </c>
      <c r="BF110" s="47">
        <v>64.148399999999995</v>
      </c>
      <c r="BG110" s="47">
        <v>97.878</v>
      </c>
      <c r="BH110" s="47">
        <v>33.988500000000002</v>
      </c>
      <c r="BI110" s="47">
        <v>128.0378</v>
      </c>
      <c r="BJ110" s="47">
        <v>92.24</v>
      </c>
      <c r="BK110" s="47">
        <v>69.786299999999997</v>
      </c>
      <c r="BL110" s="47">
        <v>63.606900000000003</v>
      </c>
      <c r="BM110" s="47">
        <v>48.271299999999997</v>
      </c>
      <c r="BN110" s="47">
        <v>0.73399999999999999</v>
      </c>
      <c r="BO110" s="47">
        <v>111.1442</v>
      </c>
      <c r="BP110" s="47">
        <v>26.680399999999999</v>
      </c>
      <c r="BQ110" s="47">
        <v>85.197900000000004</v>
      </c>
      <c r="BR110" s="47">
        <v>27.759799999999998</v>
      </c>
      <c r="BS110" s="47">
        <v>91.160700000000006</v>
      </c>
      <c r="BT110" s="47">
        <v>6.9627999999999997</v>
      </c>
      <c r="BU110" s="47">
        <v>148.0214</v>
      </c>
    </row>
    <row r="111" spans="1:73">
      <c r="A111" t="s">
        <v>524</v>
      </c>
      <c r="B111" t="s">
        <v>513</v>
      </c>
      <c r="C111" t="s">
        <v>65</v>
      </c>
      <c r="D111">
        <v>40</v>
      </c>
      <c r="F111" s="47">
        <v>1321.9582</v>
      </c>
      <c r="G111" s="47">
        <v>272.3485</v>
      </c>
      <c r="H111" s="47">
        <v>365.13839999999999</v>
      </c>
      <c r="I111" s="47">
        <v>684.47130000000004</v>
      </c>
      <c r="J111" s="47">
        <v>272.3485</v>
      </c>
      <c r="K111" s="47">
        <v>1049.6097</v>
      </c>
      <c r="L111" s="47">
        <v>18.865500000000001</v>
      </c>
      <c r="M111" s="47">
        <v>1303.0926999999999</v>
      </c>
      <c r="N111" s="47">
        <v>452.04379999999998</v>
      </c>
      <c r="O111" s="47">
        <v>682.93700000000001</v>
      </c>
      <c r="P111" s="47">
        <v>186.97739999999999</v>
      </c>
      <c r="Q111" s="47">
        <v>921.17250000000001</v>
      </c>
      <c r="R111" s="47">
        <v>400.78570000000002</v>
      </c>
      <c r="S111" s="47">
        <v>660.98969999999997</v>
      </c>
      <c r="T111" s="47">
        <v>660.96849999999995</v>
      </c>
      <c r="U111" s="47">
        <v>552.17309999999998</v>
      </c>
      <c r="V111" s="47">
        <v>769.78510000000006</v>
      </c>
      <c r="W111" s="47">
        <v>558.43690000000004</v>
      </c>
      <c r="X111" s="47">
        <v>763.5213</v>
      </c>
      <c r="Y111" s="47">
        <v>187.5103</v>
      </c>
      <c r="Z111" s="47">
        <v>104.3309</v>
      </c>
      <c r="AA111" s="47">
        <v>1030.1169</v>
      </c>
      <c r="AB111" s="47">
        <v>291.84120000000001</v>
      </c>
      <c r="AC111" s="47">
        <v>1030.1169</v>
      </c>
      <c r="AD111" s="47">
        <v>197.93889999999999</v>
      </c>
      <c r="AE111" s="47">
        <v>354.23419999999999</v>
      </c>
      <c r="AF111" s="47">
        <v>135.73759999999999</v>
      </c>
      <c r="AG111" s="47">
        <v>416.43560000000002</v>
      </c>
      <c r="AH111" s="47">
        <v>247.68199999999999</v>
      </c>
      <c r="AI111" s="47">
        <v>304.49110000000002</v>
      </c>
      <c r="AJ111" s="47">
        <v>93.9024</v>
      </c>
      <c r="AK111" s="47">
        <v>675.8827</v>
      </c>
      <c r="AL111" s="47">
        <v>136.61089999999999</v>
      </c>
      <c r="AM111" s="47">
        <v>633.17420000000004</v>
      </c>
      <c r="AN111" s="47">
        <v>413.30759999999998</v>
      </c>
      <c r="AO111" s="47">
        <v>356.47739999999999</v>
      </c>
      <c r="AP111" s="47">
        <v>90.107299999999995</v>
      </c>
      <c r="AQ111" s="47">
        <v>468.32960000000003</v>
      </c>
      <c r="AR111" s="47">
        <v>320.87610000000001</v>
      </c>
      <c r="AS111" s="47">
        <v>237.5608</v>
      </c>
      <c r="AT111" s="47">
        <v>182.24109999999999</v>
      </c>
      <c r="AU111" s="47">
        <v>581.28009999999995</v>
      </c>
      <c r="AV111" s="47">
        <v>340.11360000000002</v>
      </c>
      <c r="AW111" s="47">
        <v>423.40769999999998</v>
      </c>
      <c r="AX111" s="47">
        <v>53.124200000000002</v>
      </c>
      <c r="AY111" s="47">
        <v>238.71709999999999</v>
      </c>
      <c r="AZ111" s="47">
        <v>125.3584</v>
      </c>
      <c r="BA111" s="47">
        <v>166.4828</v>
      </c>
      <c r="BB111" s="47">
        <v>219.2243</v>
      </c>
      <c r="BC111" s="47">
        <v>810.89269999999999</v>
      </c>
      <c r="BD111" s="47">
        <v>535.63120000000004</v>
      </c>
      <c r="BE111" s="47">
        <v>494.48570000000001</v>
      </c>
      <c r="BF111" s="47">
        <v>141.60130000000001</v>
      </c>
      <c r="BG111" s="47">
        <v>779.5711</v>
      </c>
      <c r="BH111" s="47">
        <v>264.14850000000001</v>
      </c>
      <c r="BI111" s="47">
        <v>657.024</v>
      </c>
      <c r="BJ111" s="47">
        <v>589.00360000000001</v>
      </c>
      <c r="BK111" s="47">
        <v>332.16890000000001</v>
      </c>
      <c r="BL111" s="47">
        <v>150.23990000000001</v>
      </c>
      <c r="BM111" s="47">
        <v>250.54580000000001</v>
      </c>
      <c r="BN111" s="47">
        <v>8.1998999999999995</v>
      </c>
      <c r="BO111" s="47">
        <v>392.58580000000001</v>
      </c>
      <c r="BP111" s="47">
        <v>71.986099999999993</v>
      </c>
      <c r="BQ111" s="47">
        <v>328.7996</v>
      </c>
      <c r="BR111" s="47">
        <v>238.85929999999999</v>
      </c>
      <c r="BS111" s="47">
        <v>422.13040000000001</v>
      </c>
      <c r="BT111" s="47">
        <v>33.489199999999997</v>
      </c>
      <c r="BU111" s="47">
        <v>627.47929999999997</v>
      </c>
    </row>
    <row r="112" spans="1:73">
      <c r="A112" t="s">
        <v>524</v>
      </c>
      <c r="B112" t="s">
        <v>513</v>
      </c>
      <c r="C112" t="s">
        <v>506</v>
      </c>
      <c r="D112">
        <v>41</v>
      </c>
      <c r="F112" s="47">
        <v>1649.7655999999999</v>
      </c>
      <c r="G112" s="47">
        <v>278.14100000000002</v>
      </c>
      <c r="H112" s="47">
        <v>393.91390000000001</v>
      </c>
      <c r="I112" s="47">
        <v>977.71069999999997</v>
      </c>
      <c r="J112" s="47">
        <v>278.14100000000002</v>
      </c>
      <c r="K112" s="47">
        <v>1371.6246000000001</v>
      </c>
      <c r="L112" s="47">
        <v>15.405900000000001</v>
      </c>
      <c r="M112" s="47">
        <v>1634.3597</v>
      </c>
      <c r="N112" s="47">
        <v>519.60440000000006</v>
      </c>
      <c r="O112" s="47">
        <v>742.77670000000001</v>
      </c>
      <c r="P112" s="47">
        <v>387.38440000000003</v>
      </c>
      <c r="Q112" s="47">
        <v>1004.8723</v>
      </c>
      <c r="R112" s="47">
        <v>644.89319999999998</v>
      </c>
      <c r="S112" s="47">
        <v>764.04809999999998</v>
      </c>
      <c r="T112" s="47">
        <v>885.71749999999997</v>
      </c>
      <c r="U112" s="47">
        <v>832.77679999999998</v>
      </c>
      <c r="V112" s="47">
        <v>816.98879999999997</v>
      </c>
      <c r="W112" s="47">
        <v>605.27239999999995</v>
      </c>
      <c r="X112" s="47">
        <v>1044.4931999999999</v>
      </c>
      <c r="Y112" s="47">
        <v>213.1679</v>
      </c>
      <c r="Z112" s="47">
        <v>155.09630000000001</v>
      </c>
      <c r="AA112" s="47">
        <v>1281.5012999999999</v>
      </c>
      <c r="AB112" s="47">
        <v>368.26420000000002</v>
      </c>
      <c r="AC112" s="47">
        <v>1281.5012999999999</v>
      </c>
      <c r="AD112" s="47">
        <v>304.32260000000002</v>
      </c>
      <c r="AE112" s="47">
        <v>528.45410000000004</v>
      </c>
      <c r="AF112" s="47">
        <v>171.76669999999999</v>
      </c>
      <c r="AG112" s="47">
        <v>661.01</v>
      </c>
      <c r="AH112" s="47">
        <v>332.07470000000001</v>
      </c>
      <c r="AI112" s="47">
        <v>500.702</v>
      </c>
      <c r="AJ112" s="47">
        <v>63.941600000000001</v>
      </c>
      <c r="AK112" s="47">
        <v>753.04719999999998</v>
      </c>
      <c r="AL112" s="47">
        <v>106.3742</v>
      </c>
      <c r="AM112" s="47">
        <v>710.6146</v>
      </c>
      <c r="AN112" s="47">
        <v>431.97329999999999</v>
      </c>
      <c r="AO112" s="47">
        <v>385.01549999999997</v>
      </c>
      <c r="AP112" s="47">
        <v>96.816299999999998</v>
      </c>
      <c r="AQ112" s="47">
        <v>508.45609999999999</v>
      </c>
      <c r="AR112" s="47">
        <v>330.89</v>
      </c>
      <c r="AS112" s="47">
        <v>274.38240000000002</v>
      </c>
      <c r="AT112" s="47">
        <v>181.32470000000001</v>
      </c>
      <c r="AU112" s="47">
        <v>863.16849999999999</v>
      </c>
      <c r="AV112" s="47">
        <v>433.15809999999999</v>
      </c>
      <c r="AW112" s="47">
        <v>611.33510000000001</v>
      </c>
      <c r="AX112" s="47">
        <v>60.9328</v>
      </c>
      <c r="AY112" s="47">
        <v>307.33139999999997</v>
      </c>
      <c r="AZ112" s="47">
        <v>126.5857</v>
      </c>
      <c r="BA112" s="47">
        <v>241.67859999999999</v>
      </c>
      <c r="BB112" s="47">
        <v>217.20820000000001</v>
      </c>
      <c r="BC112" s="47">
        <v>1064.2932000000001</v>
      </c>
      <c r="BD112" s="47">
        <v>637.4624</v>
      </c>
      <c r="BE112" s="47">
        <v>644.03890000000001</v>
      </c>
      <c r="BF112" s="47">
        <v>126.6442</v>
      </c>
      <c r="BG112" s="47">
        <v>878.22820000000002</v>
      </c>
      <c r="BH112" s="47">
        <v>264.36149999999998</v>
      </c>
      <c r="BI112" s="47">
        <v>740.51089999999999</v>
      </c>
      <c r="BJ112" s="47">
        <v>653.66039999999998</v>
      </c>
      <c r="BK112" s="47">
        <v>351.21190000000001</v>
      </c>
      <c r="BL112" s="47">
        <v>241.62010000000001</v>
      </c>
      <c r="BM112" s="47">
        <v>403.27319999999997</v>
      </c>
      <c r="BN112" s="47">
        <v>13.779500000000001</v>
      </c>
      <c r="BO112" s="47">
        <v>631.11379999999997</v>
      </c>
      <c r="BP112" s="47">
        <v>110.38760000000001</v>
      </c>
      <c r="BQ112" s="47">
        <v>534.50559999999996</v>
      </c>
      <c r="BR112" s="47">
        <v>247.56710000000001</v>
      </c>
      <c r="BS112" s="47">
        <v>516.48090000000002</v>
      </c>
      <c r="BT112" s="47">
        <v>30.573799999999999</v>
      </c>
      <c r="BU112" s="47">
        <v>855.14369999999997</v>
      </c>
    </row>
    <row r="113" spans="1:73">
      <c r="A113" t="s">
        <v>524</v>
      </c>
      <c r="B113" t="s">
        <v>513</v>
      </c>
      <c r="C113" t="s">
        <v>507</v>
      </c>
      <c r="D113">
        <v>42</v>
      </c>
      <c r="F113" s="47">
        <v>3444.0245</v>
      </c>
      <c r="G113" s="47">
        <v>827.92650000000003</v>
      </c>
      <c r="H113" s="47">
        <v>981.53719999999998</v>
      </c>
      <c r="I113" s="47">
        <v>1634.5607</v>
      </c>
      <c r="J113" s="47">
        <v>827.92650000000003</v>
      </c>
      <c r="K113" s="47">
        <v>2616.098</v>
      </c>
      <c r="L113" s="47">
        <v>39.671799999999998</v>
      </c>
      <c r="M113" s="47">
        <v>3404.3526000000002</v>
      </c>
      <c r="N113" s="47">
        <v>1175.8997999999999</v>
      </c>
      <c r="O113" s="47">
        <v>1563.3538000000001</v>
      </c>
      <c r="P113" s="47">
        <v>704.77080000000001</v>
      </c>
      <c r="Q113" s="47">
        <v>2169.8015</v>
      </c>
      <c r="R113" s="47">
        <v>1274.2229</v>
      </c>
      <c r="S113" s="47">
        <v>1728.4903999999999</v>
      </c>
      <c r="T113" s="47">
        <v>1715.5341000000001</v>
      </c>
      <c r="U113" s="47">
        <v>2096.9162999999999</v>
      </c>
      <c r="V113" s="47">
        <v>1347.1081999999999</v>
      </c>
      <c r="W113" s="47">
        <v>1072.7931000000001</v>
      </c>
      <c r="X113" s="47">
        <v>2371.2314000000001</v>
      </c>
      <c r="Y113" s="47">
        <v>803.61300000000006</v>
      </c>
      <c r="Z113" s="47">
        <v>394.98919999999998</v>
      </c>
      <c r="AA113" s="47">
        <v>2245.4223000000002</v>
      </c>
      <c r="AB113" s="47">
        <v>1198.6022</v>
      </c>
      <c r="AC113" s="47">
        <v>2245.4223000000002</v>
      </c>
      <c r="AD113" s="47">
        <v>917.34870000000001</v>
      </c>
      <c r="AE113" s="47">
        <v>1179.5676000000001</v>
      </c>
      <c r="AF113" s="47">
        <v>543.49189999999999</v>
      </c>
      <c r="AG113" s="47">
        <v>1553.4244000000001</v>
      </c>
      <c r="AH113" s="47">
        <v>969.58079999999995</v>
      </c>
      <c r="AI113" s="47">
        <v>1127.3354999999999</v>
      </c>
      <c r="AJ113" s="47">
        <v>281.25349999999997</v>
      </c>
      <c r="AK113" s="47">
        <v>1065.8547000000001</v>
      </c>
      <c r="AL113" s="47">
        <v>284.43459999999999</v>
      </c>
      <c r="AM113" s="47">
        <v>1062.6736000000001</v>
      </c>
      <c r="AN113" s="47">
        <v>758.90959999999995</v>
      </c>
      <c r="AO113" s="47">
        <v>588.19849999999997</v>
      </c>
      <c r="AP113" s="47">
        <v>281.1617</v>
      </c>
      <c r="AQ113" s="47">
        <v>791.63139999999999</v>
      </c>
      <c r="AR113" s="47">
        <v>650.10530000000006</v>
      </c>
      <c r="AS113" s="47">
        <v>422.68779999999998</v>
      </c>
      <c r="AT113" s="47">
        <v>546.76480000000004</v>
      </c>
      <c r="AU113" s="47">
        <v>1824.4665</v>
      </c>
      <c r="AV113" s="47">
        <v>1078.3851</v>
      </c>
      <c r="AW113" s="47">
        <v>1292.8462999999999</v>
      </c>
      <c r="AX113" s="47">
        <v>270.56909999999999</v>
      </c>
      <c r="AY113" s="47">
        <v>928.03309999999999</v>
      </c>
      <c r="AZ113" s="47">
        <v>561.87059999999997</v>
      </c>
      <c r="BA113" s="47">
        <v>636.73159999999996</v>
      </c>
      <c r="BB113" s="47">
        <v>557.35739999999998</v>
      </c>
      <c r="BC113" s="47">
        <v>1688.0649000000001</v>
      </c>
      <c r="BD113" s="47">
        <v>1166.6197999999999</v>
      </c>
      <c r="BE113" s="47">
        <v>1078.8025</v>
      </c>
      <c r="BF113" s="47">
        <v>603.64250000000004</v>
      </c>
      <c r="BG113" s="47">
        <v>1566.1590000000001</v>
      </c>
      <c r="BH113" s="47">
        <v>798.15729999999996</v>
      </c>
      <c r="BI113" s="47">
        <v>1371.6442</v>
      </c>
      <c r="BJ113" s="47">
        <v>1505.9255000000001</v>
      </c>
      <c r="BK113" s="47">
        <v>663.87609999999995</v>
      </c>
      <c r="BL113" s="47">
        <v>594.9597</v>
      </c>
      <c r="BM113" s="47">
        <v>679.26319999999998</v>
      </c>
      <c r="BN113" s="47">
        <v>29.769200000000001</v>
      </c>
      <c r="BO113" s="47">
        <v>1244.4537</v>
      </c>
      <c r="BP113" s="47">
        <v>222.565</v>
      </c>
      <c r="BQ113" s="47">
        <v>1051.6579999999999</v>
      </c>
      <c r="BR113" s="47">
        <v>691.4683</v>
      </c>
      <c r="BS113" s="47">
        <v>1037.0220999999999</v>
      </c>
      <c r="BT113" s="47">
        <v>136.45820000000001</v>
      </c>
      <c r="BU113" s="47">
        <v>1579.0759</v>
      </c>
    </row>
    <row r="114" spans="1:73">
      <c r="A114" t="s">
        <v>524</v>
      </c>
      <c r="B114" t="s">
        <v>514</v>
      </c>
      <c r="C114" t="s">
        <v>0</v>
      </c>
      <c r="D114">
        <v>43</v>
      </c>
      <c r="F114" s="47">
        <v>14889.9794</v>
      </c>
      <c r="G114" s="47">
        <v>6813.1421</v>
      </c>
      <c r="H114" s="47">
        <v>3735.1059</v>
      </c>
      <c r="I114" s="47">
        <v>4341.7313999999997</v>
      </c>
      <c r="J114" s="47">
        <v>6813.1421</v>
      </c>
      <c r="K114" s="47">
        <v>8076.8373000000001</v>
      </c>
      <c r="L114" s="47">
        <v>1990.2779</v>
      </c>
      <c r="M114" s="47">
        <v>12899.7014</v>
      </c>
      <c r="N114" s="47">
        <v>7788.6171000000004</v>
      </c>
      <c r="O114" s="47">
        <v>5069.259</v>
      </c>
      <c r="P114" s="47">
        <v>2032.1032</v>
      </c>
      <c r="Q114" s="47">
        <v>11141.679</v>
      </c>
      <c r="R114" s="47">
        <v>3748.3004000000001</v>
      </c>
      <c r="S114" s="47">
        <v>10183.9661</v>
      </c>
      <c r="T114" s="47">
        <v>4706.0132999999996</v>
      </c>
      <c r="U114" s="47">
        <v>7847.3498</v>
      </c>
      <c r="V114" s="47">
        <v>7042.6296000000002</v>
      </c>
      <c r="W114" s="47">
        <v>10657.539199999999</v>
      </c>
      <c r="X114" s="47">
        <v>4232.4402</v>
      </c>
      <c r="Y114" s="47">
        <v>3645.6478000000002</v>
      </c>
      <c r="Z114" s="47">
        <v>2898.9809</v>
      </c>
      <c r="AA114" s="47">
        <v>8345.3505999999998</v>
      </c>
      <c r="AB114" s="47">
        <v>6544.6288000000004</v>
      </c>
      <c r="AC114" s="47">
        <v>8345.3505999999998</v>
      </c>
      <c r="AD114" s="47">
        <v>4492.3894</v>
      </c>
      <c r="AE114" s="47">
        <v>3354.9603999999999</v>
      </c>
      <c r="AF114" s="47">
        <v>3945.4205999999999</v>
      </c>
      <c r="AG114" s="47">
        <v>3901.9292</v>
      </c>
      <c r="AH114" s="47">
        <v>5104.1025</v>
      </c>
      <c r="AI114" s="47">
        <v>2743.2473</v>
      </c>
      <c r="AJ114" s="47">
        <v>2052.2393999999999</v>
      </c>
      <c r="AK114" s="47">
        <v>4990.3901999999998</v>
      </c>
      <c r="AL114" s="47">
        <v>2867.7215000000001</v>
      </c>
      <c r="AM114" s="47">
        <v>4174.9080999999996</v>
      </c>
      <c r="AN114" s="47">
        <v>5079.8635999999997</v>
      </c>
      <c r="AO114" s="47">
        <v>1962.7660000000001</v>
      </c>
      <c r="AP114" s="47">
        <v>4748.8109000000004</v>
      </c>
      <c r="AQ114" s="47">
        <v>5908.7282999999998</v>
      </c>
      <c r="AR114" s="47">
        <v>7308.7359999999999</v>
      </c>
      <c r="AS114" s="47">
        <v>3348.8031999999998</v>
      </c>
      <c r="AT114" s="47">
        <v>2064.3312000000001</v>
      </c>
      <c r="AU114" s="47">
        <v>2168.1089999999999</v>
      </c>
      <c r="AV114" s="47">
        <v>2875.2301000000002</v>
      </c>
      <c r="AW114" s="47">
        <v>1357.2101</v>
      </c>
      <c r="AX114" s="47">
        <v>2648.5998</v>
      </c>
      <c r="AY114" s="47">
        <v>3896.029</v>
      </c>
      <c r="AZ114" s="47">
        <v>4045.2921000000001</v>
      </c>
      <c r="BA114" s="47">
        <v>2499.3366999999998</v>
      </c>
      <c r="BB114" s="47">
        <v>4164.5423000000001</v>
      </c>
      <c r="BC114" s="47">
        <v>4180.8082999999997</v>
      </c>
      <c r="BD114" s="47">
        <v>6138.674</v>
      </c>
      <c r="BE114" s="47">
        <v>2206.6765999999998</v>
      </c>
      <c r="BF114" s="47">
        <v>3855.4220999999998</v>
      </c>
      <c r="BG114" s="47">
        <v>7286.2569000000003</v>
      </c>
      <c r="BH114" s="47">
        <v>6423.0443999999998</v>
      </c>
      <c r="BI114" s="47">
        <v>4718.6346000000003</v>
      </c>
      <c r="BJ114" s="47">
        <v>8975.9166999999998</v>
      </c>
      <c r="BK114" s="47">
        <v>2165.7622999999999</v>
      </c>
      <c r="BL114" s="47">
        <v>2689.2067000000002</v>
      </c>
      <c r="BM114" s="47">
        <v>1059.0936999999999</v>
      </c>
      <c r="BN114" s="47">
        <v>390.09769999999997</v>
      </c>
      <c r="BO114" s="47">
        <v>3358.2026999999998</v>
      </c>
      <c r="BP114" s="47">
        <v>1208.0494000000001</v>
      </c>
      <c r="BQ114" s="47">
        <v>2540.2510000000002</v>
      </c>
      <c r="BR114" s="47">
        <v>5692.9260000000004</v>
      </c>
      <c r="BS114" s="47">
        <v>4491.0401000000002</v>
      </c>
      <c r="BT114" s="47">
        <v>1120.2161000000001</v>
      </c>
      <c r="BU114" s="47">
        <v>3585.7972</v>
      </c>
    </row>
    <row r="115" spans="1:73">
      <c r="A115" t="s">
        <v>524</v>
      </c>
      <c r="B115" t="s">
        <v>514</v>
      </c>
      <c r="C115" t="s">
        <v>1</v>
      </c>
      <c r="D115">
        <v>44</v>
      </c>
      <c r="F115" s="47">
        <v>2692.0340000000001</v>
      </c>
      <c r="G115" s="47">
        <v>845.91330000000005</v>
      </c>
      <c r="H115" s="47">
        <v>819.57569999999998</v>
      </c>
      <c r="I115" s="47">
        <v>1026.5450000000001</v>
      </c>
      <c r="J115" s="47">
        <v>845.91330000000005</v>
      </c>
      <c r="K115" s="47">
        <v>1846.1206999999999</v>
      </c>
      <c r="L115" s="47">
        <v>133.5258</v>
      </c>
      <c r="M115" s="47">
        <v>2558.5082000000002</v>
      </c>
      <c r="N115" s="47">
        <v>992.8433</v>
      </c>
      <c r="O115" s="47">
        <v>1318.2501</v>
      </c>
      <c r="P115" s="47">
        <v>380.94060000000002</v>
      </c>
      <c r="Q115" s="47">
        <v>1850.2157999999999</v>
      </c>
      <c r="R115" s="47">
        <v>841.81820000000005</v>
      </c>
      <c r="S115" s="47">
        <v>1553.2239999999999</v>
      </c>
      <c r="T115" s="47">
        <v>1138.81</v>
      </c>
      <c r="U115" s="47">
        <v>991.65949999999998</v>
      </c>
      <c r="V115" s="47">
        <v>1700.3744999999999</v>
      </c>
      <c r="W115" s="47">
        <v>2103.5477999999998</v>
      </c>
      <c r="X115" s="47">
        <v>588.48620000000005</v>
      </c>
      <c r="Y115" s="47">
        <v>419.1721</v>
      </c>
      <c r="Z115" s="47">
        <v>380.9221</v>
      </c>
      <c r="AA115" s="47">
        <v>1891.9399000000001</v>
      </c>
      <c r="AB115" s="47">
        <v>800.09410000000003</v>
      </c>
      <c r="AC115" s="47">
        <v>1891.9399000000001</v>
      </c>
      <c r="AD115" s="47">
        <v>521.32600000000002</v>
      </c>
      <c r="AE115" s="47">
        <v>470.33350000000002</v>
      </c>
      <c r="AF115" s="47">
        <v>386.9425</v>
      </c>
      <c r="AG115" s="47">
        <v>604.71699999999998</v>
      </c>
      <c r="AH115" s="47">
        <v>549.1626</v>
      </c>
      <c r="AI115" s="47">
        <v>442.49700000000001</v>
      </c>
      <c r="AJ115" s="47">
        <v>278.7681</v>
      </c>
      <c r="AK115" s="47">
        <v>1421.6062999999999</v>
      </c>
      <c r="AL115" s="47">
        <v>458.9708</v>
      </c>
      <c r="AM115" s="47">
        <v>1241.4037000000001</v>
      </c>
      <c r="AN115" s="47">
        <v>1004.0614</v>
      </c>
      <c r="AO115" s="47">
        <v>696.31299999999999</v>
      </c>
      <c r="AP115" s="47">
        <v>642.42949999999996</v>
      </c>
      <c r="AQ115" s="47">
        <v>1461.1183000000001</v>
      </c>
      <c r="AR115" s="47">
        <v>1231.6513</v>
      </c>
      <c r="AS115" s="47">
        <v>871.89649999999995</v>
      </c>
      <c r="AT115" s="47">
        <v>203.4838</v>
      </c>
      <c r="AU115" s="47">
        <v>385.00240000000002</v>
      </c>
      <c r="AV115" s="47">
        <v>321.57279999999997</v>
      </c>
      <c r="AW115" s="47">
        <v>266.91340000000002</v>
      </c>
      <c r="AX115" s="47">
        <v>245.51159999999999</v>
      </c>
      <c r="AY115" s="47">
        <v>554.58259999999996</v>
      </c>
      <c r="AZ115" s="47">
        <v>398.23700000000002</v>
      </c>
      <c r="BA115" s="47">
        <v>401.85719999999998</v>
      </c>
      <c r="BB115" s="47">
        <v>600.40179999999998</v>
      </c>
      <c r="BC115" s="47">
        <v>1291.5381</v>
      </c>
      <c r="BD115" s="47">
        <v>1154.9871000000001</v>
      </c>
      <c r="BE115" s="47">
        <v>736.95280000000002</v>
      </c>
      <c r="BF115" s="47">
        <v>396.82330000000002</v>
      </c>
      <c r="BG115" s="47">
        <v>1453.3924</v>
      </c>
      <c r="BH115" s="47">
        <v>782.07690000000002</v>
      </c>
      <c r="BI115" s="47">
        <v>1068.1388999999999</v>
      </c>
      <c r="BJ115" s="47">
        <v>1328.1867999999999</v>
      </c>
      <c r="BK115" s="47">
        <v>522.02890000000002</v>
      </c>
      <c r="BL115" s="47">
        <v>403.27080000000001</v>
      </c>
      <c r="BM115" s="47">
        <v>438.54739999999998</v>
      </c>
      <c r="BN115" s="47">
        <v>63.836399999999998</v>
      </c>
      <c r="BO115" s="47">
        <v>777.98180000000002</v>
      </c>
      <c r="BP115" s="47">
        <v>225.03720000000001</v>
      </c>
      <c r="BQ115" s="47">
        <v>616.78110000000004</v>
      </c>
      <c r="BR115" s="47">
        <v>637.63710000000003</v>
      </c>
      <c r="BS115" s="47">
        <v>915.58699999999999</v>
      </c>
      <c r="BT115" s="47">
        <v>208.27629999999999</v>
      </c>
      <c r="BU115" s="47">
        <v>930.53369999999995</v>
      </c>
    </row>
    <row r="116" spans="1:73">
      <c r="A116" t="s">
        <v>524</v>
      </c>
      <c r="B116" t="s">
        <v>514</v>
      </c>
      <c r="C116" t="s">
        <v>505</v>
      </c>
      <c r="D116">
        <v>45</v>
      </c>
      <c r="F116" s="47">
        <v>10237.815199999999</v>
      </c>
      <c r="G116" s="47">
        <v>4872.3082000000004</v>
      </c>
      <c r="H116" s="47">
        <v>2549.0236</v>
      </c>
      <c r="I116" s="47">
        <v>2816.4832999999999</v>
      </c>
      <c r="J116" s="47">
        <v>4872.3082000000004</v>
      </c>
      <c r="K116" s="47">
        <v>5365.5069000000003</v>
      </c>
      <c r="L116" s="47">
        <v>1389.1416999999999</v>
      </c>
      <c r="M116" s="47">
        <v>8848.6733999999997</v>
      </c>
      <c r="N116" s="47">
        <v>5213.7205000000004</v>
      </c>
      <c r="O116" s="47">
        <v>3537.0319</v>
      </c>
      <c r="P116" s="47">
        <v>1487.0627999999999</v>
      </c>
      <c r="Q116" s="47">
        <v>7533.8867</v>
      </c>
      <c r="R116" s="47">
        <v>2703.9283999999998</v>
      </c>
      <c r="S116" s="47">
        <v>6755.7304999999997</v>
      </c>
      <c r="T116" s="47">
        <v>3482.0846000000001</v>
      </c>
      <c r="U116" s="47">
        <v>5742.7686000000003</v>
      </c>
      <c r="V116" s="47">
        <v>4495.0465999999997</v>
      </c>
      <c r="W116" s="47">
        <v>6799.7362000000003</v>
      </c>
      <c r="X116" s="47">
        <v>3438.0790000000002</v>
      </c>
      <c r="Y116" s="47">
        <v>2308.2431000000001</v>
      </c>
      <c r="Z116" s="47">
        <v>1955.8439000000001</v>
      </c>
      <c r="AA116" s="47">
        <v>5973.7281000000003</v>
      </c>
      <c r="AB116" s="47">
        <v>4264.0870000000004</v>
      </c>
      <c r="AC116" s="47">
        <v>5973.7281000000003</v>
      </c>
      <c r="AD116" s="47">
        <v>3048.2505999999998</v>
      </c>
      <c r="AE116" s="47">
        <v>2694.518</v>
      </c>
      <c r="AF116" s="47">
        <v>2759.1587</v>
      </c>
      <c r="AG116" s="47">
        <v>2983.6098000000002</v>
      </c>
      <c r="AH116" s="47">
        <v>3470.0364</v>
      </c>
      <c r="AI116" s="47">
        <v>2272.7321999999999</v>
      </c>
      <c r="AJ116" s="47">
        <v>1215.8364999999999</v>
      </c>
      <c r="AK116" s="47">
        <v>3279.2100999999998</v>
      </c>
      <c r="AL116" s="47">
        <v>2113.1495</v>
      </c>
      <c r="AM116" s="47">
        <v>2381.8971000000001</v>
      </c>
      <c r="AN116" s="47">
        <v>3285.6941000000002</v>
      </c>
      <c r="AO116" s="47">
        <v>1209.3525</v>
      </c>
      <c r="AP116" s="47">
        <v>3335.5990000000002</v>
      </c>
      <c r="AQ116" s="47">
        <v>3464.1372000000001</v>
      </c>
      <c r="AR116" s="47">
        <v>4624.2209999999995</v>
      </c>
      <c r="AS116" s="47">
        <v>2175.5151999999998</v>
      </c>
      <c r="AT116" s="47">
        <v>1536.7092</v>
      </c>
      <c r="AU116" s="47">
        <v>1901.3697</v>
      </c>
      <c r="AV116" s="47">
        <v>2131.5095000000001</v>
      </c>
      <c r="AW116" s="47">
        <v>1306.5694000000001</v>
      </c>
      <c r="AX116" s="47">
        <v>1693.2911999999999</v>
      </c>
      <c r="AY116" s="47">
        <v>2570.7959000000001</v>
      </c>
      <c r="AZ116" s="47">
        <v>2472.5677999999998</v>
      </c>
      <c r="BA116" s="47">
        <v>1791.5192999999999</v>
      </c>
      <c r="BB116" s="47">
        <v>3179.0171</v>
      </c>
      <c r="BC116" s="47">
        <v>2794.7109999999998</v>
      </c>
      <c r="BD116" s="47">
        <v>4283.1628000000001</v>
      </c>
      <c r="BE116" s="47">
        <v>1690.5654</v>
      </c>
      <c r="BF116" s="47">
        <v>2384.6386000000002</v>
      </c>
      <c r="BG116" s="47">
        <v>5149.2480999999998</v>
      </c>
      <c r="BH116" s="47">
        <v>4581.7882</v>
      </c>
      <c r="BI116" s="47">
        <v>2952.0985000000001</v>
      </c>
      <c r="BJ116" s="47">
        <v>5945.0291999999999</v>
      </c>
      <c r="BK116" s="47">
        <v>1588.8576</v>
      </c>
      <c r="BL116" s="47">
        <v>1879.4484</v>
      </c>
      <c r="BM116" s="47">
        <v>824.48</v>
      </c>
      <c r="BN116" s="47">
        <v>290.52</v>
      </c>
      <c r="BO116" s="47">
        <v>2413.4083999999998</v>
      </c>
      <c r="BP116" s="47">
        <v>810.70140000000004</v>
      </c>
      <c r="BQ116" s="47">
        <v>1893.2271000000001</v>
      </c>
      <c r="BR116" s="47">
        <v>3936.5288</v>
      </c>
      <c r="BS116" s="47">
        <v>2819.2017000000001</v>
      </c>
      <c r="BT116" s="47">
        <v>935.77940000000001</v>
      </c>
      <c r="BU116" s="47">
        <v>2546.3051999999998</v>
      </c>
    </row>
    <row r="117" spans="1:73">
      <c r="A117" t="s">
        <v>524</v>
      </c>
      <c r="B117" t="s">
        <v>514</v>
      </c>
      <c r="C117" t="s">
        <v>74</v>
      </c>
      <c r="D117">
        <v>46</v>
      </c>
      <c r="F117" s="47">
        <v>355.22140000000002</v>
      </c>
      <c r="G117" s="47">
        <v>194.8099</v>
      </c>
      <c r="H117" s="47">
        <v>92.804400000000001</v>
      </c>
      <c r="I117" s="47">
        <v>67.607200000000006</v>
      </c>
      <c r="J117" s="47">
        <v>194.8099</v>
      </c>
      <c r="K117" s="47">
        <v>160.41149999999999</v>
      </c>
      <c r="L117" s="47">
        <v>87.39</v>
      </c>
      <c r="M117" s="47">
        <v>267.83139999999997</v>
      </c>
      <c r="N117" s="47">
        <v>239.17449999999999</v>
      </c>
      <c r="O117" s="47">
        <v>100.3073</v>
      </c>
      <c r="P117" s="47">
        <v>15.739599999999999</v>
      </c>
      <c r="Q117" s="47">
        <v>314.60840000000002</v>
      </c>
      <c r="R117" s="47">
        <v>40.613</v>
      </c>
      <c r="S117" s="47">
        <v>221.57499999999999</v>
      </c>
      <c r="T117" s="47">
        <v>133.6464</v>
      </c>
      <c r="U117" s="47">
        <v>180.08709999999999</v>
      </c>
      <c r="V117" s="47">
        <v>175.1343</v>
      </c>
      <c r="W117" s="47">
        <v>302.7783</v>
      </c>
      <c r="X117" s="47">
        <v>52.443100000000001</v>
      </c>
      <c r="Y117" s="47">
        <v>30.013300000000001</v>
      </c>
      <c r="Z117" s="47">
        <v>19.793700000000001</v>
      </c>
      <c r="AA117" s="47">
        <v>305.4144</v>
      </c>
      <c r="AB117" s="47">
        <v>49.807000000000002</v>
      </c>
      <c r="AC117" s="47">
        <v>305.4144</v>
      </c>
      <c r="AD117" s="47">
        <v>42.1175</v>
      </c>
      <c r="AE117" s="47">
        <v>137.96960000000001</v>
      </c>
      <c r="AF117" s="47">
        <v>104.7852</v>
      </c>
      <c r="AG117" s="47">
        <v>75.301900000000003</v>
      </c>
      <c r="AH117" s="47">
        <v>105.6195</v>
      </c>
      <c r="AI117" s="47">
        <v>74.467699999999994</v>
      </c>
      <c r="AJ117" s="47">
        <v>7.6894</v>
      </c>
      <c r="AK117" s="47">
        <v>167.44479999999999</v>
      </c>
      <c r="AL117" s="47">
        <v>90.024699999999996</v>
      </c>
      <c r="AM117" s="47">
        <v>85.1096</v>
      </c>
      <c r="AN117" s="47">
        <v>115.9555</v>
      </c>
      <c r="AO117" s="47">
        <v>59.178800000000003</v>
      </c>
      <c r="AP117" s="47">
        <v>165.66919999999999</v>
      </c>
      <c r="AQ117" s="47">
        <v>137.10910000000001</v>
      </c>
      <c r="AR117" s="47">
        <v>189.7405</v>
      </c>
      <c r="AS117" s="47">
        <v>113.0378</v>
      </c>
      <c r="AT117" s="47">
        <v>29.140699999999999</v>
      </c>
      <c r="AU117" s="47">
        <v>23.302399999999999</v>
      </c>
      <c r="AV117" s="47">
        <v>31.834499999999998</v>
      </c>
      <c r="AW117" s="47">
        <v>20.608599999999999</v>
      </c>
      <c r="AX117" s="47">
        <v>24.7197</v>
      </c>
      <c r="AY117" s="47">
        <v>25.087299999999999</v>
      </c>
      <c r="AZ117" s="47">
        <v>24.554400000000001</v>
      </c>
      <c r="BA117" s="47">
        <v>25.252600000000001</v>
      </c>
      <c r="BB117" s="47">
        <v>170.09020000000001</v>
      </c>
      <c r="BC117" s="47">
        <v>135.32419999999999</v>
      </c>
      <c r="BD117" s="47">
        <v>197.0206</v>
      </c>
      <c r="BE117" s="47">
        <v>108.3939</v>
      </c>
      <c r="BF117" s="47">
        <v>33.636200000000002</v>
      </c>
      <c r="BG117" s="47">
        <v>280.97219999999999</v>
      </c>
      <c r="BH117" s="47">
        <v>192.59559999999999</v>
      </c>
      <c r="BI117" s="47">
        <v>122.0128</v>
      </c>
      <c r="BJ117" s="47">
        <v>215.61670000000001</v>
      </c>
      <c r="BK117" s="47">
        <v>98.991699999999994</v>
      </c>
      <c r="BL117" s="47">
        <v>16.1708</v>
      </c>
      <c r="BM117" s="47">
        <v>24.442299999999999</v>
      </c>
      <c r="BN117" s="47">
        <v>2.2143000000000002</v>
      </c>
      <c r="BO117" s="47">
        <v>38.398699999999998</v>
      </c>
      <c r="BP117" s="47">
        <v>5.9581999999999997</v>
      </c>
      <c r="BQ117" s="47">
        <v>34.654800000000002</v>
      </c>
      <c r="BR117" s="47">
        <v>144.96700000000001</v>
      </c>
      <c r="BS117" s="47">
        <v>76.608000000000004</v>
      </c>
      <c r="BT117" s="47">
        <v>49.8429</v>
      </c>
      <c r="BU117" s="47">
        <v>83.8035</v>
      </c>
    </row>
    <row r="118" spans="1:73">
      <c r="A118" t="s">
        <v>524</v>
      </c>
      <c r="B118" t="s">
        <v>514</v>
      </c>
      <c r="C118" t="s">
        <v>65</v>
      </c>
      <c r="D118">
        <v>47</v>
      </c>
      <c r="F118" s="47">
        <v>8357.1090999999997</v>
      </c>
      <c r="G118" s="47">
        <v>4517.4403000000002</v>
      </c>
      <c r="H118" s="47">
        <v>1642.5630000000001</v>
      </c>
      <c r="I118" s="47">
        <v>2197.1057999999998</v>
      </c>
      <c r="J118" s="47">
        <v>4517.4403000000002</v>
      </c>
      <c r="K118" s="47">
        <v>3839.6687999999999</v>
      </c>
      <c r="L118" s="47">
        <v>3443.6039000000001</v>
      </c>
      <c r="M118" s="47">
        <v>4913.5051999999996</v>
      </c>
      <c r="N118" s="47">
        <v>5864.4148999999998</v>
      </c>
      <c r="O118" s="47">
        <v>1948.1193000000001</v>
      </c>
      <c r="P118" s="47">
        <v>544.57500000000005</v>
      </c>
      <c r="Q118" s="47">
        <v>7147.2266</v>
      </c>
      <c r="R118" s="47">
        <v>1209.8825999999999</v>
      </c>
      <c r="S118" s="47">
        <v>6315.7442000000001</v>
      </c>
      <c r="T118" s="47">
        <v>2041.3649</v>
      </c>
      <c r="U118" s="47">
        <v>3487.2453</v>
      </c>
      <c r="V118" s="47">
        <v>4869.8639000000003</v>
      </c>
      <c r="W118" s="47">
        <v>6774.4988999999996</v>
      </c>
      <c r="X118" s="47">
        <v>1582.6102000000001</v>
      </c>
      <c r="Y118" s="47">
        <v>782.94140000000004</v>
      </c>
      <c r="Z118" s="47">
        <v>946.79830000000004</v>
      </c>
      <c r="AA118" s="47">
        <v>6627.3693999999996</v>
      </c>
      <c r="AB118" s="47">
        <v>1729.7398000000001</v>
      </c>
      <c r="AC118" s="47">
        <v>6627.3693999999996</v>
      </c>
      <c r="AD118" s="47">
        <v>1101.5659000000001</v>
      </c>
      <c r="AE118" s="47">
        <v>2385.6794</v>
      </c>
      <c r="AF118" s="47">
        <v>2065.3712999999998</v>
      </c>
      <c r="AG118" s="47">
        <v>1421.874</v>
      </c>
      <c r="AH118" s="47">
        <v>2495.9304000000002</v>
      </c>
      <c r="AI118" s="47">
        <v>991.31489999999997</v>
      </c>
      <c r="AJ118" s="47">
        <v>628.1739</v>
      </c>
      <c r="AK118" s="47">
        <v>4241.6899999999996</v>
      </c>
      <c r="AL118" s="47">
        <v>2452.069</v>
      </c>
      <c r="AM118" s="47">
        <v>2417.7948000000001</v>
      </c>
      <c r="AN118" s="47">
        <v>3819.8139000000001</v>
      </c>
      <c r="AO118" s="47">
        <v>1050.05</v>
      </c>
      <c r="AP118" s="47">
        <v>3606.2141000000001</v>
      </c>
      <c r="AQ118" s="47">
        <v>3168.2847999999999</v>
      </c>
      <c r="AR118" s="47">
        <v>5176.4818999999998</v>
      </c>
      <c r="AS118" s="47">
        <v>1598.0170000000001</v>
      </c>
      <c r="AT118" s="47">
        <v>911.22619999999995</v>
      </c>
      <c r="AU118" s="47">
        <v>671.38400000000001</v>
      </c>
      <c r="AV118" s="47">
        <v>1139.2623000000001</v>
      </c>
      <c r="AW118" s="47">
        <v>443.34789999999998</v>
      </c>
      <c r="AX118" s="47">
        <v>748.03480000000002</v>
      </c>
      <c r="AY118" s="47">
        <v>981.70500000000004</v>
      </c>
      <c r="AZ118" s="47">
        <v>1041.2099000000001</v>
      </c>
      <c r="BA118" s="47">
        <v>688.52980000000002</v>
      </c>
      <c r="BB118" s="47">
        <v>3769.4056</v>
      </c>
      <c r="BC118" s="47">
        <v>2857.9638</v>
      </c>
      <c r="BD118" s="47">
        <v>5274.5343000000003</v>
      </c>
      <c r="BE118" s="47">
        <v>1352.835</v>
      </c>
      <c r="BF118" s="47">
        <v>1123.4273000000001</v>
      </c>
      <c r="BG118" s="47">
        <v>6023.7992999999997</v>
      </c>
      <c r="BH118" s="47">
        <v>4414.8717999999999</v>
      </c>
      <c r="BI118" s="47">
        <v>2732.3548000000001</v>
      </c>
      <c r="BJ118" s="47">
        <v>6026.8726999999999</v>
      </c>
      <c r="BK118" s="47">
        <v>1120.3539000000001</v>
      </c>
      <c r="BL118" s="47">
        <v>606.3125</v>
      </c>
      <c r="BM118" s="47">
        <v>603.57010000000002</v>
      </c>
      <c r="BN118" s="47">
        <v>102.5685</v>
      </c>
      <c r="BO118" s="47">
        <v>1107.3140000000001</v>
      </c>
      <c r="BP118" s="47">
        <v>288.8716</v>
      </c>
      <c r="BQ118" s="47">
        <v>921.01099999999997</v>
      </c>
      <c r="BR118" s="47">
        <v>4046.9739</v>
      </c>
      <c r="BS118" s="47">
        <v>2268.7703999999999</v>
      </c>
      <c r="BT118" s="47">
        <v>470.4665</v>
      </c>
      <c r="BU118" s="47">
        <v>1570.8984</v>
      </c>
    </row>
    <row r="119" spans="1:73">
      <c r="A119" t="s">
        <v>524</v>
      </c>
      <c r="B119" t="s">
        <v>514</v>
      </c>
      <c r="C119" t="s">
        <v>506</v>
      </c>
      <c r="D119">
        <v>48</v>
      </c>
      <c r="F119" s="47">
        <v>7128.0717999999997</v>
      </c>
      <c r="G119" s="47">
        <v>2410.7303000000002</v>
      </c>
      <c r="H119" s="47">
        <v>1772.7836</v>
      </c>
      <c r="I119" s="47">
        <v>2944.5578999999998</v>
      </c>
      <c r="J119" s="47">
        <v>2410.7303000000002</v>
      </c>
      <c r="K119" s="47">
        <v>4717.3415000000005</v>
      </c>
      <c r="L119" s="47">
        <v>1022.6271</v>
      </c>
      <c r="M119" s="47">
        <v>6105.4447</v>
      </c>
      <c r="N119" s="47">
        <v>3216.8735999999999</v>
      </c>
      <c r="O119" s="47">
        <v>2346.6547999999998</v>
      </c>
      <c r="P119" s="47">
        <v>1564.5435</v>
      </c>
      <c r="Q119" s="47">
        <v>4671.0573999999997</v>
      </c>
      <c r="R119" s="47">
        <v>2457.0144</v>
      </c>
      <c r="S119" s="47">
        <v>4274.2114000000001</v>
      </c>
      <c r="T119" s="47">
        <v>2853.8604999999998</v>
      </c>
      <c r="U119" s="47">
        <v>3421.3519000000001</v>
      </c>
      <c r="V119" s="47">
        <v>3706.7199000000001</v>
      </c>
      <c r="W119" s="47">
        <v>4968.0895</v>
      </c>
      <c r="X119" s="47">
        <v>2159.9823000000001</v>
      </c>
      <c r="Y119" s="47">
        <v>1591.0817999999999</v>
      </c>
      <c r="Z119" s="47">
        <v>1040.9684999999999</v>
      </c>
      <c r="AA119" s="47">
        <v>4496.0214999999998</v>
      </c>
      <c r="AB119" s="47">
        <v>2632.0504000000001</v>
      </c>
      <c r="AC119" s="47">
        <v>4496.0214999999998</v>
      </c>
      <c r="AD119" s="47">
        <v>1946.2754</v>
      </c>
      <c r="AE119" s="47">
        <v>1475.0764999999999</v>
      </c>
      <c r="AF119" s="47">
        <v>1240.5442</v>
      </c>
      <c r="AG119" s="47">
        <v>2180.8076999999998</v>
      </c>
      <c r="AH119" s="47">
        <v>1801.7530999999999</v>
      </c>
      <c r="AI119" s="47">
        <v>1619.5988</v>
      </c>
      <c r="AJ119" s="47">
        <v>685.7749</v>
      </c>
      <c r="AK119" s="47">
        <v>3020.9450000000002</v>
      </c>
      <c r="AL119" s="47">
        <v>1170.1860999999999</v>
      </c>
      <c r="AM119" s="47">
        <v>2536.5338000000002</v>
      </c>
      <c r="AN119" s="47">
        <v>2472.4582</v>
      </c>
      <c r="AO119" s="47">
        <v>1234.2617</v>
      </c>
      <c r="AP119" s="47">
        <v>1643.1433999999999</v>
      </c>
      <c r="AQ119" s="47">
        <v>3324.9461000000001</v>
      </c>
      <c r="AR119" s="47">
        <v>3168.7862</v>
      </c>
      <c r="AS119" s="47">
        <v>1799.3034</v>
      </c>
      <c r="AT119" s="47">
        <v>767.58690000000001</v>
      </c>
      <c r="AU119" s="47">
        <v>1392.3954000000001</v>
      </c>
      <c r="AV119" s="47">
        <v>1105.4251999999999</v>
      </c>
      <c r="AW119" s="47">
        <v>1054.5571</v>
      </c>
      <c r="AX119" s="47">
        <v>661.14700000000005</v>
      </c>
      <c r="AY119" s="47">
        <v>1970.9033999999999</v>
      </c>
      <c r="AZ119" s="47">
        <v>1135.0581</v>
      </c>
      <c r="BA119" s="47">
        <v>1496.9922999999999</v>
      </c>
      <c r="BB119" s="47">
        <v>1749.5834</v>
      </c>
      <c r="BC119" s="47">
        <v>2746.4380999999998</v>
      </c>
      <c r="BD119" s="47">
        <v>3139.1532999999999</v>
      </c>
      <c r="BE119" s="47">
        <v>1356.8681999999999</v>
      </c>
      <c r="BF119" s="47">
        <v>1020.6</v>
      </c>
      <c r="BG119" s="47">
        <v>3650.4573999999998</v>
      </c>
      <c r="BH119" s="47">
        <v>2223.6750000000002</v>
      </c>
      <c r="BI119" s="47">
        <v>2447.3824</v>
      </c>
      <c r="BJ119" s="47">
        <v>3726.3732</v>
      </c>
      <c r="BK119" s="47">
        <v>944.68420000000003</v>
      </c>
      <c r="BL119" s="47">
        <v>1611.4503999999999</v>
      </c>
      <c r="BM119" s="47">
        <v>845.56399999999996</v>
      </c>
      <c r="BN119" s="47">
        <v>187.05529999999999</v>
      </c>
      <c r="BO119" s="47">
        <v>2269.9591</v>
      </c>
      <c r="BP119" s="47">
        <v>547.83820000000003</v>
      </c>
      <c r="BQ119" s="47">
        <v>1909.1763000000001</v>
      </c>
      <c r="BR119" s="47">
        <v>1965.6719000000001</v>
      </c>
      <c r="BS119" s="47">
        <v>2308.5394999999999</v>
      </c>
      <c r="BT119" s="47">
        <v>445.05849999999998</v>
      </c>
      <c r="BU119" s="47">
        <v>2408.8020000000001</v>
      </c>
    </row>
    <row r="120" spans="1:73">
      <c r="A120" t="s">
        <v>524</v>
      </c>
      <c r="B120" t="s">
        <v>514</v>
      </c>
      <c r="C120" t="s">
        <v>507</v>
      </c>
      <c r="D120">
        <v>49</v>
      </c>
      <c r="F120" s="47">
        <v>4536.6540000000005</v>
      </c>
      <c r="G120" s="47">
        <v>2210.8337999999999</v>
      </c>
      <c r="H120" s="47">
        <v>976.58609999999999</v>
      </c>
      <c r="I120" s="47">
        <v>1349.2339999999999</v>
      </c>
      <c r="J120" s="47">
        <v>2210.8337999999999</v>
      </c>
      <c r="K120" s="47">
        <v>2325.8200999999999</v>
      </c>
      <c r="L120" s="47">
        <v>1050.4585999999999</v>
      </c>
      <c r="M120" s="47">
        <v>3486.1954000000001</v>
      </c>
      <c r="N120" s="47">
        <v>2561.761</v>
      </c>
      <c r="O120" s="47">
        <v>1273.4772</v>
      </c>
      <c r="P120" s="47">
        <v>701.41579999999999</v>
      </c>
      <c r="Q120" s="47">
        <v>3368.9005000000002</v>
      </c>
      <c r="R120" s="47">
        <v>1167.7535</v>
      </c>
      <c r="S120" s="47">
        <v>3142.8697000000002</v>
      </c>
      <c r="T120" s="47">
        <v>1393.7843</v>
      </c>
      <c r="U120" s="47">
        <v>2558.5812000000001</v>
      </c>
      <c r="V120" s="47">
        <v>1978.0727999999999</v>
      </c>
      <c r="W120" s="47">
        <v>3002.4702000000002</v>
      </c>
      <c r="X120" s="47">
        <v>1534.1838</v>
      </c>
      <c r="Y120" s="47">
        <v>1040.982</v>
      </c>
      <c r="Z120" s="47">
        <v>778.03629999999998</v>
      </c>
      <c r="AA120" s="47">
        <v>2717.6356999999998</v>
      </c>
      <c r="AB120" s="47">
        <v>1819.0183</v>
      </c>
      <c r="AC120" s="47">
        <v>2717.6356999999998</v>
      </c>
      <c r="AD120" s="47">
        <v>1412.0597</v>
      </c>
      <c r="AE120" s="47">
        <v>1146.5215000000001</v>
      </c>
      <c r="AF120" s="47">
        <v>1210.0689</v>
      </c>
      <c r="AG120" s="47">
        <v>1348.5121999999999</v>
      </c>
      <c r="AH120" s="47">
        <v>1613.1763000000001</v>
      </c>
      <c r="AI120" s="47">
        <v>945.4049</v>
      </c>
      <c r="AJ120" s="47">
        <v>406.95850000000002</v>
      </c>
      <c r="AK120" s="47">
        <v>1571.1143</v>
      </c>
      <c r="AL120" s="47">
        <v>1000.7649</v>
      </c>
      <c r="AM120" s="47">
        <v>977.30790000000002</v>
      </c>
      <c r="AN120" s="47">
        <v>1529.6932999999999</v>
      </c>
      <c r="AO120" s="47">
        <v>448.37939999999998</v>
      </c>
      <c r="AP120" s="47">
        <v>1531.5072</v>
      </c>
      <c r="AQ120" s="47">
        <v>1470.963</v>
      </c>
      <c r="AR120" s="47">
        <v>2185.3316</v>
      </c>
      <c r="AS120" s="47">
        <v>817.13850000000002</v>
      </c>
      <c r="AT120" s="47">
        <v>679.32669999999996</v>
      </c>
      <c r="AU120" s="47">
        <v>854.85709999999995</v>
      </c>
      <c r="AV120" s="47">
        <v>957.53809999999999</v>
      </c>
      <c r="AW120" s="47">
        <v>576.64580000000001</v>
      </c>
      <c r="AX120" s="47">
        <v>673.39099999999996</v>
      </c>
      <c r="AY120" s="47">
        <v>1145.6271999999999</v>
      </c>
      <c r="AZ120" s="47">
        <v>1015.6844</v>
      </c>
      <c r="BA120" s="47">
        <v>803.3338</v>
      </c>
      <c r="BB120" s="47">
        <v>1537.4428</v>
      </c>
      <c r="BC120" s="47">
        <v>1180.1929</v>
      </c>
      <c r="BD120" s="47">
        <v>2127.1851999999999</v>
      </c>
      <c r="BE120" s="47">
        <v>590.45050000000003</v>
      </c>
      <c r="BF120" s="47">
        <v>964.03989999999999</v>
      </c>
      <c r="BG120" s="47">
        <v>2404.8604999999998</v>
      </c>
      <c r="BH120" s="47">
        <v>2111.7845000000002</v>
      </c>
      <c r="BI120" s="47">
        <v>1257.116</v>
      </c>
      <c r="BJ120" s="47">
        <v>2824.4450999999999</v>
      </c>
      <c r="BK120" s="47">
        <v>544.45540000000005</v>
      </c>
      <c r="BL120" s="47">
        <v>854.97829999999999</v>
      </c>
      <c r="BM120" s="47">
        <v>312.77519999999998</v>
      </c>
      <c r="BN120" s="47">
        <v>99.049400000000006</v>
      </c>
      <c r="BO120" s="47">
        <v>1068.7040999999999</v>
      </c>
      <c r="BP120" s="47">
        <v>318.4246</v>
      </c>
      <c r="BQ120" s="47">
        <v>849.32889999999998</v>
      </c>
      <c r="BR120" s="47">
        <v>1964.912</v>
      </c>
      <c r="BS120" s="47">
        <v>1177.9576999999999</v>
      </c>
      <c r="BT120" s="47">
        <v>245.92179999999999</v>
      </c>
      <c r="BU120" s="47">
        <v>1147.8625</v>
      </c>
    </row>
    <row r="121" spans="1:73">
      <c r="A121" t="s">
        <v>524</v>
      </c>
      <c r="B121" t="s">
        <v>515</v>
      </c>
      <c r="C121" t="s">
        <v>0</v>
      </c>
      <c r="D121">
        <v>50</v>
      </c>
      <c r="F121" s="47">
        <v>27890.975900000001</v>
      </c>
      <c r="G121" s="47">
        <v>10613.258</v>
      </c>
      <c r="H121" s="47">
        <v>7629.1695</v>
      </c>
      <c r="I121" s="47">
        <v>9648.5483999999997</v>
      </c>
      <c r="J121" s="47">
        <v>10613.258</v>
      </c>
      <c r="K121" s="47">
        <v>17277.7179</v>
      </c>
      <c r="L121" s="47">
        <v>1035.2373</v>
      </c>
      <c r="M121" s="47">
        <v>26855.738600000001</v>
      </c>
      <c r="N121" s="47">
        <v>9415.3135000000002</v>
      </c>
      <c r="O121" s="47">
        <v>11650.237800000001</v>
      </c>
      <c r="P121" s="47">
        <v>6825.4246000000003</v>
      </c>
      <c r="Q121" s="47">
        <v>16545.485700000001</v>
      </c>
      <c r="R121" s="47">
        <v>11345.4902</v>
      </c>
      <c r="S121" s="47">
        <v>17210.535500000002</v>
      </c>
      <c r="T121" s="47">
        <v>10680.4403</v>
      </c>
      <c r="U121" s="47">
        <v>14230.141900000001</v>
      </c>
      <c r="V121" s="47">
        <v>13660.834000000001</v>
      </c>
      <c r="W121" s="47">
        <v>10483.653700000001</v>
      </c>
      <c r="X121" s="47">
        <v>17407.322199999999</v>
      </c>
      <c r="Y121" s="47">
        <v>9951.8719999999994</v>
      </c>
      <c r="Z121" s="47">
        <v>4547.4215000000004</v>
      </c>
      <c r="AA121" s="47">
        <v>13391.6824</v>
      </c>
      <c r="AB121" s="47">
        <v>14499.2935</v>
      </c>
      <c r="AC121" s="47">
        <v>13391.6824</v>
      </c>
      <c r="AD121" s="47">
        <v>9029.268</v>
      </c>
      <c r="AE121" s="47">
        <v>5200.8738999999996</v>
      </c>
      <c r="AF121" s="47">
        <v>5690.0649999999996</v>
      </c>
      <c r="AG121" s="47">
        <v>8540.0769</v>
      </c>
      <c r="AH121" s="47">
        <v>8306.9717000000001</v>
      </c>
      <c r="AI121" s="47">
        <v>5923.1701999999996</v>
      </c>
      <c r="AJ121" s="47">
        <v>5470.0254999999997</v>
      </c>
      <c r="AK121" s="47">
        <v>8190.8085000000001</v>
      </c>
      <c r="AL121" s="47">
        <v>4923.1930000000002</v>
      </c>
      <c r="AM121" s="47">
        <v>8737.6409999999996</v>
      </c>
      <c r="AN121" s="47">
        <v>8903.5638999999992</v>
      </c>
      <c r="AO121" s="47">
        <v>4757.2700999999997</v>
      </c>
      <c r="AP121" s="47">
        <v>3913.529</v>
      </c>
      <c r="AQ121" s="47">
        <v>6570.1247000000003</v>
      </c>
      <c r="AR121" s="47">
        <v>6931.1611999999996</v>
      </c>
      <c r="AS121" s="47">
        <v>3552.4924999999998</v>
      </c>
      <c r="AT121" s="47">
        <v>6699.7290000000003</v>
      </c>
      <c r="AU121" s="47">
        <v>10707.593199999999</v>
      </c>
      <c r="AV121" s="47">
        <v>10279.374299999999</v>
      </c>
      <c r="AW121" s="47">
        <v>7127.9477999999999</v>
      </c>
      <c r="AX121" s="47">
        <v>5059.7286999999997</v>
      </c>
      <c r="AY121" s="47">
        <v>9439.5648000000001</v>
      </c>
      <c r="AZ121" s="47">
        <v>8477.8011999999999</v>
      </c>
      <c r="BA121" s="47">
        <v>6021.4924000000001</v>
      </c>
      <c r="BB121" s="47">
        <v>5553.5293000000001</v>
      </c>
      <c r="BC121" s="47">
        <v>7838.1531000000004</v>
      </c>
      <c r="BD121" s="47">
        <v>8732.7343999999994</v>
      </c>
      <c r="BE121" s="47">
        <v>4658.9480000000003</v>
      </c>
      <c r="BF121" s="47">
        <v>6793.9704000000002</v>
      </c>
      <c r="BG121" s="47">
        <v>9751.5152999999991</v>
      </c>
      <c r="BH121" s="47">
        <v>9646.1124</v>
      </c>
      <c r="BI121" s="47">
        <v>6899.3733000000002</v>
      </c>
      <c r="BJ121" s="47">
        <v>12985.634700000001</v>
      </c>
      <c r="BK121" s="47">
        <v>3559.8510000000001</v>
      </c>
      <c r="BL121" s="47">
        <v>7705.3230999999996</v>
      </c>
      <c r="BM121" s="47">
        <v>3640.1669999999999</v>
      </c>
      <c r="BN121" s="47">
        <v>967.14549999999997</v>
      </c>
      <c r="BO121" s="47">
        <v>10378.3446</v>
      </c>
      <c r="BP121" s="47">
        <v>4224.9008000000003</v>
      </c>
      <c r="BQ121" s="47">
        <v>7120.5892999999996</v>
      </c>
      <c r="BR121" s="47">
        <v>8908.0503000000008</v>
      </c>
      <c r="BS121" s="47">
        <v>8302.4851999999992</v>
      </c>
      <c r="BT121" s="47">
        <v>1705.2076</v>
      </c>
      <c r="BU121" s="47">
        <v>8975.2327000000005</v>
      </c>
    </row>
    <row r="122" spans="1:73">
      <c r="A122" t="s">
        <v>524</v>
      </c>
      <c r="B122" t="s">
        <v>515</v>
      </c>
      <c r="C122" t="s">
        <v>1</v>
      </c>
      <c r="D122">
        <v>51</v>
      </c>
      <c r="F122" s="47">
        <v>10458.413200000001</v>
      </c>
      <c r="G122" s="47">
        <v>2543.5619000000002</v>
      </c>
      <c r="H122" s="47">
        <v>3171.8119999999999</v>
      </c>
      <c r="I122" s="47">
        <v>4743.0393999999997</v>
      </c>
      <c r="J122" s="47">
        <v>2543.5619000000002</v>
      </c>
      <c r="K122" s="47">
        <v>7914.8513999999996</v>
      </c>
      <c r="L122" s="47">
        <v>43.855699999999999</v>
      </c>
      <c r="M122" s="47">
        <v>10414.557500000001</v>
      </c>
      <c r="N122" s="47">
        <v>2505.4839000000002</v>
      </c>
      <c r="O122" s="47">
        <v>5425.2978000000003</v>
      </c>
      <c r="P122" s="47">
        <v>2527.6315</v>
      </c>
      <c r="Q122" s="47">
        <v>5773.1570000000002</v>
      </c>
      <c r="R122" s="47">
        <v>4685.2561999999998</v>
      </c>
      <c r="S122" s="47">
        <v>5159.9439000000002</v>
      </c>
      <c r="T122" s="47">
        <v>5298.4694</v>
      </c>
      <c r="U122" s="47">
        <v>5571.3730999999998</v>
      </c>
      <c r="V122" s="47">
        <v>4887.0402000000004</v>
      </c>
      <c r="W122" s="47">
        <v>3899.0569999999998</v>
      </c>
      <c r="X122" s="47">
        <v>6559.3562000000002</v>
      </c>
      <c r="Y122" s="47">
        <v>2264.3573999999999</v>
      </c>
      <c r="Z122" s="47">
        <v>744.98230000000001</v>
      </c>
      <c r="AA122" s="47">
        <v>7449.0735000000004</v>
      </c>
      <c r="AB122" s="47">
        <v>3009.3398000000002</v>
      </c>
      <c r="AC122" s="47">
        <v>7449.0735000000004</v>
      </c>
      <c r="AD122" s="47">
        <v>2247.0500999999999</v>
      </c>
      <c r="AE122" s="47">
        <v>3324.3229999999999</v>
      </c>
      <c r="AF122" s="47">
        <v>1523.3534</v>
      </c>
      <c r="AG122" s="47">
        <v>4048.0196999999998</v>
      </c>
      <c r="AH122" s="47">
        <v>2697.8539999999998</v>
      </c>
      <c r="AI122" s="47">
        <v>2873.5191</v>
      </c>
      <c r="AJ122" s="47">
        <v>762.28970000000004</v>
      </c>
      <c r="AK122" s="47">
        <v>4124.7505000000001</v>
      </c>
      <c r="AL122" s="47">
        <v>1020.2085</v>
      </c>
      <c r="AM122" s="47">
        <v>3866.8317000000002</v>
      </c>
      <c r="AN122" s="47">
        <v>2462.0898999999999</v>
      </c>
      <c r="AO122" s="47">
        <v>2424.9503</v>
      </c>
      <c r="AP122" s="47">
        <v>851.68600000000004</v>
      </c>
      <c r="AQ122" s="47">
        <v>3047.3710000000001</v>
      </c>
      <c r="AR122" s="47">
        <v>2036.4848999999999</v>
      </c>
      <c r="AS122" s="47">
        <v>1862.5721000000001</v>
      </c>
      <c r="AT122" s="47">
        <v>1691.8759</v>
      </c>
      <c r="AU122" s="47">
        <v>4867.4803000000002</v>
      </c>
      <c r="AV122" s="47">
        <v>3123.4589000000001</v>
      </c>
      <c r="AW122" s="47">
        <v>3435.8973000000001</v>
      </c>
      <c r="AX122" s="47">
        <v>793.61220000000003</v>
      </c>
      <c r="AY122" s="47">
        <v>2215.7276000000002</v>
      </c>
      <c r="AZ122" s="47">
        <v>1250.7086999999999</v>
      </c>
      <c r="BA122" s="47">
        <v>1758.6310000000001</v>
      </c>
      <c r="BB122" s="47">
        <v>1749.9496999999999</v>
      </c>
      <c r="BC122" s="47">
        <v>5699.1238000000003</v>
      </c>
      <c r="BD122" s="47">
        <v>3909.2352000000001</v>
      </c>
      <c r="BE122" s="47">
        <v>3539.8382999999999</v>
      </c>
      <c r="BF122" s="47">
        <v>1323.8005000000001</v>
      </c>
      <c r="BG122" s="47">
        <v>4449.3564999999999</v>
      </c>
      <c r="BH122" s="47">
        <v>2358.8721</v>
      </c>
      <c r="BI122" s="47">
        <v>3414.2849000000001</v>
      </c>
      <c r="BJ122" s="47">
        <v>3872.3436000000002</v>
      </c>
      <c r="BK122" s="47">
        <v>1900.8134</v>
      </c>
      <c r="BL122" s="47">
        <v>1685.5391999999999</v>
      </c>
      <c r="BM122" s="47">
        <v>2999.7170000000001</v>
      </c>
      <c r="BN122" s="47">
        <v>184.68979999999999</v>
      </c>
      <c r="BO122" s="47">
        <v>4500.5664999999999</v>
      </c>
      <c r="BP122" s="47">
        <v>1287.6003000000001</v>
      </c>
      <c r="BQ122" s="47">
        <v>3397.6559999999999</v>
      </c>
      <c r="BR122" s="47">
        <v>2016.1405</v>
      </c>
      <c r="BS122" s="47">
        <v>3143.8033999999998</v>
      </c>
      <c r="BT122" s="47">
        <v>527.42139999999995</v>
      </c>
      <c r="BU122" s="47">
        <v>4771.0479999999998</v>
      </c>
    </row>
    <row r="123" spans="1:73">
      <c r="A123" t="s">
        <v>524</v>
      </c>
      <c r="B123" t="s">
        <v>515</v>
      </c>
      <c r="C123" t="s">
        <v>505</v>
      </c>
      <c r="D123">
        <v>52</v>
      </c>
      <c r="F123" s="47">
        <v>28093.9372</v>
      </c>
      <c r="G123" s="47">
        <v>9566.0656999999992</v>
      </c>
      <c r="H123" s="47">
        <v>7735.5196999999998</v>
      </c>
      <c r="I123" s="47">
        <v>10792.3518</v>
      </c>
      <c r="J123" s="47">
        <v>9566.0656999999992</v>
      </c>
      <c r="K123" s="47">
        <v>18527.871500000001</v>
      </c>
      <c r="L123" s="47">
        <v>901.58439999999996</v>
      </c>
      <c r="M123" s="47">
        <v>27192.352800000001</v>
      </c>
      <c r="N123" s="47">
        <v>7209.9978000000001</v>
      </c>
      <c r="O123" s="47">
        <v>11209.511699999999</v>
      </c>
      <c r="P123" s="47">
        <v>9674.4277000000002</v>
      </c>
      <c r="Q123" s="47">
        <v>13682.198899999999</v>
      </c>
      <c r="R123" s="47">
        <v>14411.738300000001</v>
      </c>
      <c r="S123" s="47">
        <v>16265.152400000001</v>
      </c>
      <c r="T123" s="47">
        <v>11828.784900000001</v>
      </c>
      <c r="U123" s="47">
        <v>15699.0466</v>
      </c>
      <c r="V123" s="47">
        <v>12394.890600000001</v>
      </c>
      <c r="W123" s="47">
        <v>8336.9909000000007</v>
      </c>
      <c r="X123" s="47">
        <v>19756.946400000001</v>
      </c>
      <c r="Y123" s="47">
        <v>14483.6258</v>
      </c>
      <c r="Z123" s="47">
        <v>5067.6421</v>
      </c>
      <c r="AA123" s="47">
        <v>8542.6694000000007</v>
      </c>
      <c r="AB123" s="47">
        <v>19551.267899999999</v>
      </c>
      <c r="AC123" s="47">
        <v>8542.6694000000007</v>
      </c>
      <c r="AD123" s="47">
        <v>12479.767400000001</v>
      </c>
      <c r="AE123" s="47">
        <v>3219.2791999999999</v>
      </c>
      <c r="AF123" s="47">
        <v>5314.4904999999999</v>
      </c>
      <c r="AG123" s="47">
        <v>10384.5561</v>
      </c>
      <c r="AH123" s="47">
        <v>8648.8683000000001</v>
      </c>
      <c r="AI123" s="47">
        <v>7050.1782999999996</v>
      </c>
      <c r="AJ123" s="47">
        <v>7071.5005000000001</v>
      </c>
      <c r="AK123" s="47">
        <v>5323.3901999999998</v>
      </c>
      <c r="AL123" s="47">
        <v>4251.5752000000002</v>
      </c>
      <c r="AM123" s="47">
        <v>8143.3154999999997</v>
      </c>
      <c r="AN123" s="47">
        <v>7616.2840999999999</v>
      </c>
      <c r="AO123" s="47">
        <v>4778.6064999999999</v>
      </c>
      <c r="AP123" s="47">
        <v>3077.3914</v>
      </c>
      <c r="AQ123" s="47">
        <v>5259.5995000000003</v>
      </c>
      <c r="AR123" s="47">
        <v>5204.4489000000003</v>
      </c>
      <c r="AS123" s="47">
        <v>3132.5419000000002</v>
      </c>
      <c r="AT123" s="47">
        <v>6488.6742999999997</v>
      </c>
      <c r="AU123" s="47">
        <v>13268.272000000001</v>
      </c>
      <c r="AV123" s="47">
        <v>11060.7034</v>
      </c>
      <c r="AW123" s="47">
        <v>8696.2428999999993</v>
      </c>
      <c r="AX123" s="47">
        <v>6202.9062999999996</v>
      </c>
      <c r="AY123" s="47">
        <v>13348.3616</v>
      </c>
      <c r="AZ123" s="47">
        <v>10887.707899999999</v>
      </c>
      <c r="BA123" s="47">
        <v>8663.56</v>
      </c>
      <c r="BB123" s="47">
        <v>3363.1594</v>
      </c>
      <c r="BC123" s="47">
        <v>5179.5099</v>
      </c>
      <c r="BD123" s="47">
        <v>5377.4444999999996</v>
      </c>
      <c r="BE123" s="47">
        <v>3165.2248</v>
      </c>
      <c r="BF123" s="47">
        <v>7783.0164000000004</v>
      </c>
      <c r="BG123" s="47">
        <v>5899.1824999999999</v>
      </c>
      <c r="BH123" s="47">
        <v>8243.3261999999995</v>
      </c>
      <c r="BI123" s="47">
        <v>5438.8726999999999</v>
      </c>
      <c r="BJ123" s="47">
        <v>10934.949699999999</v>
      </c>
      <c r="BK123" s="47">
        <v>2747.2492000000002</v>
      </c>
      <c r="BL123" s="47">
        <v>11768.251399999999</v>
      </c>
      <c r="BM123" s="47">
        <v>2643.4868999999999</v>
      </c>
      <c r="BN123" s="47">
        <v>1322.7394999999999</v>
      </c>
      <c r="BO123" s="47">
        <v>13088.998799999999</v>
      </c>
      <c r="BP123" s="47">
        <v>5330.2026999999998</v>
      </c>
      <c r="BQ123" s="47">
        <v>9081.5355999999992</v>
      </c>
      <c r="BR123" s="47">
        <v>7991.1405000000004</v>
      </c>
      <c r="BS123" s="47">
        <v>8274.0118999999995</v>
      </c>
      <c r="BT123" s="47">
        <v>1574.9251999999999</v>
      </c>
      <c r="BU123" s="47">
        <v>10253.8596</v>
      </c>
    </row>
    <row r="124" spans="1:73">
      <c r="A124" t="s">
        <v>524</v>
      </c>
      <c r="B124" t="s">
        <v>515</v>
      </c>
      <c r="C124" t="s">
        <v>74</v>
      </c>
      <c r="D124">
        <v>53</v>
      </c>
      <c r="F124" s="47">
        <v>2348.0898000000002</v>
      </c>
      <c r="G124" s="47">
        <v>452.23880000000003</v>
      </c>
      <c r="H124" s="47">
        <v>594.60410000000002</v>
      </c>
      <c r="I124" s="47">
        <v>1301.2467999999999</v>
      </c>
      <c r="J124" s="47">
        <v>452.23880000000003</v>
      </c>
      <c r="K124" s="47">
        <v>1895.8510000000001</v>
      </c>
      <c r="L124" s="47">
        <v>82.784999999999997</v>
      </c>
      <c r="M124" s="47">
        <v>2265.3047999999999</v>
      </c>
      <c r="N124" s="47">
        <v>375.01499999999999</v>
      </c>
      <c r="O124" s="47">
        <v>937.15689999999995</v>
      </c>
      <c r="P124" s="47">
        <v>1035.9177999999999</v>
      </c>
      <c r="Q124" s="47">
        <v>870.16510000000005</v>
      </c>
      <c r="R124" s="47">
        <v>1477.9247</v>
      </c>
      <c r="S124" s="47">
        <v>1182.1977999999999</v>
      </c>
      <c r="T124" s="47">
        <v>1165.8920000000001</v>
      </c>
      <c r="U124" s="47">
        <v>1032.8124</v>
      </c>
      <c r="V124" s="47">
        <v>1315.2773999999999</v>
      </c>
      <c r="W124" s="47">
        <v>883.57510000000002</v>
      </c>
      <c r="X124" s="47">
        <v>1464.5146999999999</v>
      </c>
      <c r="Y124" s="47">
        <v>1216.1261</v>
      </c>
      <c r="Z124" s="47">
        <v>324.4495</v>
      </c>
      <c r="AA124" s="47">
        <v>807.51419999999996</v>
      </c>
      <c r="AB124" s="47">
        <v>1540.5755999999999</v>
      </c>
      <c r="AC124" s="47">
        <v>807.51419999999996</v>
      </c>
      <c r="AD124" s="47">
        <v>818.43119999999999</v>
      </c>
      <c r="AE124" s="47">
        <v>214.38120000000001</v>
      </c>
      <c r="AF124" s="47">
        <v>198.65479999999999</v>
      </c>
      <c r="AG124" s="47">
        <v>834.1576</v>
      </c>
      <c r="AH124" s="47">
        <v>441.15289999999999</v>
      </c>
      <c r="AI124" s="47">
        <v>591.65940000000001</v>
      </c>
      <c r="AJ124" s="47">
        <v>722.14440000000002</v>
      </c>
      <c r="AK124" s="47">
        <v>593.13300000000004</v>
      </c>
      <c r="AL124" s="47">
        <v>253.584</v>
      </c>
      <c r="AM124" s="47">
        <v>1061.6934000000001</v>
      </c>
      <c r="AN124" s="47">
        <v>741.04480000000001</v>
      </c>
      <c r="AO124" s="47">
        <v>574.23260000000005</v>
      </c>
      <c r="AP124" s="47">
        <v>183.4033</v>
      </c>
      <c r="AQ124" s="47">
        <v>700.17190000000005</v>
      </c>
      <c r="AR124" s="47">
        <v>513.36149999999998</v>
      </c>
      <c r="AS124" s="47">
        <v>370.21359999999999</v>
      </c>
      <c r="AT124" s="47">
        <v>268.8356</v>
      </c>
      <c r="AU124" s="47">
        <v>1195.6791000000001</v>
      </c>
      <c r="AV124" s="47">
        <v>668.83630000000005</v>
      </c>
      <c r="AW124" s="47">
        <v>795.67840000000001</v>
      </c>
      <c r="AX124" s="47">
        <v>262.25150000000002</v>
      </c>
      <c r="AY124" s="47">
        <v>1278.3241</v>
      </c>
      <c r="AZ124" s="47">
        <v>708.70590000000004</v>
      </c>
      <c r="BA124" s="47">
        <v>831.86969999999997</v>
      </c>
      <c r="BB124" s="47">
        <v>189.9873</v>
      </c>
      <c r="BC124" s="47">
        <v>617.52689999999996</v>
      </c>
      <c r="BD124" s="47">
        <v>473.49189999999999</v>
      </c>
      <c r="BE124" s="47">
        <v>334.02229999999997</v>
      </c>
      <c r="BF124" s="47">
        <v>392.54660000000001</v>
      </c>
      <c r="BG124" s="47">
        <v>477.61849999999998</v>
      </c>
      <c r="BH124" s="47">
        <v>363.685</v>
      </c>
      <c r="BI124" s="47">
        <v>506.48009999999999</v>
      </c>
      <c r="BJ124" s="47">
        <v>646.31010000000003</v>
      </c>
      <c r="BK124" s="47">
        <v>223.85499999999999</v>
      </c>
      <c r="BL124" s="47">
        <v>1148.029</v>
      </c>
      <c r="BM124" s="47">
        <v>329.89569999999998</v>
      </c>
      <c r="BN124" s="47">
        <v>88.553799999999995</v>
      </c>
      <c r="BO124" s="47">
        <v>1389.3708999999999</v>
      </c>
      <c r="BP124" s="47">
        <v>535.8877</v>
      </c>
      <c r="BQ124" s="47">
        <v>942.03700000000003</v>
      </c>
      <c r="BR124" s="47">
        <v>365.06560000000002</v>
      </c>
      <c r="BS124" s="47">
        <v>817.13220000000001</v>
      </c>
      <c r="BT124" s="47">
        <v>87.173199999999994</v>
      </c>
      <c r="BU124" s="47">
        <v>1078.7188000000001</v>
      </c>
    </row>
    <row r="125" spans="1:73">
      <c r="A125" t="s">
        <v>524</v>
      </c>
      <c r="B125" t="s">
        <v>515</v>
      </c>
      <c r="C125" t="s">
        <v>65</v>
      </c>
      <c r="D125">
        <v>54</v>
      </c>
      <c r="F125" s="47">
        <v>12037.6132</v>
      </c>
      <c r="G125" s="47">
        <v>5523.9072999999999</v>
      </c>
      <c r="H125" s="47">
        <v>2780.8036999999999</v>
      </c>
      <c r="I125" s="47">
        <v>3732.9022</v>
      </c>
      <c r="J125" s="47">
        <v>5523.9072999999999</v>
      </c>
      <c r="K125" s="47">
        <v>6513.7058999999999</v>
      </c>
      <c r="L125" s="47">
        <v>2530.3249999999998</v>
      </c>
      <c r="M125" s="47">
        <v>9507.2882000000009</v>
      </c>
      <c r="N125" s="47">
        <v>6020.1756999999998</v>
      </c>
      <c r="O125" s="47">
        <v>4066.6493</v>
      </c>
      <c r="P125" s="47">
        <v>1950.7882999999999</v>
      </c>
      <c r="Q125" s="47">
        <v>8563.7697000000007</v>
      </c>
      <c r="R125" s="47">
        <v>3473.8436000000002</v>
      </c>
      <c r="S125" s="47">
        <v>8210.9524000000001</v>
      </c>
      <c r="T125" s="47">
        <v>3826.6608000000001</v>
      </c>
      <c r="U125" s="47">
        <v>4215.6175000000003</v>
      </c>
      <c r="V125" s="47">
        <v>7821.9957000000004</v>
      </c>
      <c r="W125" s="47">
        <v>6049.1144000000004</v>
      </c>
      <c r="X125" s="47">
        <v>5988.4988999999996</v>
      </c>
      <c r="Y125" s="47">
        <v>2752.3627000000001</v>
      </c>
      <c r="Z125" s="47">
        <v>1624.5038</v>
      </c>
      <c r="AA125" s="47">
        <v>7660.7467999999999</v>
      </c>
      <c r="AB125" s="47">
        <v>4376.8663999999999</v>
      </c>
      <c r="AC125" s="47">
        <v>7660.7467999999999</v>
      </c>
      <c r="AD125" s="47">
        <v>2375.3415</v>
      </c>
      <c r="AE125" s="47">
        <v>1840.2760000000001</v>
      </c>
      <c r="AF125" s="47">
        <v>1950.1904</v>
      </c>
      <c r="AG125" s="47">
        <v>2265.4270999999999</v>
      </c>
      <c r="AH125" s="47">
        <v>2673.9297000000001</v>
      </c>
      <c r="AI125" s="47">
        <v>1541.6877999999999</v>
      </c>
      <c r="AJ125" s="47">
        <v>2001.5248999999999</v>
      </c>
      <c r="AK125" s="47">
        <v>5820.4708000000001</v>
      </c>
      <c r="AL125" s="47">
        <v>3573.7168999999999</v>
      </c>
      <c r="AM125" s="47">
        <v>4248.2788</v>
      </c>
      <c r="AN125" s="47">
        <v>5537.0227000000004</v>
      </c>
      <c r="AO125" s="47">
        <v>2284.973</v>
      </c>
      <c r="AP125" s="47">
        <v>2809.3890000000001</v>
      </c>
      <c r="AQ125" s="47">
        <v>3239.7253000000001</v>
      </c>
      <c r="AR125" s="47">
        <v>4408.6307999999999</v>
      </c>
      <c r="AS125" s="47">
        <v>1640.4836</v>
      </c>
      <c r="AT125" s="47">
        <v>2714.5183000000002</v>
      </c>
      <c r="AU125" s="47">
        <v>3273.9805999999999</v>
      </c>
      <c r="AV125" s="47">
        <v>3802.3216000000002</v>
      </c>
      <c r="AW125" s="47">
        <v>2186.1772000000001</v>
      </c>
      <c r="AX125" s="47">
        <v>1988.1139000000001</v>
      </c>
      <c r="AY125" s="47">
        <v>2388.7525000000001</v>
      </c>
      <c r="AZ125" s="47">
        <v>2757.7613000000001</v>
      </c>
      <c r="BA125" s="47">
        <v>1619.1051</v>
      </c>
      <c r="BB125" s="47">
        <v>3535.7934</v>
      </c>
      <c r="BC125" s="47">
        <v>4124.9534000000003</v>
      </c>
      <c r="BD125" s="47">
        <v>5453.1911</v>
      </c>
      <c r="BE125" s="47">
        <v>2207.5556999999999</v>
      </c>
      <c r="BF125" s="47">
        <v>2535.1006000000002</v>
      </c>
      <c r="BG125" s="47">
        <v>6028.6691000000001</v>
      </c>
      <c r="BH125" s="47">
        <v>5263.1225000000004</v>
      </c>
      <c r="BI125" s="47">
        <v>3300.6471999999999</v>
      </c>
      <c r="BJ125" s="47">
        <v>7106.7439000000004</v>
      </c>
      <c r="BK125" s="47">
        <v>1457.0257999999999</v>
      </c>
      <c r="BL125" s="47">
        <v>1841.7657999999999</v>
      </c>
      <c r="BM125" s="47">
        <v>1632.0777</v>
      </c>
      <c r="BN125" s="47">
        <v>260.78480000000002</v>
      </c>
      <c r="BO125" s="47">
        <v>3213.0587</v>
      </c>
      <c r="BP125" s="47">
        <v>1104.2085</v>
      </c>
      <c r="BQ125" s="47">
        <v>2369.6350000000002</v>
      </c>
      <c r="BR125" s="47">
        <v>4956.0808999999999</v>
      </c>
      <c r="BS125" s="47">
        <v>3254.8715999999999</v>
      </c>
      <c r="BT125" s="47">
        <v>567.82650000000001</v>
      </c>
      <c r="BU125" s="47">
        <v>3258.8343</v>
      </c>
    </row>
    <row r="126" spans="1:73">
      <c r="A126" t="s">
        <v>524</v>
      </c>
      <c r="B126" t="s">
        <v>515</v>
      </c>
      <c r="C126" t="s">
        <v>506</v>
      </c>
      <c r="D126">
        <v>55</v>
      </c>
      <c r="F126" s="47">
        <v>8380.5054</v>
      </c>
      <c r="G126" s="47">
        <v>2724.8991999999998</v>
      </c>
      <c r="H126" s="47">
        <v>1983.4866999999999</v>
      </c>
      <c r="I126" s="47">
        <v>3672.1194</v>
      </c>
      <c r="J126" s="47">
        <v>2724.8991999999998</v>
      </c>
      <c r="K126" s="47">
        <v>5655.6061</v>
      </c>
      <c r="L126" s="47">
        <v>729.56</v>
      </c>
      <c r="M126" s="47">
        <v>7650.9453000000003</v>
      </c>
      <c r="N126" s="47">
        <v>2922.2323999999999</v>
      </c>
      <c r="O126" s="47">
        <v>2971.0050000000001</v>
      </c>
      <c r="P126" s="47">
        <v>2487.268</v>
      </c>
      <c r="Q126" s="47">
        <v>4679.3271000000004</v>
      </c>
      <c r="R126" s="47">
        <v>3701.1783</v>
      </c>
      <c r="S126" s="47">
        <v>4448.9686000000002</v>
      </c>
      <c r="T126" s="47">
        <v>3931.5367000000001</v>
      </c>
      <c r="U126" s="47">
        <v>4255.0328</v>
      </c>
      <c r="V126" s="47">
        <v>4125.4724999999999</v>
      </c>
      <c r="W126" s="47">
        <v>3773.9868999999999</v>
      </c>
      <c r="X126" s="47">
        <v>4606.5183999999999</v>
      </c>
      <c r="Y126" s="47">
        <v>2870.7134000000001</v>
      </c>
      <c r="Z126" s="47">
        <v>1283.3676</v>
      </c>
      <c r="AA126" s="47">
        <v>4226.4242999999997</v>
      </c>
      <c r="AB126" s="47">
        <v>4154.0811000000003</v>
      </c>
      <c r="AC126" s="47">
        <v>4226.4242999999997</v>
      </c>
      <c r="AD126" s="47">
        <v>2920.0391</v>
      </c>
      <c r="AE126" s="47">
        <v>1334.9937</v>
      </c>
      <c r="AF126" s="47">
        <v>1415.7320999999999</v>
      </c>
      <c r="AG126" s="47">
        <v>2839.3008</v>
      </c>
      <c r="AH126" s="47">
        <v>1944.9454000000001</v>
      </c>
      <c r="AI126" s="47">
        <v>2310.0873999999999</v>
      </c>
      <c r="AJ126" s="47">
        <v>1234.0418999999999</v>
      </c>
      <c r="AK126" s="47">
        <v>2891.4306000000001</v>
      </c>
      <c r="AL126" s="47">
        <v>1309.1672000000001</v>
      </c>
      <c r="AM126" s="47">
        <v>2816.3054000000002</v>
      </c>
      <c r="AN126" s="47">
        <v>2504.0232000000001</v>
      </c>
      <c r="AO126" s="47">
        <v>1621.4493</v>
      </c>
      <c r="AP126" s="47">
        <v>1243.4386</v>
      </c>
      <c r="AQ126" s="47">
        <v>2530.5482999999999</v>
      </c>
      <c r="AR126" s="47">
        <v>2187.8290999999999</v>
      </c>
      <c r="AS126" s="47">
        <v>1586.1578</v>
      </c>
      <c r="AT126" s="47">
        <v>1481.4606000000001</v>
      </c>
      <c r="AU126" s="47">
        <v>3125.0578</v>
      </c>
      <c r="AV126" s="47">
        <v>2261.1395000000002</v>
      </c>
      <c r="AW126" s="47">
        <v>2345.3789000000002</v>
      </c>
      <c r="AX126" s="47">
        <v>1243.9884999999999</v>
      </c>
      <c r="AY126" s="47">
        <v>2910.0925000000002</v>
      </c>
      <c r="AZ126" s="47">
        <v>1894.9663</v>
      </c>
      <c r="BA126" s="47">
        <v>2259.1147999999998</v>
      </c>
      <c r="BB126" s="47">
        <v>1480.9106999999999</v>
      </c>
      <c r="BC126" s="47">
        <v>2745.5136000000002</v>
      </c>
      <c r="BD126" s="47">
        <v>2554.0023999999999</v>
      </c>
      <c r="BE126" s="47">
        <v>1672.4219000000001</v>
      </c>
      <c r="BF126" s="47">
        <v>1642.4668999999999</v>
      </c>
      <c r="BG126" s="47">
        <v>3036.8602000000001</v>
      </c>
      <c r="BH126" s="47">
        <v>2470.2773999999999</v>
      </c>
      <c r="BI126" s="47">
        <v>2209.0497</v>
      </c>
      <c r="BJ126" s="47">
        <v>3587.4270999999999</v>
      </c>
      <c r="BK126" s="47">
        <v>1091.9000000000001</v>
      </c>
      <c r="BL126" s="47">
        <v>2511.6142</v>
      </c>
      <c r="BM126" s="47">
        <v>1189.5641000000001</v>
      </c>
      <c r="BN126" s="47">
        <v>254.62180000000001</v>
      </c>
      <c r="BO126" s="47">
        <v>3446.5563999999999</v>
      </c>
      <c r="BP126" s="47">
        <v>861.54150000000004</v>
      </c>
      <c r="BQ126" s="47">
        <v>2839.6367</v>
      </c>
      <c r="BR126" s="47">
        <v>2238.8942999999999</v>
      </c>
      <c r="BS126" s="47">
        <v>2210.0743000000002</v>
      </c>
      <c r="BT126" s="47">
        <v>486.00490000000002</v>
      </c>
      <c r="BU126" s="47">
        <v>3445.5318000000002</v>
      </c>
    </row>
    <row r="127" spans="1:73">
      <c r="A127" t="s">
        <v>524</v>
      </c>
      <c r="B127" t="s">
        <v>515</v>
      </c>
      <c r="C127" t="s">
        <v>507</v>
      </c>
      <c r="D127">
        <v>56</v>
      </c>
      <c r="F127" s="47">
        <v>9666.9246999999996</v>
      </c>
      <c r="G127" s="47">
        <v>3097.4884999999999</v>
      </c>
      <c r="H127" s="47">
        <v>2526.4378999999999</v>
      </c>
      <c r="I127" s="47">
        <v>4042.9983000000002</v>
      </c>
      <c r="J127" s="47">
        <v>3097.4884999999999</v>
      </c>
      <c r="K127" s="47">
        <v>6569.4362000000001</v>
      </c>
      <c r="L127" s="47">
        <v>451.99209999999999</v>
      </c>
      <c r="M127" s="47">
        <v>9214.9326000000001</v>
      </c>
      <c r="N127" s="47">
        <v>3228.0817999999999</v>
      </c>
      <c r="O127" s="47">
        <v>3824.5990000000002</v>
      </c>
      <c r="P127" s="47">
        <v>2614.2438999999999</v>
      </c>
      <c r="Q127" s="47">
        <v>5582.1202000000003</v>
      </c>
      <c r="R127" s="47">
        <v>4084.8045999999999</v>
      </c>
      <c r="S127" s="47">
        <v>5433.6223</v>
      </c>
      <c r="T127" s="47">
        <v>4233.3024999999998</v>
      </c>
      <c r="U127" s="47">
        <v>5258.9040999999997</v>
      </c>
      <c r="V127" s="47">
        <v>4408.0205999999998</v>
      </c>
      <c r="W127" s="47">
        <v>3216.7653</v>
      </c>
      <c r="X127" s="47">
        <v>6450.1593999999996</v>
      </c>
      <c r="Y127" s="47">
        <v>3308.0019000000002</v>
      </c>
      <c r="Z127" s="47">
        <v>1535.8649</v>
      </c>
      <c r="AA127" s="47">
        <v>4823.0577999999996</v>
      </c>
      <c r="AB127" s="47">
        <v>4843.8669</v>
      </c>
      <c r="AC127" s="47">
        <v>4823.0577999999996</v>
      </c>
      <c r="AD127" s="47">
        <v>3322.8973000000001</v>
      </c>
      <c r="AE127" s="47">
        <v>1936.0066999999999</v>
      </c>
      <c r="AF127" s="47">
        <v>1721.7349999999999</v>
      </c>
      <c r="AG127" s="47">
        <v>3537.1691000000001</v>
      </c>
      <c r="AH127" s="47">
        <v>2791.6358</v>
      </c>
      <c r="AI127" s="47">
        <v>2467.2683000000002</v>
      </c>
      <c r="AJ127" s="47">
        <v>1520.9694999999999</v>
      </c>
      <c r="AK127" s="47">
        <v>2887.0511000000001</v>
      </c>
      <c r="AL127" s="47">
        <v>1375.7536</v>
      </c>
      <c r="AM127" s="47">
        <v>3032.2671</v>
      </c>
      <c r="AN127" s="47">
        <v>2641.9865</v>
      </c>
      <c r="AO127" s="47">
        <v>1766.0342000000001</v>
      </c>
      <c r="AP127" s="47">
        <v>1112.6645000000001</v>
      </c>
      <c r="AQ127" s="47">
        <v>2104.1008000000002</v>
      </c>
      <c r="AR127" s="47">
        <v>2045.2475999999999</v>
      </c>
      <c r="AS127" s="47">
        <v>1171.5177000000001</v>
      </c>
      <c r="AT127" s="47">
        <v>1984.8241</v>
      </c>
      <c r="AU127" s="47">
        <v>4465.3352999999997</v>
      </c>
      <c r="AV127" s="47">
        <v>3388.3746000000001</v>
      </c>
      <c r="AW127" s="47">
        <v>3061.7847999999999</v>
      </c>
      <c r="AX127" s="47">
        <v>1493.2786000000001</v>
      </c>
      <c r="AY127" s="47">
        <v>3350.5882999999999</v>
      </c>
      <c r="AZ127" s="47">
        <v>2586.0990999999999</v>
      </c>
      <c r="BA127" s="47">
        <v>2257.7678000000001</v>
      </c>
      <c r="BB127" s="47">
        <v>1604.21</v>
      </c>
      <c r="BC127" s="47">
        <v>3218.8479000000002</v>
      </c>
      <c r="BD127" s="47">
        <v>2847.5232000000001</v>
      </c>
      <c r="BE127" s="47">
        <v>1975.5346999999999</v>
      </c>
      <c r="BF127" s="47">
        <v>2149.5708</v>
      </c>
      <c r="BG127" s="47">
        <v>3432.5493000000001</v>
      </c>
      <c r="BH127" s="47">
        <v>2838.9958999999999</v>
      </c>
      <c r="BI127" s="47">
        <v>2743.1242000000002</v>
      </c>
      <c r="BJ127" s="47">
        <v>4270.9502000000002</v>
      </c>
      <c r="BK127" s="47">
        <v>1311.1699000000001</v>
      </c>
      <c r="BL127" s="47">
        <v>2694.2959999999998</v>
      </c>
      <c r="BM127" s="47">
        <v>1390.5084999999999</v>
      </c>
      <c r="BN127" s="47">
        <v>258.49259999999998</v>
      </c>
      <c r="BO127" s="47">
        <v>3826.3119999999999</v>
      </c>
      <c r="BP127" s="47">
        <v>1162.672</v>
      </c>
      <c r="BQ127" s="47">
        <v>2922.1325999999999</v>
      </c>
      <c r="BR127" s="47">
        <v>2685.5318000000002</v>
      </c>
      <c r="BS127" s="47">
        <v>2748.0904</v>
      </c>
      <c r="BT127" s="47">
        <v>411.95670000000001</v>
      </c>
      <c r="BU127" s="47">
        <v>3821.3458000000001</v>
      </c>
    </row>
    <row r="128" spans="1:73">
      <c r="A128" t="s">
        <v>524</v>
      </c>
      <c r="B128" t="s">
        <v>516</v>
      </c>
      <c r="C128" t="s">
        <v>0</v>
      </c>
      <c r="D128">
        <v>57</v>
      </c>
      <c r="F128" s="47">
        <v>21787.4074</v>
      </c>
      <c r="G128" s="47">
        <v>8255.3940999999995</v>
      </c>
      <c r="H128" s="47">
        <v>5716.8346000000001</v>
      </c>
      <c r="I128" s="47">
        <v>7815.1787000000004</v>
      </c>
      <c r="J128" s="47">
        <v>8255.3940999999995</v>
      </c>
      <c r="K128" s="47">
        <v>13532.013300000001</v>
      </c>
      <c r="L128" s="47">
        <v>2083.8744999999999</v>
      </c>
      <c r="M128" s="47">
        <v>19703.532899999998</v>
      </c>
      <c r="N128" s="47">
        <v>9966.6401000000005</v>
      </c>
      <c r="O128" s="47">
        <v>7917.1558999999997</v>
      </c>
      <c r="P128" s="47">
        <v>3903.6113999999998</v>
      </c>
      <c r="Q128" s="47">
        <v>15102.361500000001</v>
      </c>
      <c r="R128" s="47">
        <v>6685.0460000000003</v>
      </c>
      <c r="S128" s="47">
        <v>13280.411099999999</v>
      </c>
      <c r="T128" s="47">
        <v>8506.9963000000007</v>
      </c>
      <c r="U128" s="47">
        <v>11807.929899999999</v>
      </c>
      <c r="V128" s="47">
        <v>9979.4775000000009</v>
      </c>
      <c r="W128" s="47">
        <v>15203.4923</v>
      </c>
      <c r="X128" s="47">
        <v>6583.9151000000002</v>
      </c>
      <c r="Y128" s="47">
        <v>6330.5073000000002</v>
      </c>
      <c r="Z128" s="47">
        <v>2861.1956</v>
      </c>
      <c r="AA128" s="47">
        <v>12595.7045</v>
      </c>
      <c r="AB128" s="47">
        <v>9191.7029000000002</v>
      </c>
      <c r="AC128" s="47">
        <v>12595.7045</v>
      </c>
      <c r="AD128" s="47">
        <v>6406.0797000000002</v>
      </c>
      <c r="AE128" s="47">
        <v>5401.8501999999999</v>
      </c>
      <c r="AF128" s="47">
        <v>4885.1950999999999</v>
      </c>
      <c r="AG128" s="47">
        <v>6922.7348000000002</v>
      </c>
      <c r="AH128" s="47">
        <v>6911.6072000000004</v>
      </c>
      <c r="AI128" s="47">
        <v>4896.3226999999997</v>
      </c>
      <c r="AJ128" s="47">
        <v>2785.6232</v>
      </c>
      <c r="AK128" s="47">
        <v>7193.8543</v>
      </c>
      <c r="AL128" s="47">
        <v>3370.1990999999998</v>
      </c>
      <c r="AM128" s="47">
        <v>6609.2785000000003</v>
      </c>
      <c r="AN128" s="47">
        <v>6368.8040000000001</v>
      </c>
      <c r="AO128" s="47">
        <v>3610.6736000000001</v>
      </c>
      <c r="AP128" s="47">
        <v>5636.0352000000003</v>
      </c>
      <c r="AQ128" s="47">
        <v>9567.4570999999996</v>
      </c>
      <c r="AR128" s="47">
        <v>9385.8503000000001</v>
      </c>
      <c r="AS128" s="47">
        <v>5817.6421</v>
      </c>
      <c r="AT128" s="47">
        <v>2619.3589000000002</v>
      </c>
      <c r="AU128" s="47">
        <v>3964.5562</v>
      </c>
      <c r="AV128" s="47">
        <v>3894.5608999999999</v>
      </c>
      <c r="AW128" s="47">
        <v>2689.3542000000002</v>
      </c>
      <c r="AX128" s="47">
        <v>3116.4250000000002</v>
      </c>
      <c r="AY128" s="47">
        <v>6075.2779</v>
      </c>
      <c r="AZ128" s="47">
        <v>5123.3424999999997</v>
      </c>
      <c r="BA128" s="47">
        <v>4068.3604</v>
      </c>
      <c r="BB128" s="47">
        <v>5138.9691000000003</v>
      </c>
      <c r="BC128" s="47">
        <v>7456.7353999999996</v>
      </c>
      <c r="BD128" s="47">
        <v>8157.0685999999996</v>
      </c>
      <c r="BE128" s="47">
        <v>4438.6359000000002</v>
      </c>
      <c r="BF128" s="47">
        <v>4957.9009999999998</v>
      </c>
      <c r="BG128" s="47">
        <v>10144.460499999999</v>
      </c>
      <c r="BH128" s="47">
        <v>7786.3441000000003</v>
      </c>
      <c r="BI128" s="47">
        <v>7316.0173999999997</v>
      </c>
      <c r="BJ128" s="47">
        <v>11349.9954</v>
      </c>
      <c r="BK128" s="47">
        <v>3752.366</v>
      </c>
      <c r="BL128" s="47">
        <v>4233.8019999999997</v>
      </c>
      <c r="BM128" s="47">
        <v>2451.2440000000001</v>
      </c>
      <c r="BN128" s="47">
        <v>469.05</v>
      </c>
      <c r="BO128" s="47">
        <v>6215.9958999999999</v>
      </c>
      <c r="BP128" s="47">
        <v>1930.4157</v>
      </c>
      <c r="BQ128" s="47">
        <v>4754.6302999999998</v>
      </c>
      <c r="BR128" s="47">
        <v>6663.3899000000001</v>
      </c>
      <c r="BS128" s="47">
        <v>6617.0212000000001</v>
      </c>
      <c r="BT128" s="47">
        <v>1592.0042000000001</v>
      </c>
      <c r="BU128" s="47">
        <v>6914.9921000000004</v>
      </c>
    </row>
    <row r="129" spans="1:73">
      <c r="A129" t="s">
        <v>524</v>
      </c>
      <c r="B129" t="s">
        <v>516</v>
      </c>
      <c r="C129" t="s">
        <v>1</v>
      </c>
      <c r="D129">
        <v>58</v>
      </c>
      <c r="F129" s="47">
        <v>10977.462</v>
      </c>
      <c r="G129" s="47">
        <v>2087.7514000000001</v>
      </c>
      <c r="H129" s="47">
        <v>3013.2525999999998</v>
      </c>
      <c r="I129" s="47">
        <v>5876.4579999999996</v>
      </c>
      <c r="J129" s="47">
        <v>2087.7514000000001</v>
      </c>
      <c r="K129" s="47">
        <v>8889.7106000000003</v>
      </c>
      <c r="L129" s="47">
        <v>157.2893</v>
      </c>
      <c r="M129" s="47">
        <v>10820.172699999999</v>
      </c>
      <c r="N129" s="47">
        <v>2988.3593000000001</v>
      </c>
      <c r="O129" s="47">
        <v>5685.0623999999998</v>
      </c>
      <c r="P129" s="47">
        <v>2304.0403000000001</v>
      </c>
      <c r="Q129" s="47">
        <v>6811.0675000000001</v>
      </c>
      <c r="R129" s="47">
        <v>4166.3945000000003</v>
      </c>
      <c r="S129" s="47">
        <v>4599.4013999999997</v>
      </c>
      <c r="T129" s="47">
        <v>6378.0605999999998</v>
      </c>
      <c r="U129" s="47">
        <v>5701.6925000000001</v>
      </c>
      <c r="V129" s="47">
        <v>5275.7695000000003</v>
      </c>
      <c r="W129" s="47">
        <v>7508.02</v>
      </c>
      <c r="X129" s="47">
        <v>3469.442</v>
      </c>
      <c r="Y129" s="47">
        <v>765.36450000000002</v>
      </c>
      <c r="Z129" s="47">
        <v>1118.0545999999999</v>
      </c>
      <c r="AA129" s="47">
        <v>9094.0429000000004</v>
      </c>
      <c r="AB129" s="47">
        <v>1883.4191000000001</v>
      </c>
      <c r="AC129" s="47">
        <v>9094.0429000000004</v>
      </c>
      <c r="AD129" s="47">
        <v>1254.9992999999999</v>
      </c>
      <c r="AE129" s="47">
        <v>4446.6931000000004</v>
      </c>
      <c r="AF129" s="47">
        <v>1144.3697999999999</v>
      </c>
      <c r="AG129" s="47">
        <v>4557.3226999999997</v>
      </c>
      <c r="AH129" s="47">
        <v>2247.1442000000002</v>
      </c>
      <c r="AI129" s="47">
        <v>3454.5482000000002</v>
      </c>
      <c r="AJ129" s="47">
        <v>628.41980000000001</v>
      </c>
      <c r="AK129" s="47">
        <v>4647.3498</v>
      </c>
      <c r="AL129" s="47">
        <v>943.38160000000005</v>
      </c>
      <c r="AM129" s="47">
        <v>4332.3878999999997</v>
      </c>
      <c r="AN129" s="47">
        <v>2352.2572</v>
      </c>
      <c r="AO129" s="47">
        <v>2923.5124000000001</v>
      </c>
      <c r="AP129" s="47">
        <v>1424.2996000000001</v>
      </c>
      <c r="AQ129" s="47">
        <v>6083.7204000000002</v>
      </c>
      <c r="AR129" s="47">
        <v>3320.9735000000001</v>
      </c>
      <c r="AS129" s="47">
        <v>4187.0465000000004</v>
      </c>
      <c r="AT129" s="47">
        <v>663.45180000000005</v>
      </c>
      <c r="AU129" s="47">
        <v>2805.9902000000002</v>
      </c>
      <c r="AV129" s="47">
        <v>1278.4278999999999</v>
      </c>
      <c r="AW129" s="47">
        <v>2191.0140999999999</v>
      </c>
      <c r="AX129" s="47">
        <v>442.02480000000003</v>
      </c>
      <c r="AY129" s="47">
        <v>1441.3942999999999</v>
      </c>
      <c r="AZ129" s="47">
        <v>584.59630000000004</v>
      </c>
      <c r="BA129" s="47">
        <v>1298.8226999999999</v>
      </c>
      <c r="BB129" s="47">
        <v>1645.7266</v>
      </c>
      <c r="BC129" s="47">
        <v>7448.3163000000004</v>
      </c>
      <c r="BD129" s="47">
        <v>4014.8051</v>
      </c>
      <c r="BE129" s="47">
        <v>5079.2379000000001</v>
      </c>
      <c r="BF129" s="47">
        <v>933.0444</v>
      </c>
      <c r="BG129" s="47">
        <v>5878.0231000000003</v>
      </c>
      <c r="BH129" s="47">
        <v>1914.8414</v>
      </c>
      <c r="BI129" s="47">
        <v>4896.2262000000001</v>
      </c>
      <c r="BJ129" s="47">
        <v>3463.4992000000002</v>
      </c>
      <c r="BK129" s="47">
        <v>3347.5682999999999</v>
      </c>
      <c r="BL129" s="47">
        <v>950.37469999999996</v>
      </c>
      <c r="BM129" s="47">
        <v>3216.0198</v>
      </c>
      <c r="BN129" s="47">
        <v>172.91</v>
      </c>
      <c r="BO129" s="47">
        <v>3993.4845</v>
      </c>
      <c r="BP129" s="47">
        <v>1135.9022</v>
      </c>
      <c r="BQ129" s="47">
        <v>3030.4922999999999</v>
      </c>
      <c r="BR129" s="47">
        <v>1262.0524</v>
      </c>
      <c r="BS129" s="47">
        <v>3337.3490000000002</v>
      </c>
      <c r="BT129" s="47">
        <v>825.69899999999996</v>
      </c>
      <c r="BU129" s="47">
        <v>5552.3616000000002</v>
      </c>
    </row>
    <row r="130" spans="1:73">
      <c r="A130" t="s">
        <v>524</v>
      </c>
      <c r="B130" t="s">
        <v>516</v>
      </c>
      <c r="C130" t="s">
        <v>505</v>
      </c>
      <c r="D130">
        <v>59</v>
      </c>
      <c r="F130" s="47">
        <v>8351.3750999999993</v>
      </c>
      <c r="G130" s="47">
        <v>3676.8618000000001</v>
      </c>
      <c r="H130" s="47">
        <v>2097.7891</v>
      </c>
      <c r="I130" s="47">
        <v>2576.7242000000001</v>
      </c>
      <c r="J130" s="47">
        <v>3676.8618000000001</v>
      </c>
      <c r="K130" s="47">
        <v>4674.5132999999996</v>
      </c>
      <c r="L130" s="47">
        <v>1215.1890000000001</v>
      </c>
      <c r="M130" s="47">
        <v>7136.1860999999999</v>
      </c>
      <c r="N130" s="47">
        <v>4112.2514000000001</v>
      </c>
      <c r="O130" s="47">
        <v>2882.0356000000002</v>
      </c>
      <c r="P130" s="47">
        <v>1357.0880999999999</v>
      </c>
      <c r="Q130" s="47">
        <v>6000.9569000000001</v>
      </c>
      <c r="R130" s="47">
        <v>2350.4182000000001</v>
      </c>
      <c r="S130" s="47">
        <v>5248.3046000000004</v>
      </c>
      <c r="T130" s="47">
        <v>3103.0704999999998</v>
      </c>
      <c r="U130" s="47">
        <v>4643.7776999999996</v>
      </c>
      <c r="V130" s="47">
        <v>3707.5974000000001</v>
      </c>
      <c r="W130" s="47">
        <v>5946.4654</v>
      </c>
      <c r="X130" s="47">
        <v>2404.9097000000002</v>
      </c>
      <c r="Y130" s="47">
        <v>1736.9873</v>
      </c>
      <c r="Z130" s="47">
        <v>1293.1297999999999</v>
      </c>
      <c r="AA130" s="47">
        <v>5321.2579999999998</v>
      </c>
      <c r="AB130" s="47">
        <v>3030.1170999999999</v>
      </c>
      <c r="AC130" s="47">
        <v>5321.2579999999998</v>
      </c>
      <c r="AD130" s="47">
        <v>2081.4360000000001</v>
      </c>
      <c r="AE130" s="47">
        <v>2562.3416999999999</v>
      </c>
      <c r="AF130" s="47">
        <v>2009.2302999999999</v>
      </c>
      <c r="AG130" s="47">
        <v>2634.5473999999999</v>
      </c>
      <c r="AH130" s="47">
        <v>2565.2465000000002</v>
      </c>
      <c r="AI130" s="47">
        <v>2078.5311999999999</v>
      </c>
      <c r="AJ130" s="47">
        <v>948.68110000000001</v>
      </c>
      <c r="AK130" s="47">
        <v>2758.9162999999999</v>
      </c>
      <c r="AL130" s="47">
        <v>1667.6315</v>
      </c>
      <c r="AM130" s="47">
        <v>2039.9658999999999</v>
      </c>
      <c r="AN130" s="47">
        <v>2683.058</v>
      </c>
      <c r="AO130" s="47">
        <v>1024.5393999999999</v>
      </c>
      <c r="AP130" s="47">
        <v>2746.3451</v>
      </c>
      <c r="AQ130" s="47">
        <v>3200.1203</v>
      </c>
      <c r="AR130" s="47">
        <v>3922.9946</v>
      </c>
      <c r="AS130" s="47">
        <v>2023.4708000000001</v>
      </c>
      <c r="AT130" s="47">
        <v>930.51660000000004</v>
      </c>
      <c r="AU130" s="47">
        <v>1474.3931</v>
      </c>
      <c r="AV130" s="47">
        <v>1325.3099</v>
      </c>
      <c r="AW130" s="47">
        <v>1079.5998</v>
      </c>
      <c r="AX130" s="47">
        <v>1029.7469000000001</v>
      </c>
      <c r="AY130" s="47">
        <v>2000.3702000000001</v>
      </c>
      <c r="AZ130" s="47">
        <v>1579.3045999999999</v>
      </c>
      <c r="BA130" s="47">
        <v>1450.8126</v>
      </c>
      <c r="BB130" s="47">
        <v>2647.1149</v>
      </c>
      <c r="BC130" s="47">
        <v>2674.1430999999998</v>
      </c>
      <c r="BD130" s="47">
        <v>3669</v>
      </c>
      <c r="BE130" s="47">
        <v>1652.258</v>
      </c>
      <c r="BF130" s="47">
        <v>1544.6396999999999</v>
      </c>
      <c r="BG130" s="47">
        <v>4456.3172000000004</v>
      </c>
      <c r="BH130" s="47">
        <v>3457.0029</v>
      </c>
      <c r="BI130" s="47">
        <v>2543.9540000000002</v>
      </c>
      <c r="BJ130" s="47">
        <v>4603.9004000000004</v>
      </c>
      <c r="BK130" s="47">
        <v>1397.0564999999999</v>
      </c>
      <c r="BL130" s="47">
        <v>1485.4774</v>
      </c>
      <c r="BM130" s="47">
        <v>864.94079999999997</v>
      </c>
      <c r="BN130" s="47">
        <v>219.85890000000001</v>
      </c>
      <c r="BO130" s="47">
        <v>2130.5592999999999</v>
      </c>
      <c r="BP130" s="47">
        <v>644.40409999999997</v>
      </c>
      <c r="BQ130" s="47">
        <v>1706.0139999999999</v>
      </c>
      <c r="BR130" s="47">
        <v>2912.69</v>
      </c>
      <c r="BS130" s="47">
        <v>2335.6145999999999</v>
      </c>
      <c r="BT130" s="47">
        <v>764.17179999999996</v>
      </c>
      <c r="BU130" s="47">
        <v>2338.8987999999999</v>
      </c>
    </row>
    <row r="131" spans="1:73">
      <c r="A131" t="s">
        <v>524</v>
      </c>
      <c r="B131" t="s">
        <v>516</v>
      </c>
      <c r="C131" t="s">
        <v>74</v>
      </c>
      <c r="D131">
        <v>60</v>
      </c>
      <c r="F131" s="47">
        <v>458.11419999999998</v>
      </c>
      <c r="G131" s="47">
        <v>222.9084</v>
      </c>
      <c r="H131" s="47">
        <v>119.0962</v>
      </c>
      <c r="I131" s="47">
        <v>116.1095</v>
      </c>
      <c r="J131" s="47">
        <v>222.9084</v>
      </c>
      <c r="K131" s="47">
        <v>235.20570000000001</v>
      </c>
      <c r="L131" s="47">
        <v>90.299000000000007</v>
      </c>
      <c r="M131" s="47">
        <v>367.8152</v>
      </c>
      <c r="N131" s="47">
        <v>251.1611</v>
      </c>
      <c r="O131" s="47">
        <v>154.3081</v>
      </c>
      <c r="P131" s="47">
        <v>52.645000000000003</v>
      </c>
      <c r="Q131" s="47">
        <v>361.28859999999997</v>
      </c>
      <c r="R131" s="47">
        <v>96.825599999999994</v>
      </c>
      <c r="S131" s="47">
        <v>260.35140000000001</v>
      </c>
      <c r="T131" s="47">
        <v>197.7628</v>
      </c>
      <c r="U131" s="47">
        <v>224.7414</v>
      </c>
      <c r="V131" s="47">
        <v>233.37270000000001</v>
      </c>
      <c r="W131" s="47">
        <v>386.06060000000002</v>
      </c>
      <c r="X131" s="47">
        <v>72.053600000000003</v>
      </c>
      <c r="Y131" s="47">
        <v>40.225999999999999</v>
      </c>
      <c r="Z131" s="47">
        <v>38.800400000000003</v>
      </c>
      <c r="AA131" s="47">
        <v>379.08769999999998</v>
      </c>
      <c r="AB131" s="47">
        <v>79.026399999999995</v>
      </c>
      <c r="AC131" s="47">
        <v>379.08769999999998</v>
      </c>
      <c r="AD131" s="47">
        <v>51.994900000000001</v>
      </c>
      <c r="AE131" s="47">
        <v>172.7466</v>
      </c>
      <c r="AF131" s="47">
        <v>109.3695</v>
      </c>
      <c r="AG131" s="47">
        <v>115.3719</v>
      </c>
      <c r="AH131" s="47">
        <v>127.09269999999999</v>
      </c>
      <c r="AI131" s="47">
        <v>97.648700000000005</v>
      </c>
      <c r="AJ131" s="47">
        <v>27.031600000000001</v>
      </c>
      <c r="AK131" s="47">
        <v>206.34110000000001</v>
      </c>
      <c r="AL131" s="47">
        <v>113.5389</v>
      </c>
      <c r="AM131" s="47">
        <v>119.8338</v>
      </c>
      <c r="AN131" s="47">
        <v>133.2586</v>
      </c>
      <c r="AO131" s="47">
        <v>100.11409999999999</v>
      </c>
      <c r="AP131" s="47">
        <v>191.73670000000001</v>
      </c>
      <c r="AQ131" s="47">
        <v>194.32380000000001</v>
      </c>
      <c r="AR131" s="47">
        <v>216.35050000000001</v>
      </c>
      <c r="AS131" s="47">
        <v>169.71</v>
      </c>
      <c r="AT131" s="47">
        <v>31.171700000000001</v>
      </c>
      <c r="AU131" s="47">
        <v>40.881900000000002</v>
      </c>
      <c r="AV131" s="47">
        <v>44.000799999999998</v>
      </c>
      <c r="AW131" s="47">
        <v>28.052800000000001</v>
      </c>
      <c r="AX131" s="47">
        <v>28.898599999999998</v>
      </c>
      <c r="AY131" s="47">
        <v>50.127899999999997</v>
      </c>
      <c r="AZ131" s="47">
        <v>35.093499999999999</v>
      </c>
      <c r="BA131" s="47">
        <v>43.932899999999997</v>
      </c>
      <c r="BB131" s="47">
        <v>194.00989999999999</v>
      </c>
      <c r="BC131" s="47">
        <v>185.0778</v>
      </c>
      <c r="BD131" s="47">
        <v>225.25790000000001</v>
      </c>
      <c r="BE131" s="47">
        <v>153.82990000000001</v>
      </c>
      <c r="BF131" s="47">
        <v>44.249699999999997</v>
      </c>
      <c r="BG131" s="47">
        <v>317.03890000000001</v>
      </c>
      <c r="BH131" s="47">
        <v>220.41319999999999</v>
      </c>
      <c r="BI131" s="47">
        <v>140.87540000000001</v>
      </c>
      <c r="BJ131" s="47">
        <v>232.92490000000001</v>
      </c>
      <c r="BK131" s="47">
        <v>128.36369999999999</v>
      </c>
      <c r="BL131" s="47">
        <v>34.776699999999998</v>
      </c>
      <c r="BM131" s="47">
        <v>62.048900000000003</v>
      </c>
      <c r="BN131" s="47">
        <v>2.4952000000000001</v>
      </c>
      <c r="BO131" s="47">
        <v>94.330299999999994</v>
      </c>
      <c r="BP131" s="47">
        <v>27.426400000000001</v>
      </c>
      <c r="BQ131" s="47">
        <v>69.399100000000004</v>
      </c>
      <c r="BR131" s="47">
        <v>155.7389</v>
      </c>
      <c r="BS131" s="47">
        <v>104.61239999999999</v>
      </c>
      <c r="BT131" s="47">
        <v>67.169499999999999</v>
      </c>
      <c r="BU131" s="47">
        <v>130.5933</v>
      </c>
    </row>
    <row r="132" spans="1:73">
      <c r="A132" t="s">
        <v>524</v>
      </c>
      <c r="B132" t="s">
        <v>516</v>
      </c>
      <c r="C132" t="s">
        <v>65</v>
      </c>
      <c r="D132">
        <v>61</v>
      </c>
      <c r="F132" s="47">
        <v>16606.755000000001</v>
      </c>
      <c r="G132" s="47">
        <v>7288.2259000000004</v>
      </c>
      <c r="H132" s="47">
        <v>3838.9542999999999</v>
      </c>
      <c r="I132" s="47">
        <v>5479.5748000000003</v>
      </c>
      <c r="J132" s="47">
        <v>7288.2259000000004</v>
      </c>
      <c r="K132" s="47">
        <v>9318.5290999999997</v>
      </c>
      <c r="L132" s="47">
        <v>4159.7448999999997</v>
      </c>
      <c r="M132" s="47">
        <v>12447.0101</v>
      </c>
      <c r="N132" s="47">
        <v>10553.536</v>
      </c>
      <c r="O132" s="47">
        <v>4732.3090000000002</v>
      </c>
      <c r="P132" s="47">
        <v>1320.9099000000001</v>
      </c>
      <c r="Q132" s="47">
        <v>13965.573</v>
      </c>
      <c r="R132" s="47">
        <v>2641.1819</v>
      </c>
      <c r="S132" s="47">
        <v>10498.010700000001</v>
      </c>
      <c r="T132" s="47">
        <v>6108.7443000000003</v>
      </c>
      <c r="U132" s="47">
        <v>7251.3359</v>
      </c>
      <c r="V132" s="47">
        <v>9355.4189999999999</v>
      </c>
      <c r="W132" s="47">
        <v>12597.9246</v>
      </c>
      <c r="X132" s="47">
        <v>4008.8303000000001</v>
      </c>
      <c r="Y132" s="47">
        <v>1002.2553</v>
      </c>
      <c r="Z132" s="47">
        <v>1583.07</v>
      </c>
      <c r="AA132" s="47">
        <v>14021.429599999999</v>
      </c>
      <c r="AB132" s="47">
        <v>2585.3254000000002</v>
      </c>
      <c r="AC132" s="47">
        <v>14021.429599999999</v>
      </c>
      <c r="AD132" s="47">
        <v>1646.4612999999999</v>
      </c>
      <c r="AE132" s="47">
        <v>5604.8747000000003</v>
      </c>
      <c r="AF132" s="47">
        <v>3383.1976</v>
      </c>
      <c r="AG132" s="47">
        <v>3868.1383999999998</v>
      </c>
      <c r="AH132" s="47">
        <v>4530.6246000000001</v>
      </c>
      <c r="AI132" s="47">
        <v>2720.7112999999999</v>
      </c>
      <c r="AJ132" s="47">
        <v>938.86410000000001</v>
      </c>
      <c r="AK132" s="47">
        <v>8416.5548999999992</v>
      </c>
      <c r="AL132" s="47">
        <v>3905.0282999999999</v>
      </c>
      <c r="AM132" s="47">
        <v>5450.3906999999999</v>
      </c>
      <c r="AN132" s="47">
        <v>5967.3860999999997</v>
      </c>
      <c r="AO132" s="47">
        <v>3388.0329999999999</v>
      </c>
      <c r="AP132" s="47">
        <v>5455.0249000000003</v>
      </c>
      <c r="AQ132" s="47">
        <v>7142.8996999999999</v>
      </c>
      <c r="AR132" s="47">
        <v>8107.0902999999998</v>
      </c>
      <c r="AS132" s="47">
        <v>4490.8343999999997</v>
      </c>
      <c r="AT132" s="47">
        <v>1833.2009</v>
      </c>
      <c r="AU132" s="47">
        <v>2175.6293999999998</v>
      </c>
      <c r="AV132" s="47">
        <v>2390.9204</v>
      </c>
      <c r="AW132" s="47">
        <v>1617.9099000000001</v>
      </c>
      <c r="AX132" s="47">
        <v>883.64800000000002</v>
      </c>
      <c r="AY132" s="47">
        <v>1701.6774</v>
      </c>
      <c r="AZ132" s="47">
        <v>1219.7583999999999</v>
      </c>
      <c r="BA132" s="47">
        <v>1365.567</v>
      </c>
      <c r="BB132" s="47">
        <v>6404.5778</v>
      </c>
      <c r="BC132" s="47">
        <v>7616.8517000000002</v>
      </c>
      <c r="BD132" s="47">
        <v>9278.2523000000001</v>
      </c>
      <c r="BE132" s="47">
        <v>4743.1773000000003</v>
      </c>
      <c r="BF132" s="47">
        <v>1565.9668999999999</v>
      </c>
      <c r="BG132" s="47">
        <v>12399.606100000001</v>
      </c>
      <c r="BH132" s="47">
        <v>7153.8110999999999</v>
      </c>
      <c r="BI132" s="47">
        <v>6811.7619000000004</v>
      </c>
      <c r="BJ132" s="47">
        <v>9928.6746999999996</v>
      </c>
      <c r="BK132" s="47">
        <v>4036.8982999999998</v>
      </c>
      <c r="BL132" s="47">
        <v>1019.3585</v>
      </c>
      <c r="BM132" s="47">
        <v>1621.8234</v>
      </c>
      <c r="BN132" s="47">
        <v>134.41480000000001</v>
      </c>
      <c r="BO132" s="47">
        <v>2506.7671999999998</v>
      </c>
      <c r="BP132" s="47">
        <v>569.33600000000001</v>
      </c>
      <c r="BQ132" s="47">
        <v>2071.8458999999998</v>
      </c>
      <c r="BR132" s="47">
        <v>5779.9901</v>
      </c>
      <c r="BS132" s="47">
        <v>4718.0205999999998</v>
      </c>
      <c r="BT132" s="47">
        <v>1508.2357999999999</v>
      </c>
      <c r="BU132" s="47">
        <v>4600.5084999999999</v>
      </c>
    </row>
    <row r="133" spans="1:73">
      <c r="A133" t="s">
        <v>524</v>
      </c>
      <c r="B133" t="s">
        <v>516</v>
      </c>
      <c r="C133" t="s">
        <v>506</v>
      </c>
      <c r="D133">
        <v>62</v>
      </c>
      <c r="F133" s="47">
        <v>7542.1477999999997</v>
      </c>
      <c r="G133" s="47">
        <v>2118.8526000000002</v>
      </c>
      <c r="H133" s="47">
        <v>1868.1491000000001</v>
      </c>
      <c r="I133" s="47">
        <v>3555.1462000000001</v>
      </c>
      <c r="J133" s="47">
        <v>2118.8526000000002</v>
      </c>
      <c r="K133" s="47">
        <v>5423.2951999999996</v>
      </c>
      <c r="L133" s="47">
        <v>892.09519999999998</v>
      </c>
      <c r="M133" s="47">
        <v>6650.0527000000002</v>
      </c>
      <c r="N133" s="47">
        <v>3560.2615000000001</v>
      </c>
      <c r="O133" s="47">
        <v>2814.3485999999998</v>
      </c>
      <c r="P133" s="47">
        <v>1167.5377000000001</v>
      </c>
      <c r="Q133" s="47">
        <v>5453.7993999999999</v>
      </c>
      <c r="R133" s="47">
        <v>2088.3485000000001</v>
      </c>
      <c r="S133" s="47">
        <v>4655.5857999999998</v>
      </c>
      <c r="T133" s="47">
        <v>2886.5621000000001</v>
      </c>
      <c r="U133" s="47">
        <v>3333.2828</v>
      </c>
      <c r="V133" s="47">
        <v>4208.8651</v>
      </c>
      <c r="W133" s="47">
        <v>5349.3014999999996</v>
      </c>
      <c r="X133" s="47">
        <v>2192.8463000000002</v>
      </c>
      <c r="Y133" s="47">
        <v>923.26729999999998</v>
      </c>
      <c r="Z133" s="47">
        <v>757.29079999999999</v>
      </c>
      <c r="AA133" s="47">
        <v>5861.5897000000004</v>
      </c>
      <c r="AB133" s="47">
        <v>1680.5581</v>
      </c>
      <c r="AC133" s="47">
        <v>5861.5897000000004</v>
      </c>
      <c r="AD133" s="47">
        <v>1162.1403</v>
      </c>
      <c r="AE133" s="47">
        <v>2171.1424000000002</v>
      </c>
      <c r="AF133" s="47">
        <v>1035.8992000000001</v>
      </c>
      <c r="AG133" s="47">
        <v>2297.3836000000001</v>
      </c>
      <c r="AH133" s="47">
        <v>1921.0778</v>
      </c>
      <c r="AI133" s="47">
        <v>1412.2049999999999</v>
      </c>
      <c r="AJ133" s="47">
        <v>518.41780000000006</v>
      </c>
      <c r="AK133" s="47">
        <v>3690.4472999999998</v>
      </c>
      <c r="AL133" s="47">
        <v>1082.9534000000001</v>
      </c>
      <c r="AM133" s="47">
        <v>3125.9117000000001</v>
      </c>
      <c r="AN133" s="47">
        <v>2734.5079999999998</v>
      </c>
      <c r="AO133" s="47">
        <v>1474.357</v>
      </c>
      <c r="AP133" s="47">
        <v>1431.2465999999999</v>
      </c>
      <c r="AQ133" s="47">
        <v>3918.0549000000001</v>
      </c>
      <c r="AR133" s="47">
        <v>3438.8114</v>
      </c>
      <c r="AS133" s="47">
        <v>1910.4901</v>
      </c>
      <c r="AT133" s="47">
        <v>687.60599999999999</v>
      </c>
      <c r="AU133" s="47">
        <v>1505.2402999999999</v>
      </c>
      <c r="AV133" s="47">
        <v>1216.7744</v>
      </c>
      <c r="AW133" s="47">
        <v>976.072</v>
      </c>
      <c r="AX133" s="47">
        <v>372.80829999999997</v>
      </c>
      <c r="AY133" s="47">
        <v>1307.7498000000001</v>
      </c>
      <c r="AZ133" s="47">
        <v>838.36360000000002</v>
      </c>
      <c r="BA133" s="47">
        <v>842.19449999999995</v>
      </c>
      <c r="BB133" s="47">
        <v>1746.0443</v>
      </c>
      <c r="BC133" s="47">
        <v>4115.5454</v>
      </c>
      <c r="BD133" s="47">
        <v>3817.2222000000002</v>
      </c>
      <c r="BE133" s="47">
        <v>2044.3676</v>
      </c>
      <c r="BF133" s="47">
        <v>736.42100000000005</v>
      </c>
      <c r="BG133" s="47">
        <v>4717.3783999999996</v>
      </c>
      <c r="BH133" s="47">
        <v>2027.1119000000001</v>
      </c>
      <c r="BI133" s="47">
        <v>3426.6875</v>
      </c>
      <c r="BJ133" s="47">
        <v>4067.2548999999999</v>
      </c>
      <c r="BK133" s="47">
        <v>1386.5444</v>
      </c>
      <c r="BL133" s="47">
        <v>944.13710000000003</v>
      </c>
      <c r="BM133" s="47">
        <v>1144.2113999999999</v>
      </c>
      <c r="BN133" s="47">
        <v>91.740700000000004</v>
      </c>
      <c r="BO133" s="47">
        <v>1996.6077</v>
      </c>
      <c r="BP133" s="47">
        <v>588.33079999999995</v>
      </c>
      <c r="BQ133" s="47">
        <v>1500.0175999999999</v>
      </c>
      <c r="BR133" s="47">
        <v>1766.9816000000001</v>
      </c>
      <c r="BS133" s="47">
        <v>2888.6042000000002</v>
      </c>
      <c r="BT133" s="47">
        <v>351.87099999999998</v>
      </c>
      <c r="BU133" s="47">
        <v>2534.6911</v>
      </c>
    </row>
    <row r="134" spans="1:73">
      <c r="A134" t="s">
        <v>524</v>
      </c>
      <c r="B134" t="s">
        <v>516</v>
      </c>
      <c r="C134" t="s">
        <v>507</v>
      </c>
      <c r="D134">
        <v>63</v>
      </c>
      <c r="F134" s="47">
        <v>17053.8832</v>
      </c>
      <c r="G134" s="47">
        <v>5906.3406000000004</v>
      </c>
      <c r="H134" s="47">
        <v>4442.4071000000004</v>
      </c>
      <c r="I134" s="47">
        <v>6705.1355999999996</v>
      </c>
      <c r="J134" s="47">
        <v>5906.3406000000004</v>
      </c>
      <c r="K134" s="47">
        <v>11147.5427</v>
      </c>
      <c r="L134" s="47">
        <v>1295.0220999999999</v>
      </c>
      <c r="M134" s="47">
        <v>15758.861199999999</v>
      </c>
      <c r="N134" s="47">
        <v>7188.0361000000003</v>
      </c>
      <c r="O134" s="47">
        <v>7226.1275999999998</v>
      </c>
      <c r="P134" s="47">
        <v>2639.7195000000002</v>
      </c>
      <c r="Q134" s="47">
        <v>12024.866900000001</v>
      </c>
      <c r="R134" s="47">
        <v>5029.0163000000002</v>
      </c>
      <c r="S134" s="47">
        <v>8010.9997000000003</v>
      </c>
      <c r="T134" s="47">
        <v>9042.8834999999999</v>
      </c>
      <c r="U134" s="47">
        <v>10314.030000000001</v>
      </c>
      <c r="V134" s="47">
        <v>6739.8531999999996</v>
      </c>
      <c r="W134" s="47">
        <v>10556.265600000001</v>
      </c>
      <c r="X134" s="47">
        <v>6497.6175999999996</v>
      </c>
      <c r="Y134" s="47">
        <v>1765.8344</v>
      </c>
      <c r="Z134" s="47">
        <v>2542.8148999999999</v>
      </c>
      <c r="AA134" s="47">
        <v>12745.233899999999</v>
      </c>
      <c r="AB134" s="47">
        <v>4308.6493</v>
      </c>
      <c r="AC134" s="47">
        <v>12745.233899999999</v>
      </c>
      <c r="AD134" s="47">
        <v>3141.3137000000002</v>
      </c>
      <c r="AE134" s="47">
        <v>7172.7163</v>
      </c>
      <c r="AF134" s="47">
        <v>3568.3919000000001</v>
      </c>
      <c r="AG134" s="47">
        <v>6745.6381000000001</v>
      </c>
      <c r="AH134" s="47">
        <v>4438.2340000000004</v>
      </c>
      <c r="AI134" s="47">
        <v>5875.7960000000003</v>
      </c>
      <c r="AJ134" s="47">
        <v>1167.3356000000001</v>
      </c>
      <c r="AK134" s="47">
        <v>5572.5176000000001</v>
      </c>
      <c r="AL134" s="47">
        <v>2337.9486999999999</v>
      </c>
      <c r="AM134" s="47">
        <v>4401.9044999999996</v>
      </c>
      <c r="AN134" s="47">
        <v>3572.7656999999999</v>
      </c>
      <c r="AO134" s="47">
        <v>3167.0875000000001</v>
      </c>
      <c r="AP134" s="47">
        <v>3687.5396000000001</v>
      </c>
      <c r="AQ134" s="47">
        <v>6868.7259999999997</v>
      </c>
      <c r="AR134" s="47">
        <v>5483.0102999999999</v>
      </c>
      <c r="AS134" s="47">
        <v>5073.2551999999996</v>
      </c>
      <c r="AT134" s="47">
        <v>2218.8009999999999</v>
      </c>
      <c r="AU134" s="47">
        <v>4278.8167000000003</v>
      </c>
      <c r="AV134" s="47">
        <v>2527.9893999999999</v>
      </c>
      <c r="AW134" s="47">
        <v>3969.6282999999999</v>
      </c>
      <c r="AX134" s="47">
        <v>1399.7093</v>
      </c>
      <c r="AY134" s="47">
        <v>2908.94</v>
      </c>
      <c r="AZ134" s="47">
        <v>1473.6171999999999</v>
      </c>
      <c r="BA134" s="47">
        <v>2835.0320999999999</v>
      </c>
      <c r="BB134" s="47">
        <v>4506.6313</v>
      </c>
      <c r="BC134" s="47">
        <v>8238.6026999999995</v>
      </c>
      <c r="BD134" s="47">
        <v>6537.3824999999997</v>
      </c>
      <c r="BE134" s="47">
        <v>6207.8513999999996</v>
      </c>
      <c r="BF134" s="47">
        <v>2395.1395000000002</v>
      </c>
      <c r="BG134" s="47">
        <v>9629.7273999999998</v>
      </c>
      <c r="BH134" s="47">
        <v>5646.4129999999996</v>
      </c>
      <c r="BI134" s="47">
        <v>6378.4539000000004</v>
      </c>
      <c r="BJ134" s="47">
        <v>6897.5291999999999</v>
      </c>
      <c r="BK134" s="47">
        <v>5127.3377</v>
      </c>
      <c r="BL134" s="47">
        <v>1913.5098</v>
      </c>
      <c r="BM134" s="47">
        <v>3115.5065</v>
      </c>
      <c r="BN134" s="47">
        <v>259.92750000000001</v>
      </c>
      <c r="BO134" s="47">
        <v>4769.0888000000004</v>
      </c>
      <c r="BP134" s="47">
        <v>1113.4704999999999</v>
      </c>
      <c r="BQ134" s="47">
        <v>3915.5457999999999</v>
      </c>
      <c r="BR134" s="47">
        <v>3804.6424999999999</v>
      </c>
      <c r="BS134" s="47">
        <v>4206.3572000000004</v>
      </c>
      <c r="BT134" s="47">
        <v>2101.6979999999999</v>
      </c>
      <c r="BU134" s="47">
        <v>6941.1854000000003</v>
      </c>
    </row>
    <row r="135" spans="1:73">
      <c r="A135" t="s">
        <v>524</v>
      </c>
      <c r="B135" t="s">
        <v>517</v>
      </c>
      <c r="C135" t="s">
        <v>0</v>
      </c>
      <c r="D135">
        <v>64</v>
      </c>
      <c r="F135" s="47">
        <v>49678.383300000001</v>
      </c>
      <c r="G135" s="47">
        <v>18868.652099999999</v>
      </c>
      <c r="H135" s="47">
        <v>13346.004000000001</v>
      </c>
      <c r="I135" s="47">
        <v>17463.7271</v>
      </c>
      <c r="J135" s="47">
        <v>18868.652099999999</v>
      </c>
      <c r="K135" s="47">
        <v>30809.731199999998</v>
      </c>
      <c r="L135" s="47">
        <v>3119.1118000000001</v>
      </c>
      <c r="M135" s="47">
        <v>46559.271500000003</v>
      </c>
      <c r="N135" s="47">
        <v>19381.953600000001</v>
      </c>
      <c r="O135" s="47">
        <v>19567.393700000001</v>
      </c>
      <c r="P135" s="47">
        <v>10729.036</v>
      </c>
      <c r="Q135" s="47">
        <v>31647.8472</v>
      </c>
      <c r="R135" s="47">
        <v>18030.536100000001</v>
      </c>
      <c r="S135" s="47">
        <v>30490.9467</v>
      </c>
      <c r="T135" s="47">
        <v>19187.436600000001</v>
      </c>
      <c r="U135" s="47">
        <v>26038.071800000002</v>
      </c>
      <c r="V135" s="47">
        <v>23640.3115</v>
      </c>
      <c r="W135" s="47">
        <v>25687.146000000001</v>
      </c>
      <c r="X135" s="47">
        <v>23991.237300000001</v>
      </c>
      <c r="Y135" s="47">
        <v>16282.379300000001</v>
      </c>
      <c r="Z135" s="47">
        <v>7408.6171999999997</v>
      </c>
      <c r="AA135" s="47">
        <v>25987.386900000001</v>
      </c>
      <c r="AB135" s="47">
        <v>23690.9964</v>
      </c>
      <c r="AC135" s="47">
        <v>25987.386900000001</v>
      </c>
      <c r="AD135" s="47">
        <v>15435.3477</v>
      </c>
      <c r="AE135" s="47">
        <v>10602.724099999999</v>
      </c>
      <c r="AF135" s="47">
        <v>10575.26</v>
      </c>
      <c r="AG135" s="47">
        <v>15462.8117</v>
      </c>
      <c r="AH135" s="47">
        <v>15218.578799999999</v>
      </c>
      <c r="AI135" s="47">
        <v>10819.493</v>
      </c>
      <c r="AJ135" s="47">
        <v>8255.6486999999997</v>
      </c>
      <c r="AK135" s="47">
        <v>15384.6628</v>
      </c>
      <c r="AL135" s="47">
        <v>8293.3920999999991</v>
      </c>
      <c r="AM135" s="47">
        <v>15346.919400000001</v>
      </c>
      <c r="AN135" s="47">
        <v>15272.367899999999</v>
      </c>
      <c r="AO135" s="47">
        <v>8367.9436000000005</v>
      </c>
      <c r="AP135" s="47">
        <v>9549.5642000000007</v>
      </c>
      <c r="AQ135" s="47">
        <v>16137.5818</v>
      </c>
      <c r="AR135" s="47">
        <v>16317.011500000001</v>
      </c>
      <c r="AS135" s="47">
        <v>9370.1345000000001</v>
      </c>
      <c r="AT135" s="47">
        <v>9319.0879000000004</v>
      </c>
      <c r="AU135" s="47">
        <v>14672.1494</v>
      </c>
      <c r="AV135" s="47">
        <v>14173.9352</v>
      </c>
      <c r="AW135" s="47">
        <v>9817.3021000000008</v>
      </c>
      <c r="AX135" s="47">
        <v>8176.1536999999998</v>
      </c>
      <c r="AY135" s="47">
        <v>15514.842699999999</v>
      </c>
      <c r="AZ135" s="47">
        <v>13601.143700000001</v>
      </c>
      <c r="BA135" s="47">
        <v>10089.852800000001</v>
      </c>
      <c r="BB135" s="47">
        <v>10692.4984</v>
      </c>
      <c r="BC135" s="47">
        <v>15294.888499999999</v>
      </c>
      <c r="BD135" s="47">
        <v>16889.803</v>
      </c>
      <c r="BE135" s="47">
        <v>9097.5838999999996</v>
      </c>
      <c r="BF135" s="47">
        <v>11751.8714</v>
      </c>
      <c r="BG135" s="47">
        <v>19895.9758</v>
      </c>
      <c r="BH135" s="47">
        <v>17432.456600000001</v>
      </c>
      <c r="BI135" s="47">
        <v>14215.390600000001</v>
      </c>
      <c r="BJ135" s="47">
        <v>24335.630099999998</v>
      </c>
      <c r="BK135" s="47">
        <v>7312.2169999999996</v>
      </c>
      <c r="BL135" s="47">
        <v>11939.125099999999</v>
      </c>
      <c r="BM135" s="47">
        <v>6091.4110000000001</v>
      </c>
      <c r="BN135" s="47">
        <v>1436.1956</v>
      </c>
      <c r="BO135" s="47">
        <v>16594.3406</v>
      </c>
      <c r="BP135" s="47">
        <v>6155.3164999999999</v>
      </c>
      <c r="BQ135" s="47">
        <v>11875.2196</v>
      </c>
      <c r="BR135" s="47">
        <v>15571.4403</v>
      </c>
      <c r="BS135" s="47">
        <v>14919.5064</v>
      </c>
      <c r="BT135" s="47">
        <v>3297.2118999999998</v>
      </c>
      <c r="BU135" s="47">
        <v>15890.2248</v>
      </c>
    </row>
    <row r="136" spans="1:73">
      <c r="A136" t="s">
        <v>524</v>
      </c>
      <c r="B136" t="s">
        <v>517</v>
      </c>
      <c r="C136" t="s">
        <v>1</v>
      </c>
      <c r="D136">
        <v>65</v>
      </c>
      <c r="F136" s="47">
        <v>21435.875199999999</v>
      </c>
      <c r="G136" s="47">
        <v>4631.3132999999998</v>
      </c>
      <c r="H136" s="47">
        <v>6185.0645999999997</v>
      </c>
      <c r="I136" s="47">
        <v>10619.4974</v>
      </c>
      <c r="J136" s="47">
        <v>4631.3132999999998</v>
      </c>
      <c r="K136" s="47">
        <v>16804.562000000002</v>
      </c>
      <c r="L136" s="47">
        <v>201.14500000000001</v>
      </c>
      <c r="M136" s="47">
        <v>21234.730200000002</v>
      </c>
      <c r="N136" s="47">
        <v>5493.8432000000003</v>
      </c>
      <c r="O136" s="47">
        <v>11110.360199999999</v>
      </c>
      <c r="P136" s="47">
        <v>4831.6719000000003</v>
      </c>
      <c r="Q136" s="47">
        <v>12584.2245</v>
      </c>
      <c r="R136" s="47">
        <v>8851.6507000000001</v>
      </c>
      <c r="S136" s="47">
        <v>9759.3453000000009</v>
      </c>
      <c r="T136" s="47">
        <v>11676.53</v>
      </c>
      <c r="U136" s="47">
        <v>11273.065500000001</v>
      </c>
      <c r="V136" s="47">
        <v>10162.8097</v>
      </c>
      <c r="W136" s="47">
        <v>11407.076999999999</v>
      </c>
      <c r="X136" s="47">
        <v>10028.798199999999</v>
      </c>
      <c r="Y136" s="47">
        <v>3029.7219</v>
      </c>
      <c r="Z136" s="47">
        <v>1863.0369000000001</v>
      </c>
      <c r="AA136" s="47">
        <v>16543.116399999999</v>
      </c>
      <c r="AB136" s="47">
        <v>4892.7587999999996</v>
      </c>
      <c r="AC136" s="47">
        <v>16543.116399999999</v>
      </c>
      <c r="AD136" s="47">
        <v>3502.0493999999999</v>
      </c>
      <c r="AE136" s="47">
        <v>7771.0160999999998</v>
      </c>
      <c r="AF136" s="47">
        <v>2667.7231000000002</v>
      </c>
      <c r="AG136" s="47">
        <v>8605.3423999999995</v>
      </c>
      <c r="AH136" s="47">
        <v>4944.9982</v>
      </c>
      <c r="AI136" s="47">
        <v>6328.0672999999997</v>
      </c>
      <c r="AJ136" s="47">
        <v>1390.7094</v>
      </c>
      <c r="AK136" s="47">
        <v>8772.1003000000001</v>
      </c>
      <c r="AL136" s="47">
        <v>1963.5900999999999</v>
      </c>
      <c r="AM136" s="47">
        <v>8199.2196000000004</v>
      </c>
      <c r="AN136" s="47">
        <v>4814.3471</v>
      </c>
      <c r="AO136" s="47">
        <v>5348.4625999999998</v>
      </c>
      <c r="AP136" s="47">
        <v>2275.9856</v>
      </c>
      <c r="AQ136" s="47">
        <v>9131.0915000000005</v>
      </c>
      <c r="AR136" s="47">
        <v>5357.4584000000004</v>
      </c>
      <c r="AS136" s="47">
        <v>6049.6185999999998</v>
      </c>
      <c r="AT136" s="47">
        <v>2355.3276999999998</v>
      </c>
      <c r="AU136" s="47">
        <v>7673.4705000000004</v>
      </c>
      <c r="AV136" s="47">
        <v>4401.8868000000002</v>
      </c>
      <c r="AW136" s="47">
        <v>5626.9114</v>
      </c>
      <c r="AX136" s="47">
        <v>1235.6369</v>
      </c>
      <c r="AY136" s="47">
        <v>3657.1219000000001</v>
      </c>
      <c r="AZ136" s="47">
        <v>1835.3051</v>
      </c>
      <c r="BA136" s="47">
        <v>3057.4537999999998</v>
      </c>
      <c r="BB136" s="47">
        <v>3395.6763000000001</v>
      </c>
      <c r="BC136" s="47">
        <v>13147.4401</v>
      </c>
      <c r="BD136" s="47">
        <v>7924.0402000000004</v>
      </c>
      <c r="BE136" s="47">
        <v>8619.0761999999995</v>
      </c>
      <c r="BF136" s="47">
        <v>2256.8449999999998</v>
      </c>
      <c r="BG136" s="47">
        <v>10327.3796</v>
      </c>
      <c r="BH136" s="47">
        <v>4273.7134999999998</v>
      </c>
      <c r="BI136" s="47">
        <v>8310.5110999999997</v>
      </c>
      <c r="BJ136" s="47">
        <v>7335.8428999999996</v>
      </c>
      <c r="BK136" s="47">
        <v>5248.3816999999999</v>
      </c>
      <c r="BL136" s="47">
        <v>2635.9139</v>
      </c>
      <c r="BM136" s="47">
        <v>6215.7367999999997</v>
      </c>
      <c r="BN136" s="47">
        <v>357.59980000000002</v>
      </c>
      <c r="BO136" s="47">
        <v>8494.0509000000002</v>
      </c>
      <c r="BP136" s="47">
        <v>2423.5023999999999</v>
      </c>
      <c r="BQ136" s="47">
        <v>6428.1482999999998</v>
      </c>
      <c r="BR136" s="47">
        <v>3278.1929</v>
      </c>
      <c r="BS136" s="47">
        <v>6481.1523999999999</v>
      </c>
      <c r="BT136" s="47">
        <v>1353.1203</v>
      </c>
      <c r="BU136" s="47">
        <v>10323.409600000001</v>
      </c>
    </row>
    <row r="137" spans="1:73">
      <c r="A137" t="s">
        <v>524</v>
      </c>
      <c r="B137" t="s">
        <v>517</v>
      </c>
      <c r="C137" t="s">
        <v>505</v>
      </c>
      <c r="D137">
        <v>66</v>
      </c>
      <c r="F137" s="47">
        <v>36445.312299999998</v>
      </c>
      <c r="G137" s="47">
        <v>13242.9275</v>
      </c>
      <c r="H137" s="47">
        <v>9833.3088000000007</v>
      </c>
      <c r="I137" s="47">
        <v>13369.075999999999</v>
      </c>
      <c r="J137" s="47">
        <v>13242.9275</v>
      </c>
      <c r="K137" s="47">
        <v>23202.384900000001</v>
      </c>
      <c r="L137" s="47">
        <v>2116.7734</v>
      </c>
      <c r="M137" s="47">
        <v>34328.5389</v>
      </c>
      <c r="N137" s="47">
        <v>11322.2492</v>
      </c>
      <c r="O137" s="47">
        <v>14091.547399999999</v>
      </c>
      <c r="P137" s="47">
        <v>11031.515799999999</v>
      </c>
      <c r="Q137" s="47">
        <v>19683.155900000002</v>
      </c>
      <c r="R137" s="47">
        <v>16762.156500000001</v>
      </c>
      <c r="S137" s="47">
        <v>21513.456900000001</v>
      </c>
      <c r="T137" s="47">
        <v>14931.8554</v>
      </c>
      <c r="U137" s="47">
        <v>20342.8243</v>
      </c>
      <c r="V137" s="47">
        <v>16102.487999999999</v>
      </c>
      <c r="W137" s="47">
        <v>14283.4563</v>
      </c>
      <c r="X137" s="47">
        <v>22161.856100000001</v>
      </c>
      <c r="Y137" s="47">
        <v>16220.6131</v>
      </c>
      <c r="Z137" s="47">
        <v>6360.7718999999997</v>
      </c>
      <c r="AA137" s="47">
        <v>13863.927299999999</v>
      </c>
      <c r="AB137" s="47">
        <v>22581.384999999998</v>
      </c>
      <c r="AC137" s="47">
        <v>13863.927299999999</v>
      </c>
      <c r="AD137" s="47">
        <v>14561.2034</v>
      </c>
      <c r="AE137" s="47">
        <v>5781.6208999999999</v>
      </c>
      <c r="AF137" s="47">
        <v>7323.7208000000001</v>
      </c>
      <c r="AG137" s="47">
        <v>13019.103499999999</v>
      </c>
      <c r="AH137" s="47">
        <v>11214.114799999999</v>
      </c>
      <c r="AI137" s="47">
        <v>9128.7095000000008</v>
      </c>
      <c r="AJ137" s="47">
        <v>8020.1815999999999</v>
      </c>
      <c r="AK137" s="47">
        <v>8082.3064000000004</v>
      </c>
      <c r="AL137" s="47">
        <v>5919.2066999999997</v>
      </c>
      <c r="AM137" s="47">
        <v>10183.2814</v>
      </c>
      <c r="AN137" s="47">
        <v>10299.3421</v>
      </c>
      <c r="AO137" s="47">
        <v>5803.1459000000004</v>
      </c>
      <c r="AP137" s="47">
        <v>5823.7365</v>
      </c>
      <c r="AQ137" s="47">
        <v>8459.7198000000008</v>
      </c>
      <c r="AR137" s="47">
        <v>9127.4436000000005</v>
      </c>
      <c r="AS137" s="47">
        <v>5156.0127000000002</v>
      </c>
      <c r="AT137" s="47">
        <v>7419.1909999999998</v>
      </c>
      <c r="AU137" s="47">
        <v>14742.6651</v>
      </c>
      <c r="AV137" s="47">
        <v>12386.013300000001</v>
      </c>
      <c r="AW137" s="47">
        <v>9775.8426999999992</v>
      </c>
      <c r="AX137" s="47">
        <v>7232.6531999999997</v>
      </c>
      <c r="AY137" s="47">
        <v>15348.7318</v>
      </c>
      <c r="AZ137" s="47">
        <v>12467.0124</v>
      </c>
      <c r="BA137" s="47">
        <v>10114.372600000001</v>
      </c>
      <c r="BB137" s="47">
        <v>6010.2743</v>
      </c>
      <c r="BC137" s="47">
        <v>7853.6530000000002</v>
      </c>
      <c r="BD137" s="47">
        <v>9046.4444999999996</v>
      </c>
      <c r="BE137" s="47">
        <v>4817.4827999999998</v>
      </c>
      <c r="BF137" s="47">
        <v>9327.6561999999994</v>
      </c>
      <c r="BG137" s="47">
        <v>10355.4997</v>
      </c>
      <c r="BH137" s="47">
        <v>11700.329100000001</v>
      </c>
      <c r="BI137" s="47">
        <v>7982.8267999999998</v>
      </c>
      <c r="BJ137" s="47">
        <v>15538.8501</v>
      </c>
      <c r="BK137" s="47">
        <v>4144.3056999999999</v>
      </c>
      <c r="BL137" s="47">
        <v>13253.728800000001</v>
      </c>
      <c r="BM137" s="47">
        <v>3508.4276</v>
      </c>
      <c r="BN137" s="47">
        <v>1542.5984000000001</v>
      </c>
      <c r="BO137" s="47">
        <v>15219.5581</v>
      </c>
      <c r="BP137" s="47">
        <v>5974.6067999999996</v>
      </c>
      <c r="BQ137" s="47">
        <v>10787.5496</v>
      </c>
      <c r="BR137" s="47">
        <v>10903.8305</v>
      </c>
      <c r="BS137" s="47">
        <v>10609.6265</v>
      </c>
      <c r="BT137" s="47">
        <v>2339.0970000000002</v>
      </c>
      <c r="BU137" s="47">
        <v>12592.758400000001</v>
      </c>
    </row>
    <row r="138" spans="1:73">
      <c r="A138" t="s">
        <v>524</v>
      </c>
      <c r="B138" t="s">
        <v>517</v>
      </c>
      <c r="C138" t="s">
        <v>74</v>
      </c>
      <c r="D138">
        <v>67</v>
      </c>
      <c r="F138" s="47">
        <v>2806.2040000000002</v>
      </c>
      <c r="G138" s="47">
        <v>675.14729999999997</v>
      </c>
      <c r="H138" s="47">
        <v>713.70029999999997</v>
      </c>
      <c r="I138" s="47">
        <v>1417.3562999999999</v>
      </c>
      <c r="J138" s="47">
        <v>675.14729999999997</v>
      </c>
      <c r="K138" s="47">
        <v>2131.0567000000001</v>
      </c>
      <c r="L138" s="47">
        <v>173.084</v>
      </c>
      <c r="M138" s="47">
        <v>2633.12</v>
      </c>
      <c r="N138" s="47">
        <v>626.17610000000002</v>
      </c>
      <c r="O138" s="47">
        <v>1091.4649999999999</v>
      </c>
      <c r="P138" s="47">
        <v>1088.5627999999999</v>
      </c>
      <c r="Q138" s="47">
        <v>1231.4537</v>
      </c>
      <c r="R138" s="47">
        <v>1574.7501999999999</v>
      </c>
      <c r="S138" s="47">
        <v>1442.5491</v>
      </c>
      <c r="T138" s="47">
        <v>1363.6548</v>
      </c>
      <c r="U138" s="47">
        <v>1257.5537999999999</v>
      </c>
      <c r="V138" s="47">
        <v>1548.6501000000001</v>
      </c>
      <c r="W138" s="47">
        <v>1269.6357</v>
      </c>
      <c r="X138" s="47">
        <v>1536.5681999999999</v>
      </c>
      <c r="Y138" s="47">
        <v>1256.3521000000001</v>
      </c>
      <c r="Z138" s="47">
        <v>363.24990000000003</v>
      </c>
      <c r="AA138" s="47">
        <v>1186.6018999999999</v>
      </c>
      <c r="AB138" s="47">
        <v>1619.6020000000001</v>
      </c>
      <c r="AC138" s="47">
        <v>1186.6018999999999</v>
      </c>
      <c r="AD138" s="47">
        <v>870.42610000000002</v>
      </c>
      <c r="AE138" s="47">
        <v>387.12779999999998</v>
      </c>
      <c r="AF138" s="47">
        <v>308.02429999999998</v>
      </c>
      <c r="AG138" s="47">
        <v>949.52949999999998</v>
      </c>
      <c r="AH138" s="47">
        <v>568.24570000000006</v>
      </c>
      <c r="AI138" s="47">
        <v>689.30820000000006</v>
      </c>
      <c r="AJ138" s="47">
        <v>749.17600000000004</v>
      </c>
      <c r="AK138" s="47">
        <v>799.4742</v>
      </c>
      <c r="AL138" s="47">
        <v>367.12290000000002</v>
      </c>
      <c r="AM138" s="47">
        <v>1181.5272</v>
      </c>
      <c r="AN138" s="47">
        <v>874.30349999999999</v>
      </c>
      <c r="AO138" s="47">
        <v>674.34659999999997</v>
      </c>
      <c r="AP138" s="47">
        <v>375.14</v>
      </c>
      <c r="AQ138" s="47">
        <v>894.49570000000006</v>
      </c>
      <c r="AR138" s="47">
        <v>729.71199999999999</v>
      </c>
      <c r="AS138" s="47">
        <v>539.92370000000005</v>
      </c>
      <c r="AT138" s="47">
        <v>300.00720000000001</v>
      </c>
      <c r="AU138" s="47">
        <v>1236.5609999999999</v>
      </c>
      <c r="AV138" s="47">
        <v>712.83709999999996</v>
      </c>
      <c r="AW138" s="47">
        <v>823.73109999999997</v>
      </c>
      <c r="AX138" s="47">
        <v>291.15010000000001</v>
      </c>
      <c r="AY138" s="47">
        <v>1328.4519</v>
      </c>
      <c r="AZ138" s="47">
        <v>743.79930000000002</v>
      </c>
      <c r="BA138" s="47">
        <v>875.80269999999996</v>
      </c>
      <c r="BB138" s="47">
        <v>383.99720000000002</v>
      </c>
      <c r="BC138" s="47">
        <v>802.60479999999995</v>
      </c>
      <c r="BD138" s="47">
        <v>698.74980000000005</v>
      </c>
      <c r="BE138" s="47">
        <v>487.85210000000001</v>
      </c>
      <c r="BF138" s="47">
        <v>436.79629999999997</v>
      </c>
      <c r="BG138" s="47">
        <v>794.65740000000005</v>
      </c>
      <c r="BH138" s="47">
        <v>584.09820000000002</v>
      </c>
      <c r="BI138" s="47">
        <v>647.35550000000001</v>
      </c>
      <c r="BJ138" s="47">
        <v>879.23500000000001</v>
      </c>
      <c r="BK138" s="47">
        <v>352.21870000000001</v>
      </c>
      <c r="BL138" s="47">
        <v>1182.8056999999999</v>
      </c>
      <c r="BM138" s="47">
        <v>391.94450000000001</v>
      </c>
      <c r="BN138" s="47">
        <v>91.049000000000007</v>
      </c>
      <c r="BO138" s="47">
        <v>1483.7012</v>
      </c>
      <c r="BP138" s="47">
        <v>563.31410000000005</v>
      </c>
      <c r="BQ138" s="47">
        <v>1011.4361</v>
      </c>
      <c r="BR138" s="47">
        <v>520.80449999999996</v>
      </c>
      <c r="BS138" s="47">
        <v>921.74459999999999</v>
      </c>
      <c r="BT138" s="47">
        <v>154.34270000000001</v>
      </c>
      <c r="BU138" s="47">
        <v>1209.3121000000001</v>
      </c>
    </row>
    <row r="139" spans="1:73">
      <c r="A139" t="s">
        <v>524</v>
      </c>
      <c r="B139" t="s">
        <v>517</v>
      </c>
      <c r="C139" t="s">
        <v>65</v>
      </c>
      <c r="D139">
        <v>68</v>
      </c>
      <c r="F139" s="47">
        <v>28644.368200000001</v>
      </c>
      <c r="G139" s="47">
        <v>12812.1332</v>
      </c>
      <c r="H139" s="47">
        <v>6619.7579999999998</v>
      </c>
      <c r="I139" s="47">
        <v>9212.4770000000008</v>
      </c>
      <c r="J139" s="47">
        <v>12812.1332</v>
      </c>
      <c r="K139" s="47">
        <v>15832.235000000001</v>
      </c>
      <c r="L139" s="47">
        <v>6690.0699000000004</v>
      </c>
      <c r="M139" s="47">
        <v>21954.298299999999</v>
      </c>
      <c r="N139" s="47">
        <v>16573.7117</v>
      </c>
      <c r="O139" s="47">
        <v>8798.9583000000002</v>
      </c>
      <c r="P139" s="47">
        <v>3271.6981999999998</v>
      </c>
      <c r="Q139" s="47">
        <v>22529.342700000001</v>
      </c>
      <c r="R139" s="47">
        <v>6115.0254999999997</v>
      </c>
      <c r="S139" s="47">
        <v>18708.963100000001</v>
      </c>
      <c r="T139" s="47">
        <v>9935.4050999999999</v>
      </c>
      <c r="U139" s="47">
        <v>11466.9535</v>
      </c>
      <c r="V139" s="47">
        <v>17177.414700000001</v>
      </c>
      <c r="W139" s="47">
        <v>18647.039000000001</v>
      </c>
      <c r="X139" s="47">
        <v>9997.3292000000001</v>
      </c>
      <c r="Y139" s="47">
        <v>3754.6179999999999</v>
      </c>
      <c r="Z139" s="47">
        <v>3207.5738000000001</v>
      </c>
      <c r="AA139" s="47">
        <v>21682.1764</v>
      </c>
      <c r="AB139" s="47">
        <v>6962.1917999999996</v>
      </c>
      <c r="AC139" s="47">
        <v>21682.1764</v>
      </c>
      <c r="AD139" s="47">
        <v>4021.8027999999999</v>
      </c>
      <c r="AE139" s="47">
        <v>7445.1507000000001</v>
      </c>
      <c r="AF139" s="47">
        <v>5333.3879999999999</v>
      </c>
      <c r="AG139" s="47">
        <v>6133.5654999999997</v>
      </c>
      <c r="AH139" s="47">
        <v>7204.5542999999998</v>
      </c>
      <c r="AI139" s="47">
        <v>4262.3990999999996</v>
      </c>
      <c r="AJ139" s="47">
        <v>2940.3890000000001</v>
      </c>
      <c r="AK139" s="47">
        <v>14237.0257</v>
      </c>
      <c r="AL139" s="47">
        <v>7478.7452000000003</v>
      </c>
      <c r="AM139" s="47">
        <v>9698.6695</v>
      </c>
      <c r="AN139" s="47">
        <v>11504.408799999999</v>
      </c>
      <c r="AO139" s="47">
        <v>5673.0059000000001</v>
      </c>
      <c r="AP139" s="47">
        <v>8264.4138999999996</v>
      </c>
      <c r="AQ139" s="47">
        <v>10382.625099999999</v>
      </c>
      <c r="AR139" s="47">
        <v>12515.721100000001</v>
      </c>
      <c r="AS139" s="47">
        <v>6131.3180000000002</v>
      </c>
      <c r="AT139" s="47">
        <v>4547.7192999999997</v>
      </c>
      <c r="AU139" s="47">
        <v>5449.6099000000004</v>
      </c>
      <c r="AV139" s="47">
        <v>6193.2421000000004</v>
      </c>
      <c r="AW139" s="47">
        <v>3804.0871000000002</v>
      </c>
      <c r="AX139" s="47">
        <v>2871.7619</v>
      </c>
      <c r="AY139" s="47">
        <v>4090.4299000000001</v>
      </c>
      <c r="AZ139" s="47">
        <v>3977.5198</v>
      </c>
      <c r="BA139" s="47">
        <v>2984.672</v>
      </c>
      <c r="BB139" s="47">
        <v>9940.3713000000007</v>
      </c>
      <c r="BC139" s="47">
        <v>11741.8051</v>
      </c>
      <c r="BD139" s="47">
        <v>14731.4434</v>
      </c>
      <c r="BE139" s="47">
        <v>6950.7330000000002</v>
      </c>
      <c r="BF139" s="47">
        <v>4101.0675000000001</v>
      </c>
      <c r="BG139" s="47">
        <v>18428.2752</v>
      </c>
      <c r="BH139" s="47">
        <v>12416.9336</v>
      </c>
      <c r="BI139" s="47">
        <v>10112.409100000001</v>
      </c>
      <c r="BJ139" s="47">
        <v>17035.418600000001</v>
      </c>
      <c r="BK139" s="47">
        <v>5493.9241000000002</v>
      </c>
      <c r="BL139" s="47">
        <v>2861.1242999999999</v>
      </c>
      <c r="BM139" s="47">
        <v>3253.9011999999998</v>
      </c>
      <c r="BN139" s="47">
        <v>395.19959999999998</v>
      </c>
      <c r="BO139" s="47">
        <v>5719.8258999999998</v>
      </c>
      <c r="BP139" s="47">
        <v>1673.5445</v>
      </c>
      <c r="BQ139" s="47">
        <v>4441.4809999999998</v>
      </c>
      <c r="BR139" s="47">
        <v>10736.070900000001</v>
      </c>
      <c r="BS139" s="47">
        <v>7972.8922000000002</v>
      </c>
      <c r="BT139" s="47">
        <v>2076.0623000000001</v>
      </c>
      <c r="BU139" s="47">
        <v>7859.3428000000004</v>
      </c>
    </row>
    <row r="140" spans="1:73">
      <c r="A140" t="s">
        <v>524</v>
      </c>
      <c r="B140" t="s">
        <v>517</v>
      </c>
      <c r="C140" t="s">
        <v>506</v>
      </c>
      <c r="D140">
        <v>69</v>
      </c>
      <c r="F140" s="47">
        <v>15922.653200000001</v>
      </c>
      <c r="G140" s="47">
        <v>4843.7519000000002</v>
      </c>
      <c r="H140" s="47">
        <v>3851.6358</v>
      </c>
      <c r="I140" s="47">
        <v>7227.2655999999997</v>
      </c>
      <c r="J140" s="47">
        <v>4843.7519000000002</v>
      </c>
      <c r="K140" s="47">
        <v>11078.9013</v>
      </c>
      <c r="L140" s="47">
        <v>1621.6551999999999</v>
      </c>
      <c r="M140" s="47">
        <v>14300.998</v>
      </c>
      <c r="N140" s="47">
        <v>6482.4939000000004</v>
      </c>
      <c r="O140" s="47">
        <v>5785.3536000000004</v>
      </c>
      <c r="P140" s="47">
        <v>3654.8056999999999</v>
      </c>
      <c r="Q140" s="47">
        <v>10133.1265</v>
      </c>
      <c r="R140" s="47">
        <v>5789.5267000000003</v>
      </c>
      <c r="S140" s="47">
        <v>9104.5544000000009</v>
      </c>
      <c r="T140" s="47">
        <v>6818.0987999999998</v>
      </c>
      <c r="U140" s="47">
        <v>7588.3155999999999</v>
      </c>
      <c r="V140" s="47">
        <v>8334.3376000000007</v>
      </c>
      <c r="W140" s="47">
        <v>9123.2883999999995</v>
      </c>
      <c r="X140" s="47">
        <v>6799.3648000000003</v>
      </c>
      <c r="Y140" s="47">
        <v>3793.9807999999998</v>
      </c>
      <c r="Z140" s="47">
        <v>2040.6584</v>
      </c>
      <c r="AA140" s="47">
        <v>10088.013999999999</v>
      </c>
      <c r="AB140" s="47">
        <v>5834.6391999999996</v>
      </c>
      <c r="AC140" s="47">
        <v>10088.013999999999</v>
      </c>
      <c r="AD140" s="47">
        <v>4082.1795000000002</v>
      </c>
      <c r="AE140" s="47">
        <v>3506.1361000000002</v>
      </c>
      <c r="AF140" s="47">
        <v>2451.6313</v>
      </c>
      <c r="AG140" s="47">
        <v>5136.6842999999999</v>
      </c>
      <c r="AH140" s="47">
        <v>3866.0230999999999</v>
      </c>
      <c r="AI140" s="47">
        <v>3722.2923999999998</v>
      </c>
      <c r="AJ140" s="47">
        <v>1752.4597000000001</v>
      </c>
      <c r="AK140" s="47">
        <v>6581.8779000000004</v>
      </c>
      <c r="AL140" s="47">
        <v>2392.1206000000002</v>
      </c>
      <c r="AM140" s="47">
        <v>5942.2169999999996</v>
      </c>
      <c r="AN140" s="47">
        <v>5238.5312999999996</v>
      </c>
      <c r="AO140" s="47">
        <v>3095.8063000000002</v>
      </c>
      <c r="AP140" s="47">
        <v>2674.6851999999999</v>
      </c>
      <c r="AQ140" s="47">
        <v>6448.6031999999996</v>
      </c>
      <c r="AR140" s="47">
        <v>5626.6405000000004</v>
      </c>
      <c r="AS140" s="47">
        <v>3496.6478999999999</v>
      </c>
      <c r="AT140" s="47">
        <v>2169.0666000000001</v>
      </c>
      <c r="AU140" s="47">
        <v>4630.2981</v>
      </c>
      <c r="AV140" s="47">
        <v>3477.9139</v>
      </c>
      <c r="AW140" s="47">
        <v>3321.4508999999998</v>
      </c>
      <c r="AX140" s="47">
        <v>1616.7969000000001</v>
      </c>
      <c r="AY140" s="47">
        <v>4217.8423000000003</v>
      </c>
      <c r="AZ140" s="47">
        <v>2733.3299000000002</v>
      </c>
      <c r="BA140" s="47">
        <v>3101.3092999999999</v>
      </c>
      <c r="BB140" s="47">
        <v>3226.9549999999999</v>
      </c>
      <c r="BC140" s="47">
        <v>6861.0590000000002</v>
      </c>
      <c r="BD140" s="47">
        <v>6371.2245000000003</v>
      </c>
      <c r="BE140" s="47">
        <v>3716.7894999999999</v>
      </c>
      <c r="BF140" s="47">
        <v>2378.8879000000002</v>
      </c>
      <c r="BG140" s="47">
        <v>7754.2385999999997</v>
      </c>
      <c r="BH140" s="47">
        <v>4497.3892999999998</v>
      </c>
      <c r="BI140" s="47">
        <v>5635.7371999999996</v>
      </c>
      <c r="BJ140" s="47">
        <v>7654.6821</v>
      </c>
      <c r="BK140" s="47">
        <v>2478.4443999999999</v>
      </c>
      <c r="BL140" s="47">
        <v>3455.7512999999999</v>
      </c>
      <c r="BM140" s="47">
        <v>2333.7754</v>
      </c>
      <c r="BN140" s="47">
        <v>346.36259999999999</v>
      </c>
      <c r="BO140" s="47">
        <v>5443.1642000000002</v>
      </c>
      <c r="BP140" s="47">
        <v>1449.8724</v>
      </c>
      <c r="BQ140" s="47">
        <v>4339.6544000000004</v>
      </c>
      <c r="BR140" s="47">
        <v>4005.8760000000002</v>
      </c>
      <c r="BS140" s="47">
        <v>5098.6785</v>
      </c>
      <c r="BT140" s="47">
        <v>837.8759</v>
      </c>
      <c r="BU140" s="47">
        <v>5980.2228999999998</v>
      </c>
    </row>
    <row r="141" spans="1:73">
      <c r="A141" t="s">
        <v>524</v>
      </c>
      <c r="B141" t="s">
        <v>517</v>
      </c>
      <c r="C141" t="s">
        <v>507</v>
      </c>
      <c r="D141">
        <v>70</v>
      </c>
      <c r="F141" s="47">
        <v>26720.8079</v>
      </c>
      <c r="G141" s="47">
        <v>9003.8291000000008</v>
      </c>
      <c r="H141" s="47">
        <v>6968.8449000000001</v>
      </c>
      <c r="I141" s="47">
        <v>10748.133900000001</v>
      </c>
      <c r="J141" s="47">
        <v>9003.8291000000008</v>
      </c>
      <c r="K141" s="47">
        <v>17716.978800000001</v>
      </c>
      <c r="L141" s="47">
        <v>1747.0141000000001</v>
      </c>
      <c r="M141" s="47">
        <v>24973.793799999999</v>
      </c>
      <c r="N141" s="47">
        <v>10416.118</v>
      </c>
      <c r="O141" s="47">
        <v>11050.7266</v>
      </c>
      <c r="P141" s="47">
        <v>5253.9633999999996</v>
      </c>
      <c r="Q141" s="47">
        <v>17606.987099999998</v>
      </c>
      <c r="R141" s="47">
        <v>9113.8207999999995</v>
      </c>
      <c r="S141" s="47">
        <v>13444.621999999999</v>
      </c>
      <c r="T141" s="47">
        <v>13276.1859</v>
      </c>
      <c r="U141" s="47">
        <v>15572.9341</v>
      </c>
      <c r="V141" s="47">
        <v>11147.873799999999</v>
      </c>
      <c r="W141" s="47">
        <v>13773.0309</v>
      </c>
      <c r="X141" s="47">
        <v>12947.777099999999</v>
      </c>
      <c r="Y141" s="47">
        <v>5073.8362999999999</v>
      </c>
      <c r="Z141" s="47">
        <v>4078.6797999999999</v>
      </c>
      <c r="AA141" s="47">
        <v>17568.291799999999</v>
      </c>
      <c r="AB141" s="47">
        <v>9152.5161000000007</v>
      </c>
      <c r="AC141" s="47">
        <v>17568.291799999999</v>
      </c>
      <c r="AD141" s="47">
        <v>6464.2110000000002</v>
      </c>
      <c r="AE141" s="47">
        <v>9108.7230999999992</v>
      </c>
      <c r="AF141" s="47">
        <v>5290.1269000000002</v>
      </c>
      <c r="AG141" s="47">
        <v>10282.807199999999</v>
      </c>
      <c r="AH141" s="47">
        <v>7229.8698000000004</v>
      </c>
      <c r="AI141" s="47">
        <v>8343.0643</v>
      </c>
      <c r="AJ141" s="47">
        <v>2688.3051</v>
      </c>
      <c r="AK141" s="47">
        <v>8459.5686999999998</v>
      </c>
      <c r="AL141" s="47">
        <v>3713.7022000000002</v>
      </c>
      <c r="AM141" s="47">
        <v>7434.1715999999997</v>
      </c>
      <c r="AN141" s="47">
        <v>6214.7521999999999</v>
      </c>
      <c r="AO141" s="47">
        <v>4933.1216999999997</v>
      </c>
      <c r="AP141" s="47">
        <v>4800.2039999999997</v>
      </c>
      <c r="AQ141" s="47">
        <v>8972.8268000000007</v>
      </c>
      <c r="AR141" s="47">
        <v>7528.2579999999998</v>
      </c>
      <c r="AS141" s="47">
        <v>6244.7728999999999</v>
      </c>
      <c r="AT141" s="47">
        <v>4203.6251000000002</v>
      </c>
      <c r="AU141" s="47">
        <v>8744.152</v>
      </c>
      <c r="AV141" s="47">
        <v>5916.3639999999996</v>
      </c>
      <c r="AW141" s="47">
        <v>7031.4130999999998</v>
      </c>
      <c r="AX141" s="47">
        <v>2892.9879000000001</v>
      </c>
      <c r="AY141" s="47">
        <v>6259.5282999999999</v>
      </c>
      <c r="AZ141" s="47">
        <v>4059.7163</v>
      </c>
      <c r="BA141" s="47">
        <v>5092.7999</v>
      </c>
      <c r="BB141" s="47">
        <v>6110.8411999999998</v>
      </c>
      <c r="BC141" s="47">
        <v>11457.4506</v>
      </c>
      <c r="BD141" s="47">
        <v>9384.9056999999993</v>
      </c>
      <c r="BE141" s="47">
        <v>8183.3860999999997</v>
      </c>
      <c r="BF141" s="47">
        <v>4544.7102999999997</v>
      </c>
      <c r="BG141" s="47">
        <v>13062.2768</v>
      </c>
      <c r="BH141" s="47">
        <v>8485.4089999999997</v>
      </c>
      <c r="BI141" s="47">
        <v>9121.5781000000006</v>
      </c>
      <c r="BJ141" s="47">
        <v>11168.479499999999</v>
      </c>
      <c r="BK141" s="47">
        <v>6438.5075999999999</v>
      </c>
      <c r="BL141" s="47">
        <v>4607.8058000000001</v>
      </c>
      <c r="BM141" s="47">
        <v>4506.0150000000003</v>
      </c>
      <c r="BN141" s="47">
        <v>518.42010000000005</v>
      </c>
      <c r="BO141" s="47">
        <v>8595.4007000000001</v>
      </c>
      <c r="BP141" s="47">
        <v>2276.1424999999999</v>
      </c>
      <c r="BQ141" s="47">
        <v>6837.6782999999996</v>
      </c>
      <c r="BR141" s="47">
        <v>6490.1743999999999</v>
      </c>
      <c r="BS141" s="47">
        <v>6954.4476000000004</v>
      </c>
      <c r="BT141" s="47">
        <v>2513.6547</v>
      </c>
      <c r="BU141" s="47">
        <v>10762.531199999999</v>
      </c>
    </row>
    <row r="142" spans="1:73">
      <c r="A142" t="s">
        <v>525</v>
      </c>
      <c r="B142" t="s">
        <v>504</v>
      </c>
      <c r="C142" t="s">
        <v>0</v>
      </c>
      <c r="D142">
        <v>1</v>
      </c>
      <c r="F142" s="47">
        <v>9853</v>
      </c>
      <c r="G142" s="47">
        <v>3793</v>
      </c>
      <c r="H142" s="47">
        <v>2802</v>
      </c>
      <c r="I142" s="47">
        <v>3258</v>
      </c>
      <c r="J142" s="47">
        <v>3793</v>
      </c>
      <c r="K142" s="47">
        <v>6060</v>
      </c>
      <c r="L142" s="47">
        <v>662</v>
      </c>
      <c r="M142" s="47">
        <v>9191</v>
      </c>
      <c r="N142" s="47">
        <v>3093</v>
      </c>
      <c r="O142" s="47">
        <v>4023</v>
      </c>
      <c r="P142" s="47">
        <v>2737</v>
      </c>
      <c r="Q142" s="47">
        <v>5508</v>
      </c>
      <c r="R142" s="47">
        <v>4345</v>
      </c>
      <c r="S142" s="47">
        <v>6935</v>
      </c>
      <c r="T142" s="47">
        <v>2918</v>
      </c>
      <c r="U142" s="47">
        <v>4448</v>
      </c>
      <c r="V142" s="47">
        <v>5405</v>
      </c>
      <c r="W142" s="47">
        <v>3705</v>
      </c>
      <c r="X142" s="47">
        <v>6148</v>
      </c>
      <c r="Y142" s="47">
        <v>3564</v>
      </c>
      <c r="Z142" s="47">
        <v>2169</v>
      </c>
      <c r="AA142" s="47">
        <v>4120</v>
      </c>
      <c r="AB142" s="47">
        <v>5733</v>
      </c>
      <c r="AC142" s="47">
        <v>4120</v>
      </c>
      <c r="AD142" s="47">
        <v>3183</v>
      </c>
      <c r="AE142" s="47">
        <v>1265</v>
      </c>
      <c r="AF142" s="47">
        <v>1749</v>
      </c>
      <c r="AG142" s="47">
        <v>2699</v>
      </c>
      <c r="AH142" s="47">
        <v>3085</v>
      </c>
      <c r="AI142" s="47">
        <v>1363</v>
      </c>
      <c r="AJ142" s="47">
        <v>2550</v>
      </c>
      <c r="AK142" s="47">
        <v>2855</v>
      </c>
      <c r="AL142" s="47">
        <v>2044</v>
      </c>
      <c r="AM142" s="47">
        <v>3361</v>
      </c>
      <c r="AN142" s="47">
        <v>3850</v>
      </c>
      <c r="AO142" s="47">
        <v>1555</v>
      </c>
      <c r="AP142" s="47">
        <v>1493</v>
      </c>
      <c r="AQ142" s="47">
        <v>2212</v>
      </c>
      <c r="AR142" s="47">
        <v>2728</v>
      </c>
      <c r="AS142" s="47">
        <v>977</v>
      </c>
      <c r="AT142" s="47">
        <v>2300</v>
      </c>
      <c r="AU142" s="47">
        <v>3848</v>
      </c>
      <c r="AV142" s="47">
        <v>4207</v>
      </c>
      <c r="AW142" s="47">
        <v>1941</v>
      </c>
      <c r="AX142" s="47">
        <v>2135</v>
      </c>
      <c r="AY142" s="47">
        <v>3598</v>
      </c>
      <c r="AZ142" s="47">
        <v>3799</v>
      </c>
      <c r="BA142" s="47">
        <v>1934</v>
      </c>
      <c r="BB142" s="47">
        <v>1658</v>
      </c>
      <c r="BC142" s="47">
        <v>2462</v>
      </c>
      <c r="BD142" s="47">
        <v>3136</v>
      </c>
      <c r="BE142" s="47">
        <v>984</v>
      </c>
      <c r="BF142" s="47">
        <v>2651</v>
      </c>
      <c r="BG142" s="47">
        <v>2857</v>
      </c>
      <c r="BH142" s="47">
        <v>3448</v>
      </c>
      <c r="BI142" s="47">
        <v>2060</v>
      </c>
      <c r="BJ142" s="47">
        <v>4979</v>
      </c>
      <c r="BK142" s="47">
        <v>529</v>
      </c>
      <c r="BL142" s="47">
        <v>3082</v>
      </c>
      <c r="BM142" s="47">
        <v>1263</v>
      </c>
      <c r="BN142" s="47">
        <v>345</v>
      </c>
      <c r="BO142" s="47">
        <v>4000</v>
      </c>
      <c r="BP142" s="47">
        <v>1956</v>
      </c>
      <c r="BQ142" s="47">
        <v>2389</v>
      </c>
      <c r="BR142" s="47">
        <v>3427</v>
      </c>
      <c r="BS142" s="47">
        <v>3508</v>
      </c>
      <c r="BT142" s="47">
        <v>366</v>
      </c>
      <c r="BU142" s="47">
        <v>2552</v>
      </c>
    </row>
    <row r="143" spans="1:73">
      <c r="A143" t="s">
        <v>525</v>
      </c>
      <c r="B143" t="s">
        <v>504</v>
      </c>
      <c r="C143" t="s">
        <v>1</v>
      </c>
      <c r="D143">
        <v>2</v>
      </c>
      <c r="F143" s="47">
        <v>424</v>
      </c>
      <c r="G143" s="47">
        <v>66</v>
      </c>
      <c r="H143" s="47">
        <v>116</v>
      </c>
      <c r="I143" s="47">
        <v>242</v>
      </c>
      <c r="J143" s="47">
        <v>66</v>
      </c>
      <c r="K143" s="47">
        <v>358</v>
      </c>
      <c r="L143" s="47">
        <v>17</v>
      </c>
      <c r="M143" s="47">
        <v>407</v>
      </c>
      <c r="N143" s="47">
        <v>94</v>
      </c>
      <c r="O143" s="47">
        <v>189</v>
      </c>
      <c r="P143" s="47">
        <v>141</v>
      </c>
      <c r="Q143" s="47">
        <v>190</v>
      </c>
      <c r="R143" s="47">
        <v>234</v>
      </c>
      <c r="S143" s="47">
        <v>254</v>
      </c>
      <c r="T143" s="47">
        <v>170</v>
      </c>
      <c r="U143" s="47">
        <v>97</v>
      </c>
      <c r="V143" s="47">
        <v>327</v>
      </c>
      <c r="W143" s="47">
        <v>238</v>
      </c>
      <c r="X143" s="47">
        <v>186</v>
      </c>
      <c r="Y143" s="47">
        <v>136</v>
      </c>
      <c r="Z143" s="47">
        <v>69</v>
      </c>
      <c r="AA143" s="47">
        <v>219</v>
      </c>
      <c r="AB143" s="47">
        <v>205</v>
      </c>
      <c r="AC143" s="47">
        <v>219</v>
      </c>
      <c r="AD143" s="47">
        <v>88</v>
      </c>
      <c r="AE143" s="47">
        <v>9</v>
      </c>
      <c r="AF143" s="47">
        <v>28</v>
      </c>
      <c r="AG143" s="47">
        <v>69</v>
      </c>
      <c r="AH143" s="47">
        <v>56</v>
      </c>
      <c r="AI143" s="47">
        <v>41</v>
      </c>
      <c r="AJ143" s="47">
        <v>117</v>
      </c>
      <c r="AK143" s="47">
        <v>210</v>
      </c>
      <c r="AL143" s="47">
        <v>38</v>
      </c>
      <c r="AM143" s="47">
        <v>289</v>
      </c>
      <c r="AN143" s="47">
        <v>198</v>
      </c>
      <c r="AO143" s="47">
        <v>129</v>
      </c>
      <c r="AP143" s="47">
        <v>30</v>
      </c>
      <c r="AQ143" s="47">
        <v>208</v>
      </c>
      <c r="AR143" s="47">
        <v>155</v>
      </c>
      <c r="AS143" s="47">
        <v>83</v>
      </c>
      <c r="AT143" s="47">
        <v>36</v>
      </c>
      <c r="AU143" s="47">
        <v>150</v>
      </c>
      <c r="AV143" s="47">
        <v>99</v>
      </c>
      <c r="AW143" s="47">
        <v>87</v>
      </c>
      <c r="AX143" s="47">
        <v>46</v>
      </c>
      <c r="AY143" s="47">
        <v>159</v>
      </c>
      <c r="AZ143" s="47">
        <v>111</v>
      </c>
      <c r="BA143" s="47">
        <v>94</v>
      </c>
      <c r="BB143" s="47">
        <v>20</v>
      </c>
      <c r="BC143" s="47">
        <v>199</v>
      </c>
      <c r="BD143" s="47">
        <v>143</v>
      </c>
      <c r="BE143" s="47">
        <v>76</v>
      </c>
      <c r="BF143" s="47">
        <v>64</v>
      </c>
      <c r="BG143" s="47">
        <v>126</v>
      </c>
      <c r="BH143" s="47">
        <v>57</v>
      </c>
      <c r="BI143" s="47">
        <v>133</v>
      </c>
      <c r="BJ143" s="47">
        <v>163</v>
      </c>
      <c r="BK143" s="47">
        <v>27</v>
      </c>
      <c r="BL143" s="47">
        <v>141</v>
      </c>
      <c r="BM143" s="47">
        <v>93</v>
      </c>
      <c r="BN143" s="47">
        <v>9</v>
      </c>
      <c r="BO143" s="47">
        <v>225</v>
      </c>
      <c r="BP143" s="47">
        <v>91</v>
      </c>
      <c r="BQ143" s="47">
        <v>143</v>
      </c>
      <c r="BR143" s="47">
        <v>61</v>
      </c>
      <c r="BS143" s="47">
        <v>193</v>
      </c>
      <c r="BT143" s="47">
        <v>5</v>
      </c>
      <c r="BU143" s="47">
        <v>165</v>
      </c>
    </row>
    <row r="144" spans="1:73">
      <c r="A144" t="s">
        <v>525</v>
      </c>
      <c r="B144" t="s">
        <v>504</v>
      </c>
      <c r="C144" t="s">
        <v>505</v>
      </c>
      <c r="D144">
        <v>3</v>
      </c>
      <c r="F144" s="47">
        <v>14764</v>
      </c>
      <c r="G144" s="47">
        <v>4996</v>
      </c>
      <c r="H144" s="47">
        <v>4296</v>
      </c>
      <c r="I144" s="47">
        <v>5472</v>
      </c>
      <c r="J144" s="47">
        <v>4996</v>
      </c>
      <c r="K144" s="47">
        <v>9768</v>
      </c>
      <c r="L144" s="47">
        <v>677</v>
      </c>
      <c r="M144" s="47">
        <v>14087</v>
      </c>
      <c r="N144" s="47">
        <v>3218</v>
      </c>
      <c r="O144" s="47">
        <v>5654</v>
      </c>
      <c r="P144" s="47">
        <v>5892</v>
      </c>
      <c r="Q144" s="47">
        <v>6379</v>
      </c>
      <c r="R144" s="47">
        <v>8385</v>
      </c>
      <c r="S144" s="47">
        <v>9168</v>
      </c>
      <c r="T144" s="47">
        <v>5596</v>
      </c>
      <c r="U144" s="47">
        <v>7187</v>
      </c>
      <c r="V144" s="47">
        <v>7577</v>
      </c>
      <c r="W144" s="47">
        <v>4064</v>
      </c>
      <c r="X144" s="47">
        <v>10700</v>
      </c>
      <c r="Y144" s="47">
        <v>8836</v>
      </c>
      <c r="Z144" s="47">
        <v>2766</v>
      </c>
      <c r="AA144" s="47">
        <v>3162</v>
      </c>
      <c r="AB144" s="47">
        <v>11602</v>
      </c>
      <c r="AC144" s="47">
        <v>3162</v>
      </c>
      <c r="AD144" s="47">
        <v>6560</v>
      </c>
      <c r="AE144" s="47">
        <v>627</v>
      </c>
      <c r="AF144" s="47">
        <v>2377</v>
      </c>
      <c r="AG144" s="47">
        <v>4810</v>
      </c>
      <c r="AH144" s="47">
        <v>4285</v>
      </c>
      <c r="AI144" s="47">
        <v>2902</v>
      </c>
      <c r="AJ144" s="47">
        <v>5042</v>
      </c>
      <c r="AK144" s="47">
        <v>2535</v>
      </c>
      <c r="AL144" s="47">
        <v>2619</v>
      </c>
      <c r="AM144" s="47">
        <v>4958</v>
      </c>
      <c r="AN144" s="47">
        <v>4883</v>
      </c>
      <c r="AO144" s="47">
        <v>2694</v>
      </c>
      <c r="AP144" s="47">
        <v>1571</v>
      </c>
      <c r="AQ144" s="47">
        <v>2493</v>
      </c>
      <c r="AR144" s="47">
        <v>2777</v>
      </c>
      <c r="AS144" s="47">
        <v>1287</v>
      </c>
      <c r="AT144" s="47">
        <v>3425</v>
      </c>
      <c r="AU144" s="47">
        <v>7275</v>
      </c>
      <c r="AV144" s="47">
        <v>6391</v>
      </c>
      <c r="AW144" s="47">
        <v>4309</v>
      </c>
      <c r="AX144" s="47">
        <v>3766</v>
      </c>
      <c r="AY144" s="47">
        <v>7836</v>
      </c>
      <c r="AZ144" s="47">
        <v>6899</v>
      </c>
      <c r="BA144" s="47">
        <v>4703</v>
      </c>
      <c r="BB144" s="47">
        <v>1230</v>
      </c>
      <c r="BC144" s="47">
        <v>1932</v>
      </c>
      <c r="BD144" s="47">
        <v>2269</v>
      </c>
      <c r="BE144" s="47">
        <v>893</v>
      </c>
      <c r="BF144" s="47">
        <v>4418</v>
      </c>
      <c r="BG144" s="47">
        <v>1961</v>
      </c>
      <c r="BH144" s="47">
        <v>4182</v>
      </c>
      <c r="BI144" s="47">
        <v>2197</v>
      </c>
      <c r="BJ144" s="47">
        <v>5762</v>
      </c>
      <c r="BK144" s="47">
        <v>617</v>
      </c>
      <c r="BL144" s="47">
        <v>7184</v>
      </c>
      <c r="BM144" s="47">
        <v>1201</v>
      </c>
      <c r="BN144" s="47">
        <v>814</v>
      </c>
      <c r="BO144" s="47">
        <v>7571</v>
      </c>
      <c r="BP144" s="47">
        <v>3406</v>
      </c>
      <c r="BQ144" s="47">
        <v>4979</v>
      </c>
      <c r="BR144" s="47">
        <v>4441</v>
      </c>
      <c r="BS144" s="47">
        <v>4727</v>
      </c>
      <c r="BT144" s="47">
        <v>555</v>
      </c>
      <c r="BU144" s="47">
        <v>5041</v>
      </c>
    </row>
    <row r="145" spans="1:73">
      <c r="A145" t="s">
        <v>525</v>
      </c>
      <c r="B145" t="s">
        <v>504</v>
      </c>
      <c r="C145" t="s">
        <v>74</v>
      </c>
      <c r="D145">
        <v>4</v>
      </c>
      <c r="F145" s="47">
        <v>1146</v>
      </c>
      <c r="G145" s="47">
        <v>197</v>
      </c>
      <c r="H145" s="47">
        <v>325</v>
      </c>
      <c r="I145" s="47">
        <v>624</v>
      </c>
      <c r="J145" s="47">
        <v>197</v>
      </c>
      <c r="K145" s="47">
        <v>949</v>
      </c>
      <c r="L145" s="47">
        <v>54</v>
      </c>
      <c r="M145" s="47">
        <v>1092</v>
      </c>
      <c r="N145" s="47">
        <v>176</v>
      </c>
      <c r="O145" s="47">
        <v>437</v>
      </c>
      <c r="P145" s="47">
        <v>533</v>
      </c>
      <c r="Q145" s="47">
        <v>407</v>
      </c>
      <c r="R145" s="47">
        <v>739</v>
      </c>
      <c r="S145" s="47">
        <v>547</v>
      </c>
      <c r="T145" s="47">
        <v>599</v>
      </c>
      <c r="U145" s="47">
        <v>486</v>
      </c>
      <c r="V145" s="47">
        <v>660</v>
      </c>
      <c r="W145" s="47">
        <v>343</v>
      </c>
      <c r="X145" s="47">
        <v>803</v>
      </c>
      <c r="Y145" s="47">
        <v>541</v>
      </c>
      <c r="Z145" s="47">
        <v>197</v>
      </c>
      <c r="AA145" s="47">
        <v>408</v>
      </c>
      <c r="AB145" s="47">
        <v>738</v>
      </c>
      <c r="AC145" s="47">
        <v>408</v>
      </c>
      <c r="AD145" s="47">
        <v>409</v>
      </c>
      <c r="AE145" s="47">
        <v>77</v>
      </c>
      <c r="AF145" s="47">
        <v>84</v>
      </c>
      <c r="AG145" s="47">
        <v>402</v>
      </c>
      <c r="AH145" s="47">
        <v>209</v>
      </c>
      <c r="AI145" s="47">
        <v>277</v>
      </c>
      <c r="AJ145" s="47">
        <v>329</v>
      </c>
      <c r="AK145" s="47">
        <v>331</v>
      </c>
      <c r="AL145" s="47">
        <v>113</v>
      </c>
      <c r="AM145" s="47">
        <v>547</v>
      </c>
      <c r="AN145" s="47">
        <v>338</v>
      </c>
      <c r="AO145" s="47">
        <v>322</v>
      </c>
      <c r="AP145" s="47">
        <v>76</v>
      </c>
      <c r="AQ145" s="47">
        <v>267</v>
      </c>
      <c r="AR145" s="47">
        <v>203</v>
      </c>
      <c r="AS145" s="47">
        <v>140</v>
      </c>
      <c r="AT145" s="47">
        <v>121</v>
      </c>
      <c r="AU145" s="47">
        <v>682</v>
      </c>
      <c r="AV145" s="47">
        <v>344</v>
      </c>
      <c r="AW145" s="47">
        <v>459</v>
      </c>
      <c r="AX145" s="47">
        <v>117</v>
      </c>
      <c r="AY145" s="47">
        <v>621</v>
      </c>
      <c r="AZ145" s="47">
        <v>306</v>
      </c>
      <c r="BA145" s="47">
        <v>432</v>
      </c>
      <c r="BB145" s="47">
        <v>80</v>
      </c>
      <c r="BC145" s="47">
        <v>328</v>
      </c>
      <c r="BD145" s="47">
        <v>241</v>
      </c>
      <c r="BE145" s="47">
        <v>167</v>
      </c>
      <c r="BF145" s="47">
        <v>182</v>
      </c>
      <c r="BG145" s="47">
        <v>225</v>
      </c>
      <c r="BH145" s="47">
        <v>160</v>
      </c>
      <c r="BI145" s="47">
        <v>247</v>
      </c>
      <c r="BJ145" s="47">
        <v>328</v>
      </c>
      <c r="BK145" s="47">
        <v>79</v>
      </c>
      <c r="BL145" s="47">
        <v>556</v>
      </c>
      <c r="BM145" s="47">
        <v>183</v>
      </c>
      <c r="BN145" s="47">
        <v>37</v>
      </c>
      <c r="BO145" s="47">
        <v>702</v>
      </c>
      <c r="BP145" s="47">
        <v>219</v>
      </c>
      <c r="BQ145" s="47">
        <v>520</v>
      </c>
      <c r="BR145" s="47">
        <v>160</v>
      </c>
      <c r="BS145" s="47">
        <v>387</v>
      </c>
      <c r="BT145" s="47">
        <v>37</v>
      </c>
      <c r="BU145" s="47">
        <v>562</v>
      </c>
    </row>
    <row r="146" spans="1:73">
      <c r="A146" t="s">
        <v>525</v>
      </c>
      <c r="B146" t="s">
        <v>504</v>
      </c>
      <c r="C146" t="s">
        <v>65</v>
      </c>
      <c r="D146">
        <v>5</v>
      </c>
      <c r="F146" s="47">
        <v>3705</v>
      </c>
      <c r="G146" s="47">
        <v>2170</v>
      </c>
      <c r="H146" s="47">
        <v>665</v>
      </c>
      <c r="I146" s="47">
        <v>870</v>
      </c>
      <c r="J146" s="47">
        <v>2170</v>
      </c>
      <c r="K146" s="47">
        <v>1535</v>
      </c>
      <c r="L146" s="47">
        <v>1534</v>
      </c>
      <c r="M146" s="47">
        <v>2171</v>
      </c>
      <c r="N146" s="47">
        <v>2210</v>
      </c>
      <c r="O146" s="47">
        <v>918</v>
      </c>
      <c r="P146" s="47">
        <v>577</v>
      </c>
      <c r="Q146" s="47">
        <v>2760</v>
      </c>
      <c r="R146" s="47">
        <v>945</v>
      </c>
      <c r="S146" s="47">
        <v>3019</v>
      </c>
      <c r="T146" s="47">
        <v>686</v>
      </c>
      <c r="U146" s="47">
        <v>1052</v>
      </c>
      <c r="V146" s="47">
        <v>2653</v>
      </c>
      <c r="W146" s="47">
        <v>1979</v>
      </c>
      <c r="X146" s="47">
        <v>1726</v>
      </c>
      <c r="Y146" s="47">
        <v>1053</v>
      </c>
      <c r="Z146" s="47">
        <v>780</v>
      </c>
      <c r="AA146" s="47">
        <v>1872</v>
      </c>
      <c r="AB146" s="47">
        <v>1833</v>
      </c>
      <c r="AC146" s="47">
        <v>1872</v>
      </c>
      <c r="AD146" s="47">
        <v>812</v>
      </c>
      <c r="AE146" s="47">
        <v>240</v>
      </c>
      <c r="AF146" s="47">
        <v>595</v>
      </c>
      <c r="AG146" s="47">
        <v>457</v>
      </c>
      <c r="AH146" s="47">
        <v>836</v>
      </c>
      <c r="AI146" s="47">
        <v>216</v>
      </c>
      <c r="AJ146" s="47">
        <v>1021</v>
      </c>
      <c r="AK146" s="47">
        <v>1632</v>
      </c>
      <c r="AL146" s="47">
        <v>1575</v>
      </c>
      <c r="AM146" s="47">
        <v>1078</v>
      </c>
      <c r="AN146" s="47">
        <v>2183</v>
      </c>
      <c r="AO146" s="47">
        <v>470</v>
      </c>
      <c r="AP146" s="47">
        <v>1220</v>
      </c>
      <c r="AQ146" s="47">
        <v>759</v>
      </c>
      <c r="AR146" s="47">
        <v>1677</v>
      </c>
      <c r="AS146" s="47">
        <v>302</v>
      </c>
      <c r="AT146" s="47">
        <v>950</v>
      </c>
      <c r="AU146" s="47">
        <v>776</v>
      </c>
      <c r="AV146" s="47">
        <v>1342</v>
      </c>
      <c r="AW146" s="47">
        <v>384</v>
      </c>
      <c r="AX146" s="47">
        <v>1013</v>
      </c>
      <c r="AY146" s="47">
        <v>820</v>
      </c>
      <c r="AZ146" s="47">
        <v>1404</v>
      </c>
      <c r="BA146" s="47">
        <v>429</v>
      </c>
      <c r="BB146" s="47">
        <v>1157</v>
      </c>
      <c r="BC146" s="47">
        <v>715</v>
      </c>
      <c r="BD146" s="47">
        <v>1615</v>
      </c>
      <c r="BE146" s="47">
        <v>257</v>
      </c>
      <c r="BF146" s="47">
        <v>1175</v>
      </c>
      <c r="BG146" s="47">
        <v>1585</v>
      </c>
      <c r="BH146" s="47">
        <v>2070</v>
      </c>
      <c r="BI146" s="47">
        <v>690</v>
      </c>
      <c r="BJ146" s="47">
        <v>2607</v>
      </c>
      <c r="BK146" s="47">
        <v>153</v>
      </c>
      <c r="BL146" s="47">
        <v>658</v>
      </c>
      <c r="BM146" s="47">
        <v>287</v>
      </c>
      <c r="BN146" s="47">
        <v>100</v>
      </c>
      <c r="BO146" s="47">
        <v>845</v>
      </c>
      <c r="BP146" s="47">
        <v>412</v>
      </c>
      <c r="BQ146" s="47">
        <v>533</v>
      </c>
      <c r="BR146" s="47">
        <v>2073</v>
      </c>
      <c r="BS146" s="47">
        <v>946</v>
      </c>
      <c r="BT146" s="47">
        <v>97</v>
      </c>
      <c r="BU146" s="47">
        <v>589</v>
      </c>
    </row>
    <row r="147" spans="1:73">
      <c r="A147" t="s">
        <v>525</v>
      </c>
      <c r="B147" t="s">
        <v>504</v>
      </c>
      <c r="C147" t="s">
        <v>506</v>
      </c>
      <c r="D147">
        <v>6</v>
      </c>
      <c r="F147" s="47">
        <v>1909</v>
      </c>
      <c r="G147" s="47">
        <v>620</v>
      </c>
      <c r="H147" s="47">
        <v>465</v>
      </c>
      <c r="I147" s="47">
        <v>824</v>
      </c>
      <c r="J147" s="47">
        <v>620</v>
      </c>
      <c r="K147" s="47">
        <v>1289</v>
      </c>
      <c r="L147" s="47">
        <v>266</v>
      </c>
      <c r="M147" s="47">
        <v>1643</v>
      </c>
      <c r="N147" s="47">
        <v>675</v>
      </c>
      <c r="O147" s="47">
        <v>555</v>
      </c>
      <c r="P147" s="47">
        <v>679</v>
      </c>
      <c r="Q147" s="47">
        <v>986</v>
      </c>
      <c r="R147" s="47">
        <v>923</v>
      </c>
      <c r="S147" s="47">
        <v>1258</v>
      </c>
      <c r="T147" s="47">
        <v>651</v>
      </c>
      <c r="U147" s="47">
        <v>796</v>
      </c>
      <c r="V147" s="47">
        <v>1113</v>
      </c>
      <c r="W147" s="47">
        <v>657</v>
      </c>
      <c r="X147" s="47">
        <v>1252</v>
      </c>
      <c r="Y147" s="47">
        <v>731</v>
      </c>
      <c r="Z147" s="47">
        <v>473</v>
      </c>
      <c r="AA147" s="47">
        <v>705</v>
      </c>
      <c r="AB147" s="47">
        <v>1204</v>
      </c>
      <c r="AC147" s="47">
        <v>705</v>
      </c>
      <c r="AD147" s="47">
        <v>706</v>
      </c>
      <c r="AE147" s="47">
        <v>90</v>
      </c>
      <c r="AF147" s="47">
        <v>233</v>
      </c>
      <c r="AG147" s="47">
        <v>563</v>
      </c>
      <c r="AH147" s="47">
        <v>466</v>
      </c>
      <c r="AI147" s="47">
        <v>330</v>
      </c>
      <c r="AJ147" s="47">
        <v>498</v>
      </c>
      <c r="AK147" s="47">
        <v>615</v>
      </c>
      <c r="AL147" s="47">
        <v>387</v>
      </c>
      <c r="AM147" s="47">
        <v>726</v>
      </c>
      <c r="AN147" s="47">
        <v>792</v>
      </c>
      <c r="AO147" s="47">
        <v>321</v>
      </c>
      <c r="AP147" s="47">
        <v>239</v>
      </c>
      <c r="AQ147" s="47">
        <v>418</v>
      </c>
      <c r="AR147" s="47">
        <v>505</v>
      </c>
      <c r="AS147" s="47">
        <v>152</v>
      </c>
      <c r="AT147" s="47">
        <v>381</v>
      </c>
      <c r="AU147" s="47">
        <v>871</v>
      </c>
      <c r="AV147" s="47">
        <v>753</v>
      </c>
      <c r="AW147" s="47">
        <v>499</v>
      </c>
      <c r="AX147" s="47">
        <v>382</v>
      </c>
      <c r="AY147" s="47">
        <v>822</v>
      </c>
      <c r="AZ147" s="47">
        <v>730</v>
      </c>
      <c r="BA147" s="47">
        <v>474</v>
      </c>
      <c r="BB147" s="47">
        <v>238</v>
      </c>
      <c r="BC147" s="47">
        <v>467</v>
      </c>
      <c r="BD147" s="47">
        <v>528</v>
      </c>
      <c r="BE147" s="47">
        <v>177</v>
      </c>
      <c r="BF147" s="47">
        <v>504</v>
      </c>
      <c r="BG147" s="47">
        <v>482</v>
      </c>
      <c r="BH147" s="47">
        <v>573</v>
      </c>
      <c r="BI147" s="47">
        <v>413</v>
      </c>
      <c r="BJ147" s="47">
        <v>920</v>
      </c>
      <c r="BK147" s="47">
        <v>66</v>
      </c>
      <c r="BL147" s="47">
        <v>700</v>
      </c>
      <c r="BM147" s="47">
        <v>223</v>
      </c>
      <c r="BN147" s="47">
        <v>47</v>
      </c>
      <c r="BO147" s="47">
        <v>876</v>
      </c>
      <c r="BP147" s="47">
        <v>338</v>
      </c>
      <c r="BQ147" s="47">
        <v>585</v>
      </c>
      <c r="BR147" s="47">
        <v>575</v>
      </c>
      <c r="BS147" s="47">
        <v>683</v>
      </c>
      <c r="BT147" s="47">
        <v>45</v>
      </c>
      <c r="BU147" s="47">
        <v>606</v>
      </c>
    </row>
    <row r="148" spans="1:73">
      <c r="A148" t="s">
        <v>525</v>
      </c>
      <c r="B148" t="s">
        <v>504</v>
      </c>
      <c r="C148" t="s">
        <v>507</v>
      </c>
      <c r="D148">
        <v>7</v>
      </c>
      <c r="F148" s="47">
        <v>1993</v>
      </c>
      <c r="G148" s="47">
        <v>710</v>
      </c>
      <c r="H148" s="47">
        <v>515</v>
      </c>
      <c r="I148" s="47">
        <v>768</v>
      </c>
      <c r="J148" s="47">
        <v>710</v>
      </c>
      <c r="K148" s="47">
        <v>1283</v>
      </c>
      <c r="L148" s="47">
        <v>85</v>
      </c>
      <c r="M148" s="47">
        <v>1908</v>
      </c>
      <c r="N148" s="47">
        <v>525</v>
      </c>
      <c r="O148" s="47">
        <v>660</v>
      </c>
      <c r="P148" s="47">
        <v>808</v>
      </c>
      <c r="Q148" s="47">
        <v>892</v>
      </c>
      <c r="R148" s="47">
        <v>1101</v>
      </c>
      <c r="S148" s="47">
        <v>1375</v>
      </c>
      <c r="T148" s="47">
        <v>618</v>
      </c>
      <c r="U148" s="47">
        <v>1020</v>
      </c>
      <c r="V148" s="47">
        <v>973</v>
      </c>
      <c r="W148" s="47">
        <v>432</v>
      </c>
      <c r="X148" s="47">
        <v>1561</v>
      </c>
      <c r="Y148" s="47">
        <v>1083</v>
      </c>
      <c r="Z148" s="47">
        <v>518</v>
      </c>
      <c r="AA148" s="47">
        <v>392</v>
      </c>
      <c r="AB148" s="47">
        <v>1601</v>
      </c>
      <c r="AC148" s="47">
        <v>392</v>
      </c>
      <c r="AD148" s="47">
        <v>947</v>
      </c>
      <c r="AE148" s="47">
        <v>73</v>
      </c>
      <c r="AF148" s="47">
        <v>397</v>
      </c>
      <c r="AG148" s="47">
        <v>623</v>
      </c>
      <c r="AH148" s="47">
        <v>701</v>
      </c>
      <c r="AI148" s="47">
        <v>319</v>
      </c>
      <c r="AJ148" s="47">
        <v>654</v>
      </c>
      <c r="AK148" s="47">
        <v>319</v>
      </c>
      <c r="AL148" s="47">
        <v>313</v>
      </c>
      <c r="AM148" s="47">
        <v>660</v>
      </c>
      <c r="AN148" s="47">
        <v>674</v>
      </c>
      <c r="AO148" s="47">
        <v>299</v>
      </c>
      <c r="AP148" s="47">
        <v>151</v>
      </c>
      <c r="AQ148" s="47">
        <v>281</v>
      </c>
      <c r="AR148" s="47">
        <v>321</v>
      </c>
      <c r="AS148" s="47">
        <v>111</v>
      </c>
      <c r="AT148" s="47">
        <v>559</v>
      </c>
      <c r="AU148" s="47">
        <v>1002</v>
      </c>
      <c r="AV148" s="47">
        <v>1054</v>
      </c>
      <c r="AW148" s="47">
        <v>507</v>
      </c>
      <c r="AX148" s="47">
        <v>556</v>
      </c>
      <c r="AY148" s="47">
        <v>1045</v>
      </c>
      <c r="AZ148" s="47">
        <v>1075</v>
      </c>
      <c r="BA148" s="47">
        <v>526</v>
      </c>
      <c r="BB148" s="47">
        <v>154</v>
      </c>
      <c r="BC148" s="47">
        <v>238</v>
      </c>
      <c r="BD148" s="47">
        <v>300</v>
      </c>
      <c r="BE148" s="47">
        <v>92</v>
      </c>
      <c r="BF148" s="47">
        <v>651</v>
      </c>
      <c r="BG148" s="47">
        <v>241</v>
      </c>
      <c r="BH148" s="47">
        <v>615</v>
      </c>
      <c r="BI148" s="47">
        <v>277</v>
      </c>
      <c r="BJ148" s="47">
        <v>861</v>
      </c>
      <c r="BK148" s="47">
        <v>31</v>
      </c>
      <c r="BL148" s="47">
        <v>950</v>
      </c>
      <c r="BM148" s="47">
        <v>151</v>
      </c>
      <c r="BN148" s="47">
        <v>95</v>
      </c>
      <c r="BO148" s="47">
        <v>1006</v>
      </c>
      <c r="BP148" s="47">
        <v>514</v>
      </c>
      <c r="BQ148" s="47">
        <v>587</v>
      </c>
      <c r="BR148" s="47">
        <v>682</v>
      </c>
      <c r="BS148" s="47">
        <v>693</v>
      </c>
      <c r="BT148" s="47">
        <v>28</v>
      </c>
      <c r="BU148" s="47">
        <v>590</v>
      </c>
    </row>
    <row r="149" spans="1:73">
      <c r="A149" t="s">
        <v>525</v>
      </c>
      <c r="B149" t="s">
        <v>508</v>
      </c>
      <c r="C149" t="s">
        <v>0</v>
      </c>
      <c r="D149">
        <v>8</v>
      </c>
      <c r="F149" s="47">
        <v>4037</v>
      </c>
      <c r="G149" s="47">
        <v>1300</v>
      </c>
      <c r="H149" s="47">
        <v>1162</v>
      </c>
      <c r="I149" s="47">
        <v>1575</v>
      </c>
      <c r="J149" s="47">
        <v>1300</v>
      </c>
      <c r="K149" s="47">
        <v>2737</v>
      </c>
      <c r="L149" s="47">
        <v>180</v>
      </c>
      <c r="M149" s="47">
        <v>3857</v>
      </c>
      <c r="N149" s="47">
        <v>958</v>
      </c>
      <c r="O149" s="47">
        <v>1474</v>
      </c>
      <c r="P149" s="47">
        <v>1605</v>
      </c>
      <c r="Q149" s="47">
        <v>1735</v>
      </c>
      <c r="R149" s="47">
        <v>2302</v>
      </c>
      <c r="S149" s="47">
        <v>3380</v>
      </c>
      <c r="T149" s="47">
        <v>657</v>
      </c>
      <c r="U149" s="47">
        <v>1129</v>
      </c>
      <c r="V149" s="47">
        <v>2908</v>
      </c>
      <c r="W149" s="47">
        <v>2354</v>
      </c>
      <c r="X149" s="47">
        <v>1683</v>
      </c>
      <c r="Y149" s="47">
        <v>2902</v>
      </c>
      <c r="Z149" s="47">
        <v>195</v>
      </c>
      <c r="AA149" s="47">
        <v>940</v>
      </c>
      <c r="AB149" s="47">
        <v>3097</v>
      </c>
      <c r="AC149" s="47">
        <v>940</v>
      </c>
      <c r="AD149" s="47">
        <v>1051</v>
      </c>
      <c r="AE149" s="47">
        <v>78</v>
      </c>
      <c r="AF149" s="47">
        <v>327</v>
      </c>
      <c r="AG149" s="47">
        <v>802</v>
      </c>
      <c r="AH149" s="47">
        <v>886</v>
      </c>
      <c r="AI149" s="47">
        <v>243</v>
      </c>
      <c r="AJ149" s="47">
        <v>2046</v>
      </c>
      <c r="AK149" s="47">
        <v>862</v>
      </c>
      <c r="AL149" s="47">
        <v>973</v>
      </c>
      <c r="AM149" s="47">
        <v>1935</v>
      </c>
      <c r="AN149" s="47">
        <v>2494</v>
      </c>
      <c r="AO149" s="47">
        <v>414</v>
      </c>
      <c r="AP149" s="47">
        <v>756</v>
      </c>
      <c r="AQ149" s="47">
        <v>1598</v>
      </c>
      <c r="AR149" s="47">
        <v>1994</v>
      </c>
      <c r="AS149" s="47">
        <v>360</v>
      </c>
      <c r="AT149" s="47">
        <v>544</v>
      </c>
      <c r="AU149" s="47">
        <v>1139</v>
      </c>
      <c r="AV149" s="47">
        <v>1386</v>
      </c>
      <c r="AW149" s="47">
        <v>297</v>
      </c>
      <c r="AX149" s="47">
        <v>954</v>
      </c>
      <c r="AY149" s="47">
        <v>2143</v>
      </c>
      <c r="AZ149" s="47">
        <v>2537</v>
      </c>
      <c r="BA149" s="47">
        <v>560</v>
      </c>
      <c r="BB149" s="47">
        <v>346</v>
      </c>
      <c r="BC149" s="47">
        <v>594</v>
      </c>
      <c r="BD149" s="47">
        <v>843</v>
      </c>
      <c r="BE149" s="47">
        <v>97</v>
      </c>
      <c r="BF149" s="47">
        <v>1086</v>
      </c>
      <c r="BG149" s="47">
        <v>649</v>
      </c>
      <c r="BH149" s="47">
        <v>1045</v>
      </c>
      <c r="BI149" s="47">
        <v>690</v>
      </c>
      <c r="BJ149" s="47">
        <v>1699</v>
      </c>
      <c r="BK149" s="47">
        <v>36</v>
      </c>
      <c r="BL149" s="47">
        <v>2011</v>
      </c>
      <c r="BM149" s="47">
        <v>291</v>
      </c>
      <c r="BN149" s="47">
        <v>255</v>
      </c>
      <c r="BO149" s="47">
        <v>2047</v>
      </c>
      <c r="BP149" s="47">
        <v>1681</v>
      </c>
      <c r="BQ149" s="47">
        <v>621</v>
      </c>
      <c r="BR149" s="47">
        <v>1278</v>
      </c>
      <c r="BS149" s="47">
        <v>2102</v>
      </c>
      <c r="BT149" s="47">
        <v>22</v>
      </c>
      <c r="BU149" s="47">
        <v>635</v>
      </c>
    </row>
    <row r="150" spans="1:73">
      <c r="A150" t="s">
        <v>525</v>
      </c>
      <c r="B150" t="s">
        <v>508</v>
      </c>
      <c r="C150" t="s">
        <v>1</v>
      </c>
      <c r="D150">
        <v>9</v>
      </c>
      <c r="F150" s="47">
        <v>224</v>
      </c>
      <c r="G150" s="47">
        <v>39</v>
      </c>
      <c r="H150" s="47">
        <v>35</v>
      </c>
      <c r="I150" s="47">
        <v>150</v>
      </c>
      <c r="J150" s="47">
        <v>39</v>
      </c>
      <c r="K150" s="47">
        <v>185</v>
      </c>
      <c r="L150" s="47">
        <v>11</v>
      </c>
      <c r="M150" s="47">
        <v>213</v>
      </c>
      <c r="N150" s="47">
        <v>32</v>
      </c>
      <c r="O150" s="47">
        <v>60</v>
      </c>
      <c r="P150" s="47">
        <v>132</v>
      </c>
      <c r="Q150" s="47">
        <v>69</v>
      </c>
      <c r="R150" s="47">
        <v>155</v>
      </c>
      <c r="S150" s="47">
        <v>119</v>
      </c>
      <c r="T150" s="47">
        <v>105</v>
      </c>
      <c r="U150" s="47">
        <v>61</v>
      </c>
      <c r="V150" s="47">
        <v>163</v>
      </c>
      <c r="W150" s="47">
        <v>160</v>
      </c>
      <c r="X150" s="47">
        <v>64</v>
      </c>
      <c r="Y150" s="47">
        <v>141</v>
      </c>
      <c r="Z150" s="47">
        <v>10</v>
      </c>
      <c r="AA150" s="47">
        <v>73</v>
      </c>
      <c r="AB150" s="47">
        <v>151</v>
      </c>
      <c r="AC150" s="47">
        <v>73</v>
      </c>
      <c r="AD150" s="47">
        <v>57</v>
      </c>
      <c r="AE150" s="47">
        <v>4</v>
      </c>
      <c r="AF150" s="47">
        <v>5</v>
      </c>
      <c r="AG150" s="47">
        <v>56</v>
      </c>
      <c r="AH150" s="47">
        <v>24</v>
      </c>
      <c r="AI150" s="47">
        <v>37</v>
      </c>
      <c r="AJ150" s="47">
        <v>94</v>
      </c>
      <c r="AK150" s="47">
        <v>69</v>
      </c>
      <c r="AL150" s="47">
        <v>34</v>
      </c>
      <c r="AM150" s="47">
        <v>129</v>
      </c>
      <c r="AN150" s="47">
        <v>95</v>
      </c>
      <c r="AO150" s="47">
        <v>68</v>
      </c>
      <c r="AP150" s="47">
        <v>34</v>
      </c>
      <c r="AQ150" s="47">
        <v>126</v>
      </c>
      <c r="AR150" s="47">
        <v>94</v>
      </c>
      <c r="AS150" s="47">
        <v>66</v>
      </c>
      <c r="AT150" s="47">
        <v>5</v>
      </c>
      <c r="AU150" s="47">
        <v>59</v>
      </c>
      <c r="AV150" s="47">
        <v>25</v>
      </c>
      <c r="AW150" s="47">
        <v>39</v>
      </c>
      <c r="AX150" s="47">
        <v>15</v>
      </c>
      <c r="AY150" s="47">
        <v>136</v>
      </c>
      <c r="AZ150" s="47">
        <v>72</v>
      </c>
      <c r="BA150" s="47">
        <v>79</v>
      </c>
      <c r="BB150" s="47">
        <v>24</v>
      </c>
      <c r="BC150" s="47">
        <v>49</v>
      </c>
      <c r="BD150" s="47">
        <v>47</v>
      </c>
      <c r="BE150" s="47">
        <v>26</v>
      </c>
      <c r="BF150" s="47">
        <v>27</v>
      </c>
      <c r="BG150" s="47">
        <v>42</v>
      </c>
      <c r="BH150" s="47">
        <v>34</v>
      </c>
      <c r="BI150" s="47">
        <v>35</v>
      </c>
      <c r="BJ150" s="47">
        <v>62</v>
      </c>
      <c r="BK150" s="47">
        <v>7</v>
      </c>
      <c r="BL150" s="47">
        <v>124</v>
      </c>
      <c r="BM150" s="47">
        <v>31</v>
      </c>
      <c r="BN150" s="47">
        <v>5</v>
      </c>
      <c r="BO150" s="47">
        <v>150</v>
      </c>
      <c r="BP150" s="47">
        <v>57</v>
      </c>
      <c r="BQ150" s="47">
        <v>98</v>
      </c>
      <c r="BR150" s="47">
        <v>36</v>
      </c>
      <c r="BS150" s="47">
        <v>83</v>
      </c>
      <c r="BT150" s="47">
        <v>3</v>
      </c>
      <c r="BU150" s="47">
        <v>102</v>
      </c>
    </row>
    <row r="151" spans="1:73">
      <c r="A151" t="s">
        <v>525</v>
      </c>
      <c r="B151" t="s">
        <v>508</v>
      </c>
      <c r="C151" t="s">
        <v>505</v>
      </c>
      <c r="D151">
        <v>10</v>
      </c>
      <c r="F151" s="47">
        <v>3860</v>
      </c>
      <c r="G151" s="47">
        <v>1077</v>
      </c>
      <c r="H151" s="47">
        <v>965</v>
      </c>
      <c r="I151" s="47">
        <v>1818</v>
      </c>
      <c r="J151" s="47">
        <v>1077</v>
      </c>
      <c r="K151" s="47">
        <v>2783</v>
      </c>
      <c r="L151" s="47">
        <v>172</v>
      </c>
      <c r="M151" s="47">
        <v>3688</v>
      </c>
      <c r="N151" s="47">
        <v>650</v>
      </c>
      <c r="O151" s="47">
        <v>1237</v>
      </c>
      <c r="P151" s="47">
        <v>1973</v>
      </c>
      <c r="Q151" s="47">
        <v>1258</v>
      </c>
      <c r="R151" s="47">
        <v>2602</v>
      </c>
      <c r="S151" s="47">
        <v>2854</v>
      </c>
      <c r="T151" s="47">
        <v>1006</v>
      </c>
      <c r="U151" s="47">
        <v>1795</v>
      </c>
      <c r="V151" s="47">
        <v>2065</v>
      </c>
      <c r="W151" s="47">
        <v>1598</v>
      </c>
      <c r="X151" s="47">
        <v>2262</v>
      </c>
      <c r="Y151" s="47">
        <v>3077</v>
      </c>
      <c r="Z151" s="47">
        <v>190</v>
      </c>
      <c r="AA151" s="47">
        <v>593</v>
      </c>
      <c r="AB151" s="47">
        <v>3267</v>
      </c>
      <c r="AC151" s="47">
        <v>593</v>
      </c>
      <c r="AD151" s="47">
        <v>1683</v>
      </c>
      <c r="AE151" s="47">
        <v>112</v>
      </c>
      <c r="AF151" s="47">
        <v>445</v>
      </c>
      <c r="AG151" s="47">
        <v>1350</v>
      </c>
      <c r="AH151" s="47">
        <v>1265</v>
      </c>
      <c r="AI151" s="47">
        <v>530</v>
      </c>
      <c r="AJ151" s="47">
        <v>1584</v>
      </c>
      <c r="AK151" s="47">
        <v>481</v>
      </c>
      <c r="AL151" s="47">
        <v>632</v>
      </c>
      <c r="AM151" s="47">
        <v>1433</v>
      </c>
      <c r="AN151" s="47">
        <v>1589</v>
      </c>
      <c r="AO151" s="47">
        <v>476</v>
      </c>
      <c r="AP151" s="47">
        <v>460</v>
      </c>
      <c r="AQ151" s="47">
        <v>1138</v>
      </c>
      <c r="AR151" s="47">
        <v>1204</v>
      </c>
      <c r="AS151" s="47">
        <v>394</v>
      </c>
      <c r="AT151" s="47">
        <v>617</v>
      </c>
      <c r="AU151" s="47">
        <v>1645</v>
      </c>
      <c r="AV151" s="47">
        <v>1650</v>
      </c>
      <c r="AW151" s="47">
        <v>612</v>
      </c>
      <c r="AX151" s="47">
        <v>829</v>
      </c>
      <c r="AY151" s="47">
        <v>2438</v>
      </c>
      <c r="AZ151" s="47">
        <v>2374</v>
      </c>
      <c r="BA151" s="47">
        <v>893</v>
      </c>
      <c r="BB151" s="47">
        <v>248</v>
      </c>
      <c r="BC151" s="47">
        <v>345</v>
      </c>
      <c r="BD151" s="47">
        <v>480</v>
      </c>
      <c r="BE151" s="47">
        <v>113</v>
      </c>
      <c r="BF151" s="47">
        <v>896</v>
      </c>
      <c r="BG151" s="47">
        <v>362</v>
      </c>
      <c r="BH151" s="47">
        <v>828</v>
      </c>
      <c r="BI151" s="47">
        <v>430</v>
      </c>
      <c r="BJ151" s="47">
        <v>1218</v>
      </c>
      <c r="BK151" s="47">
        <v>40</v>
      </c>
      <c r="BL151" s="47">
        <v>2371</v>
      </c>
      <c r="BM151" s="47">
        <v>231</v>
      </c>
      <c r="BN151" s="47">
        <v>249</v>
      </c>
      <c r="BO151" s="47">
        <v>2353</v>
      </c>
      <c r="BP151" s="47">
        <v>1636</v>
      </c>
      <c r="BQ151" s="47">
        <v>966</v>
      </c>
      <c r="BR151" s="47">
        <v>1031</v>
      </c>
      <c r="BS151" s="47">
        <v>1823</v>
      </c>
      <c r="BT151" s="47">
        <v>46</v>
      </c>
      <c r="BU151" s="47">
        <v>960</v>
      </c>
    </row>
    <row r="152" spans="1:73">
      <c r="A152" t="s">
        <v>525</v>
      </c>
      <c r="B152" t="s">
        <v>508</v>
      </c>
      <c r="C152" t="s">
        <v>74</v>
      </c>
      <c r="D152">
        <v>11</v>
      </c>
      <c r="F152" s="47">
        <v>1172</v>
      </c>
      <c r="G152" s="47">
        <v>273</v>
      </c>
      <c r="H152" s="47">
        <v>260</v>
      </c>
      <c r="I152" s="47">
        <v>639</v>
      </c>
      <c r="J152" s="47">
        <v>273</v>
      </c>
      <c r="K152" s="47">
        <v>899</v>
      </c>
      <c r="L152" s="47">
        <v>73</v>
      </c>
      <c r="M152" s="47">
        <v>1099</v>
      </c>
      <c r="N152" s="47">
        <v>219</v>
      </c>
      <c r="O152" s="47">
        <v>362</v>
      </c>
      <c r="P152" s="47">
        <v>591</v>
      </c>
      <c r="Q152" s="47">
        <v>410</v>
      </c>
      <c r="R152" s="47">
        <v>762</v>
      </c>
      <c r="S152" s="47">
        <v>761</v>
      </c>
      <c r="T152" s="47">
        <v>411</v>
      </c>
      <c r="U152" s="47">
        <v>389</v>
      </c>
      <c r="V152" s="47">
        <v>783</v>
      </c>
      <c r="W152" s="47">
        <v>671</v>
      </c>
      <c r="X152" s="47">
        <v>501</v>
      </c>
      <c r="Y152" s="47">
        <v>823</v>
      </c>
      <c r="Z152" s="47">
        <v>68</v>
      </c>
      <c r="AA152" s="47">
        <v>281</v>
      </c>
      <c r="AB152" s="47">
        <v>891</v>
      </c>
      <c r="AC152" s="47">
        <v>281</v>
      </c>
      <c r="AD152" s="47">
        <v>367</v>
      </c>
      <c r="AE152" s="47">
        <v>22</v>
      </c>
      <c r="AF152" s="47">
        <v>77</v>
      </c>
      <c r="AG152" s="47">
        <v>312</v>
      </c>
      <c r="AH152" s="47">
        <v>230</v>
      </c>
      <c r="AI152" s="47">
        <v>159</v>
      </c>
      <c r="AJ152" s="47">
        <v>524</v>
      </c>
      <c r="AK152" s="47">
        <v>259</v>
      </c>
      <c r="AL152" s="47">
        <v>196</v>
      </c>
      <c r="AM152" s="47">
        <v>587</v>
      </c>
      <c r="AN152" s="47">
        <v>531</v>
      </c>
      <c r="AO152" s="47">
        <v>252</v>
      </c>
      <c r="AP152" s="47">
        <v>171</v>
      </c>
      <c r="AQ152" s="47">
        <v>500</v>
      </c>
      <c r="AR152" s="47">
        <v>466</v>
      </c>
      <c r="AS152" s="47">
        <v>205</v>
      </c>
      <c r="AT152" s="47">
        <v>102</v>
      </c>
      <c r="AU152" s="47">
        <v>399</v>
      </c>
      <c r="AV152" s="47">
        <v>295</v>
      </c>
      <c r="AW152" s="47">
        <v>206</v>
      </c>
      <c r="AX152" s="47">
        <v>165</v>
      </c>
      <c r="AY152" s="47">
        <v>726</v>
      </c>
      <c r="AZ152" s="47">
        <v>531</v>
      </c>
      <c r="BA152" s="47">
        <v>360</v>
      </c>
      <c r="BB152" s="47">
        <v>108</v>
      </c>
      <c r="BC152" s="47">
        <v>173</v>
      </c>
      <c r="BD152" s="47">
        <v>230</v>
      </c>
      <c r="BE152" s="47">
        <v>51</v>
      </c>
      <c r="BF152" s="47">
        <v>218</v>
      </c>
      <c r="BG152" s="47">
        <v>192</v>
      </c>
      <c r="BH152" s="47">
        <v>230</v>
      </c>
      <c r="BI152" s="47">
        <v>180</v>
      </c>
      <c r="BJ152" s="47">
        <v>387</v>
      </c>
      <c r="BK152" s="47">
        <v>23</v>
      </c>
      <c r="BL152" s="47">
        <v>673</v>
      </c>
      <c r="BM152" s="47">
        <v>89</v>
      </c>
      <c r="BN152" s="47">
        <v>43</v>
      </c>
      <c r="BO152" s="47">
        <v>719</v>
      </c>
      <c r="BP152" s="47">
        <v>374</v>
      </c>
      <c r="BQ152" s="47">
        <v>388</v>
      </c>
      <c r="BR152" s="47">
        <v>254</v>
      </c>
      <c r="BS152" s="47">
        <v>507</v>
      </c>
      <c r="BT152" s="47">
        <v>19</v>
      </c>
      <c r="BU152" s="47">
        <v>392</v>
      </c>
    </row>
    <row r="153" spans="1:73">
      <c r="A153" t="s">
        <v>525</v>
      </c>
      <c r="B153" t="s">
        <v>508</v>
      </c>
      <c r="C153" t="s">
        <v>65</v>
      </c>
      <c r="D153">
        <v>12</v>
      </c>
      <c r="F153" s="47">
        <v>1449</v>
      </c>
      <c r="G153" s="47">
        <v>971</v>
      </c>
      <c r="H153" s="47">
        <v>233</v>
      </c>
      <c r="I153" s="47">
        <v>245</v>
      </c>
      <c r="J153" s="47">
        <v>971</v>
      </c>
      <c r="K153" s="47">
        <v>478</v>
      </c>
      <c r="L153" s="47">
        <v>733</v>
      </c>
      <c r="M153" s="47">
        <v>716</v>
      </c>
      <c r="N153" s="47">
        <v>1039</v>
      </c>
      <c r="O153" s="47">
        <v>263</v>
      </c>
      <c r="P153" s="47">
        <v>147</v>
      </c>
      <c r="Q153" s="47">
        <v>1191</v>
      </c>
      <c r="R153" s="47">
        <v>258</v>
      </c>
      <c r="S153" s="47">
        <v>1349</v>
      </c>
      <c r="T153" s="47">
        <v>100</v>
      </c>
      <c r="U153" s="47">
        <v>471</v>
      </c>
      <c r="V153" s="47">
        <v>978</v>
      </c>
      <c r="W153" s="47">
        <v>987</v>
      </c>
      <c r="X153" s="47">
        <v>462</v>
      </c>
      <c r="Y153" s="47">
        <v>593</v>
      </c>
      <c r="Z153" s="47">
        <v>91</v>
      </c>
      <c r="AA153" s="47">
        <v>765</v>
      </c>
      <c r="AB153" s="47">
        <v>684</v>
      </c>
      <c r="AC153" s="47">
        <v>765</v>
      </c>
      <c r="AD153" s="47">
        <v>313</v>
      </c>
      <c r="AE153" s="47">
        <v>158</v>
      </c>
      <c r="AF153" s="47">
        <v>298</v>
      </c>
      <c r="AG153" s="47">
        <v>173</v>
      </c>
      <c r="AH153" s="47">
        <v>434</v>
      </c>
      <c r="AI153" s="47">
        <v>37</v>
      </c>
      <c r="AJ153" s="47">
        <v>371</v>
      </c>
      <c r="AK153" s="47">
        <v>607</v>
      </c>
      <c r="AL153" s="47">
        <v>673</v>
      </c>
      <c r="AM153" s="47">
        <v>305</v>
      </c>
      <c r="AN153" s="47">
        <v>915</v>
      </c>
      <c r="AO153" s="47">
        <v>63</v>
      </c>
      <c r="AP153" s="47">
        <v>666</v>
      </c>
      <c r="AQ153" s="47">
        <v>321</v>
      </c>
      <c r="AR153" s="47">
        <v>922</v>
      </c>
      <c r="AS153" s="47">
        <v>65</v>
      </c>
      <c r="AT153" s="47">
        <v>305</v>
      </c>
      <c r="AU153" s="47">
        <v>157</v>
      </c>
      <c r="AV153" s="47">
        <v>427</v>
      </c>
      <c r="AW153" s="47">
        <v>35</v>
      </c>
      <c r="AX153" s="47">
        <v>377</v>
      </c>
      <c r="AY153" s="47">
        <v>307</v>
      </c>
      <c r="AZ153" s="47">
        <v>605</v>
      </c>
      <c r="BA153" s="47">
        <v>79</v>
      </c>
      <c r="BB153" s="47">
        <v>594</v>
      </c>
      <c r="BC153" s="47">
        <v>171</v>
      </c>
      <c r="BD153" s="47">
        <v>744</v>
      </c>
      <c r="BE153" s="47">
        <v>21</v>
      </c>
      <c r="BF153" s="47">
        <v>475</v>
      </c>
      <c r="BG153" s="47">
        <v>716</v>
      </c>
      <c r="BH153" s="47">
        <v>950</v>
      </c>
      <c r="BI153" s="47">
        <v>241</v>
      </c>
      <c r="BJ153" s="47">
        <v>1171</v>
      </c>
      <c r="BK153" s="47">
        <v>20</v>
      </c>
      <c r="BL153" s="47">
        <v>209</v>
      </c>
      <c r="BM153" s="47">
        <v>49</v>
      </c>
      <c r="BN153" s="47">
        <v>21</v>
      </c>
      <c r="BO153" s="47">
        <v>237</v>
      </c>
      <c r="BP153" s="47">
        <v>178</v>
      </c>
      <c r="BQ153" s="47">
        <v>80</v>
      </c>
      <c r="BR153" s="47">
        <v>962</v>
      </c>
      <c r="BS153" s="47">
        <v>387</v>
      </c>
      <c r="BT153" s="47">
        <v>9</v>
      </c>
      <c r="BU153" s="47">
        <v>91</v>
      </c>
    </row>
    <row r="154" spans="1:73">
      <c r="A154" t="s">
        <v>525</v>
      </c>
      <c r="B154" t="s">
        <v>508</v>
      </c>
      <c r="C154" t="s">
        <v>506</v>
      </c>
      <c r="D154">
        <v>13</v>
      </c>
      <c r="F154" s="47">
        <v>772</v>
      </c>
      <c r="G154" s="47">
        <v>290</v>
      </c>
      <c r="H154" s="47">
        <v>173</v>
      </c>
      <c r="I154" s="47">
        <v>309</v>
      </c>
      <c r="J154" s="47">
        <v>290</v>
      </c>
      <c r="K154" s="47">
        <v>482</v>
      </c>
      <c r="L154" s="47">
        <v>150</v>
      </c>
      <c r="M154" s="47">
        <v>622</v>
      </c>
      <c r="N154" s="47">
        <v>290</v>
      </c>
      <c r="O154" s="47">
        <v>248</v>
      </c>
      <c r="P154" s="47">
        <v>234</v>
      </c>
      <c r="Q154" s="47">
        <v>415</v>
      </c>
      <c r="R154" s="47">
        <v>357</v>
      </c>
      <c r="S154" s="47">
        <v>596</v>
      </c>
      <c r="T154" s="47">
        <v>176</v>
      </c>
      <c r="U154" s="47">
        <v>319</v>
      </c>
      <c r="V154" s="47">
        <v>453</v>
      </c>
      <c r="W154" s="47">
        <v>426</v>
      </c>
      <c r="X154" s="47">
        <v>346</v>
      </c>
      <c r="Y154" s="47">
        <v>495</v>
      </c>
      <c r="Z154" s="47">
        <v>45</v>
      </c>
      <c r="AA154" s="47">
        <v>232</v>
      </c>
      <c r="AB154" s="47">
        <v>540</v>
      </c>
      <c r="AC154" s="47">
        <v>232</v>
      </c>
      <c r="AD154" s="47">
        <v>282</v>
      </c>
      <c r="AE154" s="47">
        <v>37</v>
      </c>
      <c r="AF154" s="47">
        <v>115</v>
      </c>
      <c r="AG154" s="47">
        <v>204</v>
      </c>
      <c r="AH154" s="47">
        <v>246</v>
      </c>
      <c r="AI154" s="47">
        <v>73</v>
      </c>
      <c r="AJ154" s="47">
        <v>258</v>
      </c>
      <c r="AK154" s="47">
        <v>195</v>
      </c>
      <c r="AL154" s="47">
        <v>175</v>
      </c>
      <c r="AM154" s="47">
        <v>278</v>
      </c>
      <c r="AN154" s="47">
        <v>350</v>
      </c>
      <c r="AO154" s="47">
        <v>103</v>
      </c>
      <c r="AP154" s="47">
        <v>161</v>
      </c>
      <c r="AQ154" s="47">
        <v>265</v>
      </c>
      <c r="AR154" s="47">
        <v>317</v>
      </c>
      <c r="AS154" s="47">
        <v>109</v>
      </c>
      <c r="AT154" s="47">
        <v>129</v>
      </c>
      <c r="AU154" s="47">
        <v>217</v>
      </c>
      <c r="AV154" s="47">
        <v>279</v>
      </c>
      <c r="AW154" s="47">
        <v>67</v>
      </c>
      <c r="AX154" s="47">
        <v>165</v>
      </c>
      <c r="AY154" s="47">
        <v>375</v>
      </c>
      <c r="AZ154" s="47">
        <v>405</v>
      </c>
      <c r="BA154" s="47">
        <v>135</v>
      </c>
      <c r="BB154" s="47">
        <v>125</v>
      </c>
      <c r="BC154" s="47">
        <v>107</v>
      </c>
      <c r="BD154" s="47">
        <v>191</v>
      </c>
      <c r="BE154" s="47">
        <v>41</v>
      </c>
      <c r="BF154" s="47">
        <v>243</v>
      </c>
      <c r="BG154" s="47">
        <v>172</v>
      </c>
      <c r="BH154" s="47">
        <v>271</v>
      </c>
      <c r="BI154" s="47">
        <v>144</v>
      </c>
      <c r="BJ154" s="47">
        <v>398</v>
      </c>
      <c r="BK154" s="47">
        <v>17</v>
      </c>
      <c r="BL154" s="47">
        <v>297</v>
      </c>
      <c r="BM154" s="47">
        <v>60</v>
      </c>
      <c r="BN154" s="47">
        <v>19</v>
      </c>
      <c r="BO154" s="47">
        <v>338</v>
      </c>
      <c r="BP154" s="47">
        <v>198</v>
      </c>
      <c r="BQ154" s="47">
        <v>159</v>
      </c>
      <c r="BR154" s="47">
        <v>281</v>
      </c>
      <c r="BS154" s="47">
        <v>315</v>
      </c>
      <c r="BT154" s="47">
        <v>9</v>
      </c>
      <c r="BU154" s="47">
        <v>167</v>
      </c>
    </row>
    <row r="155" spans="1:73">
      <c r="A155" t="s">
        <v>525</v>
      </c>
      <c r="B155" t="s">
        <v>508</v>
      </c>
      <c r="C155" t="s">
        <v>507</v>
      </c>
      <c r="D155">
        <v>14</v>
      </c>
      <c r="F155" s="47">
        <v>230</v>
      </c>
      <c r="G155" s="47">
        <v>90</v>
      </c>
      <c r="H155" s="47">
        <v>54</v>
      </c>
      <c r="I155" s="47">
        <v>86</v>
      </c>
      <c r="J155" s="47">
        <v>90</v>
      </c>
      <c r="K155" s="47">
        <v>140</v>
      </c>
      <c r="L155" s="47">
        <v>39</v>
      </c>
      <c r="M155" s="47">
        <v>191</v>
      </c>
      <c r="N155" s="47">
        <v>68</v>
      </c>
      <c r="O155" s="47">
        <v>83</v>
      </c>
      <c r="P155" s="47">
        <v>79</v>
      </c>
      <c r="Q155" s="47">
        <v>113</v>
      </c>
      <c r="R155" s="47">
        <v>117</v>
      </c>
      <c r="S155" s="47">
        <v>181</v>
      </c>
      <c r="T155" s="47">
        <v>49</v>
      </c>
      <c r="U155" s="47">
        <v>115</v>
      </c>
      <c r="V155" s="47">
        <v>115</v>
      </c>
      <c r="W155" s="47">
        <v>121</v>
      </c>
      <c r="X155" s="47">
        <v>109</v>
      </c>
      <c r="Y155" s="47">
        <v>177</v>
      </c>
      <c r="Z155" s="47">
        <v>2</v>
      </c>
      <c r="AA155" s="47">
        <v>51</v>
      </c>
      <c r="AB155" s="47">
        <v>179</v>
      </c>
      <c r="AC155" s="47">
        <v>51</v>
      </c>
      <c r="AD155" s="47">
        <v>108</v>
      </c>
      <c r="AE155" s="47">
        <v>7</v>
      </c>
      <c r="AF155" s="47">
        <v>35</v>
      </c>
      <c r="AG155" s="47">
        <v>80</v>
      </c>
      <c r="AH155" s="47">
        <v>89</v>
      </c>
      <c r="AI155" s="47">
        <v>26</v>
      </c>
      <c r="AJ155" s="47">
        <v>71</v>
      </c>
      <c r="AK155" s="47">
        <v>44</v>
      </c>
      <c r="AL155" s="47">
        <v>55</v>
      </c>
      <c r="AM155" s="47">
        <v>60</v>
      </c>
      <c r="AN155" s="47">
        <v>92</v>
      </c>
      <c r="AO155" s="47">
        <v>23</v>
      </c>
      <c r="AP155" s="47">
        <v>54</v>
      </c>
      <c r="AQ155" s="47">
        <v>67</v>
      </c>
      <c r="AR155" s="47">
        <v>98</v>
      </c>
      <c r="AS155" s="47">
        <v>23</v>
      </c>
      <c r="AT155" s="47">
        <v>36</v>
      </c>
      <c r="AU155" s="47">
        <v>73</v>
      </c>
      <c r="AV155" s="47">
        <v>83</v>
      </c>
      <c r="AW155" s="47">
        <v>26</v>
      </c>
      <c r="AX155" s="47">
        <v>60</v>
      </c>
      <c r="AY155" s="47">
        <v>119</v>
      </c>
      <c r="AZ155" s="47">
        <v>137</v>
      </c>
      <c r="BA155" s="47">
        <v>42</v>
      </c>
      <c r="BB155" s="47">
        <v>30</v>
      </c>
      <c r="BC155" s="47">
        <v>21</v>
      </c>
      <c r="BD155" s="47">
        <v>44</v>
      </c>
      <c r="BE155" s="47">
        <v>7</v>
      </c>
      <c r="BF155" s="47">
        <v>67</v>
      </c>
      <c r="BG155" s="47">
        <v>46</v>
      </c>
      <c r="BH155" s="47">
        <v>74</v>
      </c>
      <c r="BI155" s="47">
        <v>39</v>
      </c>
      <c r="BJ155" s="47">
        <v>103</v>
      </c>
      <c r="BK155" s="47">
        <v>10</v>
      </c>
      <c r="BL155" s="47">
        <v>112</v>
      </c>
      <c r="BM155" s="47">
        <v>5</v>
      </c>
      <c r="BN155" s="47">
        <v>16</v>
      </c>
      <c r="BO155" s="47">
        <v>101</v>
      </c>
      <c r="BP155" s="47">
        <v>78</v>
      </c>
      <c r="BQ155" s="47">
        <v>39</v>
      </c>
      <c r="BR155" s="47">
        <v>86</v>
      </c>
      <c r="BS155" s="47">
        <v>95</v>
      </c>
      <c r="BT155" s="47">
        <v>4</v>
      </c>
      <c r="BU155" s="47">
        <v>45</v>
      </c>
    </row>
    <row r="156" spans="1:73">
      <c r="A156" t="s">
        <v>525</v>
      </c>
      <c r="B156" t="s">
        <v>509</v>
      </c>
      <c r="C156" t="s">
        <v>0</v>
      </c>
      <c r="D156">
        <v>15</v>
      </c>
      <c r="F156" s="47">
        <v>12768</v>
      </c>
      <c r="G156" s="47">
        <v>3579</v>
      </c>
      <c r="H156" s="47">
        <v>3442</v>
      </c>
      <c r="I156" s="47">
        <v>5747</v>
      </c>
      <c r="J156" s="47">
        <v>3579</v>
      </c>
      <c r="K156" s="47">
        <v>9189</v>
      </c>
      <c r="L156" s="47">
        <v>99</v>
      </c>
      <c r="M156" s="47">
        <v>12669</v>
      </c>
      <c r="N156" s="47">
        <v>3693</v>
      </c>
      <c r="O156" s="47">
        <v>5168</v>
      </c>
      <c r="P156" s="47">
        <v>3907</v>
      </c>
      <c r="Q156" s="47">
        <v>6719</v>
      </c>
      <c r="R156" s="47">
        <v>6049</v>
      </c>
      <c r="S156" s="47">
        <v>6628</v>
      </c>
      <c r="T156" s="47">
        <v>6140</v>
      </c>
      <c r="U156" s="47">
        <v>8309</v>
      </c>
      <c r="V156" s="47">
        <v>4459</v>
      </c>
      <c r="W156" s="47">
        <v>6747</v>
      </c>
      <c r="X156" s="47">
        <v>6021</v>
      </c>
      <c r="Y156" s="47">
        <v>6149</v>
      </c>
      <c r="Z156" s="47">
        <v>630</v>
      </c>
      <c r="AA156" s="47">
        <v>5989</v>
      </c>
      <c r="AB156" s="47">
        <v>6779</v>
      </c>
      <c r="AC156" s="47">
        <v>5989</v>
      </c>
      <c r="AD156" s="47">
        <v>5233</v>
      </c>
      <c r="AE156" s="47">
        <v>3076</v>
      </c>
      <c r="AF156" s="47">
        <v>2574</v>
      </c>
      <c r="AG156" s="47">
        <v>5735</v>
      </c>
      <c r="AH156" s="47">
        <v>4356</v>
      </c>
      <c r="AI156" s="47">
        <v>3953</v>
      </c>
      <c r="AJ156" s="47">
        <v>1546</v>
      </c>
      <c r="AK156" s="47">
        <v>2913</v>
      </c>
      <c r="AL156" s="47">
        <v>1005</v>
      </c>
      <c r="AM156" s="47">
        <v>3454</v>
      </c>
      <c r="AN156" s="47">
        <v>2272</v>
      </c>
      <c r="AO156" s="47">
        <v>2187</v>
      </c>
      <c r="AP156" s="47">
        <v>1644</v>
      </c>
      <c r="AQ156" s="47">
        <v>5103</v>
      </c>
      <c r="AR156" s="47">
        <v>3386</v>
      </c>
      <c r="AS156" s="47">
        <v>3361</v>
      </c>
      <c r="AT156" s="47">
        <v>1935</v>
      </c>
      <c r="AU156" s="47">
        <v>4086</v>
      </c>
      <c r="AV156" s="47">
        <v>3242</v>
      </c>
      <c r="AW156" s="47">
        <v>2779</v>
      </c>
      <c r="AX156" s="47">
        <v>1874</v>
      </c>
      <c r="AY156" s="47">
        <v>4905</v>
      </c>
      <c r="AZ156" s="47">
        <v>3272</v>
      </c>
      <c r="BA156" s="47">
        <v>3507</v>
      </c>
      <c r="BB156" s="47">
        <v>1705</v>
      </c>
      <c r="BC156" s="47">
        <v>4284</v>
      </c>
      <c r="BD156" s="47">
        <v>3356</v>
      </c>
      <c r="BE156" s="47">
        <v>2633</v>
      </c>
      <c r="BF156" s="47">
        <v>3098</v>
      </c>
      <c r="BG156" s="47">
        <v>3621</v>
      </c>
      <c r="BH156" s="47">
        <v>3273</v>
      </c>
      <c r="BI156" s="47">
        <v>3446</v>
      </c>
      <c r="BJ156" s="47">
        <v>5118</v>
      </c>
      <c r="BK156" s="47">
        <v>1601</v>
      </c>
      <c r="BL156" s="47">
        <v>3681</v>
      </c>
      <c r="BM156" s="47">
        <v>2368</v>
      </c>
      <c r="BN156" s="47">
        <v>306</v>
      </c>
      <c r="BO156" s="47">
        <v>5743</v>
      </c>
      <c r="BP156" s="47">
        <v>1510</v>
      </c>
      <c r="BQ156" s="47">
        <v>4539</v>
      </c>
      <c r="BR156" s="47">
        <v>2915</v>
      </c>
      <c r="BS156" s="47">
        <v>3713</v>
      </c>
      <c r="BT156" s="47">
        <v>664</v>
      </c>
      <c r="BU156" s="47">
        <v>5476</v>
      </c>
    </row>
    <row r="157" spans="1:73">
      <c r="A157" t="s">
        <v>525</v>
      </c>
      <c r="B157" t="s">
        <v>509</v>
      </c>
      <c r="C157" t="s">
        <v>1</v>
      </c>
      <c r="D157">
        <v>16</v>
      </c>
      <c r="F157" s="47">
        <v>9416</v>
      </c>
      <c r="G157" s="47">
        <v>2167</v>
      </c>
      <c r="H157" s="47">
        <v>2743</v>
      </c>
      <c r="I157" s="47">
        <v>4506</v>
      </c>
      <c r="J157" s="47">
        <v>2167</v>
      </c>
      <c r="K157" s="47">
        <v>7249</v>
      </c>
      <c r="L157" s="47">
        <v>0</v>
      </c>
      <c r="M157" s="47">
        <v>9416</v>
      </c>
      <c r="N157" s="47">
        <v>2022</v>
      </c>
      <c r="O157" s="47">
        <v>4632</v>
      </c>
      <c r="P157" s="47">
        <v>2762</v>
      </c>
      <c r="Q157" s="47">
        <v>4707</v>
      </c>
      <c r="R157" s="47">
        <v>4709</v>
      </c>
      <c r="S157" s="47">
        <v>4190</v>
      </c>
      <c r="T157" s="47">
        <v>5226</v>
      </c>
      <c r="U157" s="47">
        <v>5415</v>
      </c>
      <c r="V157" s="47">
        <v>4001</v>
      </c>
      <c r="W157" s="47">
        <v>5505</v>
      </c>
      <c r="X157" s="47">
        <v>3911</v>
      </c>
      <c r="Y157" s="47">
        <v>1988</v>
      </c>
      <c r="Z157" s="47">
        <v>850</v>
      </c>
      <c r="AA157" s="47">
        <v>6578</v>
      </c>
      <c r="AB157" s="47">
        <v>2838</v>
      </c>
      <c r="AC157" s="47">
        <v>6578</v>
      </c>
      <c r="AD157" s="47">
        <v>2183</v>
      </c>
      <c r="AE157" s="47">
        <v>3232</v>
      </c>
      <c r="AF157" s="47">
        <v>1418</v>
      </c>
      <c r="AG157" s="47">
        <v>3997</v>
      </c>
      <c r="AH157" s="47">
        <v>2400</v>
      </c>
      <c r="AI157" s="47">
        <v>3015</v>
      </c>
      <c r="AJ157" s="47">
        <v>655</v>
      </c>
      <c r="AK157" s="47">
        <v>3346</v>
      </c>
      <c r="AL157" s="47">
        <v>749</v>
      </c>
      <c r="AM157" s="47">
        <v>3252</v>
      </c>
      <c r="AN157" s="47">
        <v>1790</v>
      </c>
      <c r="AO157" s="47">
        <v>2211</v>
      </c>
      <c r="AP157" s="47">
        <v>1012</v>
      </c>
      <c r="AQ157" s="47">
        <v>4493</v>
      </c>
      <c r="AR157" s="47">
        <v>2291</v>
      </c>
      <c r="AS157" s="47">
        <v>3214</v>
      </c>
      <c r="AT157" s="47">
        <v>1155</v>
      </c>
      <c r="AU157" s="47">
        <v>2756</v>
      </c>
      <c r="AV157" s="47">
        <v>1899</v>
      </c>
      <c r="AW157" s="47">
        <v>2012</v>
      </c>
      <c r="AX157" s="47">
        <v>697</v>
      </c>
      <c r="AY157" s="47">
        <v>2141</v>
      </c>
      <c r="AZ157" s="47">
        <v>1026</v>
      </c>
      <c r="BA157" s="47">
        <v>1812</v>
      </c>
      <c r="BB157" s="47">
        <v>1470</v>
      </c>
      <c r="BC157" s="47">
        <v>5108</v>
      </c>
      <c r="BD157" s="47">
        <v>3164</v>
      </c>
      <c r="BE157" s="47">
        <v>3414</v>
      </c>
      <c r="BF157" s="47">
        <v>1197</v>
      </c>
      <c r="BG157" s="47">
        <v>3510</v>
      </c>
      <c r="BH157" s="47">
        <v>1959</v>
      </c>
      <c r="BI157" s="47">
        <v>2748</v>
      </c>
      <c r="BJ157" s="47">
        <v>3073</v>
      </c>
      <c r="BK157" s="47">
        <v>1634</v>
      </c>
      <c r="BL157" s="47">
        <v>1641</v>
      </c>
      <c r="BM157" s="47">
        <v>3068</v>
      </c>
      <c r="BN157" s="47">
        <v>208</v>
      </c>
      <c r="BO157" s="47">
        <v>4501</v>
      </c>
      <c r="BP157" s="47">
        <v>1117</v>
      </c>
      <c r="BQ157" s="47">
        <v>3592</v>
      </c>
      <c r="BR157" s="47">
        <v>1621</v>
      </c>
      <c r="BS157" s="47">
        <v>2569</v>
      </c>
      <c r="BT157" s="47">
        <v>546</v>
      </c>
      <c r="BU157" s="47">
        <v>4680</v>
      </c>
    </row>
    <row r="158" spans="1:73">
      <c r="A158" t="s">
        <v>525</v>
      </c>
      <c r="B158" t="s">
        <v>509</v>
      </c>
      <c r="C158" t="s">
        <v>505</v>
      </c>
      <c r="D158">
        <v>17</v>
      </c>
      <c r="F158" s="47">
        <v>2685</v>
      </c>
      <c r="G158" s="47">
        <v>611</v>
      </c>
      <c r="H158" s="47">
        <v>706</v>
      </c>
      <c r="I158" s="47">
        <v>1368</v>
      </c>
      <c r="J158" s="47">
        <v>611</v>
      </c>
      <c r="K158" s="47">
        <v>2074</v>
      </c>
      <c r="L158" s="47">
        <v>3</v>
      </c>
      <c r="M158" s="47">
        <v>2682</v>
      </c>
      <c r="N158" s="47">
        <v>357</v>
      </c>
      <c r="O158" s="47">
        <v>1138</v>
      </c>
      <c r="P158" s="47">
        <v>1190</v>
      </c>
      <c r="Q158" s="47">
        <v>934</v>
      </c>
      <c r="R158" s="47">
        <v>1751</v>
      </c>
      <c r="S158" s="47">
        <v>986</v>
      </c>
      <c r="T158" s="47">
        <v>1699</v>
      </c>
      <c r="U158" s="47">
        <v>2139</v>
      </c>
      <c r="V158" s="47">
        <v>546</v>
      </c>
      <c r="W158" s="47">
        <v>994</v>
      </c>
      <c r="X158" s="47">
        <v>1691</v>
      </c>
      <c r="Y158" s="47">
        <v>1434</v>
      </c>
      <c r="Z158" s="47">
        <v>165</v>
      </c>
      <c r="AA158" s="47">
        <v>1086</v>
      </c>
      <c r="AB158" s="47">
        <v>1599</v>
      </c>
      <c r="AC158" s="47">
        <v>1086</v>
      </c>
      <c r="AD158" s="47">
        <v>1439</v>
      </c>
      <c r="AE158" s="47">
        <v>700</v>
      </c>
      <c r="AF158" s="47">
        <v>475</v>
      </c>
      <c r="AG158" s="47">
        <v>1664</v>
      </c>
      <c r="AH158" s="47">
        <v>774</v>
      </c>
      <c r="AI158" s="47">
        <v>1365</v>
      </c>
      <c r="AJ158" s="47">
        <v>160</v>
      </c>
      <c r="AK158" s="47">
        <v>386</v>
      </c>
      <c r="AL158" s="47">
        <v>136</v>
      </c>
      <c r="AM158" s="47">
        <v>410</v>
      </c>
      <c r="AN158" s="47">
        <v>212</v>
      </c>
      <c r="AO158" s="47">
        <v>334</v>
      </c>
      <c r="AP158" s="47">
        <v>234</v>
      </c>
      <c r="AQ158" s="47">
        <v>760</v>
      </c>
      <c r="AR158" s="47">
        <v>355</v>
      </c>
      <c r="AS158" s="47">
        <v>639</v>
      </c>
      <c r="AT158" s="47">
        <v>377</v>
      </c>
      <c r="AU158" s="47">
        <v>1314</v>
      </c>
      <c r="AV158" s="47">
        <v>631</v>
      </c>
      <c r="AW158" s="47">
        <v>1060</v>
      </c>
      <c r="AX158" s="47">
        <v>318</v>
      </c>
      <c r="AY158" s="47">
        <v>1281</v>
      </c>
      <c r="AZ158" s="47">
        <v>516</v>
      </c>
      <c r="BA158" s="47">
        <v>1083</v>
      </c>
      <c r="BB158" s="47">
        <v>293</v>
      </c>
      <c r="BC158" s="47">
        <v>793</v>
      </c>
      <c r="BD158" s="47">
        <v>470</v>
      </c>
      <c r="BE158" s="47">
        <v>616</v>
      </c>
      <c r="BF158" s="47">
        <v>421</v>
      </c>
      <c r="BG158" s="47">
        <v>513</v>
      </c>
      <c r="BH158" s="47">
        <v>488</v>
      </c>
      <c r="BI158" s="47">
        <v>446</v>
      </c>
      <c r="BJ158" s="47">
        <v>614</v>
      </c>
      <c r="BK158" s="47">
        <v>320</v>
      </c>
      <c r="BL158" s="47">
        <v>1178</v>
      </c>
      <c r="BM158" s="47">
        <v>573</v>
      </c>
      <c r="BN158" s="47">
        <v>123</v>
      </c>
      <c r="BO158" s="47">
        <v>1628</v>
      </c>
      <c r="BP158" s="47">
        <v>372</v>
      </c>
      <c r="BQ158" s="47">
        <v>1379</v>
      </c>
      <c r="BR158" s="47">
        <v>397</v>
      </c>
      <c r="BS158" s="47">
        <v>589</v>
      </c>
      <c r="BT158" s="47">
        <v>214</v>
      </c>
      <c r="BU158" s="47">
        <v>1485</v>
      </c>
    </row>
    <row r="159" spans="1:73">
      <c r="A159" t="s">
        <v>525</v>
      </c>
      <c r="B159" t="s">
        <v>509</v>
      </c>
      <c r="C159" t="s">
        <v>74</v>
      </c>
      <c r="D159">
        <v>18</v>
      </c>
      <c r="F159" s="47">
        <v>200</v>
      </c>
      <c r="G159" s="47">
        <v>37</v>
      </c>
      <c r="H159" s="47">
        <v>63</v>
      </c>
      <c r="I159" s="47">
        <v>100</v>
      </c>
      <c r="J159" s="47">
        <v>37</v>
      </c>
      <c r="K159" s="47">
        <v>163</v>
      </c>
      <c r="L159" s="47">
        <v>0</v>
      </c>
      <c r="M159" s="47">
        <v>200</v>
      </c>
      <c r="N159" s="47">
        <v>25</v>
      </c>
      <c r="O159" s="47">
        <v>76</v>
      </c>
      <c r="P159" s="47">
        <v>99</v>
      </c>
      <c r="Q159" s="47">
        <v>62</v>
      </c>
      <c r="R159" s="47">
        <v>138</v>
      </c>
      <c r="S159" s="47">
        <v>91</v>
      </c>
      <c r="T159" s="47">
        <v>109</v>
      </c>
      <c r="U159" s="47">
        <v>151</v>
      </c>
      <c r="V159" s="47">
        <v>49</v>
      </c>
      <c r="W159" s="47">
        <v>95</v>
      </c>
      <c r="X159" s="47">
        <v>105</v>
      </c>
      <c r="Y159" s="47">
        <v>69</v>
      </c>
      <c r="Z159" s="47">
        <v>5</v>
      </c>
      <c r="AA159" s="47">
        <v>126</v>
      </c>
      <c r="AB159" s="47">
        <v>74</v>
      </c>
      <c r="AC159" s="47">
        <v>126</v>
      </c>
      <c r="AD159" s="47">
        <v>65</v>
      </c>
      <c r="AE159" s="47">
        <v>86</v>
      </c>
      <c r="AF159" s="47">
        <v>31</v>
      </c>
      <c r="AG159" s="47">
        <v>120</v>
      </c>
      <c r="AH159" s="47">
        <v>69</v>
      </c>
      <c r="AI159" s="47">
        <v>82</v>
      </c>
      <c r="AJ159" s="47">
        <v>9</v>
      </c>
      <c r="AK159" s="47">
        <v>40</v>
      </c>
      <c r="AL159" s="47">
        <v>6</v>
      </c>
      <c r="AM159" s="47">
        <v>43</v>
      </c>
      <c r="AN159" s="47">
        <v>22</v>
      </c>
      <c r="AO159" s="47">
        <v>27</v>
      </c>
      <c r="AP159" s="47">
        <v>22</v>
      </c>
      <c r="AQ159" s="47">
        <v>73</v>
      </c>
      <c r="AR159" s="47">
        <v>46</v>
      </c>
      <c r="AS159" s="47">
        <v>49</v>
      </c>
      <c r="AT159" s="47">
        <v>15</v>
      </c>
      <c r="AU159" s="47">
        <v>90</v>
      </c>
      <c r="AV159" s="47">
        <v>45</v>
      </c>
      <c r="AW159" s="47">
        <v>60</v>
      </c>
      <c r="AX159" s="47">
        <v>7</v>
      </c>
      <c r="AY159" s="47">
        <v>67</v>
      </c>
      <c r="AZ159" s="47">
        <v>27</v>
      </c>
      <c r="BA159" s="47">
        <v>47</v>
      </c>
      <c r="BB159" s="47">
        <v>30</v>
      </c>
      <c r="BC159" s="47">
        <v>96</v>
      </c>
      <c r="BD159" s="47">
        <v>64</v>
      </c>
      <c r="BE159" s="47">
        <v>62</v>
      </c>
      <c r="BF159" s="47">
        <v>13</v>
      </c>
      <c r="BG159" s="47">
        <v>49</v>
      </c>
      <c r="BH159" s="47">
        <v>34</v>
      </c>
      <c r="BI159" s="47">
        <v>28</v>
      </c>
      <c r="BJ159" s="47">
        <v>51</v>
      </c>
      <c r="BK159" s="47">
        <v>11</v>
      </c>
      <c r="BL159" s="47">
        <v>61</v>
      </c>
      <c r="BM159" s="47">
        <v>77</v>
      </c>
      <c r="BN159" s="47">
        <v>3</v>
      </c>
      <c r="BO159" s="47">
        <v>135</v>
      </c>
      <c r="BP159" s="47">
        <v>40</v>
      </c>
      <c r="BQ159" s="47">
        <v>98</v>
      </c>
      <c r="BR159" s="47">
        <v>33</v>
      </c>
      <c r="BS159" s="47">
        <v>58</v>
      </c>
      <c r="BT159" s="47">
        <v>4</v>
      </c>
      <c r="BU159" s="47">
        <v>105</v>
      </c>
    </row>
    <row r="160" spans="1:73">
      <c r="A160" t="s">
        <v>525</v>
      </c>
      <c r="B160" t="s">
        <v>509</v>
      </c>
      <c r="C160" t="s">
        <v>65</v>
      </c>
      <c r="D160">
        <v>19</v>
      </c>
      <c r="F160" s="47">
        <v>3454</v>
      </c>
      <c r="G160" s="47">
        <v>929</v>
      </c>
      <c r="H160" s="47">
        <v>926</v>
      </c>
      <c r="I160" s="47">
        <v>1599</v>
      </c>
      <c r="J160" s="47">
        <v>929</v>
      </c>
      <c r="K160" s="47">
        <v>2525</v>
      </c>
      <c r="L160" s="47">
        <v>33</v>
      </c>
      <c r="M160" s="47">
        <v>3421</v>
      </c>
      <c r="N160" s="47">
        <v>1195</v>
      </c>
      <c r="O160" s="47">
        <v>1485</v>
      </c>
      <c r="P160" s="47">
        <v>774</v>
      </c>
      <c r="Q160" s="47">
        <v>2164</v>
      </c>
      <c r="R160" s="47">
        <v>1290</v>
      </c>
      <c r="S160" s="47">
        <v>1585</v>
      </c>
      <c r="T160" s="47">
        <v>1869</v>
      </c>
      <c r="U160" s="47">
        <v>1779</v>
      </c>
      <c r="V160" s="47">
        <v>1675</v>
      </c>
      <c r="W160" s="47">
        <v>2668</v>
      </c>
      <c r="X160" s="47">
        <v>786</v>
      </c>
      <c r="Y160" s="47">
        <v>322</v>
      </c>
      <c r="Z160" s="47">
        <v>576</v>
      </c>
      <c r="AA160" s="47">
        <v>2556</v>
      </c>
      <c r="AB160" s="47">
        <v>898</v>
      </c>
      <c r="AC160" s="47">
        <v>2556</v>
      </c>
      <c r="AD160" s="47">
        <v>545</v>
      </c>
      <c r="AE160" s="47">
        <v>1234</v>
      </c>
      <c r="AF160" s="47">
        <v>509</v>
      </c>
      <c r="AG160" s="47">
        <v>1270</v>
      </c>
      <c r="AH160" s="47">
        <v>856</v>
      </c>
      <c r="AI160" s="47">
        <v>923</v>
      </c>
      <c r="AJ160" s="47">
        <v>353</v>
      </c>
      <c r="AK160" s="47">
        <v>1322</v>
      </c>
      <c r="AL160" s="47">
        <v>420</v>
      </c>
      <c r="AM160" s="47">
        <v>1255</v>
      </c>
      <c r="AN160" s="47">
        <v>729</v>
      </c>
      <c r="AO160" s="47">
        <v>946</v>
      </c>
      <c r="AP160" s="47">
        <v>719</v>
      </c>
      <c r="AQ160" s="47">
        <v>1949</v>
      </c>
      <c r="AR160" s="47">
        <v>1227</v>
      </c>
      <c r="AS160" s="47">
        <v>1441</v>
      </c>
      <c r="AT160" s="47">
        <v>210</v>
      </c>
      <c r="AU160" s="47">
        <v>576</v>
      </c>
      <c r="AV160" s="47">
        <v>358</v>
      </c>
      <c r="AW160" s="47">
        <v>428</v>
      </c>
      <c r="AX160" s="47">
        <v>297</v>
      </c>
      <c r="AY160" s="47">
        <v>601</v>
      </c>
      <c r="AZ160" s="47">
        <v>265</v>
      </c>
      <c r="BA160" s="47">
        <v>633</v>
      </c>
      <c r="BB160" s="47">
        <v>632</v>
      </c>
      <c r="BC160" s="47">
        <v>1924</v>
      </c>
      <c r="BD160" s="47">
        <v>1320</v>
      </c>
      <c r="BE160" s="47">
        <v>1236</v>
      </c>
      <c r="BF160" s="47">
        <v>496</v>
      </c>
      <c r="BG160" s="47">
        <v>1668</v>
      </c>
      <c r="BH160" s="47">
        <v>870</v>
      </c>
      <c r="BI160" s="47">
        <v>1294</v>
      </c>
      <c r="BJ160" s="47">
        <v>1274</v>
      </c>
      <c r="BK160" s="47">
        <v>890</v>
      </c>
      <c r="BL160" s="47">
        <v>402</v>
      </c>
      <c r="BM160" s="47">
        <v>888</v>
      </c>
      <c r="BN160" s="47">
        <v>59</v>
      </c>
      <c r="BO160" s="47">
        <v>1231</v>
      </c>
      <c r="BP160" s="47">
        <v>311</v>
      </c>
      <c r="BQ160" s="47">
        <v>979</v>
      </c>
      <c r="BR160" s="47">
        <v>569</v>
      </c>
      <c r="BS160" s="47">
        <v>1016</v>
      </c>
      <c r="BT160" s="47">
        <v>360</v>
      </c>
      <c r="BU160" s="47">
        <v>1509</v>
      </c>
    </row>
    <row r="161" spans="1:73">
      <c r="A161" t="s">
        <v>525</v>
      </c>
      <c r="B161" t="s">
        <v>509</v>
      </c>
      <c r="C161" t="s">
        <v>506</v>
      </c>
      <c r="D161">
        <v>20</v>
      </c>
      <c r="F161" s="47">
        <v>1640</v>
      </c>
      <c r="G161" s="47">
        <v>278</v>
      </c>
      <c r="H161" s="47">
        <v>368</v>
      </c>
      <c r="I161" s="47">
        <v>994</v>
      </c>
      <c r="J161" s="47">
        <v>278</v>
      </c>
      <c r="K161" s="47">
        <v>1362</v>
      </c>
      <c r="L161" s="47">
        <v>9</v>
      </c>
      <c r="M161" s="47">
        <v>1631</v>
      </c>
      <c r="N161" s="47">
        <v>465</v>
      </c>
      <c r="O161" s="47">
        <v>699</v>
      </c>
      <c r="P161" s="47">
        <v>476</v>
      </c>
      <c r="Q161" s="47">
        <v>864</v>
      </c>
      <c r="R161" s="47">
        <v>776</v>
      </c>
      <c r="S161" s="47">
        <v>858</v>
      </c>
      <c r="T161" s="47">
        <v>782</v>
      </c>
      <c r="U161" s="47">
        <v>727</v>
      </c>
      <c r="V161" s="47">
        <v>913</v>
      </c>
      <c r="W161" s="47">
        <v>1201</v>
      </c>
      <c r="X161" s="47">
        <v>439</v>
      </c>
      <c r="Y161" s="47">
        <v>328</v>
      </c>
      <c r="Z161" s="47">
        <v>43</v>
      </c>
      <c r="AA161" s="47">
        <v>1269</v>
      </c>
      <c r="AB161" s="47">
        <v>371</v>
      </c>
      <c r="AC161" s="47">
        <v>1269</v>
      </c>
      <c r="AD161" s="47">
        <v>216</v>
      </c>
      <c r="AE161" s="47">
        <v>511</v>
      </c>
      <c r="AF161" s="47">
        <v>139</v>
      </c>
      <c r="AG161" s="47">
        <v>588</v>
      </c>
      <c r="AH161" s="47">
        <v>363</v>
      </c>
      <c r="AI161" s="47">
        <v>364</v>
      </c>
      <c r="AJ161" s="47">
        <v>155</v>
      </c>
      <c r="AK161" s="47">
        <v>758</v>
      </c>
      <c r="AL161" s="47">
        <v>139</v>
      </c>
      <c r="AM161" s="47">
        <v>774</v>
      </c>
      <c r="AN161" s="47">
        <v>495</v>
      </c>
      <c r="AO161" s="47">
        <v>418</v>
      </c>
      <c r="AP161" s="47">
        <v>189</v>
      </c>
      <c r="AQ161" s="47">
        <v>1012</v>
      </c>
      <c r="AR161" s="47">
        <v>629</v>
      </c>
      <c r="AS161" s="47">
        <v>572</v>
      </c>
      <c r="AT161" s="47">
        <v>89</v>
      </c>
      <c r="AU161" s="47">
        <v>350</v>
      </c>
      <c r="AV161" s="47">
        <v>229</v>
      </c>
      <c r="AW161" s="47">
        <v>210</v>
      </c>
      <c r="AX161" s="47">
        <v>67</v>
      </c>
      <c r="AY161" s="47">
        <v>304</v>
      </c>
      <c r="AZ161" s="47">
        <v>142</v>
      </c>
      <c r="BA161" s="47">
        <v>229</v>
      </c>
      <c r="BB161" s="47">
        <v>211</v>
      </c>
      <c r="BC161" s="47">
        <v>1058</v>
      </c>
      <c r="BD161" s="47">
        <v>716</v>
      </c>
      <c r="BE161" s="47">
        <v>553</v>
      </c>
      <c r="BF161" s="47">
        <v>143</v>
      </c>
      <c r="BG161" s="47">
        <v>721</v>
      </c>
      <c r="BH161" s="47">
        <v>261</v>
      </c>
      <c r="BI161" s="47">
        <v>603</v>
      </c>
      <c r="BJ161" s="47">
        <v>637</v>
      </c>
      <c r="BK161" s="47">
        <v>227</v>
      </c>
      <c r="BL161" s="47">
        <v>228</v>
      </c>
      <c r="BM161" s="47">
        <v>548</v>
      </c>
      <c r="BN161" s="47">
        <v>17</v>
      </c>
      <c r="BO161" s="47">
        <v>759</v>
      </c>
      <c r="BP161" s="47">
        <v>221</v>
      </c>
      <c r="BQ161" s="47">
        <v>555</v>
      </c>
      <c r="BR161" s="47">
        <v>224</v>
      </c>
      <c r="BS161" s="47">
        <v>634</v>
      </c>
      <c r="BT161" s="47">
        <v>54</v>
      </c>
      <c r="BU161" s="47">
        <v>728</v>
      </c>
    </row>
    <row r="162" spans="1:73">
      <c r="A162" t="s">
        <v>525</v>
      </c>
      <c r="B162" t="s">
        <v>509</v>
      </c>
      <c r="C162" t="s">
        <v>507</v>
      </c>
      <c r="D162">
        <v>21</v>
      </c>
      <c r="F162" s="47">
        <v>9488</v>
      </c>
      <c r="G162" s="47">
        <v>2466</v>
      </c>
      <c r="H162" s="47">
        <v>2713</v>
      </c>
      <c r="I162" s="47">
        <v>4309</v>
      </c>
      <c r="J162" s="47">
        <v>2466</v>
      </c>
      <c r="K162" s="47">
        <v>7022</v>
      </c>
      <c r="L162" s="47">
        <v>61</v>
      </c>
      <c r="M162" s="47">
        <v>9427</v>
      </c>
      <c r="N162" s="47">
        <v>2693</v>
      </c>
      <c r="O162" s="47">
        <v>4465</v>
      </c>
      <c r="P162" s="47">
        <v>2330</v>
      </c>
      <c r="Q162" s="47">
        <v>5475</v>
      </c>
      <c r="R162" s="47">
        <v>4013</v>
      </c>
      <c r="S162" s="47">
        <v>4188</v>
      </c>
      <c r="T162" s="47">
        <v>5300</v>
      </c>
      <c r="U162" s="47">
        <v>6307</v>
      </c>
      <c r="V162" s="47">
        <v>3181</v>
      </c>
      <c r="W162" s="47">
        <v>6007</v>
      </c>
      <c r="X162" s="47">
        <v>3481</v>
      </c>
      <c r="Y162" s="47">
        <v>1271</v>
      </c>
      <c r="Z162" s="47">
        <v>1660</v>
      </c>
      <c r="AA162" s="47">
        <v>6557</v>
      </c>
      <c r="AB162" s="47">
        <v>2931</v>
      </c>
      <c r="AC162" s="47">
        <v>6557</v>
      </c>
      <c r="AD162" s="47">
        <v>2083</v>
      </c>
      <c r="AE162" s="47">
        <v>4224</v>
      </c>
      <c r="AF162" s="47">
        <v>1672</v>
      </c>
      <c r="AG162" s="47">
        <v>4635</v>
      </c>
      <c r="AH162" s="47">
        <v>2677</v>
      </c>
      <c r="AI162" s="47">
        <v>3630</v>
      </c>
      <c r="AJ162" s="47">
        <v>848</v>
      </c>
      <c r="AK162" s="47">
        <v>2333</v>
      </c>
      <c r="AL162" s="47">
        <v>794</v>
      </c>
      <c r="AM162" s="47">
        <v>2387</v>
      </c>
      <c r="AN162" s="47">
        <v>1511</v>
      </c>
      <c r="AO162" s="47">
        <v>1670</v>
      </c>
      <c r="AP162" s="47">
        <v>1585</v>
      </c>
      <c r="AQ162" s="47">
        <v>4422</v>
      </c>
      <c r="AR162" s="47">
        <v>2737</v>
      </c>
      <c r="AS162" s="47">
        <v>3270</v>
      </c>
      <c r="AT162" s="47">
        <v>881</v>
      </c>
      <c r="AU162" s="47">
        <v>2600</v>
      </c>
      <c r="AV162" s="47">
        <v>1451</v>
      </c>
      <c r="AW162" s="47">
        <v>2030</v>
      </c>
      <c r="AX162" s="47">
        <v>863</v>
      </c>
      <c r="AY162" s="47">
        <v>2068</v>
      </c>
      <c r="AZ162" s="47">
        <v>814</v>
      </c>
      <c r="BA162" s="47">
        <v>2117</v>
      </c>
      <c r="BB162" s="47">
        <v>1603</v>
      </c>
      <c r="BC162" s="47">
        <v>4954</v>
      </c>
      <c r="BD162" s="47">
        <v>3374</v>
      </c>
      <c r="BE162" s="47">
        <v>3183</v>
      </c>
      <c r="BF162" s="47">
        <v>1487</v>
      </c>
      <c r="BG162" s="47">
        <v>3988</v>
      </c>
      <c r="BH162" s="47">
        <v>2272</v>
      </c>
      <c r="BI162" s="47">
        <v>3203</v>
      </c>
      <c r="BJ162" s="47">
        <v>3220</v>
      </c>
      <c r="BK162" s="47">
        <v>2255</v>
      </c>
      <c r="BL162" s="47">
        <v>1444</v>
      </c>
      <c r="BM162" s="47">
        <v>2569</v>
      </c>
      <c r="BN162" s="47">
        <v>194</v>
      </c>
      <c r="BO162" s="47">
        <v>3819</v>
      </c>
      <c r="BP162" s="47">
        <v>968</v>
      </c>
      <c r="BQ162" s="47">
        <v>3045</v>
      </c>
      <c r="BR162" s="47">
        <v>1560</v>
      </c>
      <c r="BS162" s="47">
        <v>2628</v>
      </c>
      <c r="BT162" s="47">
        <v>906</v>
      </c>
      <c r="BU162" s="47">
        <v>4394</v>
      </c>
    </row>
    <row r="163" spans="1:73">
      <c r="A163" t="s">
        <v>525</v>
      </c>
      <c r="B163" t="s">
        <v>510</v>
      </c>
      <c r="C163" t="s">
        <v>0</v>
      </c>
      <c r="D163">
        <v>22</v>
      </c>
      <c r="F163" s="47">
        <v>1608</v>
      </c>
      <c r="G163" s="47">
        <v>472</v>
      </c>
      <c r="H163" s="47">
        <v>434</v>
      </c>
      <c r="I163" s="47">
        <v>702</v>
      </c>
      <c r="J163" s="47">
        <v>472</v>
      </c>
      <c r="K163" s="47">
        <v>1136</v>
      </c>
      <c r="L163" s="47">
        <v>171</v>
      </c>
      <c r="M163" s="47">
        <v>1437</v>
      </c>
      <c r="N163" s="47">
        <v>824</v>
      </c>
      <c r="O163" s="47">
        <v>607</v>
      </c>
      <c r="P163" s="47">
        <v>177</v>
      </c>
      <c r="Q163" s="47">
        <v>1260</v>
      </c>
      <c r="R163" s="47">
        <v>348</v>
      </c>
      <c r="S163" s="47">
        <v>760</v>
      </c>
      <c r="T163" s="47">
        <v>848</v>
      </c>
      <c r="U163" s="47">
        <v>600</v>
      </c>
      <c r="V163" s="47">
        <v>1008</v>
      </c>
      <c r="W163" s="47">
        <v>1035</v>
      </c>
      <c r="X163" s="47">
        <v>573</v>
      </c>
      <c r="Y163" s="47">
        <v>2</v>
      </c>
      <c r="Z163" s="47">
        <v>1</v>
      </c>
      <c r="AA163" s="47">
        <v>1605</v>
      </c>
      <c r="AB163" s="47">
        <v>3</v>
      </c>
      <c r="AC163" s="47">
        <v>1605</v>
      </c>
      <c r="AD163" s="47">
        <v>2</v>
      </c>
      <c r="AE163" s="47">
        <v>598</v>
      </c>
      <c r="AF163" s="47">
        <v>153</v>
      </c>
      <c r="AG163" s="47">
        <v>447</v>
      </c>
      <c r="AH163" s="47">
        <v>281</v>
      </c>
      <c r="AI163" s="47">
        <v>319</v>
      </c>
      <c r="AJ163" s="47">
        <v>1</v>
      </c>
      <c r="AK163" s="47">
        <v>1007</v>
      </c>
      <c r="AL163" s="47">
        <v>319</v>
      </c>
      <c r="AM163" s="47">
        <v>689</v>
      </c>
      <c r="AN163" s="47">
        <v>479</v>
      </c>
      <c r="AO163" s="47">
        <v>529</v>
      </c>
      <c r="AP163" s="47">
        <v>343</v>
      </c>
      <c r="AQ163" s="47">
        <v>692</v>
      </c>
      <c r="AR163" s="47">
        <v>513</v>
      </c>
      <c r="AS163" s="47">
        <v>522</v>
      </c>
      <c r="AT163" s="47">
        <v>129</v>
      </c>
      <c r="AU163" s="47">
        <v>444</v>
      </c>
      <c r="AV163" s="47">
        <v>247</v>
      </c>
      <c r="AW163" s="47">
        <v>326</v>
      </c>
      <c r="AX163" s="47">
        <v>1</v>
      </c>
      <c r="AY163" s="47">
        <v>2</v>
      </c>
      <c r="AZ163" s="47">
        <v>2</v>
      </c>
      <c r="BA163" s="47">
        <v>1</v>
      </c>
      <c r="BB163" s="47">
        <v>471</v>
      </c>
      <c r="BC163" s="47">
        <v>1134</v>
      </c>
      <c r="BD163" s="47">
        <v>758</v>
      </c>
      <c r="BE163" s="47">
        <v>847</v>
      </c>
      <c r="BF163" s="47">
        <v>1</v>
      </c>
      <c r="BG163" s="47">
        <v>1259</v>
      </c>
      <c r="BH163" s="47">
        <v>467</v>
      </c>
      <c r="BI163" s="47">
        <v>793</v>
      </c>
      <c r="BJ163" s="47">
        <v>641</v>
      </c>
      <c r="BK163" s="47">
        <v>619</v>
      </c>
      <c r="BL163" s="47">
        <v>2</v>
      </c>
      <c r="BM163" s="47">
        <v>346</v>
      </c>
      <c r="BN163" s="47">
        <v>5</v>
      </c>
      <c r="BO163" s="47">
        <v>343</v>
      </c>
      <c r="BP163" s="47">
        <v>119</v>
      </c>
      <c r="BQ163" s="47">
        <v>229</v>
      </c>
      <c r="BR163" s="47">
        <v>275</v>
      </c>
      <c r="BS163" s="47">
        <v>485</v>
      </c>
      <c r="BT163" s="47">
        <v>197</v>
      </c>
      <c r="BU163" s="47">
        <v>651</v>
      </c>
    </row>
    <row r="164" spans="1:73">
      <c r="A164" t="s">
        <v>525</v>
      </c>
      <c r="B164" t="s">
        <v>510</v>
      </c>
      <c r="C164" t="s">
        <v>1</v>
      </c>
      <c r="D164">
        <v>23</v>
      </c>
      <c r="F164" s="47">
        <v>4714</v>
      </c>
      <c r="G164" s="47">
        <v>781</v>
      </c>
      <c r="H164" s="47">
        <v>1240</v>
      </c>
      <c r="I164" s="47">
        <v>2693</v>
      </c>
      <c r="J164" s="47">
        <v>781</v>
      </c>
      <c r="K164" s="47">
        <v>3933</v>
      </c>
      <c r="L164" s="47">
        <v>28</v>
      </c>
      <c r="M164" s="47">
        <v>4686</v>
      </c>
      <c r="N164" s="47">
        <v>1123</v>
      </c>
      <c r="O164" s="47">
        <v>2597</v>
      </c>
      <c r="P164" s="47">
        <v>994</v>
      </c>
      <c r="Q164" s="47">
        <v>2825</v>
      </c>
      <c r="R164" s="47">
        <v>1889</v>
      </c>
      <c r="S164" s="47">
        <v>2216</v>
      </c>
      <c r="T164" s="47">
        <v>2498</v>
      </c>
      <c r="U164" s="47">
        <v>2542</v>
      </c>
      <c r="V164" s="47">
        <v>2172</v>
      </c>
      <c r="W164" s="47">
        <v>2137</v>
      </c>
      <c r="X164" s="47">
        <v>2577</v>
      </c>
      <c r="Y164" s="47">
        <v>39</v>
      </c>
      <c r="Z164" s="47">
        <v>19</v>
      </c>
      <c r="AA164" s="47">
        <v>4656</v>
      </c>
      <c r="AB164" s="47">
        <v>58</v>
      </c>
      <c r="AC164" s="47">
        <v>4656</v>
      </c>
      <c r="AD164" s="47">
        <v>36</v>
      </c>
      <c r="AE164" s="47">
        <v>2506</v>
      </c>
      <c r="AF164" s="47">
        <v>398</v>
      </c>
      <c r="AG164" s="47">
        <v>2144</v>
      </c>
      <c r="AH164" s="47">
        <v>1198</v>
      </c>
      <c r="AI164" s="47">
        <v>1344</v>
      </c>
      <c r="AJ164" s="47">
        <v>22</v>
      </c>
      <c r="AK164" s="47">
        <v>2150</v>
      </c>
      <c r="AL164" s="47">
        <v>383</v>
      </c>
      <c r="AM164" s="47">
        <v>1789</v>
      </c>
      <c r="AN164" s="47">
        <v>1018</v>
      </c>
      <c r="AO164" s="47">
        <v>1154</v>
      </c>
      <c r="AP164" s="47">
        <v>368</v>
      </c>
      <c r="AQ164" s="47">
        <v>1769</v>
      </c>
      <c r="AR164" s="47">
        <v>983</v>
      </c>
      <c r="AS164" s="47">
        <v>1154</v>
      </c>
      <c r="AT164" s="47">
        <v>413</v>
      </c>
      <c r="AU164" s="47">
        <v>2164</v>
      </c>
      <c r="AV164" s="47">
        <v>1233</v>
      </c>
      <c r="AW164" s="47">
        <v>1344</v>
      </c>
      <c r="AX164" s="47">
        <v>18</v>
      </c>
      <c r="AY164" s="47">
        <v>40</v>
      </c>
      <c r="AZ164" s="47">
        <v>32</v>
      </c>
      <c r="BA164" s="47">
        <v>26</v>
      </c>
      <c r="BB164" s="47">
        <v>763</v>
      </c>
      <c r="BC164" s="47">
        <v>3893</v>
      </c>
      <c r="BD164" s="47">
        <v>2184</v>
      </c>
      <c r="BE164" s="47">
        <v>2472</v>
      </c>
      <c r="BF164" s="47">
        <v>28</v>
      </c>
      <c r="BG164" s="47">
        <v>2797</v>
      </c>
      <c r="BH164" s="47">
        <v>739</v>
      </c>
      <c r="BI164" s="47">
        <v>2086</v>
      </c>
      <c r="BJ164" s="47">
        <v>1456</v>
      </c>
      <c r="BK164" s="47">
        <v>1369</v>
      </c>
      <c r="BL164" s="47">
        <v>30</v>
      </c>
      <c r="BM164" s="47">
        <v>1859</v>
      </c>
      <c r="BN164" s="47">
        <v>42</v>
      </c>
      <c r="BO164" s="47">
        <v>1847</v>
      </c>
      <c r="BP164" s="47">
        <v>760</v>
      </c>
      <c r="BQ164" s="47">
        <v>1129</v>
      </c>
      <c r="BR164" s="47">
        <v>501</v>
      </c>
      <c r="BS164" s="47">
        <v>1715</v>
      </c>
      <c r="BT164" s="47">
        <v>280</v>
      </c>
      <c r="BU164" s="47">
        <v>2218</v>
      </c>
    </row>
    <row r="165" spans="1:73">
      <c r="A165" t="s">
        <v>525</v>
      </c>
      <c r="B165" t="s">
        <v>510</v>
      </c>
      <c r="C165" t="s">
        <v>505</v>
      </c>
      <c r="D165">
        <v>24</v>
      </c>
      <c r="F165" s="47">
        <v>289</v>
      </c>
      <c r="G165" s="47">
        <v>38</v>
      </c>
      <c r="H165" s="47">
        <v>39</v>
      </c>
      <c r="I165" s="47">
        <v>212</v>
      </c>
      <c r="J165" s="47">
        <v>38</v>
      </c>
      <c r="K165" s="47">
        <v>251</v>
      </c>
      <c r="L165" s="47">
        <v>4</v>
      </c>
      <c r="M165" s="47">
        <v>285</v>
      </c>
      <c r="N165" s="47">
        <v>46</v>
      </c>
      <c r="O165" s="47">
        <v>100</v>
      </c>
      <c r="P165" s="47">
        <v>143</v>
      </c>
      <c r="Q165" s="47">
        <v>103</v>
      </c>
      <c r="R165" s="47">
        <v>186</v>
      </c>
      <c r="S165" s="47">
        <v>106</v>
      </c>
      <c r="T165" s="47">
        <v>183</v>
      </c>
      <c r="U165" s="47">
        <v>189</v>
      </c>
      <c r="V165" s="47">
        <v>100</v>
      </c>
      <c r="W165" s="47">
        <v>104</v>
      </c>
      <c r="X165" s="47">
        <v>185</v>
      </c>
      <c r="Y165" s="47">
        <v>8</v>
      </c>
      <c r="Z165" s="47">
        <v>0</v>
      </c>
      <c r="AA165" s="47">
        <v>281</v>
      </c>
      <c r="AB165" s="47">
        <v>8</v>
      </c>
      <c r="AC165" s="47">
        <v>281</v>
      </c>
      <c r="AD165" s="47">
        <v>7</v>
      </c>
      <c r="AE165" s="47">
        <v>182</v>
      </c>
      <c r="AF165" s="47">
        <v>20</v>
      </c>
      <c r="AG165" s="47">
        <v>169</v>
      </c>
      <c r="AH165" s="47">
        <v>60</v>
      </c>
      <c r="AI165" s="47">
        <v>129</v>
      </c>
      <c r="AJ165" s="47">
        <v>1</v>
      </c>
      <c r="AK165" s="47">
        <v>99</v>
      </c>
      <c r="AL165" s="47">
        <v>18</v>
      </c>
      <c r="AM165" s="47">
        <v>82</v>
      </c>
      <c r="AN165" s="47">
        <v>46</v>
      </c>
      <c r="AO165" s="47">
        <v>54</v>
      </c>
      <c r="AP165" s="47">
        <v>22</v>
      </c>
      <c r="AQ165" s="47">
        <v>82</v>
      </c>
      <c r="AR165" s="47">
        <v>48</v>
      </c>
      <c r="AS165" s="47">
        <v>56</v>
      </c>
      <c r="AT165" s="47">
        <v>16</v>
      </c>
      <c r="AU165" s="47">
        <v>169</v>
      </c>
      <c r="AV165" s="47">
        <v>58</v>
      </c>
      <c r="AW165" s="47">
        <v>127</v>
      </c>
      <c r="AX165" s="47">
        <v>0</v>
      </c>
      <c r="AY165" s="47">
        <v>8</v>
      </c>
      <c r="AZ165" s="47">
        <v>1</v>
      </c>
      <c r="BA165" s="47">
        <v>7</v>
      </c>
      <c r="BB165" s="47">
        <v>38</v>
      </c>
      <c r="BC165" s="47">
        <v>243</v>
      </c>
      <c r="BD165" s="47">
        <v>105</v>
      </c>
      <c r="BE165" s="47">
        <v>176</v>
      </c>
      <c r="BF165" s="47">
        <v>0</v>
      </c>
      <c r="BG165" s="47">
        <v>103</v>
      </c>
      <c r="BH165" s="47">
        <v>37</v>
      </c>
      <c r="BI165" s="47">
        <v>66</v>
      </c>
      <c r="BJ165" s="47">
        <v>63</v>
      </c>
      <c r="BK165" s="47">
        <v>40</v>
      </c>
      <c r="BL165" s="47">
        <v>8</v>
      </c>
      <c r="BM165" s="47">
        <v>178</v>
      </c>
      <c r="BN165" s="47">
        <v>1</v>
      </c>
      <c r="BO165" s="47">
        <v>185</v>
      </c>
      <c r="BP165" s="47">
        <v>43</v>
      </c>
      <c r="BQ165" s="47">
        <v>143</v>
      </c>
      <c r="BR165" s="47">
        <v>26</v>
      </c>
      <c r="BS165" s="47">
        <v>80</v>
      </c>
      <c r="BT165" s="47">
        <v>12</v>
      </c>
      <c r="BU165" s="47">
        <v>171</v>
      </c>
    </row>
    <row r="166" spans="1:73">
      <c r="A166" t="s">
        <v>525</v>
      </c>
      <c r="B166" t="s">
        <v>510</v>
      </c>
      <c r="C166" t="s">
        <v>74</v>
      </c>
      <c r="D166">
        <v>25</v>
      </c>
      <c r="F166" s="47">
        <v>6</v>
      </c>
      <c r="G166" s="47">
        <v>1</v>
      </c>
      <c r="H166" s="47">
        <v>3</v>
      </c>
      <c r="I166" s="47">
        <v>2</v>
      </c>
      <c r="J166" s="47">
        <v>1</v>
      </c>
      <c r="K166" s="47">
        <v>5</v>
      </c>
      <c r="L166" s="47">
        <v>0</v>
      </c>
      <c r="M166" s="47">
        <v>6</v>
      </c>
      <c r="N166" s="47">
        <v>0</v>
      </c>
      <c r="O166" s="47">
        <v>4</v>
      </c>
      <c r="P166" s="47">
        <v>2</v>
      </c>
      <c r="Q166" s="47">
        <v>2</v>
      </c>
      <c r="R166" s="47">
        <v>4</v>
      </c>
      <c r="S166" s="47">
        <v>3</v>
      </c>
      <c r="T166" s="47">
        <v>3</v>
      </c>
      <c r="U166" s="47">
        <v>1</v>
      </c>
      <c r="V166" s="47">
        <v>5</v>
      </c>
      <c r="W166" s="47">
        <v>5</v>
      </c>
      <c r="X166" s="47">
        <v>1</v>
      </c>
      <c r="Y166" s="47">
        <v>1</v>
      </c>
      <c r="Z166" s="47">
        <v>0</v>
      </c>
      <c r="AA166" s="47">
        <v>5</v>
      </c>
      <c r="AB166" s="47">
        <v>1</v>
      </c>
      <c r="AC166" s="47">
        <v>5</v>
      </c>
      <c r="AD166" s="47">
        <v>1</v>
      </c>
      <c r="AE166" s="47">
        <v>0</v>
      </c>
      <c r="AF166" s="47">
        <v>1</v>
      </c>
      <c r="AG166" s="47">
        <v>0</v>
      </c>
      <c r="AH166" s="47">
        <v>1</v>
      </c>
      <c r="AI166" s="47">
        <v>0</v>
      </c>
      <c r="AJ166" s="47">
        <v>0</v>
      </c>
      <c r="AK166" s="47">
        <v>5</v>
      </c>
      <c r="AL166" s="47">
        <v>0</v>
      </c>
      <c r="AM166" s="47">
        <v>5</v>
      </c>
      <c r="AN166" s="47">
        <v>2</v>
      </c>
      <c r="AO166" s="47">
        <v>3</v>
      </c>
      <c r="AP166" s="47">
        <v>0</v>
      </c>
      <c r="AQ166" s="47">
        <v>5</v>
      </c>
      <c r="AR166" s="47">
        <v>2</v>
      </c>
      <c r="AS166" s="47">
        <v>3</v>
      </c>
      <c r="AT166" s="47">
        <v>1</v>
      </c>
      <c r="AU166" s="47">
        <v>0</v>
      </c>
      <c r="AV166" s="47">
        <v>1</v>
      </c>
      <c r="AW166" s="47">
        <v>0</v>
      </c>
      <c r="AX166" s="47">
        <v>1</v>
      </c>
      <c r="AY166" s="47">
        <v>0</v>
      </c>
      <c r="AZ166" s="47">
        <v>1</v>
      </c>
      <c r="BA166" s="47">
        <v>0</v>
      </c>
      <c r="BB166" s="47">
        <v>0</v>
      </c>
      <c r="BC166" s="47">
        <v>5</v>
      </c>
      <c r="BD166" s="47">
        <v>2</v>
      </c>
      <c r="BE166" s="47">
        <v>3</v>
      </c>
      <c r="BF166" s="47">
        <v>0</v>
      </c>
      <c r="BG166" s="47">
        <v>2</v>
      </c>
      <c r="BH166" s="47">
        <v>0</v>
      </c>
      <c r="BI166" s="47">
        <v>2</v>
      </c>
      <c r="BJ166" s="47">
        <v>0</v>
      </c>
      <c r="BK166" s="47">
        <v>2</v>
      </c>
      <c r="BL166" s="47">
        <v>1</v>
      </c>
      <c r="BM166" s="47">
        <v>3</v>
      </c>
      <c r="BN166" s="47">
        <v>1</v>
      </c>
      <c r="BO166" s="47">
        <v>3</v>
      </c>
      <c r="BP166" s="47">
        <v>3</v>
      </c>
      <c r="BQ166" s="47">
        <v>1</v>
      </c>
      <c r="BR166" s="47">
        <v>1</v>
      </c>
      <c r="BS166" s="47">
        <v>2</v>
      </c>
      <c r="BT166" s="47">
        <v>0</v>
      </c>
      <c r="BU166" s="47">
        <v>3</v>
      </c>
    </row>
    <row r="167" spans="1:73">
      <c r="A167" t="s">
        <v>525</v>
      </c>
      <c r="B167" t="s">
        <v>510</v>
      </c>
      <c r="C167" t="s">
        <v>65</v>
      </c>
      <c r="D167">
        <v>26</v>
      </c>
      <c r="F167" s="47">
        <v>3936</v>
      </c>
      <c r="G167" s="47">
        <v>1611</v>
      </c>
      <c r="H167" s="47">
        <v>926</v>
      </c>
      <c r="I167" s="47">
        <v>1399</v>
      </c>
      <c r="J167" s="47">
        <v>1611</v>
      </c>
      <c r="K167" s="47">
        <v>2325</v>
      </c>
      <c r="L167" s="47">
        <v>841</v>
      </c>
      <c r="M167" s="47">
        <v>3095</v>
      </c>
      <c r="N167" s="47">
        <v>2520</v>
      </c>
      <c r="O167" s="47">
        <v>1156</v>
      </c>
      <c r="P167" s="47">
        <v>260</v>
      </c>
      <c r="Q167" s="47">
        <v>3359</v>
      </c>
      <c r="R167" s="47">
        <v>577</v>
      </c>
      <c r="S167" s="47">
        <v>2163</v>
      </c>
      <c r="T167" s="47">
        <v>1773</v>
      </c>
      <c r="U167" s="47">
        <v>1590</v>
      </c>
      <c r="V167" s="47">
        <v>2346</v>
      </c>
      <c r="W167" s="47">
        <v>2623</v>
      </c>
      <c r="X167" s="47">
        <v>1313</v>
      </c>
      <c r="Y167" s="47">
        <v>13</v>
      </c>
      <c r="Z167" s="47">
        <v>5</v>
      </c>
      <c r="AA167" s="47">
        <v>3918</v>
      </c>
      <c r="AB167" s="47">
        <v>18</v>
      </c>
      <c r="AC167" s="47">
        <v>3918</v>
      </c>
      <c r="AD167" s="47">
        <v>8</v>
      </c>
      <c r="AE167" s="47">
        <v>1582</v>
      </c>
      <c r="AF167" s="47">
        <v>616</v>
      </c>
      <c r="AG167" s="47">
        <v>974</v>
      </c>
      <c r="AH167" s="47">
        <v>921</v>
      </c>
      <c r="AI167" s="47">
        <v>669</v>
      </c>
      <c r="AJ167" s="47">
        <v>10</v>
      </c>
      <c r="AK167" s="47">
        <v>2336</v>
      </c>
      <c r="AL167" s="47">
        <v>995</v>
      </c>
      <c r="AM167" s="47">
        <v>1351</v>
      </c>
      <c r="AN167" s="47">
        <v>1242</v>
      </c>
      <c r="AO167" s="47">
        <v>1104</v>
      </c>
      <c r="AP167" s="47">
        <v>1154</v>
      </c>
      <c r="AQ167" s="47">
        <v>1469</v>
      </c>
      <c r="AR167" s="47">
        <v>1448</v>
      </c>
      <c r="AS167" s="47">
        <v>1175</v>
      </c>
      <c r="AT167" s="47">
        <v>457</v>
      </c>
      <c r="AU167" s="47">
        <v>856</v>
      </c>
      <c r="AV167" s="47">
        <v>715</v>
      </c>
      <c r="AW167" s="47">
        <v>598</v>
      </c>
      <c r="AX167" s="47">
        <v>7</v>
      </c>
      <c r="AY167" s="47">
        <v>11</v>
      </c>
      <c r="AZ167" s="47">
        <v>10</v>
      </c>
      <c r="BA167" s="47">
        <v>8</v>
      </c>
      <c r="BB167" s="47">
        <v>1604</v>
      </c>
      <c r="BC167" s="47">
        <v>2314</v>
      </c>
      <c r="BD167" s="47">
        <v>2153</v>
      </c>
      <c r="BE167" s="47">
        <v>1765</v>
      </c>
      <c r="BF167" s="47">
        <v>12</v>
      </c>
      <c r="BG167" s="47">
        <v>3347</v>
      </c>
      <c r="BH167" s="47">
        <v>1597</v>
      </c>
      <c r="BI167" s="47">
        <v>1762</v>
      </c>
      <c r="BJ167" s="47">
        <v>1938</v>
      </c>
      <c r="BK167" s="47">
        <v>1421</v>
      </c>
      <c r="BL167" s="47">
        <v>6</v>
      </c>
      <c r="BM167" s="47">
        <v>571</v>
      </c>
      <c r="BN167" s="47">
        <v>14</v>
      </c>
      <c r="BO167" s="47">
        <v>563</v>
      </c>
      <c r="BP167" s="47">
        <v>225</v>
      </c>
      <c r="BQ167" s="47">
        <v>352</v>
      </c>
      <c r="BR167" s="47">
        <v>1028</v>
      </c>
      <c r="BS167" s="47">
        <v>1135</v>
      </c>
      <c r="BT167" s="47">
        <v>583</v>
      </c>
      <c r="BU167" s="47">
        <v>1190</v>
      </c>
    </row>
    <row r="168" spans="1:73">
      <c r="A168" t="s">
        <v>525</v>
      </c>
      <c r="B168" t="s">
        <v>510</v>
      </c>
      <c r="C168" t="s">
        <v>506</v>
      </c>
      <c r="D168">
        <v>27</v>
      </c>
      <c r="F168" s="47">
        <v>971</v>
      </c>
      <c r="G168" s="47">
        <v>247</v>
      </c>
      <c r="H168" s="47">
        <v>195</v>
      </c>
      <c r="I168" s="47">
        <v>529</v>
      </c>
      <c r="J168" s="47">
        <v>247</v>
      </c>
      <c r="K168" s="47">
        <v>724</v>
      </c>
      <c r="L168" s="47">
        <v>100</v>
      </c>
      <c r="M168" s="47">
        <v>871</v>
      </c>
      <c r="N168" s="47">
        <v>497</v>
      </c>
      <c r="O168" s="47">
        <v>430</v>
      </c>
      <c r="P168" s="47">
        <v>44</v>
      </c>
      <c r="Q168" s="47">
        <v>852</v>
      </c>
      <c r="R168" s="47">
        <v>119</v>
      </c>
      <c r="S168" s="47">
        <v>441</v>
      </c>
      <c r="T168" s="47">
        <v>530</v>
      </c>
      <c r="U168" s="47">
        <v>415</v>
      </c>
      <c r="V168" s="47">
        <v>556</v>
      </c>
      <c r="W168" s="47">
        <v>665</v>
      </c>
      <c r="X168" s="47">
        <v>306</v>
      </c>
      <c r="Y168" s="47">
        <v>4</v>
      </c>
      <c r="Z168" s="47">
        <v>1</v>
      </c>
      <c r="AA168" s="47">
        <v>966</v>
      </c>
      <c r="AB168" s="47">
        <v>5</v>
      </c>
      <c r="AC168" s="47">
        <v>966</v>
      </c>
      <c r="AD168" s="47">
        <v>2</v>
      </c>
      <c r="AE168" s="47">
        <v>413</v>
      </c>
      <c r="AF168" s="47">
        <v>109</v>
      </c>
      <c r="AG168" s="47">
        <v>306</v>
      </c>
      <c r="AH168" s="47">
        <v>194</v>
      </c>
      <c r="AI168" s="47">
        <v>221</v>
      </c>
      <c r="AJ168" s="47">
        <v>3</v>
      </c>
      <c r="AK168" s="47">
        <v>553</v>
      </c>
      <c r="AL168" s="47">
        <v>138</v>
      </c>
      <c r="AM168" s="47">
        <v>418</v>
      </c>
      <c r="AN168" s="47">
        <v>247</v>
      </c>
      <c r="AO168" s="47">
        <v>309</v>
      </c>
      <c r="AP168" s="47">
        <v>173</v>
      </c>
      <c r="AQ168" s="47">
        <v>492</v>
      </c>
      <c r="AR168" s="47">
        <v>316</v>
      </c>
      <c r="AS168" s="47">
        <v>349</v>
      </c>
      <c r="AT168" s="47">
        <v>74</v>
      </c>
      <c r="AU168" s="47">
        <v>232</v>
      </c>
      <c r="AV168" s="47">
        <v>125</v>
      </c>
      <c r="AW168" s="47">
        <v>181</v>
      </c>
      <c r="AX168" s="47">
        <v>0</v>
      </c>
      <c r="AY168" s="47">
        <v>5</v>
      </c>
      <c r="AZ168" s="47">
        <v>3</v>
      </c>
      <c r="BA168" s="47">
        <v>2</v>
      </c>
      <c r="BB168" s="47">
        <v>247</v>
      </c>
      <c r="BC168" s="47">
        <v>719</v>
      </c>
      <c r="BD168" s="47">
        <v>438</v>
      </c>
      <c r="BE168" s="47">
        <v>528</v>
      </c>
      <c r="BF168" s="47">
        <v>5</v>
      </c>
      <c r="BG168" s="47">
        <v>847</v>
      </c>
      <c r="BH168" s="47">
        <v>242</v>
      </c>
      <c r="BI168" s="47">
        <v>610</v>
      </c>
      <c r="BJ168" s="47">
        <v>411</v>
      </c>
      <c r="BK168" s="47">
        <v>441</v>
      </c>
      <c r="BL168" s="47">
        <v>0</v>
      </c>
      <c r="BM168" s="47">
        <v>119</v>
      </c>
      <c r="BN168" s="47">
        <v>5</v>
      </c>
      <c r="BO168" s="47">
        <v>114</v>
      </c>
      <c r="BP168" s="47">
        <v>30</v>
      </c>
      <c r="BQ168" s="47">
        <v>89</v>
      </c>
      <c r="BR168" s="47">
        <v>162</v>
      </c>
      <c r="BS168" s="47">
        <v>279</v>
      </c>
      <c r="BT168" s="47">
        <v>85</v>
      </c>
      <c r="BU168" s="47">
        <v>445</v>
      </c>
    </row>
    <row r="169" spans="1:73">
      <c r="A169" t="s">
        <v>525</v>
      </c>
      <c r="B169" t="s">
        <v>510</v>
      </c>
      <c r="C169" t="s">
        <v>507</v>
      </c>
      <c r="D169">
        <v>28</v>
      </c>
      <c r="F169" s="47">
        <v>2441</v>
      </c>
      <c r="G169" s="47">
        <v>908</v>
      </c>
      <c r="H169" s="47">
        <v>582</v>
      </c>
      <c r="I169" s="47">
        <v>951</v>
      </c>
      <c r="J169" s="47">
        <v>908</v>
      </c>
      <c r="K169" s="47">
        <v>1533</v>
      </c>
      <c r="L169" s="47">
        <v>261</v>
      </c>
      <c r="M169" s="47">
        <v>2180</v>
      </c>
      <c r="N169" s="47">
        <v>1280</v>
      </c>
      <c r="O169" s="47">
        <v>1000</v>
      </c>
      <c r="P169" s="47">
        <v>161</v>
      </c>
      <c r="Q169" s="47">
        <v>2040</v>
      </c>
      <c r="R169" s="47">
        <v>401</v>
      </c>
      <c r="S169" s="47">
        <v>760</v>
      </c>
      <c r="T169" s="47">
        <v>1681</v>
      </c>
      <c r="U169" s="47">
        <v>1348</v>
      </c>
      <c r="V169" s="47">
        <v>1093</v>
      </c>
      <c r="W169" s="47">
        <v>1282</v>
      </c>
      <c r="X169" s="47">
        <v>1159</v>
      </c>
      <c r="Y169" s="47">
        <v>20</v>
      </c>
      <c r="Z169" s="47">
        <v>1</v>
      </c>
      <c r="AA169" s="47">
        <v>2420</v>
      </c>
      <c r="AB169" s="47">
        <v>21</v>
      </c>
      <c r="AC169" s="47">
        <v>2420</v>
      </c>
      <c r="AD169" s="47">
        <v>15</v>
      </c>
      <c r="AE169" s="47">
        <v>1333</v>
      </c>
      <c r="AF169" s="47">
        <v>469</v>
      </c>
      <c r="AG169" s="47">
        <v>879</v>
      </c>
      <c r="AH169" s="47">
        <v>397</v>
      </c>
      <c r="AI169" s="47">
        <v>951</v>
      </c>
      <c r="AJ169" s="47">
        <v>6</v>
      </c>
      <c r="AK169" s="47">
        <v>1087</v>
      </c>
      <c r="AL169" s="47">
        <v>439</v>
      </c>
      <c r="AM169" s="47">
        <v>654</v>
      </c>
      <c r="AN169" s="47">
        <v>363</v>
      </c>
      <c r="AO169" s="47">
        <v>730</v>
      </c>
      <c r="AP169" s="47">
        <v>519</v>
      </c>
      <c r="AQ169" s="47">
        <v>763</v>
      </c>
      <c r="AR169" s="47">
        <v>443</v>
      </c>
      <c r="AS169" s="47">
        <v>839</v>
      </c>
      <c r="AT169" s="47">
        <v>389</v>
      </c>
      <c r="AU169" s="47">
        <v>770</v>
      </c>
      <c r="AV169" s="47">
        <v>317</v>
      </c>
      <c r="AW169" s="47">
        <v>842</v>
      </c>
      <c r="AX169" s="47">
        <v>6</v>
      </c>
      <c r="AY169" s="47">
        <v>15</v>
      </c>
      <c r="AZ169" s="47">
        <v>2</v>
      </c>
      <c r="BA169" s="47">
        <v>19</v>
      </c>
      <c r="BB169" s="47">
        <v>902</v>
      </c>
      <c r="BC169" s="47">
        <v>1518</v>
      </c>
      <c r="BD169" s="47">
        <v>758</v>
      </c>
      <c r="BE169" s="47">
        <v>1662</v>
      </c>
      <c r="BF169" s="47">
        <v>14</v>
      </c>
      <c r="BG169" s="47">
        <v>2026</v>
      </c>
      <c r="BH169" s="47">
        <v>889</v>
      </c>
      <c r="BI169" s="47">
        <v>1151</v>
      </c>
      <c r="BJ169" s="47">
        <v>671</v>
      </c>
      <c r="BK169" s="47">
        <v>1369</v>
      </c>
      <c r="BL169" s="47">
        <v>7</v>
      </c>
      <c r="BM169" s="47">
        <v>394</v>
      </c>
      <c r="BN169" s="47">
        <v>19</v>
      </c>
      <c r="BO169" s="47">
        <v>382</v>
      </c>
      <c r="BP169" s="47">
        <v>89</v>
      </c>
      <c r="BQ169" s="47">
        <v>312</v>
      </c>
      <c r="BR169" s="47">
        <v>307</v>
      </c>
      <c r="BS169" s="47">
        <v>453</v>
      </c>
      <c r="BT169" s="47">
        <v>601</v>
      </c>
      <c r="BU169" s="47">
        <v>1080</v>
      </c>
    </row>
    <row r="170" spans="1:73">
      <c r="A170" t="s">
        <v>525</v>
      </c>
      <c r="B170" t="s">
        <v>512</v>
      </c>
      <c r="C170" t="s">
        <v>0</v>
      </c>
      <c r="D170">
        <v>29</v>
      </c>
      <c r="F170" s="47">
        <v>15200</v>
      </c>
      <c r="G170" s="47">
        <v>7011</v>
      </c>
      <c r="H170" s="47">
        <v>4000</v>
      </c>
      <c r="I170" s="47">
        <v>4189</v>
      </c>
      <c r="J170" s="47">
        <v>7011</v>
      </c>
      <c r="K170" s="47">
        <v>8189</v>
      </c>
      <c r="L170" s="47">
        <v>168</v>
      </c>
      <c r="M170" s="47">
        <v>15032</v>
      </c>
      <c r="N170" s="47">
        <v>5989</v>
      </c>
      <c r="O170" s="47">
        <v>6474</v>
      </c>
      <c r="P170" s="47">
        <v>2737</v>
      </c>
      <c r="Q170" s="47">
        <v>10143</v>
      </c>
      <c r="R170" s="47">
        <v>5057</v>
      </c>
      <c r="S170" s="47">
        <v>6493</v>
      </c>
      <c r="T170" s="47">
        <v>8707</v>
      </c>
      <c r="U170" s="47">
        <v>7781</v>
      </c>
      <c r="V170" s="47">
        <v>7419</v>
      </c>
      <c r="W170" s="47">
        <v>5854</v>
      </c>
      <c r="X170" s="47">
        <v>9346</v>
      </c>
      <c r="Y170" s="47">
        <v>5079</v>
      </c>
      <c r="Z170" s="47">
        <v>1521</v>
      </c>
      <c r="AA170" s="47">
        <v>8600</v>
      </c>
      <c r="AB170" s="47">
        <v>6600</v>
      </c>
      <c r="AC170" s="47">
        <v>8600</v>
      </c>
      <c r="AD170" s="47">
        <v>4770</v>
      </c>
      <c r="AE170" s="47">
        <v>3011</v>
      </c>
      <c r="AF170" s="47">
        <v>3850</v>
      </c>
      <c r="AG170" s="47">
        <v>3931</v>
      </c>
      <c r="AH170" s="47">
        <v>3197</v>
      </c>
      <c r="AI170" s="47">
        <v>4584</v>
      </c>
      <c r="AJ170" s="47">
        <v>1830</v>
      </c>
      <c r="AK170" s="47">
        <v>5589</v>
      </c>
      <c r="AL170" s="47">
        <v>3161</v>
      </c>
      <c r="AM170" s="47">
        <v>4258</v>
      </c>
      <c r="AN170" s="47">
        <v>3296</v>
      </c>
      <c r="AO170" s="47">
        <v>4123</v>
      </c>
      <c r="AP170" s="47">
        <v>2613</v>
      </c>
      <c r="AQ170" s="47">
        <v>3241</v>
      </c>
      <c r="AR170" s="47">
        <v>2580</v>
      </c>
      <c r="AS170" s="47">
        <v>3274</v>
      </c>
      <c r="AT170" s="47">
        <v>4398</v>
      </c>
      <c r="AU170" s="47">
        <v>4948</v>
      </c>
      <c r="AV170" s="47">
        <v>3913</v>
      </c>
      <c r="AW170" s="47">
        <v>5433</v>
      </c>
      <c r="AX170" s="47">
        <v>2488</v>
      </c>
      <c r="AY170" s="47">
        <v>4112</v>
      </c>
      <c r="AZ170" s="47">
        <v>2053</v>
      </c>
      <c r="BA170" s="47">
        <v>4547</v>
      </c>
      <c r="BB170" s="47">
        <v>4523</v>
      </c>
      <c r="BC170" s="47">
        <v>4077</v>
      </c>
      <c r="BD170" s="47">
        <v>4440</v>
      </c>
      <c r="BE170" s="47">
        <v>4160</v>
      </c>
      <c r="BF170" s="47">
        <v>3109</v>
      </c>
      <c r="BG170" s="47">
        <v>7034</v>
      </c>
      <c r="BH170" s="47">
        <v>6419</v>
      </c>
      <c r="BI170" s="47">
        <v>3724</v>
      </c>
      <c r="BJ170" s="47">
        <v>6001</v>
      </c>
      <c r="BK170" s="47">
        <v>4142</v>
      </c>
      <c r="BL170" s="47">
        <v>3491</v>
      </c>
      <c r="BM170" s="47">
        <v>1566</v>
      </c>
      <c r="BN170" s="47">
        <v>592</v>
      </c>
      <c r="BO170" s="47">
        <v>4465</v>
      </c>
      <c r="BP170" s="47">
        <v>492</v>
      </c>
      <c r="BQ170" s="47">
        <v>4565</v>
      </c>
      <c r="BR170" s="47">
        <v>4768</v>
      </c>
      <c r="BS170" s="47">
        <v>1725</v>
      </c>
      <c r="BT170" s="47">
        <v>2243</v>
      </c>
      <c r="BU170" s="47">
        <v>6464</v>
      </c>
    </row>
    <row r="171" spans="1:73">
      <c r="A171" t="s">
        <v>525</v>
      </c>
      <c r="B171" t="s">
        <v>512</v>
      </c>
      <c r="C171" t="s">
        <v>1</v>
      </c>
      <c r="D171">
        <v>30</v>
      </c>
      <c r="F171" s="47">
        <v>3483</v>
      </c>
      <c r="G171" s="47">
        <v>964</v>
      </c>
      <c r="H171" s="47">
        <v>1174</v>
      </c>
      <c r="I171" s="47">
        <v>1345</v>
      </c>
      <c r="J171" s="47">
        <v>964</v>
      </c>
      <c r="K171" s="47">
        <v>2519</v>
      </c>
      <c r="L171" s="47">
        <v>0</v>
      </c>
      <c r="M171" s="47">
        <v>3483</v>
      </c>
      <c r="N171" s="47">
        <v>1073</v>
      </c>
      <c r="O171" s="47">
        <v>1678</v>
      </c>
      <c r="P171" s="47">
        <v>732</v>
      </c>
      <c r="Q171" s="47">
        <v>2215</v>
      </c>
      <c r="R171" s="47">
        <v>1268</v>
      </c>
      <c r="S171" s="47">
        <v>1244</v>
      </c>
      <c r="T171" s="47">
        <v>2239</v>
      </c>
      <c r="U171" s="47">
        <v>1015</v>
      </c>
      <c r="V171" s="47">
        <v>2468</v>
      </c>
      <c r="W171" s="47">
        <v>1986</v>
      </c>
      <c r="X171" s="47">
        <v>1497</v>
      </c>
      <c r="Y171" s="47">
        <v>925</v>
      </c>
      <c r="Z171" s="47">
        <v>215</v>
      </c>
      <c r="AA171" s="47">
        <v>2343</v>
      </c>
      <c r="AB171" s="47">
        <v>1140</v>
      </c>
      <c r="AC171" s="47">
        <v>2343</v>
      </c>
      <c r="AD171" s="47">
        <v>697</v>
      </c>
      <c r="AE171" s="47">
        <v>318</v>
      </c>
      <c r="AF171" s="47">
        <v>291</v>
      </c>
      <c r="AG171" s="47">
        <v>724</v>
      </c>
      <c r="AH171" s="47">
        <v>284</v>
      </c>
      <c r="AI171" s="47">
        <v>731</v>
      </c>
      <c r="AJ171" s="47">
        <v>443</v>
      </c>
      <c r="AK171" s="47">
        <v>2025</v>
      </c>
      <c r="AL171" s="47">
        <v>673</v>
      </c>
      <c r="AM171" s="47">
        <v>1795</v>
      </c>
      <c r="AN171" s="47">
        <v>960</v>
      </c>
      <c r="AO171" s="47">
        <v>1508</v>
      </c>
      <c r="AP171" s="47">
        <v>510</v>
      </c>
      <c r="AQ171" s="47">
        <v>1476</v>
      </c>
      <c r="AR171" s="47">
        <v>765</v>
      </c>
      <c r="AS171" s="47">
        <v>1221</v>
      </c>
      <c r="AT171" s="47">
        <v>454</v>
      </c>
      <c r="AU171" s="47">
        <v>1043</v>
      </c>
      <c r="AV171" s="47">
        <v>479</v>
      </c>
      <c r="AW171" s="47">
        <v>1018</v>
      </c>
      <c r="AX171" s="47">
        <v>260</v>
      </c>
      <c r="AY171" s="47">
        <v>880</v>
      </c>
      <c r="AZ171" s="47">
        <v>293</v>
      </c>
      <c r="BA171" s="47">
        <v>847</v>
      </c>
      <c r="BB171" s="47">
        <v>704</v>
      </c>
      <c r="BC171" s="47">
        <v>1639</v>
      </c>
      <c r="BD171" s="47">
        <v>951</v>
      </c>
      <c r="BE171" s="47">
        <v>1392</v>
      </c>
      <c r="BF171" s="47">
        <v>414</v>
      </c>
      <c r="BG171" s="47">
        <v>1801</v>
      </c>
      <c r="BH171" s="47">
        <v>856</v>
      </c>
      <c r="BI171" s="47">
        <v>1359</v>
      </c>
      <c r="BJ171" s="47">
        <v>1080</v>
      </c>
      <c r="BK171" s="47">
        <v>1135</v>
      </c>
      <c r="BL171" s="47">
        <v>726</v>
      </c>
      <c r="BM171" s="47">
        <v>542</v>
      </c>
      <c r="BN171" s="47">
        <v>108</v>
      </c>
      <c r="BO171" s="47">
        <v>1160</v>
      </c>
      <c r="BP171" s="47">
        <v>164</v>
      </c>
      <c r="BQ171" s="47">
        <v>1104</v>
      </c>
      <c r="BR171" s="47">
        <v>586</v>
      </c>
      <c r="BS171" s="47">
        <v>658</v>
      </c>
      <c r="BT171" s="47">
        <v>378</v>
      </c>
      <c r="BU171" s="47">
        <v>1861</v>
      </c>
    </row>
    <row r="172" spans="1:73">
      <c r="A172" t="s">
        <v>525</v>
      </c>
      <c r="B172" t="s">
        <v>512</v>
      </c>
      <c r="C172" t="s">
        <v>505</v>
      </c>
      <c r="D172">
        <v>31</v>
      </c>
      <c r="F172" s="47">
        <v>5740</v>
      </c>
      <c r="G172" s="47">
        <v>2099</v>
      </c>
      <c r="H172" s="47">
        <v>1617</v>
      </c>
      <c r="I172" s="47">
        <v>2024</v>
      </c>
      <c r="J172" s="47">
        <v>2099</v>
      </c>
      <c r="K172" s="47">
        <v>3641</v>
      </c>
      <c r="L172" s="47">
        <v>8</v>
      </c>
      <c r="M172" s="47">
        <v>5732</v>
      </c>
      <c r="N172" s="47">
        <v>1374</v>
      </c>
      <c r="O172" s="47">
        <v>2753</v>
      </c>
      <c r="P172" s="47">
        <v>1613</v>
      </c>
      <c r="Q172" s="47">
        <v>3055</v>
      </c>
      <c r="R172" s="47">
        <v>2685</v>
      </c>
      <c r="S172" s="47">
        <v>1772</v>
      </c>
      <c r="T172" s="47">
        <v>3968</v>
      </c>
      <c r="U172" s="47">
        <v>3640</v>
      </c>
      <c r="V172" s="47">
        <v>2100</v>
      </c>
      <c r="W172" s="47">
        <v>1829</v>
      </c>
      <c r="X172" s="47">
        <v>3911</v>
      </c>
      <c r="Y172" s="47">
        <v>2962</v>
      </c>
      <c r="Z172" s="47">
        <v>633</v>
      </c>
      <c r="AA172" s="47">
        <v>2145</v>
      </c>
      <c r="AB172" s="47">
        <v>3595</v>
      </c>
      <c r="AC172" s="47">
        <v>2145</v>
      </c>
      <c r="AD172" s="47">
        <v>2765</v>
      </c>
      <c r="AE172" s="47">
        <v>875</v>
      </c>
      <c r="AF172" s="47">
        <v>1313</v>
      </c>
      <c r="AG172" s="47">
        <v>2327</v>
      </c>
      <c r="AH172" s="47">
        <v>1089</v>
      </c>
      <c r="AI172" s="47">
        <v>2551</v>
      </c>
      <c r="AJ172" s="47">
        <v>830</v>
      </c>
      <c r="AK172" s="47">
        <v>1270</v>
      </c>
      <c r="AL172" s="47">
        <v>786</v>
      </c>
      <c r="AM172" s="47">
        <v>1314</v>
      </c>
      <c r="AN172" s="47">
        <v>683</v>
      </c>
      <c r="AO172" s="47">
        <v>1417</v>
      </c>
      <c r="AP172" s="47">
        <v>692</v>
      </c>
      <c r="AQ172" s="47">
        <v>1137</v>
      </c>
      <c r="AR172" s="47">
        <v>643</v>
      </c>
      <c r="AS172" s="47">
        <v>1186</v>
      </c>
      <c r="AT172" s="47">
        <v>1407</v>
      </c>
      <c r="AU172" s="47">
        <v>2504</v>
      </c>
      <c r="AV172" s="47">
        <v>1129</v>
      </c>
      <c r="AW172" s="47">
        <v>2782</v>
      </c>
      <c r="AX172" s="47">
        <v>1089</v>
      </c>
      <c r="AY172" s="47">
        <v>2506</v>
      </c>
      <c r="AZ172" s="47">
        <v>882</v>
      </c>
      <c r="BA172" s="47">
        <v>2713</v>
      </c>
      <c r="BB172" s="47">
        <v>1010</v>
      </c>
      <c r="BC172" s="47">
        <v>1135</v>
      </c>
      <c r="BD172" s="47">
        <v>890</v>
      </c>
      <c r="BE172" s="47">
        <v>1255</v>
      </c>
      <c r="BF172" s="47">
        <v>1443</v>
      </c>
      <c r="BG172" s="47">
        <v>1612</v>
      </c>
      <c r="BH172" s="47">
        <v>1856</v>
      </c>
      <c r="BI172" s="47">
        <v>1199</v>
      </c>
      <c r="BJ172" s="47">
        <v>1490</v>
      </c>
      <c r="BK172" s="47">
        <v>1565</v>
      </c>
      <c r="BL172" s="47">
        <v>2152</v>
      </c>
      <c r="BM172" s="47">
        <v>533</v>
      </c>
      <c r="BN172" s="47">
        <v>243</v>
      </c>
      <c r="BO172" s="47">
        <v>2442</v>
      </c>
      <c r="BP172" s="47">
        <v>282</v>
      </c>
      <c r="BQ172" s="47">
        <v>2403</v>
      </c>
      <c r="BR172" s="47">
        <v>1198</v>
      </c>
      <c r="BS172" s="47">
        <v>574</v>
      </c>
      <c r="BT172" s="47">
        <v>901</v>
      </c>
      <c r="BU172" s="47">
        <v>3067</v>
      </c>
    </row>
    <row r="173" spans="1:73">
      <c r="A173" t="s">
        <v>525</v>
      </c>
      <c r="B173" t="s">
        <v>512</v>
      </c>
      <c r="C173" t="s">
        <v>74</v>
      </c>
      <c r="D173">
        <v>32</v>
      </c>
      <c r="F173" s="47">
        <v>338</v>
      </c>
      <c r="G173" s="47">
        <v>100</v>
      </c>
      <c r="H173" s="47">
        <v>91</v>
      </c>
      <c r="I173" s="47">
        <v>147</v>
      </c>
      <c r="J173" s="47">
        <v>100</v>
      </c>
      <c r="K173" s="47">
        <v>238</v>
      </c>
      <c r="L173" s="47">
        <v>2</v>
      </c>
      <c r="M173" s="47">
        <v>336</v>
      </c>
      <c r="N173" s="47">
        <v>54</v>
      </c>
      <c r="O173" s="47">
        <v>186</v>
      </c>
      <c r="P173" s="47">
        <v>98</v>
      </c>
      <c r="Q173" s="47">
        <v>161</v>
      </c>
      <c r="R173" s="47">
        <v>177</v>
      </c>
      <c r="S173" s="47">
        <v>72</v>
      </c>
      <c r="T173" s="47">
        <v>266</v>
      </c>
      <c r="U173" s="47">
        <v>222</v>
      </c>
      <c r="V173" s="47">
        <v>116</v>
      </c>
      <c r="W173" s="47">
        <v>108</v>
      </c>
      <c r="X173" s="47">
        <v>230</v>
      </c>
      <c r="Y173" s="47">
        <v>181</v>
      </c>
      <c r="Z173" s="47">
        <v>41</v>
      </c>
      <c r="AA173" s="47">
        <v>116</v>
      </c>
      <c r="AB173" s="47">
        <v>222</v>
      </c>
      <c r="AC173" s="47">
        <v>116</v>
      </c>
      <c r="AD173" s="47">
        <v>171</v>
      </c>
      <c r="AE173" s="47">
        <v>51</v>
      </c>
      <c r="AF173" s="47">
        <v>68</v>
      </c>
      <c r="AG173" s="47">
        <v>154</v>
      </c>
      <c r="AH173" s="47">
        <v>44</v>
      </c>
      <c r="AI173" s="47">
        <v>178</v>
      </c>
      <c r="AJ173" s="47">
        <v>51</v>
      </c>
      <c r="AK173" s="47">
        <v>65</v>
      </c>
      <c r="AL173" s="47">
        <v>32</v>
      </c>
      <c r="AM173" s="47">
        <v>84</v>
      </c>
      <c r="AN173" s="47">
        <v>28</v>
      </c>
      <c r="AO173" s="47">
        <v>88</v>
      </c>
      <c r="AP173" s="47">
        <v>33</v>
      </c>
      <c r="AQ173" s="47">
        <v>75</v>
      </c>
      <c r="AR173" s="47">
        <v>25</v>
      </c>
      <c r="AS173" s="47">
        <v>83</v>
      </c>
      <c r="AT173" s="47">
        <v>67</v>
      </c>
      <c r="AU173" s="47">
        <v>163</v>
      </c>
      <c r="AV173" s="47">
        <v>47</v>
      </c>
      <c r="AW173" s="47">
        <v>183</v>
      </c>
      <c r="AX173" s="47">
        <v>49</v>
      </c>
      <c r="AY173" s="47">
        <v>173</v>
      </c>
      <c r="AZ173" s="47">
        <v>28</v>
      </c>
      <c r="BA173" s="47">
        <v>194</v>
      </c>
      <c r="BB173" s="47">
        <v>51</v>
      </c>
      <c r="BC173" s="47">
        <v>65</v>
      </c>
      <c r="BD173" s="47">
        <v>44</v>
      </c>
      <c r="BE173" s="47">
        <v>72</v>
      </c>
      <c r="BF173" s="47">
        <v>77</v>
      </c>
      <c r="BG173" s="47">
        <v>84</v>
      </c>
      <c r="BH173" s="47">
        <v>86</v>
      </c>
      <c r="BI173" s="47">
        <v>75</v>
      </c>
      <c r="BJ173" s="47">
        <v>59</v>
      </c>
      <c r="BK173" s="47">
        <v>102</v>
      </c>
      <c r="BL173" s="47">
        <v>145</v>
      </c>
      <c r="BM173" s="47">
        <v>32</v>
      </c>
      <c r="BN173" s="47">
        <v>14</v>
      </c>
      <c r="BO173" s="47">
        <v>163</v>
      </c>
      <c r="BP173" s="47">
        <v>13</v>
      </c>
      <c r="BQ173" s="47">
        <v>164</v>
      </c>
      <c r="BR173" s="47">
        <v>46</v>
      </c>
      <c r="BS173" s="47">
        <v>26</v>
      </c>
      <c r="BT173" s="47">
        <v>54</v>
      </c>
      <c r="BU173" s="47">
        <v>212</v>
      </c>
    </row>
    <row r="174" spans="1:73">
      <c r="A174" t="s">
        <v>525</v>
      </c>
      <c r="B174" t="s">
        <v>512</v>
      </c>
      <c r="C174" t="s">
        <v>65</v>
      </c>
      <c r="D174">
        <v>33</v>
      </c>
      <c r="F174" s="47">
        <v>13605</v>
      </c>
      <c r="G174" s="47">
        <v>5680</v>
      </c>
      <c r="H174" s="47">
        <v>4082</v>
      </c>
      <c r="I174" s="47">
        <v>3843</v>
      </c>
      <c r="J174" s="47">
        <v>5680</v>
      </c>
      <c r="K174" s="47">
        <v>7925</v>
      </c>
      <c r="L174" s="47">
        <v>343</v>
      </c>
      <c r="M174" s="47">
        <v>13262</v>
      </c>
      <c r="N174" s="47">
        <v>6537</v>
      </c>
      <c r="O174" s="47">
        <v>5123</v>
      </c>
      <c r="P174" s="47">
        <v>1945</v>
      </c>
      <c r="Q174" s="47">
        <v>10074</v>
      </c>
      <c r="R174" s="47">
        <v>3531</v>
      </c>
      <c r="S174" s="47">
        <v>7134</v>
      </c>
      <c r="T174" s="47">
        <v>6471</v>
      </c>
      <c r="U174" s="47">
        <v>3991</v>
      </c>
      <c r="V174" s="47">
        <v>9614</v>
      </c>
      <c r="W174" s="47">
        <v>7569</v>
      </c>
      <c r="X174" s="47">
        <v>6036</v>
      </c>
      <c r="Y174" s="47">
        <v>2954</v>
      </c>
      <c r="Z174" s="47">
        <v>1006</v>
      </c>
      <c r="AA174" s="47">
        <v>9645</v>
      </c>
      <c r="AB174" s="47">
        <v>3960</v>
      </c>
      <c r="AC174" s="47">
        <v>9645</v>
      </c>
      <c r="AD174" s="47">
        <v>2357</v>
      </c>
      <c r="AE174" s="47">
        <v>1634</v>
      </c>
      <c r="AF174" s="47">
        <v>1947</v>
      </c>
      <c r="AG174" s="47">
        <v>2044</v>
      </c>
      <c r="AH174" s="47">
        <v>2084</v>
      </c>
      <c r="AI174" s="47">
        <v>1907</v>
      </c>
      <c r="AJ174" s="47">
        <v>1603</v>
      </c>
      <c r="AK174" s="47">
        <v>8011</v>
      </c>
      <c r="AL174" s="47">
        <v>3733</v>
      </c>
      <c r="AM174" s="47">
        <v>5881</v>
      </c>
      <c r="AN174" s="47">
        <v>5050</v>
      </c>
      <c r="AO174" s="47">
        <v>4564</v>
      </c>
      <c r="AP174" s="47">
        <v>2771</v>
      </c>
      <c r="AQ174" s="47">
        <v>4798</v>
      </c>
      <c r="AR174" s="47">
        <v>3887</v>
      </c>
      <c r="AS174" s="47">
        <v>3682</v>
      </c>
      <c r="AT174" s="47">
        <v>2909</v>
      </c>
      <c r="AU174" s="47">
        <v>3127</v>
      </c>
      <c r="AV174" s="47">
        <v>3247</v>
      </c>
      <c r="AW174" s="47">
        <v>2789</v>
      </c>
      <c r="AX174" s="47">
        <v>1469</v>
      </c>
      <c r="AY174" s="47">
        <v>2491</v>
      </c>
      <c r="AZ174" s="47">
        <v>1582</v>
      </c>
      <c r="BA174" s="47">
        <v>2378</v>
      </c>
      <c r="BB174" s="47">
        <v>4211</v>
      </c>
      <c r="BC174" s="47">
        <v>5434</v>
      </c>
      <c r="BD174" s="47">
        <v>5552</v>
      </c>
      <c r="BE174" s="47">
        <v>4093</v>
      </c>
      <c r="BF174" s="47">
        <v>1886</v>
      </c>
      <c r="BG174" s="47">
        <v>8188</v>
      </c>
      <c r="BH174" s="47">
        <v>5308</v>
      </c>
      <c r="BI174" s="47">
        <v>4766</v>
      </c>
      <c r="BJ174" s="47">
        <v>6661</v>
      </c>
      <c r="BK174" s="47">
        <v>3413</v>
      </c>
      <c r="BL174" s="47">
        <v>2074</v>
      </c>
      <c r="BM174" s="47">
        <v>1457</v>
      </c>
      <c r="BN174" s="47">
        <v>372</v>
      </c>
      <c r="BO174" s="47">
        <v>3159</v>
      </c>
      <c r="BP174" s="47">
        <v>473</v>
      </c>
      <c r="BQ174" s="47">
        <v>3058</v>
      </c>
      <c r="BR174" s="47">
        <v>4327</v>
      </c>
      <c r="BS174" s="47">
        <v>2807</v>
      </c>
      <c r="BT174" s="47">
        <v>1353</v>
      </c>
      <c r="BU174" s="47">
        <v>5118</v>
      </c>
    </row>
    <row r="175" spans="1:73">
      <c r="A175" t="s">
        <v>525</v>
      </c>
      <c r="B175" t="s">
        <v>512</v>
      </c>
      <c r="C175" t="s">
        <v>506</v>
      </c>
      <c r="D175">
        <v>34</v>
      </c>
      <c r="F175" s="47">
        <v>6782</v>
      </c>
      <c r="G175" s="47">
        <v>2714</v>
      </c>
      <c r="H175" s="47">
        <v>1676</v>
      </c>
      <c r="I175" s="47">
        <v>2392</v>
      </c>
      <c r="J175" s="47">
        <v>2714</v>
      </c>
      <c r="K175" s="47">
        <v>4068</v>
      </c>
      <c r="L175" s="47">
        <v>55</v>
      </c>
      <c r="M175" s="47">
        <v>6727</v>
      </c>
      <c r="N175" s="47">
        <v>2675</v>
      </c>
      <c r="O175" s="47">
        <v>2554</v>
      </c>
      <c r="P175" s="47">
        <v>1553</v>
      </c>
      <c r="Q175" s="47">
        <v>4270</v>
      </c>
      <c r="R175" s="47">
        <v>2512</v>
      </c>
      <c r="S175" s="47">
        <v>3025</v>
      </c>
      <c r="T175" s="47">
        <v>3757</v>
      </c>
      <c r="U175" s="47">
        <v>3804</v>
      </c>
      <c r="V175" s="47">
        <v>2978</v>
      </c>
      <c r="W175" s="47">
        <v>2505</v>
      </c>
      <c r="X175" s="47">
        <v>4277</v>
      </c>
      <c r="Y175" s="47">
        <v>2958</v>
      </c>
      <c r="Z175" s="47">
        <v>548</v>
      </c>
      <c r="AA175" s="47">
        <v>3276</v>
      </c>
      <c r="AB175" s="47">
        <v>3506</v>
      </c>
      <c r="AC175" s="47">
        <v>3276</v>
      </c>
      <c r="AD175" s="47">
        <v>2775</v>
      </c>
      <c r="AE175" s="47">
        <v>1029</v>
      </c>
      <c r="AF175" s="47">
        <v>1698</v>
      </c>
      <c r="AG175" s="47">
        <v>2106</v>
      </c>
      <c r="AH175" s="47">
        <v>1634</v>
      </c>
      <c r="AI175" s="47">
        <v>2170</v>
      </c>
      <c r="AJ175" s="47">
        <v>731</v>
      </c>
      <c r="AK175" s="47">
        <v>2247</v>
      </c>
      <c r="AL175" s="47">
        <v>1016</v>
      </c>
      <c r="AM175" s="47">
        <v>1962</v>
      </c>
      <c r="AN175" s="47">
        <v>1391</v>
      </c>
      <c r="AO175" s="47">
        <v>1587</v>
      </c>
      <c r="AP175" s="47">
        <v>865</v>
      </c>
      <c r="AQ175" s="47">
        <v>1640</v>
      </c>
      <c r="AR175" s="47">
        <v>1127</v>
      </c>
      <c r="AS175" s="47">
        <v>1378</v>
      </c>
      <c r="AT175" s="47">
        <v>1849</v>
      </c>
      <c r="AU175" s="47">
        <v>2428</v>
      </c>
      <c r="AV175" s="47">
        <v>1898</v>
      </c>
      <c r="AW175" s="47">
        <v>2379</v>
      </c>
      <c r="AX175" s="47">
        <v>1353</v>
      </c>
      <c r="AY175" s="47">
        <v>2153</v>
      </c>
      <c r="AZ175" s="47">
        <v>1264</v>
      </c>
      <c r="BA175" s="47">
        <v>2242</v>
      </c>
      <c r="BB175" s="47">
        <v>1361</v>
      </c>
      <c r="BC175" s="47">
        <v>1915</v>
      </c>
      <c r="BD175" s="47">
        <v>1761</v>
      </c>
      <c r="BE175" s="47">
        <v>1515</v>
      </c>
      <c r="BF175" s="47">
        <v>1589</v>
      </c>
      <c r="BG175" s="47">
        <v>2681</v>
      </c>
      <c r="BH175" s="47">
        <v>2428</v>
      </c>
      <c r="BI175" s="47">
        <v>1842</v>
      </c>
      <c r="BJ175" s="47">
        <v>2802</v>
      </c>
      <c r="BK175" s="47">
        <v>1468</v>
      </c>
      <c r="BL175" s="47">
        <v>1917</v>
      </c>
      <c r="BM175" s="47">
        <v>595</v>
      </c>
      <c r="BN175" s="47">
        <v>286</v>
      </c>
      <c r="BO175" s="47">
        <v>2226</v>
      </c>
      <c r="BP175" s="47">
        <v>223</v>
      </c>
      <c r="BQ175" s="47">
        <v>2289</v>
      </c>
      <c r="BR175" s="47">
        <v>1968</v>
      </c>
      <c r="BS175" s="47">
        <v>1057</v>
      </c>
      <c r="BT175" s="47">
        <v>746</v>
      </c>
      <c r="BU175" s="47">
        <v>3011</v>
      </c>
    </row>
    <row r="176" spans="1:73">
      <c r="A176" t="s">
        <v>525</v>
      </c>
      <c r="B176" t="s">
        <v>512</v>
      </c>
      <c r="C176" t="s">
        <v>507</v>
      </c>
      <c r="D176">
        <v>35</v>
      </c>
      <c r="F176" s="47">
        <v>6763</v>
      </c>
      <c r="G176" s="47">
        <v>2324</v>
      </c>
      <c r="H176" s="47">
        <v>1879</v>
      </c>
      <c r="I176" s="47">
        <v>2560</v>
      </c>
      <c r="J176" s="47">
        <v>2324</v>
      </c>
      <c r="K176" s="47">
        <v>4439</v>
      </c>
      <c r="L176" s="47">
        <v>74</v>
      </c>
      <c r="M176" s="47">
        <v>6689</v>
      </c>
      <c r="N176" s="47">
        <v>2703</v>
      </c>
      <c r="O176" s="47">
        <v>2701</v>
      </c>
      <c r="P176" s="47">
        <v>1359</v>
      </c>
      <c r="Q176" s="47">
        <v>4486</v>
      </c>
      <c r="R176" s="47">
        <v>2277</v>
      </c>
      <c r="S176" s="47">
        <v>3334</v>
      </c>
      <c r="T176" s="47">
        <v>3429</v>
      </c>
      <c r="U176" s="47">
        <v>2998</v>
      </c>
      <c r="V176" s="47">
        <v>3765</v>
      </c>
      <c r="W176" s="47">
        <v>2941</v>
      </c>
      <c r="X176" s="47">
        <v>3822</v>
      </c>
      <c r="Y176" s="47">
        <v>2240</v>
      </c>
      <c r="Z176" s="47">
        <v>503</v>
      </c>
      <c r="AA176" s="47">
        <v>4020</v>
      </c>
      <c r="AB176" s="47">
        <v>2743</v>
      </c>
      <c r="AC176" s="47">
        <v>4020</v>
      </c>
      <c r="AD176" s="47">
        <v>1958</v>
      </c>
      <c r="AE176" s="47">
        <v>1040</v>
      </c>
      <c r="AF176" s="47">
        <v>1191</v>
      </c>
      <c r="AG176" s="47">
        <v>1807</v>
      </c>
      <c r="AH176" s="47">
        <v>1427</v>
      </c>
      <c r="AI176" s="47">
        <v>1571</v>
      </c>
      <c r="AJ176" s="47">
        <v>785</v>
      </c>
      <c r="AK176" s="47">
        <v>2980</v>
      </c>
      <c r="AL176" s="47">
        <v>1133</v>
      </c>
      <c r="AM176" s="47">
        <v>2632</v>
      </c>
      <c r="AN176" s="47">
        <v>1907</v>
      </c>
      <c r="AO176" s="47">
        <v>1858</v>
      </c>
      <c r="AP176" s="47">
        <v>868</v>
      </c>
      <c r="AQ176" s="47">
        <v>2073</v>
      </c>
      <c r="AR176" s="47">
        <v>1451</v>
      </c>
      <c r="AS176" s="47">
        <v>1490</v>
      </c>
      <c r="AT176" s="47">
        <v>1456</v>
      </c>
      <c r="AU176" s="47">
        <v>2366</v>
      </c>
      <c r="AV176" s="47">
        <v>1883</v>
      </c>
      <c r="AW176" s="47">
        <v>1939</v>
      </c>
      <c r="AX176" s="47">
        <v>865</v>
      </c>
      <c r="AY176" s="47">
        <v>1878</v>
      </c>
      <c r="AZ176" s="47">
        <v>1107</v>
      </c>
      <c r="BA176" s="47">
        <v>1636</v>
      </c>
      <c r="BB176" s="47">
        <v>1459</v>
      </c>
      <c r="BC176" s="47">
        <v>2561</v>
      </c>
      <c r="BD176" s="47">
        <v>2227</v>
      </c>
      <c r="BE176" s="47">
        <v>1793</v>
      </c>
      <c r="BF176" s="47">
        <v>1254</v>
      </c>
      <c r="BG176" s="47">
        <v>3232</v>
      </c>
      <c r="BH176" s="47">
        <v>2145</v>
      </c>
      <c r="BI176" s="47">
        <v>2341</v>
      </c>
      <c r="BJ176" s="47">
        <v>2934</v>
      </c>
      <c r="BK176" s="47">
        <v>1552</v>
      </c>
      <c r="BL176" s="47">
        <v>1489</v>
      </c>
      <c r="BM176" s="47">
        <v>788</v>
      </c>
      <c r="BN176" s="47">
        <v>179</v>
      </c>
      <c r="BO176" s="47">
        <v>2098</v>
      </c>
      <c r="BP176" s="47">
        <v>400</v>
      </c>
      <c r="BQ176" s="47">
        <v>1877</v>
      </c>
      <c r="BR176" s="47">
        <v>1783</v>
      </c>
      <c r="BS176" s="47">
        <v>1551</v>
      </c>
      <c r="BT176" s="47">
        <v>541</v>
      </c>
      <c r="BU176" s="47">
        <v>2888</v>
      </c>
    </row>
    <row r="177" spans="1:73">
      <c r="A177" t="s">
        <v>525</v>
      </c>
      <c r="B177" t="s">
        <v>513</v>
      </c>
      <c r="C177" t="s">
        <v>0</v>
      </c>
      <c r="D177">
        <v>36</v>
      </c>
      <c r="F177" s="47">
        <v>10909</v>
      </c>
      <c r="G177" s="47">
        <v>2679</v>
      </c>
      <c r="H177" s="47">
        <v>3103</v>
      </c>
      <c r="I177" s="47">
        <v>5127</v>
      </c>
      <c r="J177" s="47">
        <v>2679</v>
      </c>
      <c r="K177" s="47">
        <v>8230</v>
      </c>
      <c r="L177" s="47">
        <v>69</v>
      </c>
      <c r="M177" s="47">
        <v>10840</v>
      </c>
      <c r="N177" s="47">
        <v>3666</v>
      </c>
      <c r="O177" s="47">
        <v>5271</v>
      </c>
      <c r="P177" s="47">
        <v>1972</v>
      </c>
      <c r="Q177" s="47">
        <v>7040</v>
      </c>
      <c r="R177" s="47">
        <v>3869</v>
      </c>
      <c r="S177" s="47">
        <v>6150</v>
      </c>
      <c r="T177" s="47">
        <v>4759</v>
      </c>
      <c r="U177" s="47">
        <v>7048</v>
      </c>
      <c r="V177" s="47">
        <v>3861</v>
      </c>
      <c r="W177" s="47">
        <v>4547</v>
      </c>
      <c r="X177" s="47">
        <v>6362</v>
      </c>
      <c r="Y177" s="47">
        <v>2583</v>
      </c>
      <c r="Z177" s="47">
        <v>1824</v>
      </c>
      <c r="AA177" s="47">
        <v>6502</v>
      </c>
      <c r="AB177" s="47">
        <v>4407</v>
      </c>
      <c r="AC177" s="47">
        <v>6502</v>
      </c>
      <c r="AD177" s="47">
        <v>3529</v>
      </c>
      <c r="AE177" s="47">
        <v>3519</v>
      </c>
      <c r="AF177" s="47">
        <v>1935</v>
      </c>
      <c r="AG177" s="47">
        <v>5113</v>
      </c>
      <c r="AH177" s="47">
        <v>3967</v>
      </c>
      <c r="AI177" s="47">
        <v>3081</v>
      </c>
      <c r="AJ177" s="47">
        <v>878</v>
      </c>
      <c r="AK177" s="47">
        <v>2983</v>
      </c>
      <c r="AL177" s="47">
        <v>744</v>
      </c>
      <c r="AM177" s="47">
        <v>3117</v>
      </c>
      <c r="AN177" s="47">
        <v>2183</v>
      </c>
      <c r="AO177" s="47">
        <v>1678</v>
      </c>
      <c r="AP177" s="47">
        <v>978</v>
      </c>
      <c r="AQ177" s="47">
        <v>3569</v>
      </c>
      <c r="AR177" s="47">
        <v>2529</v>
      </c>
      <c r="AS177" s="47">
        <v>2018</v>
      </c>
      <c r="AT177" s="47">
        <v>1701</v>
      </c>
      <c r="AU177" s="47">
        <v>4661</v>
      </c>
      <c r="AV177" s="47">
        <v>3621</v>
      </c>
      <c r="AW177" s="47">
        <v>2741</v>
      </c>
      <c r="AX177" s="47">
        <v>1007</v>
      </c>
      <c r="AY177" s="47">
        <v>3400</v>
      </c>
      <c r="AZ177" s="47">
        <v>2374</v>
      </c>
      <c r="BA177" s="47">
        <v>2033</v>
      </c>
      <c r="BB177" s="47">
        <v>1672</v>
      </c>
      <c r="BC177" s="47">
        <v>4830</v>
      </c>
      <c r="BD177" s="47">
        <v>3776</v>
      </c>
      <c r="BE177" s="47">
        <v>2726</v>
      </c>
      <c r="BF177" s="47">
        <v>2369</v>
      </c>
      <c r="BG177" s="47">
        <v>4671</v>
      </c>
      <c r="BH177" s="47">
        <v>2563</v>
      </c>
      <c r="BI177" s="47">
        <v>4477</v>
      </c>
      <c r="BJ177" s="47">
        <v>5132</v>
      </c>
      <c r="BK177" s="47">
        <v>1908</v>
      </c>
      <c r="BL177" s="47">
        <v>2038</v>
      </c>
      <c r="BM177" s="47">
        <v>1831</v>
      </c>
      <c r="BN177" s="47">
        <v>116</v>
      </c>
      <c r="BO177" s="47">
        <v>3753</v>
      </c>
      <c r="BP177" s="47">
        <v>1018</v>
      </c>
      <c r="BQ177" s="47">
        <v>2851</v>
      </c>
      <c r="BR177" s="47">
        <v>2313</v>
      </c>
      <c r="BS177" s="47">
        <v>3837</v>
      </c>
      <c r="BT177" s="47">
        <v>366</v>
      </c>
      <c r="BU177" s="47">
        <v>4393</v>
      </c>
    </row>
    <row r="178" spans="1:73">
      <c r="A178" t="s">
        <v>525</v>
      </c>
      <c r="B178" t="s">
        <v>513</v>
      </c>
      <c r="C178" t="s">
        <v>1</v>
      </c>
      <c r="D178">
        <v>37</v>
      </c>
      <c r="F178" s="47">
        <v>2606</v>
      </c>
      <c r="G178" s="47">
        <v>546</v>
      </c>
      <c r="H178" s="47">
        <v>766</v>
      </c>
      <c r="I178" s="47">
        <v>1294</v>
      </c>
      <c r="J178" s="47">
        <v>546</v>
      </c>
      <c r="K178" s="47">
        <v>2060</v>
      </c>
      <c r="L178" s="47">
        <v>2</v>
      </c>
      <c r="M178" s="47">
        <v>2604</v>
      </c>
      <c r="N178" s="47">
        <v>746</v>
      </c>
      <c r="O178" s="47">
        <v>1479</v>
      </c>
      <c r="P178" s="47">
        <v>381</v>
      </c>
      <c r="Q178" s="47">
        <v>1743</v>
      </c>
      <c r="R178" s="47">
        <v>863</v>
      </c>
      <c r="S178" s="47">
        <v>1144</v>
      </c>
      <c r="T178" s="47">
        <v>1462</v>
      </c>
      <c r="U178" s="47">
        <v>1413</v>
      </c>
      <c r="V178" s="47">
        <v>1193</v>
      </c>
      <c r="W178" s="47">
        <v>982</v>
      </c>
      <c r="X178" s="47">
        <v>1624</v>
      </c>
      <c r="Y178" s="47">
        <v>491</v>
      </c>
      <c r="Z178" s="47">
        <v>267</v>
      </c>
      <c r="AA178" s="47">
        <v>1848</v>
      </c>
      <c r="AB178" s="47">
        <v>758</v>
      </c>
      <c r="AC178" s="47">
        <v>1848</v>
      </c>
      <c r="AD178" s="47">
        <v>581</v>
      </c>
      <c r="AE178" s="47">
        <v>832</v>
      </c>
      <c r="AF178" s="47">
        <v>391</v>
      </c>
      <c r="AG178" s="47">
        <v>1022</v>
      </c>
      <c r="AH178" s="47">
        <v>603</v>
      </c>
      <c r="AI178" s="47">
        <v>810</v>
      </c>
      <c r="AJ178" s="47">
        <v>177</v>
      </c>
      <c r="AK178" s="47">
        <v>1016</v>
      </c>
      <c r="AL178" s="47">
        <v>155</v>
      </c>
      <c r="AM178" s="47">
        <v>1038</v>
      </c>
      <c r="AN178" s="47">
        <v>541</v>
      </c>
      <c r="AO178" s="47">
        <v>652</v>
      </c>
      <c r="AP178" s="47">
        <v>136</v>
      </c>
      <c r="AQ178" s="47">
        <v>846</v>
      </c>
      <c r="AR178" s="47">
        <v>466</v>
      </c>
      <c r="AS178" s="47">
        <v>516</v>
      </c>
      <c r="AT178" s="47">
        <v>410</v>
      </c>
      <c r="AU178" s="47">
        <v>1214</v>
      </c>
      <c r="AV178" s="47">
        <v>678</v>
      </c>
      <c r="AW178" s="47">
        <v>946</v>
      </c>
      <c r="AX178" s="47">
        <v>197</v>
      </c>
      <c r="AY178" s="47">
        <v>561</v>
      </c>
      <c r="AZ178" s="47">
        <v>306</v>
      </c>
      <c r="BA178" s="47">
        <v>452</v>
      </c>
      <c r="BB178" s="47">
        <v>349</v>
      </c>
      <c r="BC178" s="47">
        <v>1499</v>
      </c>
      <c r="BD178" s="47">
        <v>838</v>
      </c>
      <c r="BE178" s="47">
        <v>1010</v>
      </c>
      <c r="BF178" s="47">
        <v>427</v>
      </c>
      <c r="BG178" s="47">
        <v>1316</v>
      </c>
      <c r="BH178" s="47">
        <v>522</v>
      </c>
      <c r="BI178" s="47">
        <v>1221</v>
      </c>
      <c r="BJ178" s="47">
        <v>1006</v>
      </c>
      <c r="BK178" s="47">
        <v>737</v>
      </c>
      <c r="BL178" s="47">
        <v>331</v>
      </c>
      <c r="BM178" s="47">
        <v>532</v>
      </c>
      <c r="BN178" s="47">
        <v>24</v>
      </c>
      <c r="BO178" s="47">
        <v>839</v>
      </c>
      <c r="BP178" s="47">
        <v>138</v>
      </c>
      <c r="BQ178" s="47">
        <v>725</v>
      </c>
      <c r="BR178" s="47">
        <v>420</v>
      </c>
      <c r="BS178" s="47">
        <v>724</v>
      </c>
      <c r="BT178" s="47">
        <v>126</v>
      </c>
      <c r="BU178" s="47">
        <v>1336</v>
      </c>
    </row>
    <row r="179" spans="1:73">
      <c r="A179" t="s">
        <v>525</v>
      </c>
      <c r="B179" t="s">
        <v>513</v>
      </c>
      <c r="C179" t="s">
        <v>505</v>
      </c>
      <c r="D179">
        <v>38</v>
      </c>
      <c r="F179" s="47">
        <v>14135</v>
      </c>
      <c r="G179" s="47">
        <v>3792</v>
      </c>
      <c r="H179" s="47">
        <v>4047</v>
      </c>
      <c r="I179" s="47">
        <v>6296</v>
      </c>
      <c r="J179" s="47">
        <v>3792</v>
      </c>
      <c r="K179" s="47">
        <v>10343</v>
      </c>
      <c r="L179" s="47">
        <v>26</v>
      </c>
      <c r="M179" s="47">
        <v>14109</v>
      </c>
      <c r="N179" s="47">
        <v>5234</v>
      </c>
      <c r="O179" s="47">
        <v>6691</v>
      </c>
      <c r="P179" s="47">
        <v>2210</v>
      </c>
      <c r="Q179" s="47">
        <v>9476</v>
      </c>
      <c r="R179" s="47">
        <v>4659</v>
      </c>
      <c r="S179" s="47">
        <v>8451</v>
      </c>
      <c r="T179" s="47">
        <v>5684</v>
      </c>
      <c r="U179" s="47">
        <v>9643</v>
      </c>
      <c r="V179" s="47">
        <v>4492</v>
      </c>
      <c r="W179" s="47">
        <v>5839</v>
      </c>
      <c r="X179" s="47">
        <v>8296</v>
      </c>
      <c r="Y179" s="47">
        <v>2611</v>
      </c>
      <c r="Z179" s="47">
        <v>2946</v>
      </c>
      <c r="AA179" s="47">
        <v>8578</v>
      </c>
      <c r="AB179" s="47">
        <v>5557</v>
      </c>
      <c r="AC179" s="47">
        <v>8578</v>
      </c>
      <c r="AD179" s="47">
        <v>4623</v>
      </c>
      <c r="AE179" s="47">
        <v>5020</v>
      </c>
      <c r="AF179" s="47">
        <v>2883</v>
      </c>
      <c r="AG179" s="47">
        <v>6760</v>
      </c>
      <c r="AH179" s="47">
        <v>5850</v>
      </c>
      <c r="AI179" s="47">
        <v>3793</v>
      </c>
      <c r="AJ179" s="47">
        <v>934</v>
      </c>
      <c r="AK179" s="47">
        <v>3558</v>
      </c>
      <c r="AL179" s="47">
        <v>909</v>
      </c>
      <c r="AM179" s="47">
        <v>3583</v>
      </c>
      <c r="AN179" s="47">
        <v>2601</v>
      </c>
      <c r="AO179" s="47">
        <v>1891</v>
      </c>
      <c r="AP179" s="47">
        <v>1383</v>
      </c>
      <c r="AQ179" s="47">
        <v>4456</v>
      </c>
      <c r="AR179" s="47">
        <v>3398</v>
      </c>
      <c r="AS179" s="47">
        <v>2441</v>
      </c>
      <c r="AT179" s="47">
        <v>2409</v>
      </c>
      <c r="AU179" s="47">
        <v>5887</v>
      </c>
      <c r="AV179" s="47">
        <v>5053</v>
      </c>
      <c r="AW179" s="47">
        <v>3243</v>
      </c>
      <c r="AX179" s="47">
        <v>1357</v>
      </c>
      <c r="AY179" s="47">
        <v>4200</v>
      </c>
      <c r="AZ179" s="47">
        <v>3143</v>
      </c>
      <c r="BA179" s="47">
        <v>2414</v>
      </c>
      <c r="BB179" s="47">
        <v>2435</v>
      </c>
      <c r="BC179" s="47">
        <v>6143</v>
      </c>
      <c r="BD179" s="47">
        <v>5308</v>
      </c>
      <c r="BE179" s="47">
        <v>3270</v>
      </c>
      <c r="BF179" s="47">
        <v>3022</v>
      </c>
      <c r="BG179" s="47">
        <v>6454</v>
      </c>
      <c r="BH179" s="47">
        <v>3679</v>
      </c>
      <c r="BI179" s="47">
        <v>5797</v>
      </c>
      <c r="BJ179" s="47">
        <v>7010</v>
      </c>
      <c r="BK179" s="47">
        <v>2466</v>
      </c>
      <c r="BL179" s="47">
        <v>2535</v>
      </c>
      <c r="BM179" s="47">
        <v>2124</v>
      </c>
      <c r="BN179" s="47">
        <v>113</v>
      </c>
      <c r="BO179" s="47">
        <v>4546</v>
      </c>
      <c r="BP179" s="47">
        <v>1441</v>
      </c>
      <c r="BQ179" s="47">
        <v>3218</v>
      </c>
      <c r="BR179" s="47">
        <v>3367</v>
      </c>
      <c r="BS179" s="47">
        <v>5084</v>
      </c>
      <c r="BT179" s="47">
        <v>425</v>
      </c>
      <c r="BU179" s="47">
        <v>5259</v>
      </c>
    </row>
    <row r="180" spans="1:73">
      <c r="A180" t="s">
        <v>525</v>
      </c>
      <c r="B180" t="s">
        <v>513</v>
      </c>
      <c r="C180" t="s">
        <v>74</v>
      </c>
      <c r="D180">
        <v>39</v>
      </c>
      <c r="F180" s="47">
        <v>1325</v>
      </c>
      <c r="G180" s="47">
        <v>183</v>
      </c>
      <c r="H180" s="47">
        <v>315</v>
      </c>
      <c r="I180" s="47">
        <v>827</v>
      </c>
      <c r="J180" s="47">
        <v>183</v>
      </c>
      <c r="K180" s="47">
        <v>1142</v>
      </c>
      <c r="L180" s="47">
        <v>0</v>
      </c>
      <c r="M180" s="47">
        <v>1325</v>
      </c>
      <c r="N180" s="47">
        <v>237</v>
      </c>
      <c r="O180" s="47">
        <v>761</v>
      </c>
      <c r="P180" s="47">
        <v>327</v>
      </c>
      <c r="Q180" s="47">
        <v>703</v>
      </c>
      <c r="R180" s="47">
        <v>622</v>
      </c>
      <c r="S180" s="47">
        <v>553</v>
      </c>
      <c r="T180" s="47">
        <v>772</v>
      </c>
      <c r="U180" s="47">
        <v>988</v>
      </c>
      <c r="V180" s="47">
        <v>337</v>
      </c>
      <c r="W180" s="47">
        <v>456</v>
      </c>
      <c r="X180" s="47">
        <v>869</v>
      </c>
      <c r="Y180" s="47">
        <v>233</v>
      </c>
      <c r="Z180" s="47">
        <v>336</v>
      </c>
      <c r="AA180" s="47">
        <v>756</v>
      </c>
      <c r="AB180" s="47">
        <v>569</v>
      </c>
      <c r="AC180" s="47">
        <v>756</v>
      </c>
      <c r="AD180" s="47">
        <v>505</v>
      </c>
      <c r="AE180" s="47">
        <v>483</v>
      </c>
      <c r="AF180" s="47">
        <v>147</v>
      </c>
      <c r="AG180" s="47">
        <v>841</v>
      </c>
      <c r="AH180" s="47">
        <v>404</v>
      </c>
      <c r="AI180" s="47">
        <v>584</v>
      </c>
      <c r="AJ180" s="47">
        <v>64</v>
      </c>
      <c r="AK180" s="47">
        <v>273</v>
      </c>
      <c r="AL180" s="47">
        <v>36</v>
      </c>
      <c r="AM180" s="47">
        <v>301</v>
      </c>
      <c r="AN180" s="47">
        <v>149</v>
      </c>
      <c r="AO180" s="47">
        <v>188</v>
      </c>
      <c r="AP180" s="47">
        <v>57</v>
      </c>
      <c r="AQ180" s="47">
        <v>399</v>
      </c>
      <c r="AR180" s="47">
        <v>181</v>
      </c>
      <c r="AS180" s="47">
        <v>275</v>
      </c>
      <c r="AT180" s="47">
        <v>126</v>
      </c>
      <c r="AU180" s="47">
        <v>743</v>
      </c>
      <c r="AV180" s="47">
        <v>372</v>
      </c>
      <c r="AW180" s="47">
        <v>497</v>
      </c>
      <c r="AX180" s="47">
        <v>51</v>
      </c>
      <c r="AY180" s="47">
        <v>518</v>
      </c>
      <c r="AZ180" s="47">
        <v>219</v>
      </c>
      <c r="BA180" s="47">
        <v>350</v>
      </c>
      <c r="BB180" s="47">
        <v>132</v>
      </c>
      <c r="BC180" s="47">
        <v>624</v>
      </c>
      <c r="BD180" s="47">
        <v>334</v>
      </c>
      <c r="BE180" s="47">
        <v>422</v>
      </c>
      <c r="BF180" s="47">
        <v>240</v>
      </c>
      <c r="BG180" s="47">
        <v>463</v>
      </c>
      <c r="BH180" s="47">
        <v>177</v>
      </c>
      <c r="BI180" s="47">
        <v>526</v>
      </c>
      <c r="BJ180" s="47">
        <v>397</v>
      </c>
      <c r="BK180" s="47">
        <v>306</v>
      </c>
      <c r="BL180" s="47">
        <v>329</v>
      </c>
      <c r="BM180" s="47">
        <v>293</v>
      </c>
      <c r="BN180" s="47">
        <v>6</v>
      </c>
      <c r="BO180" s="47">
        <v>616</v>
      </c>
      <c r="BP180" s="47">
        <v>156</v>
      </c>
      <c r="BQ180" s="47">
        <v>466</v>
      </c>
      <c r="BR180" s="47">
        <v>140</v>
      </c>
      <c r="BS180" s="47">
        <v>413</v>
      </c>
      <c r="BT180" s="47">
        <v>43</v>
      </c>
      <c r="BU180" s="47">
        <v>729</v>
      </c>
    </row>
    <row r="181" spans="1:73">
      <c r="A181" t="s">
        <v>525</v>
      </c>
      <c r="B181" t="s">
        <v>513</v>
      </c>
      <c r="C181" t="s">
        <v>65</v>
      </c>
      <c r="D181">
        <v>40</v>
      </c>
      <c r="F181" s="47">
        <v>1729</v>
      </c>
      <c r="G181" s="47">
        <v>327</v>
      </c>
      <c r="H181" s="47">
        <v>494</v>
      </c>
      <c r="I181" s="47">
        <v>908</v>
      </c>
      <c r="J181" s="47">
        <v>327</v>
      </c>
      <c r="K181" s="47">
        <v>1402</v>
      </c>
      <c r="L181" s="47">
        <v>33</v>
      </c>
      <c r="M181" s="47">
        <v>1696</v>
      </c>
      <c r="N181" s="47">
        <v>587</v>
      </c>
      <c r="O181" s="47">
        <v>897</v>
      </c>
      <c r="P181" s="47">
        <v>245</v>
      </c>
      <c r="Q181" s="47">
        <v>1194</v>
      </c>
      <c r="R181" s="47">
        <v>535</v>
      </c>
      <c r="S181" s="47">
        <v>921</v>
      </c>
      <c r="T181" s="47">
        <v>808</v>
      </c>
      <c r="U181" s="47">
        <v>640</v>
      </c>
      <c r="V181" s="47">
        <v>1089</v>
      </c>
      <c r="W181" s="47">
        <v>968</v>
      </c>
      <c r="X181" s="47">
        <v>761</v>
      </c>
      <c r="Y181" s="47">
        <v>226</v>
      </c>
      <c r="Z181" s="47">
        <v>138</v>
      </c>
      <c r="AA181" s="47">
        <v>1365</v>
      </c>
      <c r="AB181" s="47">
        <v>364</v>
      </c>
      <c r="AC181" s="47">
        <v>1365</v>
      </c>
      <c r="AD181" s="47">
        <v>212</v>
      </c>
      <c r="AE181" s="47">
        <v>428</v>
      </c>
      <c r="AF181" s="47">
        <v>149</v>
      </c>
      <c r="AG181" s="47">
        <v>491</v>
      </c>
      <c r="AH181" s="47">
        <v>318</v>
      </c>
      <c r="AI181" s="47">
        <v>322</v>
      </c>
      <c r="AJ181" s="47">
        <v>152</v>
      </c>
      <c r="AK181" s="47">
        <v>937</v>
      </c>
      <c r="AL181" s="47">
        <v>178</v>
      </c>
      <c r="AM181" s="47">
        <v>911</v>
      </c>
      <c r="AN181" s="47">
        <v>603</v>
      </c>
      <c r="AO181" s="47">
        <v>486</v>
      </c>
      <c r="AP181" s="47">
        <v>141</v>
      </c>
      <c r="AQ181" s="47">
        <v>827</v>
      </c>
      <c r="AR181" s="47">
        <v>536</v>
      </c>
      <c r="AS181" s="47">
        <v>432</v>
      </c>
      <c r="AT181" s="47">
        <v>186</v>
      </c>
      <c r="AU181" s="47">
        <v>575</v>
      </c>
      <c r="AV181" s="47">
        <v>385</v>
      </c>
      <c r="AW181" s="47">
        <v>376</v>
      </c>
      <c r="AX181" s="47">
        <v>68</v>
      </c>
      <c r="AY181" s="47">
        <v>296</v>
      </c>
      <c r="AZ181" s="47">
        <v>172</v>
      </c>
      <c r="BA181" s="47">
        <v>192</v>
      </c>
      <c r="BB181" s="47">
        <v>259</v>
      </c>
      <c r="BC181" s="47">
        <v>1106</v>
      </c>
      <c r="BD181" s="47">
        <v>749</v>
      </c>
      <c r="BE181" s="47">
        <v>616</v>
      </c>
      <c r="BF181" s="47">
        <v>195</v>
      </c>
      <c r="BG181" s="47">
        <v>999</v>
      </c>
      <c r="BH181" s="47">
        <v>316</v>
      </c>
      <c r="BI181" s="47">
        <v>878</v>
      </c>
      <c r="BJ181" s="47">
        <v>800</v>
      </c>
      <c r="BK181" s="47">
        <v>394</v>
      </c>
      <c r="BL181" s="47">
        <v>169</v>
      </c>
      <c r="BM181" s="47">
        <v>366</v>
      </c>
      <c r="BN181" s="47">
        <v>11</v>
      </c>
      <c r="BO181" s="47">
        <v>524</v>
      </c>
      <c r="BP181" s="47">
        <v>121</v>
      </c>
      <c r="BQ181" s="47">
        <v>414</v>
      </c>
      <c r="BR181" s="47">
        <v>286</v>
      </c>
      <c r="BS181" s="47">
        <v>635</v>
      </c>
      <c r="BT181" s="47">
        <v>41</v>
      </c>
      <c r="BU181" s="47">
        <v>767</v>
      </c>
    </row>
    <row r="182" spans="1:73">
      <c r="A182" t="s">
        <v>525</v>
      </c>
      <c r="B182" t="s">
        <v>513</v>
      </c>
      <c r="C182" t="s">
        <v>506</v>
      </c>
      <c r="D182">
        <v>41</v>
      </c>
      <c r="F182" s="47">
        <v>2151</v>
      </c>
      <c r="G182" s="47">
        <v>338</v>
      </c>
      <c r="H182" s="47">
        <v>501</v>
      </c>
      <c r="I182" s="47">
        <v>1312</v>
      </c>
      <c r="J182" s="47">
        <v>338</v>
      </c>
      <c r="K182" s="47">
        <v>1813</v>
      </c>
      <c r="L182" s="47">
        <v>22</v>
      </c>
      <c r="M182" s="47">
        <v>2129</v>
      </c>
      <c r="N182" s="47">
        <v>675</v>
      </c>
      <c r="O182" s="47">
        <v>978</v>
      </c>
      <c r="P182" s="47">
        <v>498</v>
      </c>
      <c r="Q182" s="47">
        <v>1282</v>
      </c>
      <c r="R182" s="47">
        <v>869</v>
      </c>
      <c r="S182" s="47">
        <v>1086</v>
      </c>
      <c r="T182" s="47">
        <v>1065</v>
      </c>
      <c r="U182" s="47">
        <v>1026</v>
      </c>
      <c r="V182" s="47">
        <v>1125</v>
      </c>
      <c r="W182" s="47">
        <v>1048</v>
      </c>
      <c r="X182" s="47">
        <v>1103</v>
      </c>
      <c r="Y182" s="47">
        <v>273</v>
      </c>
      <c r="Z182" s="47">
        <v>221</v>
      </c>
      <c r="AA182" s="47">
        <v>1657</v>
      </c>
      <c r="AB182" s="47">
        <v>494</v>
      </c>
      <c r="AC182" s="47">
        <v>1657</v>
      </c>
      <c r="AD182" s="47">
        <v>372</v>
      </c>
      <c r="AE182" s="47">
        <v>654</v>
      </c>
      <c r="AF182" s="47">
        <v>203</v>
      </c>
      <c r="AG182" s="47">
        <v>823</v>
      </c>
      <c r="AH182" s="47">
        <v>452</v>
      </c>
      <c r="AI182" s="47">
        <v>574</v>
      </c>
      <c r="AJ182" s="47">
        <v>122</v>
      </c>
      <c r="AK182" s="47">
        <v>1003</v>
      </c>
      <c r="AL182" s="47">
        <v>135</v>
      </c>
      <c r="AM182" s="47">
        <v>990</v>
      </c>
      <c r="AN182" s="47">
        <v>634</v>
      </c>
      <c r="AO182" s="47">
        <v>491</v>
      </c>
      <c r="AP182" s="47">
        <v>149</v>
      </c>
      <c r="AQ182" s="47">
        <v>899</v>
      </c>
      <c r="AR182" s="47">
        <v>587</v>
      </c>
      <c r="AS182" s="47">
        <v>461</v>
      </c>
      <c r="AT182" s="47">
        <v>189</v>
      </c>
      <c r="AU182" s="47">
        <v>914</v>
      </c>
      <c r="AV182" s="47">
        <v>499</v>
      </c>
      <c r="AW182" s="47">
        <v>604</v>
      </c>
      <c r="AX182" s="47">
        <v>68</v>
      </c>
      <c r="AY182" s="47">
        <v>426</v>
      </c>
      <c r="AZ182" s="47">
        <v>200</v>
      </c>
      <c r="BA182" s="47">
        <v>294</v>
      </c>
      <c r="BB182" s="47">
        <v>270</v>
      </c>
      <c r="BC182" s="47">
        <v>1387</v>
      </c>
      <c r="BD182" s="47">
        <v>886</v>
      </c>
      <c r="BE182" s="47">
        <v>771</v>
      </c>
      <c r="BF182" s="47">
        <v>183</v>
      </c>
      <c r="BG182" s="47">
        <v>1099</v>
      </c>
      <c r="BH182" s="47">
        <v>325</v>
      </c>
      <c r="BI182" s="47">
        <v>957</v>
      </c>
      <c r="BJ182" s="47">
        <v>899</v>
      </c>
      <c r="BK182" s="47">
        <v>383</v>
      </c>
      <c r="BL182" s="47">
        <v>311</v>
      </c>
      <c r="BM182" s="47">
        <v>558</v>
      </c>
      <c r="BN182" s="47">
        <v>13</v>
      </c>
      <c r="BO182" s="47">
        <v>856</v>
      </c>
      <c r="BP182" s="47">
        <v>187</v>
      </c>
      <c r="BQ182" s="47">
        <v>682</v>
      </c>
      <c r="BR182" s="47">
        <v>308</v>
      </c>
      <c r="BS182" s="47">
        <v>778</v>
      </c>
      <c r="BT182" s="47">
        <v>30</v>
      </c>
      <c r="BU182" s="47">
        <v>1035</v>
      </c>
    </row>
    <row r="183" spans="1:73">
      <c r="A183" t="s">
        <v>525</v>
      </c>
      <c r="B183" t="s">
        <v>513</v>
      </c>
      <c r="C183" t="s">
        <v>507</v>
      </c>
      <c r="D183">
        <v>42</v>
      </c>
      <c r="F183" s="47">
        <v>4328</v>
      </c>
      <c r="G183" s="47">
        <v>1018</v>
      </c>
      <c r="H183" s="47">
        <v>1212</v>
      </c>
      <c r="I183" s="47">
        <v>2098</v>
      </c>
      <c r="J183" s="47">
        <v>1018</v>
      </c>
      <c r="K183" s="47">
        <v>3310</v>
      </c>
      <c r="L183" s="47">
        <v>68</v>
      </c>
      <c r="M183" s="47">
        <v>4260</v>
      </c>
      <c r="N183" s="47">
        <v>1490</v>
      </c>
      <c r="O183" s="47">
        <v>1893</v>
      </c>
      <c r="P183" s="47">
        <v>945</v>
      </c>
      <c r="Q183" s="47">
        <v>2658</v>
      </c>
      <c r="R183" s="47">
        <v>1670</v>
      </c>
      <c r="S183" s="47">
        <v>2357</v>
      </c>
      <c r="T183" s="47">
        <v>1971</v>
      </c>
      <c r="U183" s="47">
        <v>2443</v>
      </c>
      <c r="V183" s="47">
        <v>1885</v>
      </c>
      <c r="W183" s="47">
        <v>1862</v>
      </c>
      <c r="X183" s="47">
        <v>2466</v>
      </c>
      <c r="Y183" s="47">
        <v>1080</v>
      </c>
      <c r="Z183" s="47">
        <v>505</v>
      </c>
      <c r="AA183" s="47">
        <v>2743</v>
      </c>
      <c r="AB183" s="47">
        <v>1585</v>
      </c>
      <c r="AC183" s="47">
        <v>2743</v>
      </c>
      <c r="AD183" s="47">
        <v>1121</v>
      </c>
      <c r="AE183" s="47">
        <v>1322</v>
      </c>
      <c r="AF183" s="47">
        <v>600</v>
      </c>
      <c r="AG183" s="47">
        <v>1843</v>
      </c>
      <c r="AH183" s="47">
        <v>1213</v>
      </c>
      <c r="AI183" s="47">
        <v>1230</v>
      </c>
      <c r="AJ183" s="47">
        <v>464</v>
      </c>
      <c r="AK183" s="47">
        <v>1421</v>
      </c>
      <c r="AL183" s="47">
        <v>418</v>
      </c>
      <c r="AM183" s="47">
        <v>1467</v>
      </c>
      <c r="AN183" s="47">
        <v>1144</v>
      </c>
      <c r="AO183" s="47">
        <v>741</v>
      </c>
      <c r="AP183" s="47">
        <v>449</v>
      </c>
      <c r="AQ183" s="47">
        <v>1413</v>
      </c>
      <c r="AR183" s="47">
        <v>1135</v>
      </c>
      <c r="AS183" s="47">
        <v>727</v>
      </c>
      <c r="AT183" s="47">
        <v>569</v>
      </c>
      <c r="AU183" s="47">
        <v>1897</v>
      </c>
      <c r="AV183" s="47">
        <v>1222</v>
      </c>
      <c r="AW183" s="47">
        <v>1244</v>
      </c>
      <c r="AX183" s="47">
        <v>324</v>
      </c>
      <c r="AY183" s="47">
        <v>1261</v>
      </c>
      <c r="AZ183" s="47">
        <v>771</v>
      </c>
      <c r="BA183" s="47">
        <v>814</v>
      </c>
      <c r="BB183" s="47">
        <v>694</v>
      </c>
      <c r="BC183" s="47">
        <v>2049</v>
      </c>
      <c r="BD183" s="47">
        <v>1586</v>
      </c>
      <c r="BE183" s="47">
        <v>1157</v>
      </c>
      <c r="BF183" s="47">
        <v>766</v>
      </c>
      <c r="BG183" s="47">
        <v>1892</v>
      </c>
      <c r="BH183" s="47">
        <v>978</v>
      </c>
      <c r="BI183" s="47">
        <v>1680</v>
      </c>
      <c r="BJ183" s="47">
        <v>1999</v>
      </c>
      <c r="BK183" s="47">
        <v>659</v>
      </c>
      <c r="BL183" s="47">
        <v>819</v>
      </c>
      <c r="BM183" s="47">
        <v>851</v>
      </c>
      <c r="BN183" s="47">
        <v>40</v>
      </c>
      <c r="BO183" s="47">
        <v>1630</v>
      </c>
      <c r="BP183" s="47">
        <v>358</v>
      </c>
      <c r="BQ183" s="47">
        <v>1312</v>
      </c>
      <c r="BR183" s="47">
        <v>880</v>
      </c>
      <c r="BS183" s="47">
        <v>1477</v>
      </c>
      <c r="BT183" s="47">
        <v>138</v>
      </c>
      <c r="BU183" s="47">
        <v>1833</v>
      </c>
    </row>
    <row r="184" spans="1:73">
      <c r="A184" t="s">
        <v>525</v>
      </c>
      <c r="B184" t="s">
        <v>514</v>
      </c>
      <c r="C184" t="s">
        <v>0</v>
      </c>
      <c r="D184">
        <v>43</v>
      </c>
      <c r="F184" s="47">
        <v>27943</v>
      </c>
      <c r="G184" s="47">
        <v>14184</v>
      </c>
      <c r="H184" s="47">
        <v>6593</v>
      </c>
      <c r="I184" s="47">
        <v>7166</v>
      </c>
      <c r="J184" s="47">
        <v>14184</v>
      </c>
      <c r="K184" s="47">
        <v>13759</v>
      </c>
      <c r="L184" s="47">
        <v>4144</v>
      </c>
      <c r="M184" s="47">
        <v>23799</v>
      </c>
      <c r="N184" s="47">
        <v>15423</v>
      </c>
      <c r="O184" s="47">
        <v>9160</v>
      </c>
      <c r="P184" s="47">
        <v>3360</v>
      </c>
      <c r="Q184" s="47">
        <v>21545</v>
      </c>
      <c r="R184" s="47">
        <v>6398</v>
      </c>
      <c r="S184" s="47">
        <v>18762</v>
      </c>
      <c r="T184" s="47">
        <v>9181</v>
      </c>
      <c r="U184" s="47">
        <v>18726</v>
      </c>
      <c r="V184" s="47">
        <v>9217</v>
      </c>
      <c r="W184" s="47">
        <v>18367</v>
      </c>
      <c r="X184" s="47">
        <v>9576</v>
      </c>
      <c r="Y184" s="47">
        <v>6656</v>
      </c>
      <c r="Z184" s="47">
        <v>4793</v>
      </c>
      <c r="AA184" s="47">
        <v>16494</v>
      </c>
      <c r="AB184" s="47">
        <v>11449</v>
      </c>
      <c r="AC184" s="47">
        <v>16494</v>
      </c>
      <c r="AD184" s="47">
        <v>9468</v>
      </c>
      <c r="AE184" s="47">
        <v>9258</v>
      </c>
      <c r="AF184" s="47">
        <v>10007</v>
      </c>
      <c r="AG184" s="47">
        <v>8719</v>
      </c>
      <c r="AH184" s="47">
        <v>12015</v>
      </c>
      <c r="AI184" s="47">
        <v>6711</v>
      </c>
      <c r="AJ184" s="47">
        <v>1981</v>
      </c>
      <c r="AK184" s="47">
        <v>7236</v>
      </c>
      <c r="AL184" s="47">
        <v>4177</v>
      </c>
      <c r="AM184" s="47">
        <v>5040</v>
      </c>
      <c r="AN184" s="47">
        <v>6747</v>
      </c>
      <c r="AO184" s="47">
        <v>2470</v>
      </c>
      <c r="AP184" s="47">
        <v>9207</v>
      </c>
      <c r="AQ184" s="47">
        <v>9160</v>
      </c>
      <c r="AR184" s="47">
        <v>12552</v>
      </c>
      <c r="AS184" s="47">
        <v>5815</v>
      </c>
      <c r="AT184" s="47">
        <v>4977</v>
      </c>
      <c r="AU184" s="47">
        <v>4599</v>
      </c>
      <c r="AV184" s="47">
        <v>6210</v>
      </c>
      <c r="AW184" s="47">
        <v>3366</v>
      </c>
      <c r="AX184" s="47">
        <v>5296</v>
      </c>
      <c r="AY184" s="47">
        <v>6153</v>
      </c>
      <c r="AZ184" s="47">
        <v>6721</v>
      </c>
      <c r="BA184" s="47">
        <v>4728</v>
      </c>
      <c r="BB184" s="47">
        <v>8888</v>
      </c>
      <c r="BC184" s="47">
        <v>7606</v>
      </c>
      <c r="BD184" s="47">
        <v>12041</v>
      </c>
      <c r="BE184" s="47">
        <v>4453</v>
      </c>
      <c r="BF184" s="47">
        <v>7011</v>
      </c>
      <c r="BG184" s="47">
        <v>14534</v>
      </c>
      <c r="BH184" s="47">
        <v>13369</v>
      </c>
      <c r="BI184" s="47">
        <v>8176</v>
      </c>
      <c r="BJ184" s="47">
        <v>17184</v>
      </c>
      <c r="BK184" s="47">
        <v>4361</v>
      </c>
      <c r="BL184" s="47">
        <v>4438</v>
      </c>
      <c r="BM184" s="47">
        <v>1960</v>
      </c>
      <c r="BN184" s="47">
        <v>815</v>
      </c>
      <c r="BO184" s="47">
        <v>5583</v>
      </c>
      <c r="BP184" s="47">
        <v>1578</v>
      </c>
      <c r="BQ184" s="47">
        <v>4820</v>
      </c>
      <c r="BR184" s="47">
        <v>11674</v>
      </c>
      <c r="BS184" s="47">
        <v>7088</v>
      </c>
      <c r="BT184" s="47">
        <v>2510</v>
      </c>
      <c r="BU184" s="47">
        <v>6671</v>
      </c>
    </row>
    <row r="185" spans="1:73">
      <c r="A185" t="s">
        <v>525</v>
      </c>
      <c r="B185" t="s">
        <v>514</v>
      </c>
      <c r="C185" t="s">
        <v>1</v>
      </c>
      <c r="D185">
        <v>44</v>
      </c>
      <c r="F185" s="47">
        <v>4867</v>
      </c>
      <c r="G185" s="47">
        <v>1817</v>
      </c>
      <c r="H185" s="47">
        <v>1348</v>
      </c>
      <c r="I185" s="47">
        <v>1702</v>
      </c>
      <c r="J185" s="47">
        <v>1817</v>
      </c>
      <c r="K185" s="47">
        <v>3050</v>
      </c>
      <c r="L185" s="47">
        <v>322</v>
      </c>
      <c r="M185" s="47">
        <v>4545</v>
      </c>
      <c r="N185" s="47">
        <v>2082</v>
      </c>
      <c r="O185" s="47">
        <v>2150</v>
      </c>
      <c r="P185" s="47">
        <v>635</v>
      </c>
      <c r="Q185" s="47">
        <v>3539</v>
      </c>
      <c r="R185" s="47">
        <v>1328</v>
      </c>
      <c r="S185" s="47">
        <v>2753</v>
      </c>
      <c r="T185" s="47">
        <v>2114</v>
      </c>
      <c r="U185" s="47">
        <v>2836</v>
      </c>
      <c r="V185" s="47">
        <v>2031</v>
      </c>
      <c r="W185" s="47">
        <v>3397</v>
      </c>
      <c r="X185" s="47">
        <v>1470</v>
      </c>
      <c r="Y185" s="47">
        <v>845</v>
      </c>
      <c r="Z185" s="47">
        <v>755</v>
      </c>
      <c r="AA185" s="47">
        <v>3267</v>
      </c>
      <c r="AB185" s="47">
        <v>1600</v>
      </c>
      <c r="AC185" s="47">
        <v>3267</v>
      </c>
      <c r="AD185" s="47">
        <v>1299</v>
      </c>
      <c r="AE185" s="47">
        <v>1537</v>
      </c>
      <c r="AF185" s="47">
        <v>1207</v>
      </c>
      <c r="AG185" s="47">
        <v>1629</v>
      </c>
      <c r="AH185" s="47">
        <v>1535</v>
      </c>
      <c r="AI185" s="47">
        <v>1301</v>
      </c>
      <c r="AJ185" s="47">
        <v>301</v>
      </c>
      <c r="AK185" s="47">
        <v>1730</v>
      </c>
      <c r="AL185" s="47">
        <v>610</v>
      </c>
      <c r="AM185" s="47">
        <v>1421</v>
      </c>
      <c r="AN185" s="47">
        <v>1218</v>
      </c>
      <c r="AO185" s="47">
        <v>813</v>
      </c>
      <c r="AP185" s="47">
        <v>1237</v>
      </c>
      <c r="AQ185" s="47">
        <v>2160</v>
      </c>
      <c r="AR185" s="47">
        <v>1933</v>
      </c>
      <c r="AS185" s="47">
        <v>1464</v>
      </c>
      <c r="AT185" s="47">
        <v>580</v>
      </c>
      <c r="AU185" s="47">
        <v>890</v>
      </c>
      <c r="AV185" s="47">
        <v>820</v>
      </c>
      <c r="AW185" s="47">
        <v>650</v>
      </c>
      <c r="AX185" s="47">
        <v>558</v>
      </c>
      <c r="AY185" s="47">
        <v>1042</v>
      </c>
      <c r="AZ185" s="47">
        <v>779</v>
      </c>
      <c r="BA185" s="47">
        <v>821</v>
      </c>
      <c r="BB185" s="47">
        <v>1259</v>
      </c>
      <c r="BC185" s="47">
        <v>2008</v>
      </c>
      <c r="BD185" s="47">
        <v>1974</v>
      </c>
      <c r="BE185" s="47">
        <v>1293</v>
      </c>
      <c r="BF185" s="47">
        <v>841</v>
      </c>
      <c r="BG185" s="47">
        <v>2698</v>
      </c>
      <c r="BH185" s="47">
        <v>1687</v>
      </c>
      <c r="BI185" s="47">
        <v>1852</v>
      </c>
      <c r="BJ185" s="47">
        <v>2458</v>
      </c>
      <c r="BK185" s="47">
        <v>1081</v>
      </c>
      <c r="BL185" s="47">
        <v>759</v>
      </c>
      <c r="BM185" s="47">
        <v>569</v>
      </c>
      <c r="BN185" s="47">
        <v>130</v>
      </c>
      <c r="BO185" s="47">
        <v>1198</v>
      </c>
      <c r="BP185" s="47">
        <v>295</v>
      </c>
      <c r="BQ185" s="47">
        <v>1033</v>
      </c>
      <c r="BR185" s="47">
        <v>1300</v>
      </c>
      <c r="BS185" s="47">
        <v>1453</v>
      </c>
      <c r="BT185" s="47">
        <v>517</v>
      </c>
      <c r="BU185" s="47">
        <v>1597</v>
      </c>
    </row>
    <row r="186" spans="1:73">
      <c r="A186" t="s">
        <v>525</v>
      </c>
      <c r="B186" t="s">
        <v>514</v>
      </c>
      <c r="C186" t="s">
        <v>505</v>
      </c>
      <c r="D186">
        <v>45</v>
      </c>
      <c r="F186" s="47">
        <v>25519</v>
      </c>
      <c r="G186" s="47">
        <v>12787</v>
      </c>
      <c r="H186" s="47">
        <v>5994</v>
      </c>
      <c r="I186" s="47">
        <v>6738</v>
      </c>
      <c r="J186" s="47">
        <v>12787</v>
      </c>
      <c r="K186" s="47">
        <v>12732</v>
      </c>
      <c r="L186" s="47">
        <v>3823</v>
      </c>
      <c r="M186" s="47">
        <v>21696</v>
      </c>
      <c r="N186" s="47">
        <v>13277</v>
      </c>
      <c r="O186" s="47">
        <v>8653</v>
      </c>
      <c r="P186" s="47">
        <v>3589</v>
      </c>
      <c r="Q186" s="47">
        <v>18990</v>
      </c>
      <c r="R186" s="47">
        <v>6529</v>
      </c>
      <c r="S186" s="47">
        <v>15830</v>
      </c>
      <c r="T186" s="47">
        <v>9689</v>
      </c>
      <c r="U186" s="47">
        <v>18503</v>
      </c>
      <c r="V186" s="47">
        <v>7016</v>
      </c>
      <c r="W186" s="47">
        <v>15100</v>
      </c>
      <c r="X186" s="47">
        <v>10419</v>
      </c>
      <c r="Y186" s="47">
        <v>5518</v>
      </c>
      <c r="Z186" s="47">
        <v>4306</v>
      </c>
      <c r="AA186" s="47">
        <v>15695</v>
      </c>
      <c r="AB186" s="47">
        <v>9824</v>
      </c>
      <c r="AC186" s="47">
        <v>15695</v>
      </c>
      <c r="AD186" s="47">
        <v>8622</v>
      </c>
      <c r="AE186" s="47">
        <v>9881</v>
      </c>
      <c r="AF186" s="47">
        <v>9335</v>
      </c>
      <c r="AG186" s="47">
        <v>9168</v>
      </c>
      <c r="AH186" s="47">
        <v>10845</v>
      </c>
      <c r="AI186" s="47">
        <v>7658</v>
      </c>
      <c r="AJ186" s="47">
        <v>1202</v>
      </c>
      <c r="AK186" s="47">
        <v>5814</v>
      </c>
      <c r="AL186" s="47">
        <v>3452</v>
      </c>
      <c r="AM186" s="47">
        <v>3564</v>
      </c>
      <c r="AN186" s="47">
        <v>4985</v>
      </c>
      <c r="AO186" s="47">
        <v>2031</v>
      </c>
      <c r="AP186" s="47">
        <v>7780</v>
      </c>
      <c r="AQ186" s="47">
        <v>7320</v>
      </c>
      <c r="AR186" s="47">
        <v>9813</v>
      </c>
      <c r="AS186" s="47">
        <v>5287</v>
      </c>
      <c r="AT186" s="47">
        <v>5007</v>
      </c>
      <c r="AU186" s="47">
        <v>5412</v>
      </c>
      <c r="AV186" s="47">
        <v>6017</v>
      </c>
      <c r="AW186" s="47">
        <v>4402</v>
      </c>
      <c r="AX186" s="47">
        <v>4013</v>
      </c>
      <c r="AY186" s="47">
        <v>5811</v>
      </c>
      <c r="AZ186" s="47">
        <v>5066</v>
      </c>
      <c r="BA186" s="47">
        <v>4758</v>
      </c>
      <c r="BB186" s="47">
        <v>8774</v>
      </c>
      <c r="BC186" s="47">
        <v>6921</v>
      </c>
      <c r="BD186" s="47">
        <v>10764</v>
      </c>
      <c r="BE186" s="47">
        <v>4931</v>
      </c>
      <c r="BF186" s="47">
        <v>5324</v>
      </c>
      <c r="BG186" s="47">
        <v>13666</v>
      </c>
      <c r="BH186" s="47">
        <v>12079</v>
      </c>
      <c r="BI186" s="47">
        <v>6911</v>
      </c>
      <c r="BJ186" s="47">
        <v>14419</v>
      </c>
      <c r="BK186" s="47">
        <v>4571</v>
      </c>
      <c r="BL186" s="47">
        <v>4500</v>
      </c>
      <c r="BM186" s="47">
        <v>2029</v>
      </c>
      <c r="BN186" s="47">
        <v>708</v>
      </c>
      <c r="BO186" s="47">
        <v>5821</v>
      </c>
      <c r="BP186" s="47">
        <v>1411</v>
      </c>
      <c r="BQ186" s="47">
        <v>5118</v>
      </c>
      <c r="BR186" s="47">
        <v>10000</v>
      </c>
      <c r="BS186" s="47">
        <v>5830</v>
      </c>
      <c r="BT186" s="47">
        <v>2787</v>
      </c>
      <c r="BU186" s="47">
        <v>6902</v>
      </c>
    </row>
    <row r="187" spans="1:73">
      <c r="A187" t="s">
        <v>525</v>
      </c>
      <c r="B187" t="s">
        <v>514</v>
      </c>
      <c r="C187" t="s">
        <v>74</v>
      </c>
      <c r="D187">
        <v>46</v>
      </c>
      <c r="F187" s="47">
        <v>1261</v>
      </c>
      <c r="G187" s="47">
        <v>671</v>
      </c>
      <c r="H187" s="47">
        <v>331</v>
      </c>
      <c r="I187" s="47">
        <v>259</v>
      </c>
      <c r="J187" s="47">
        <v>671</v>
      </c>
      <c r="K187" s="47">
        <v>590</v>
      </c>
      <c r="L187" s="47">
        <v>266</v>
      </c>
      <c r="M187" s="47">
        <v>995</v>
      </c>
      <c r="N187" s="47">
        <v>807</v>
      </c>
      <c r="O187" s="47">
        <v>386</v>
      </c>
      <c r="P187" s="47">
        <v>68</v>
      </c>
      <c r="Q187" s="47">
        <v>1105</v>
      </c>
      <c r="R187" s="47">
        <v>156</v>
      </c>
      <c r="S187" s="47">
        <v>723</v>
      </c>
      <c r="T187" s="47">
        <v>538</v>
      </c>
      <c r="U187" s="47">
        <v>790</v>
      </c>
      <c r="V187" s="47">
        <v>471</v>
      </c>
      <c r="W187" s="47">
        <v>1011</v>
      </c>
      <c r="X187" s="47">
        <v>250</v>
      </c>
      <c r="Y187" s="47">
        <v>100</v>
      </c>
      <c r="Z187" s="47">
        <v>97</v>
      </c>
      <c r="AA187" s="47">
        <v>1064</v>
      </c>
      <c r="AB187" s="47">
        <v>197</v>
      </c>
      <c r="AC187" s="47">
        <v>1064</v>
      </c>
      <c r="AD187" s="47">
        <v>179</v>
      </c>
      <c r="AE187" s="47">
        <v>611</v>
      </c>
      <c r="AF187" s="47">
        <v>424</v>
      </c>
      <c r="AG187" s="47">
        <v>366</v>
      </c>
      <c r="AH187" s="47">
        <v>428</v>
      </c>
      <c r="AI187" s="47">
        <v>362</v>
      </c>
      <c r="AJ187" s="47">
        <v>18</v>
      </c>
      <c r="AK187" s="47">
        <v>453</v>
      </c>
      <c r="AL187" s="47">
        <v>247</v>
      </c>
      <c r="AM187" s="47">
        <v>224</v>
      </c>
      <c r="AN187" s="47">
        <v>295</v>
      </c>
      <c r="AO187" s="47">
        <v>176</v>
      </c>
      <c r="AP187" s="47">
        <v>548</v>
      </c>
      <c r="AQ187" s="47">
        <v>463</v>
      </c>
      <c r="AR187" s="47">
        <v>591</v>
      </c>
      <c r="AS187" s="47">
        <v>420</v>
      </c>
      <c r="AT187" s="47">
        <v>123</v>
      </c>
      <c r="AU187" s="47">
        <v>127</v>
      </c>
      <c r="AV187" s="47">
        <v>132</v>
      </c>
      <c r="AW187" s="47">
        <v>118</v>
      </c>
      <c r="AX187" s="47">
        <v>84</v>
      </c>
      <c r="AY187" s="47">
        <v>113</v>
      </c>
      <c r="AZ187" s="47">
        <v>78</v>
      </c>
      <c r="BA187" s="47">
        <v>119</v>
      </c>
      <c r="BB187" s="47">
        <v>587</v>
      </c>
      <c r="BC187" s="47">
        <v>477</v>
      </c>
      <c r="BD187" s="47">
        <v>645</v>
      </c>
      <c r="BE187" s="47">
        <v>419</v>
      </c>
      <c r="BF187" s="47">
        <v>124</v>
      </c>
      <c r="BG187" s="47">
        <v>981</v>
      </c>
      <c r="BH187" s="47">
        <v>661</v>
      </c>
      <c r="BI187" s="47">
        <v>444</v>
      </c>
      <c r="BJ187" s="47">
        <v>708</v>
      </c>
      <c r="BK187" s="47">
        <v>397</v>
      </c>
      <c r="BL187" s="47">
        <v>73</v>
      </c>
      <c r="BM187" s="47">
        <v>83</v>
      </c>
      <c r="BN187" s="47">
        <v>10</v>
      </c>
      <c r="BO187" s="47">
        <v>146</v>
      </c>
      <c r="BP187" s="47">
        <v>15</v>
      </c>
      <c r="BQ187" s="47">
        <v>141</v>
      </c>
      <c r="BR187" s="47">
        <v>467</v>
      </c>
      <c r="BS187" s="47">
        <v>256</v>
      </c>
      <c r="BT187" s="47">
        <v>204</v>
      </c>
      <c r="BU187" s="47">
        <v>334</v>
      </c>
    </row>
    <row r="188" spans="1:73">
      <c r="A188" t="s">
        <v>525</v>
      </c>
      <c r="B188" t="s">
        <v>514</v>
      </c>
      <c r="C188" t="s">
        <v>65</v>
      </c>
      <c r="D188">
        <v>47</v>
      </c>
      <c r="F188" s="47">
        <v>19689</v>
      </c>
      <c r="G188" s="47">
        <v>11583</v>
      </c>
      <c r="H188" s="47">
        <v>3389</v>
      </c>
      <c r="I188" s="47">
        <v>4717</v>
      </c>
      <c r="J188" s="47">
        <v>11583</v>
      </c>
      <c r="K188" s="47">
        <v>8106</v>
      </c>
      <c r="L188" s="47">
        <v>8984</v>
      </c>
      <c r="M188" s="47">
        <v>10705</v>
      </c>
      <c r="N188" s="47">
        <v>14398</v>
      </c>
      <c r="O188" s="47">
        <v>4137</v>
      </c>
      <c r="P188" s="47">
        <v>1154</v>
      </c>
      <c r="Q188" s="47">
        <v>17203</v>
      </c>
      <c r="R188" s="47">
        <v>2486</v>
      </c>
      <c r="S188" s="47">
        <v>14849</v>
      </c>
      <c r="T188" s="47">
        <v>4840</v>
      </c>
      <c r="U188" s="47">
        <v>11277</v>
      </c>
      <c r="V188" s="47">
        <v>8412</v>
      </c>
      <c r="W188" s="47">
        <v>14965</v>
      </c>
      <c r="X188" s="47">
        <v>4724</v>
      </c>
      <c r="Y188" s="47">
        <v>1825</v>
      </c>
      <c r="Z188" s="47">
        <v>1984</v>
      </c>
      <c r="AA188" s="47">
        <v>15880</v>
      </c>
      <c r="AB188" s="47">
        <v>3809</v>
      </c>
      <c r="AC188" s="47">
        <v>15880</v>
      </c>
      <c r="AD188" s="47">
        <v>3041</v>
      </c>
      <c r="AE188" s="47">
        <v>8236</v>
      </c>
      <c r="AF188" s="47">
        <v>7055</v>
      </c>
      <c r="AG188" s="47">
        <v>4222</v>
      </c>
      <c r="AH188" s="47">
        <v>8200</v>
      </c>
      <c r="AI188" s="47">
        <v>3077</v>
      </c>
      <c r="AJ188" s="47">
        <v>768</v>
      </c>
      <c r="AK188" s="47">
        <v>7644</v>
      </c>
      <c r="AL188" s="47">
        <v>4528</v>
      </c>
      <c r="AM188" s="47">
        <v>3884</v>
      </c>
      <c r="AN188" s="47">
        <v>6649</v>
      </c>
      <c r="AO188" s="47">
        <v>1763</v>
      </c>
      <c r="AP188" s="47">
        <v>8628</v>
      </c>
      <c r="AQ188" s="47">
        <v>6337</v>
      </c>
      <c r="AR188" s="47">
        <v>11420</v>
      </c>
      <c r="AS188" s="47">
        <v>3545</v>
      </c>
      <c r="AT188" s="47">
        <v>2955</v>
      </c>
      <c r="AU188" s="47">
        <v>1769</v>
      </c>
      <c r="AV188" s="47">
        <v>3429</v>
      </c>
      <c r="AW188" s="47">
        <v>1295</v>
      </c>
      <c r="AX188" s="47">
        <v>1825</v>
      </c>
      <c r="AY188" s="47">
        <v>1984</v>
      </c>
      <c r="AZ188" s="47">
        <v>2216</v>
      </c>
      <c r="BA188" s="47">
        <v>1593</v>
      </c>
      <c r="BB188" s="47">
        <v>9758</v>
      </c>
      <c r="BC188" s="47">
        <v>6122</v>
      </c>
      <c r="BD188" s="47">
        <v>12633</v>
      </c>
      <c r="BE188" s="47">
        <v>3247</v>
      </c>
      <c r="BF188" s="47">
        <v>2518</v>
      </c>
      <c r="BG188" s="47">
        <v>14685</v>
      </c>
      <c r="BH188" s="47">
        <v>11349</v>
      </c>
      <c r="BI188" s="47">
        <v>5854</v>
      </c>
      <c r="BJ188" s="47">
        <v>14420</v>
      </c>
      <c r="BK188" s="47">
        <v>2783</v>
      </c>
      <c r="BL188" s="47">
        <v>1291</v>
      </c>
      <c r="BM188" s="47">
        <v>1195</v>
      </c>
      <c r="BN188" s="47">
        <v>234</v>
      </c>
      <c r="BO188" s="47">
        <v>2252</v>
      </c>
      <c r="BP188" s="47">
        <v>429</v>
      </c>
      <c r="BQ188" s="47">
        <v>2057</v>
      </c>
      <c r="BR188" s="47">
        <v>10276</v>
      </c>
      <c r="BS188" s="47">
        <v>4573</v>
      </c>
      <c r="BT188" s="47">
        <v>1307</v>
      </c>
      <c r="BU188" s="47">
        <v>3533</v>
      </c>
    </row>
    <row r="189" spans="1:73">
      <c r="A189" t="s">
        <v>525</v>
      </c>
      <c r="B189" t="s">
        <v>514</v>
      </c>
      <c r="C189" t="s">
        <v>506</v>
      </c>
      <c r="D189">
        <v>48</v>
      </c>
      <c r="F189" s="47">
        <v>10865</v>
      </c>
      <c r="G189" s="47">
        <v>3850</v>
      </c>
      <c r="H189" s="47">
        <v>2467</v>
      </c>
      <c r="I189" s="47">
        <v>4548</v>
      </c>
      <c r="J189" s="47">
        <v>3850</v>
      </c>
      <c r="K189" s="47">
        <v>7015</v>
      </c>
      <c r="L189" s="47">
        <v>1913</v>
      </c>
      <c r="M189" s="47">
        <v>8952</v>
      </c>
      <c r="N189" s="47">
        <v>5280</v>
      </c>
      <c r="O189" s="47">
        <v>3376</v>
      </c>
      <c r="P189" s="47">
        <v>2209</v>
      </c>
      <c r="Q189" s="47">
        <v>7356</v>
      </c>
      <c r="R189" s="47">
        <v>3509</v>
      </c>
      <c r="S189" s="47">
        <v>6636</v>
      </c>
      <c r="T189" s="47">
        <v>4229</v>
      </c>
      <c r="U189" s="47">
        <v>6770</v>
      </c>
      <c r="V189" s="47">
        <v>4095</v>
      </c>
      <c r="W189" s="47">
        <v>6920</v>
      </c>
      <c r="X189" s="47">
        <v>3945</v>
      </c>
      <c r="Y189" s="47">
        <v>2342</v>
      </c>
      <c r="Z189" s="47">
        <v>1467</v>
      </c>
      <c r="AA189" s="47">
        <v>7056</v>
      </c>
      <c r="AB189" s="47">
        <v>3809</v>
      </c>
      <c r="AC189" s="47">
        <v>7056</v>
      </c>
      <c r="AD189" s="47">
        <v>3262</v>
      </c>
      <c r="AE189" s="47">
        <v>3508</v>
      </c>
      <c r="AF189" s="47">
        <v>2546</v>
      </c>
      <c r="AG189" s="47">
        <v>4224</v>
      </c>
      <c r="AH189" s="47">
        <v>3774</v>
      </c>
      <c r="AI189" s="47">
        <v>2996</v>
      </c>
      <c r="AJ189" s="47">
        <v>547</v>
      </c>
      <c r="AK189" s="47">
        <v>3548</v>
      </c>
      <c r="AL189" s="47">
        <v>1304</v>
      </c>
      <c r="AM189" s="47">
        <v>2791</v>
      </c>
      <c r="AN189" s="47">
        <v>2862</v>
      </c>
      <c r="AO189" s="47">
        <v>1233</v>
      </c>
      <c r="AP189" s="47">
        <v>2457</v>
      </c>
      <c r="AQ189" s="47">
        <v>4463</v>
      </c>
      <c r="AR189" s="47">
        <v>4558</v>
      </c>
      <c r="AS189" s="47">
        <v>2362</v>
      </c>
      <c r="AT189" s="47">
        <v>1393</v>
      </c>
      <c r="AU189" s="47">
        <v>2552</v>
      </c>
      <c r="AV189" s="47">
        <v>2078</v>
      </c>
      <c r="AW189" s="47">
        <v>1867</v>
      </c>
      <c r="AX189" s="47">
        <v>948</v>
      </c>
      <c r="AY189" s="47">
        <v>2861</v>
      </c>
      <c r="AZ189" s="47">
        <v>1591</v>
      </c>
      <c r="BA189" s="47">
        <v>2218</v>
      </c>
      <c r="BB189" s="47">
        <v>2902</v>
      </c>
      <c r="BC189" s="47">
        <v>4154</v>
      </c>
      <c r="BD189" s="47">
        <v>5045</v>
      </c>
      <c r="BE189" s="47">
        <v>2011</v>
      </c>
      <c r="BF189" s="47">
        <v>1496</v>
      </c>
      <c r="BG189" s="47">
        <v>5860</v>
      </c>
      <c r="BH189" s="47">
        <v>3615</v>
      </c>
      <c r="BI189" s="47">
        <v>3741</v>
      </c>
      <c r="BJ189" s="47">
        <v>5957</v>
      </c>
      <c r="BK189" s="47">
        <v>1399</v>
      </c>
      <c r="BL189" s="47">
        <v>2313</v>
      </c>
      <c r="BM189" s="47">
        <v>1196</v>
      </c>
      <c r="BN189" s="47">
        <v>235</v>
      </c>
      <c r="BO189" s="47">
        <v>3274</v>
      </c>
      <c r="BP189" s="47">
        <v>679</v>
      </c>
      <c r="BQ189" s="47">
        <v>2830</v>
      </c>
      <c r="BR189" s="47">
        <v>3254</v>
      </c>
      <c r="BS189" s="47">
        <v>3382</v>
      </c>
      <c r="BT189" s="47">
        <v>596</v>
      </c>
      <c r="BU189" s="47">
        <v>3633</v>
      </c>
    </row>
    <row r="190" spans="1:73">
      <c r="A190" t="s">
        <v>525</v>
      </c>
      <c r="B190" t="s">
        <v>514</v>
      </c>
      <c r="C190" t="s">
        <v>507</v>
      </c>
      <c r="D190">
        <v>49</v>
      </c>
      <c r="F190" s="47">
        <v>9872</v>
      </c>
      <c r="G190" s="47">
        <v>5029</v>
      </c>
      <c r="H190" s="47">
        <v>1981</v>
      </c>
      <c r="I190" s="47">
        <v>2862</v>
      </c>
      <c r="J190" s="47">
        <v>5029</v>
      </c>
      <c r="K190" s="47">
        <v>4843</v>
      </c>
      <c r="L190" s="47">
        <v>2440</v>
      </c>
      <c r="M190" s="47">
        <v>7432</v>
      </c>
      <c r="N190" s="47">
        <v>5604</v>
      </c>
      <c r="O190" s="47">
        <v>2710</v>
      </c>
      <c r="P190" s="47">
        <v>1558</v>
      </c>
      <c r="Q190" s="47">
        <v>7315</v>
      </c>
      <c r="R190" s="47">
        <v>2557</v>
      </c>
      <c r="S190" s="47">
        <v>6749</v>
      </c>
      <c r="T190" s="47">
        <v>3123</v>
      </c>
      <c r="U190" s="47">
        <v>6917</v>
      </c>
      <c r="V190" s="47">
        <v>2955</v>
      </c>
      <c r="W190" s="47">
        <v>5917</v>
      </c>
      <c r="X190" s="47">
        <v>3955</v>
      </c>
      <c r="Y190" s="47">
        <v>2331</v>
      </c>
      <c r="Z190" s="47">
        <v>1648</v>
      </c>
      <c r="AA190" s="47">
        <v>5893</v>
      </c>
      <c r="AB190" s="47">
        <v>3979</v>
      </c>
      <c r="AC190" s="47">
        <v>5893</v>
      </c>
      <c r="AD190" s="47">
        <v>3477</v>
      </c>
      <c r="AE190" s="47">
        <v>3440</v>
      </c>
      <c r="AF190" s="47">
        <v>3481</v>
      </c>
      <c r="AG190" s="47">
        <v>3436</v>
      </c>
      <c r="AH190" s="47">
        <v>4459</v>
      </c>
      <c r="AI190" s="47">
        <v>2458</v>
      </c>
      <c r="AJ190" s="47">
        <v>502</v>
      </c>
      <c r="AK190" s="47">
        <v>2453</v>
      </c>
      <c r="AL190" s="47">
        <v>1548</v>
      </c>
      <c r="AM190" s="47">
        <v>1407</v>
      </c>
      <c r="AN190" s="47">
        <v>2290</v>
      </c>
      <c r="AO190" s="47">
        <v>665</v>
      </c>
      <c r="AP190" s="47">
        <v>3171</v>
      </c>
      <c r="AQ190" s="47">
        <v>2746</v>
      </c>
      <c r="AR190" s="47">
        <v>4302</v>
      </c>
      <c r="AS190" s="47">
        <v>1615</v>
      </c>
      <c r="AT190" s="47">
        <v>1858</v>
      </c>
      <c r="AU190" s="47">
        <v>2097</v>
      </c>
      <c r="AV190" s="47">
        <v>2447</v>
      </c>
      <c r="AW190" s="47">
        <v>1508</v>
      </c>
      <c r="AX190" s="47">
        <v>1513</v>
      </c>
      <c r="AY190" s="47">
        <v>2466</v>
      </c>
      <c r="AZ190" s="47">
        <v>2147</v>
      </c>
      <c r="BA190" s="47">
        <v>1832</v>
      </c>
      <c r="BB190" s="47">
        <v>3516</v>
      </c>
      <c r="BC190" s="47">
        <v>2377</v>
      </c>
      <c r="BD190" s="47">
        <v>4602</v>
      </c>
      <c r="BE190" s="47">
        <v>1291</v>
      </c>
      <c r="BF190" s="47">
        <v>2060</v>
      </c>
      <c r="BG190" s="47">
        <v>5255</v>
      </c>
      <c r="BH190" s="47">
        <v>4797</v>
      </c>
      <c r="BI190" s="47">
        <v>2518</v>
      </c>
      <c r="BJ190" s="47">
        <v>6112</v>
      </c>
      <c r="BK190" s="47">
        <v>1203</v>
      </c>
      <c r="BL190" s="47">
        <v>1919</v>
      </c>
      <c r="BM190" s="47">
        <v>638</v>
      </c>
      <c r="BN190" s="47">
        <v>232</v>
      </c>
      <c r="BO190" s="47">
        <v>2325</v>
      </c>
      <c r="BP190" s="47">
        <v>637</v>
      </c>
      <c r="BQ190" s="47">
        <v>1920</v>
      </c>
      <c r="BR190" s="47">
        <v>4385</v>
      </c>
      <c r="BS190" s="47">
        <v>2364</v>
      </c>
      <c r="BT190" s="47">
        <v>644</v>
      </c>
      <c r="BU190" s="47">
        <v>2479</v>
      </c>
    </row>
    <row r="191" spans="1:73">
      <c r="A191" t="s">
        <v>525</v>
      </c>
      <c r="B191" t="s">
        <v>515</v>
      </c>
      <c r="C191" t="s">
        <v>0</v>
      </c>
      <c r="D191">
        <v>50</v>
      </c>
      <c r="F191" s="47">
        <v>48211</v>
      </c>
      <c r="G191" s="47">
        <v>18279</v>
      </c>
      <c r="H191" s="47">
        <v>13013</v>
      </c>
      <c r="I191" s="47">
        <v>16919</v>
      </c>
      <c r="J191" s="47">
        <v>18279</v>
      </c>
      <c r="K191" s="47">
        <v>29932</v>
      </c>
      <c r="L191" s="47">
        <v>1587</v>
      </c>
      <c r="M191" s="47">
        <v>46624</v>
      </c>
      <c r="N191" s="47">
        <v>17177</v>
      </c>
      <c r="O191" s="47">
        <v>20287</v>
      </c>
      <c r="P191" s="47">
        <v>10747</v>
      </c>
      <c r="Q191" s="47">
        <v>29752</v>
      </c>
      <c r="R191" s="47">
        <v>18459</v>
      </c>
      <c r="S191" s="47">
        <v>28089</v>
      </c>
      <c r="T191" s="47">
        <v>20122</v>
      </c>
      <c r="U191" s="47">
        <v>25086</v>
      </c>
      <c r="V191" s="47">
        <v>23125</v>
      </c>
      <c r="W191" s="47">
        <v>20262</v>
      </c>
      <c r="X191" s="47">
        <v>27949</v>
      </c>
      <c r="Y191" s="47">
        <v>16257</v>
      </c>
      <c r="Z191" s="47">
        <v>7227</v>
      </c>
      <c r="AA191" s="47">
        <v>24727</v>
      </c>
      <c r="AB191" s="47">
        <v>23484</v>
      </c>
      <c r="AC191" s="47">
        <v>24727</v>
      </c>
      <c r="AD191" s="47">
        <v>15394</v>
      </c>
      <c r="AE191" s="47">
        <v>9692</v>
      </c>
      <c r="AF191" s="47">
        <v>10021</v>
      </c>
      <c r="AG191" s="47">
        <v>15065</v>
      </c>
      <c r="AH191" s="47">
        <v>14010</v>
      </c>
      <c r="AI191" s="47">
        <v>11076</v>
      </c>
      <c r="AJ191" s="47">
        <v>8090</v>
      </c>
      <c r="AK191" s="47">
        <v>15035</v>
      </c>
      <c r="AL191" s="47">
        <v>8258</v>
      </c>
      <c r="AM191" s="47">
        <v>14867</v>
      </c>
      <c r="AN191" s="47">
        <v>14079</v>
      </c>
      <c r="AO191" s="47">
        <v>9046</v>
      </c>
      <c r="AP191" s="47">
        <v>7401</v>
      </c>
      <c r="AQ191" s="47">
        <v>12861</v>
      </c>
      <c r="AR191" s="47">
        <v>12244</v>
      </c>
      <c r="AS191" s="47">
        <v>8018</v>
      </c>
      <c r="AT191" s="47">
        <v>10878</v>
      </c>
      <c r="AU191" s="47">
        <v>17071</v>
      </c>
      <c r="AV191" s="47">
        <v>15845</v>
      </c>
      <c r="AW191" s="47">
        <v>12104</v>
      </c>
      <c r="AX191" s="47">
        <v>8109</v>
      </c>
      <c r="AY191" s="47">
        <v>15375</v>
      </c>
      <c r="AZ191" s="47">
        <v>12897</v>
      </c>
      <c r="BA191" s="47">
        <v>10587</v>
      </c>
      <c r="BB191" s="47">
        <v>10170</v>
      </c>
      <c r="BC191" s="47">
        <v>14557</v>
      </c>
      <c r="BD191" s="47">
        <v>15192</v>
      </c>
      <c r="BE191" s="47">
        <v>9535</v>
      </c>
      <c r="BF191" s="47">
        <v>11260</v>
      </c>
      <c r="BG191" s="47">
        <v>18492</v>
      </c>
      <c r="BH191" s="47">
        <v>16769</v>
      </c>
      <c r="BI191" s="47">
        <v>12983</v>
      </c>
      <c r="BJ191" s="47">
        <v>22177</v>
      </c>
      <c r="BK191" s="47">
        <v>7575</v>
      </c>
      <c r="BL191" s="47">
        <v>12224</v>
      </c>
      <c r="BM191" s="47">
        <v>6235</v>
      </c>
      <c r="BN191" s="47">
        <v>1510</v>
      </c>
      <c r="BO191" s="47">
        <v>16949</v>
      </c>
      <c r="BP191" s="47">
        <v>5912</v>
      </c>
      <c r="BQ191" s="47">
        <v>12547</v>
      </c>
      <c r="BR191" s="47">
        <v>14771</v>
      </c>
      <c r="BS191" s="47">
        <v>13318</v>
      </c>
      <c r="BT191" s="47">
        <v>3508</v>
      </c>
      <c r="BU191" s="47">
        <v>16614</v>
      </c>
    </row>
    <row r="192" spans="1:73">
      <c r="A192" t="s">
        <v>525</v>
      </c>
      <c r="B192" t="s">
        <v>515</v>
      </c>
      <c r="C192" t="s">
        <v>1</v>
      </c>
      <c r="D192">
        <v>51</v>
      </c>
      <c r="F192" s="47">
        <v>15103</v>
      </c>
      <c r="G192" s="47">
        <v>3911</v>
      </c>
      <c r="H192" s="47">
        <v>4617</v>
      </c>
      <c r="I192" s="47">
        <v>6575</v>
      </c>
      <c r="J192" s="47">
        <v>3911</v>
      </c>
      <c r="K192" s="47">
        <v>11192</v>
      </c>
      <c r="L192" s="47">
        <v>65</v>
      </c>
      <c r="M192" s="47">
        <v>15038</v>
      </c>
      <c r="N192" s="47">
        <v>4040</v>
      </c>
      <c r="O192" s="47">
        <v>7620</v>
      </c>
      <c r="P192" s="47">
        <v>3443</v>
      </c>
      <c r="Q192" s="47">
        <v>8703</v>
      </c>
      <c r="R192" s="47">
        <v>6400</v>
      </c>
      <c r="S192" s="47">
        <v>7361</v>
      </c>
      <c r="T192" s="47">
        <v>7742</v>
      </c>
      <c r="U192" s="47">
        <v>7093</v>
      </c>
      <c r="V192" s="47">
        <v>8010</v>
      </c>
      <c r="W192" s="47">
        <v>6951</v>
      </c>
      <c r="X192" s="47">
        <v>8152</v>
      </c>
      <c r="Y192" s="47">
        <v>3371</v>
      </c>
      <c r="Z192" s="47">
        <v>1054</v>
      </c>
      <c r="AA192" s="47">
        <v>10678</v>
      </c>
      <c r="AB192" s="47">
        <v>4425</v>
      </c>
      <c r="AC192" s="47">
        <v>10678</v>
      </c>
      <c r="AD192" s="47">
        <v>3177</v>
      </c>
      <c r="AE192" s="47">
        <v>3916</v>
      </c>
      <c r="AF192" s="47">
        <v>2100</v>
      </c>
      <c r="AG192" s="47">
        <v>4993</v>
      </c>
      <c r="AH192" s="47">
        <v>3459</v>
      </c>
      <c r="AI192" s="47">
        <v>3634</v>
      </c>
      <c r="AJ192" s="47">
        <v>1248</v>
      </c>
      <c r="AK192" s="47">
        <v>6762</v>
      </c>
      <c r="AL192" s="47">
        <v>1811</v>
      </c>
      <c r="AM192" s="47">
        <v>6199</v>
      </c>
      <c r="AN192" s="47">
        <v>3902</v>
      </c>
      <c r="AO192" s="47">
        <v>4108</v>
      </c>
      <c r="AP192" s="47">
        <v>1583</v>
      </c>
      <c r="AQ192" s="47">
        <v>5368</v>
      </c>
      <c r="AR192" s="47">
        <v>3398</v>
      </c>
      <c r="AS192" s="47">
        <v>3553</v>
      </c>
      <c r="AT192" s="47">
        <v>2328</v>
      </c>
      <c r="AU192" s="47">
        <v>5824</v>
      </c>
      <c r="AV192" s="47">
        <v>3963</v>
      </c>
      <c r="AW192" s="47">
        <v>4189</v>
      </c>
      <c r="AX192" s="47">
        <v>1165</v>
      </c>
      <c r="AY192" s="47">
        <v>3260</v>
      </c>
      <c r="AZ192" s="47">
        <v>1828</v>
      </c>
      <c r="BA192" s="47">
        <v>2597</v>
      </c>
      <c r="BB192" s="47">
        <v>2746</v>
      </c>
      <c r="BC192" s="47">
        <v>7932</v>
      </c>
      <c r="BD192" s="47">
        <v>5533</v>
      </c>
      <c r="BE192" s="47">
        <v>5145</v>
      </c>
      <c r="BF192" s="47">
        <v>1895</v>
      </c>
      <c r="BG192" s="47">
        <v>6808</v>
      </c>
      <c r="BH192" s="47">
        <v>3605</v>
      </c>
      <c r="BI192" s="47">
        <v>5098</v>
      </c>
      <c r="BJ192" s="47">
        <v>5750</v>
      </c>
      <c r="BK192" s="47">
        <v>2953</v>
      </c>
      <c r="BL192" s="47">
        <v>2530</v>
      </c>
      <c r="BM192" s="47">
        <v>3870</v>
      </c>
      <c r="BN192" s="47">
        <v>306</v>
      </c>
      <c r="BO192" s="47">
        <v>6094</v>
      </c>
      <c r="BP192" s="47">
        <v>1611</v>
      </c>
      <c r="BQ192" s="47">
        <v>4789</v>
      </c>
      <c r="BR192" s="47">
        <v>3008</v>
      </c>
      <c r="BS192" s="47">
        <v>4353</v>
      </c>
      <c r="BT192" s="47">
        <v>903</v>
      </c>
      <c r="BU192" s="47">
        <v>6839</v>
      </c>
    </row>
    <row r="193" spans="1:73">
      <c r="A193" t="s">
        <v>525</v>
      </c>
      <c r="B193" t="s">
        <v>515</v>
      </c>
      <c r="C193" t="s">
        <v>505</v>
      </c>
      <c r="D193">
        <v>52</v>
      </c>
      <c r="F193" s="47">
        <v>47002</v>
      </c>
      <c r="G193" s="47">
        <v>15761</v>
      </c>
      <c r="H193" s="47">
        <v>12938</v>
      </c>
      <c r="I193" s="47">
        <v>18303</v>
      </c>
      <c r="J193" s="47">
        <v>15761</v>
      </c>
      <c r="K193" s="47">
        <v>31241</v>
      </c>
      <c r="L193" s="47">
        <v>1274</v>
      </c>
      <c r="M193" s="47">
        <v>45728</v>
      </c>
      <c r="N193" s="47">
        <v>13721</v>
      </c>
      <c r="O193" s="47">
        <v>19565</v>
      </c>
      <c r="P193" s="47">
        <v>13716</v>
      </c>
      <c r="Q193" s="47">
        <v>25345</v>
      </c>
      <c r="R193" s="47">
        <v>21657</v>
      </c>
      <c r="S193" s="47">
        <v>27407</v>
      </c>
      <c r="T193" s="47">
        <v>19595</v>
      </c>
      <c r="U193" s="47">
        <v>28458</v>
      </c>
      <c r="V193" s="47">
        <v>18544</v>
      </c>
      <c r="W193" s="47">
        <v>16347</v>
      </c>
      <c r="X193" s="47">
        <v>30655</v>
      </c>
      <c r="Y193" s="47">
        <v>20768</v>
      </c>
      <c r="Z193" s="47">
        <v>8528</v>
      </c>
      <c r="AA193" s="47">
        <v>17706</v>
      </c>
      <c r="AB193" s="47">
        <v>29296</v>
      </c>
      <c r="AC193" s="47">
        <v>17706</v>
      </c>
      <c r="AD193" s="47">
        <v>20223</v>
      </c>
      <c r="AE193" s="47">
        <v>8235</v>
      </c>
      <c r="AF193" s="47">
        <v>9734</v>
      </c>
      <c r="AG193" s="47">
        <v>18724</v>
      </c>
      <c r="AH193" s="47">
        <v>16173</v>
      </c>
      <c r="AI193" s="47">
        <v>12285</v>
      </c>
      <c r="AJ193" s="47">
        <v>9073</v>
      </c>
      <c r="AK193" s="47">
        <v>9471</v>
      </c>
      <c r="AL193" s="47">
        <v>6027</v>
      </c>
      <c r="AM193" s="47">
        <v>12517</v>
      </c>
      <c r="AN193" s="47">
        <v>11234</v>
      </c>
      <c r="AO193" s="47">
        <v>7310</v>
      </c>
      <c r="AP193" s="47">
        <v>5557</v>
      </c>
      <c r="AQ193" s="47">
        <v>10790</v>
      </c>
      <c r="AR193" s="47">
        <v>9875</v>
      </c>
      <c r="AS193" s="47">
        <v>6472</v>
      </c>
      <c r="AT193" s="47">
        <v>10204</v>
      </c>
      <c r="AU193" s="47">
        <v>20451</v>
      </c>
      <c r="AV193" s="47">
        <v>17532</v>
      </c>
      <c r="AW193" s="47">
        <v>13123</v>
      </c>
      <c r="AX193" s="47">
        <v>9214</v>
      </c>
      <c r="AY193" s="47">
        <v>20082</v>
      </c>
      <c r="AZ193" s="47">
        <v>16325</v>
      </c>
      <c r="BA193" s="47">
        <v>12971</v>
      </c>
      <c r="BB193" s="47">
        <v>6547</v>
      </c>
      <c r="BC193" s="47">
        <v>11159</v>
      </c>
      <c r="BD193" s="47">
        <v>11082</v>
      </c>
      <c r="BE193" s="47">
        <v>6624</v>
      </c>
      <c r="BF193" s="47">
        <v>12550</v>
      </c>
      <c r="BG193" s="47">
        <v>12795</v>
      </c>
      <c r="BH193" s="47">
        <v>14047</v>
      </c>
      <c r="BI193" s="47">
        <v>11298</v>
      </c>
      <c r="BJ193" s="47">
        <v>19682</v>
      </c>
      <c r="BK193" s="47">
        <v>5663</v>
      </c>
      <c r="BL193" s="47">
        <v>16746</v>
      </c>
      <c r="BM193" s="47">
        <v>4911</v>
      </c>
      <c r="BN193" s="47">
        <v>1714</v>
      </c>
      <c r="BO193" s="47">
        <v>19943</v>
      </c>
      <c r="BP193" s="47">
        <v>7725</v>
      </c>
      <c r="BQ193" s="47">
        <v>13932</v>
      </c>
      <c r="BR193" s="47">
        <v>13143</v>
      </c>
      <c r="BS193" s="47">
        <v>14264</v>
      </c>
      <c r="BT193" s="47">
        <v>2618</v>
      </c>
      <c r="BU193" s="47">
        <v>16977</v>
      </c>
    </row>
    <row r="194" spans="1:73">
      <c r="A194" t="s">
        <v>525</v>
      </c>
      <c r="B194" t="s">
        <v>515</v>
      </c>
      <c r="C194" t="s">
        <v>74</v>
      </c>
      <c r="D194">
        <v>53</v>
      </c>
      <c r="F194" s="47">
        <v>4112</v>
      </c>
      <c r="G194" s="47">
        <v>773</v>
      </c>
      <c r="H194" s="47">
        <v>1034</v>
      </c>
      <c r="I194" s="47">
        <v>2305</v>
      </c>
      <c r="J194" s="47">
        <v>773</v>
      </c>
      <c r="K194" s="47">
        <v>3339</v>
      </c>
      <c r="L194" s="47">
        <v>128</v>
      </c>
      <c r="M194" s="47">
        <v>3984</v>
      </c>
      <c r="N194" s="47">
        <v>708</v>
      </c>
      <c r="O194" s="47">
        <v>1789</v>
      </c>
      <c r="P194" s="47">
        <v>1615</v>
      </c>
      <c r="Q194" s="47">
        <v>1719</v>
      </c>
      <c r="R194" s="47">
        <v>2393</v>
      </c>
      <c r="S194" s="47">
        <v>1994</v>
      </c>
      <c r="T194" s="47">
        <v>2118</v>
      </c>
      <c r="U194" s="47">
        <v>2186</v>
      </c>
      <c r="V194" s="47">
        <v>1926</v>
      </c>
      <c r="W194" s="47">
        <v>1625</v>
      </c>
      <c r="X194" s="47">
        <v>2487</v>
      </c>
      <c r="Y194" s="47">
        <v>1840</v>
      </c>
      <c r="Z194" s="47">
        <v>641</v>
      </c>
      <c r="AA194" s="47">
        <v>1631</v>
      </c>
      <c r="AB194" s="47">
        <v>2481</v>
      </c>
      <c r="AC194" s="47">
        <v>1631</v>
      </c>
      <c r="AD194" s="47">
        <v>1509</v>
      </c>
      <c r="AE194" s="47">
        <v>677</v>
      </c>
      <c r="AF194" s="47">
        <v>396</v>
      </c>
      <c r="AG194" s="47">
        <v>1790</v>
      </c>
      <c r="AH194" s="47">
        <v>931</v>
      </c>
      <c r="AI194" s="47">
        <v>1255</v>
      </c>
      <c r="AJ194" s="47">
        <v>972</v>
      </c>
      <c r="AK194" s="47">
        <v>954</v>
      </c>
      <c r="AL194" s="47">
        <v>377</v>
      </c>
      <c r="AM194" s="47">
        <v>1549</v>
      </c>
      <c r="AN194" s="47">
        <v>1063</v>
      </c>
      <c r="AO194" s="47">
        <v>863</v>
      </c>
      <c r="AP194" s="47">
        <v>344</v>
      </c>
      <c r="AQ194" s="47">
        <v>1281</v>
      </c>
      <c r="AR194" s="47">
        <v>903</v>
      </c>
      <c r="AS194" s="47">
        <v>722</v>
      </c>
      <c r="AT194" s="47">
        <v>429</v>
      </c>
      <c r="AU194" s="47">
        <v>2058</v>
      </c>
      <c r="AV194" s="47">
        <v>1091</v>
      </c>
      <c r="AW194" s="47">
        <v>1396</v>
      </c>
      <c r="AX194" s="47">
        <v>389</v>
      </c>
      <c r="AY194" s="47">
        <v>2092</v>
      </c>
      <c r="AZ194" s="47">
        <v>1106</v>
      </c>
      <c r="BA194" s="47">
        <v>1375</v>
      </c>
      <c r="BB194" s="47">
        <v>384</v>
      </c>
      <c r="BC194" s="47">
        <v>1247</v>
      </c>
      <c r="BD194" s="47">
        <v>888</v>
      </c>
      <c r="BE194" s="47">
        <v>743</v>
      </c>
      <c r="BF194" s="47">
        <v>725</v>
      </c>
      <c r="BG194" s="47">
        <v>994</v>
      </c>
      <c r="BH194" s="47">
        <v>671</v>
      </c>
      <c r="BI194" s="47">
        <v>1048</v>
      </c>
      <c r="BJ194" s="47">
        <v>1208</v>
      </c>
      <c r="BK194" s="47">
        <v>511</v>
      </c>
      <c r="BL194" s="47">
        <v>1756</v>
      </c>
      <c r="BM194" s="47">
        <v>637</v>
      </c>
      <c r="BN194" s="47">
        <v>102</v>
      </c>
      <c r="BO194" s="47">
        <v>2291</v>
      </c>
      <c r="BP194" s="47">
        <v>786</v>
      </c>
      <c r="BQ194" s="47">
        <v>1607</v>
      </c>
      <c r="BR194" s="47">
        <v>622</v>
      </c>
      <c r="BS194" s="47">
        <v>1372</v>
      </c>
      <c r="BT194" s="47">
        <v>151</v>
      </c>
      <c r="BU194" s="47">
        <v>1967</v>
      </c>
    </row>
    <row r="195" spans="1:73">
      <c r="A195" t="s">
        <v>525</v>
      </c>
      <c r="B195" t="s">
        <v>515</v>
      </c>
      <c r="C195" t="s">
        <v>65</v>
      </c>
      <c r="D195">
        <v>54</v>
      </c>
      <c r="F195" s="47">
        <v>23990</v>
      </c>
      <c r="G195" s="47">
        <v>11088</v>
      </c>
      <c r="H195" s="47">
        <v>6018</v>
      </c>
      <c r="I195" s="47">
        <v>6884</v>
      </c>
      <c r="J195" s="47">
        <v>11088</v>
      </c>
      <c r="K195" s="47">
        <v>12902</v>
      </c>
      <c r="L195" s="47">
        <v>4011</v>
      </c>
      <c r="M195" s="47">
        <v>19979</v>
      </c>
      <c r="N195" s="47">
        <v>12454</v>
      </c>
      <c r="O195" s="47">
        <v>8186</v>
      </c>
      <c r="P195" s="47">
        <v>3350</v>
      </c>
      <c r="Q195" s="47">
        <v>17858</v>
      </c>
      <c r="R195" s="47">
        <v>6132</v>
      </c>
      <c r="S195" s="47">
        <v>15038</v>
      </c>
      <c r="T195" s="47">
        <v>8952</v>
      </c>
      <c r="U195" s="47">
        <v>7479</v>
      </c>
      <c r="V195" s="47">
        <v>16511</v>
      </c>
      <c r="W195" s="47">
        <v>13858</v>
      </c>
      <c r="X195" s="47">
        <v>10132</v>
      </c>
      <c r="Y195" s="47">
        <v>5257</v>
      </c>
      <c r="Z195" s="47">
        <v>2567</v>
      </c>
      <c r="AA195" s="47">
        <v>16166</v>
      </c>
      <c r="AB195" s="47">
        <v>7824</v>
      </c>
      <c r="AC195" s="47">
        <v>16166</v>
      </c>
      <c r="AD195" s="47">
        <v>4379</v>
      </c>
      <c r="AE195" s="47">
        <v>3100</v>
      </c>
      <c r="AF195" s="47">
        <v>3769</v>
      </c>
      <c r="AG195" s="47">
        <v>3710</v>
      </c>
      <c r="AH195" s="47">
        <v>4601</v>
      </c>
      <c r="AI195" s="47">
        <v>2878</v>
      </c>
      <c r="AJ195" s="47">
        <v>3445</v>
      </c>
      <c r="AK195" s="47">
        <v>13066</v>
      </c>
      <c r="AL195" s="47">
        <v>7319</v>
      </c>
      <c r="AM195" s="47">
        <v>9192</v>
      </c>
      <c r="AN195" s="47">
        <v>10437</v>
      </c>
      <c r="AO195" s="47">
        <v>6074</v>
      </c>
      <c r="AP195" s="47">
        <v>6122</v>
      </c>
      <c r="AQ195" s="47">
        <v>7736</v>
      </c>
      <c r="AR195" s="47">
        <v>8838</v>
      </c>
      <c r="AS195" s="47">
        <v>5020</v>
      </c>
      <c r="AT195" s="47">
        <v>4966</v>
      </c>
      <c r="AU195" s="47">
        <v>5166</v>
      </c>
      <c r="AV195" s="47">
        <v>6200</v>
      </c>
      <c r="AW195" s="47">
        <v>3932</v>
      </c>
      <c r="AX195" s="47">
        <v>3570</v>
      </c>
      <c r="AY195" s="47">
        <v>4254</v>
      </c>
      <c r="AZ195" s="47">
        <v>4469</v>
      </c>
      <c r="BA195" s="47">
        <v>3355</v>
      </c>
      <c r="BB195" s="47">
        <v>7518</v>
      </c>
      <c r="BC195" s="47">
        <v>8648</v>
      </c>
      <c r="BD195" s="47">
        <v>10569</v>
      </c>
      <c r="BE195" s="47">
        <v>5597</v>
      </c>
      <c r="BF195" s="47">
        <v>4478</v>
      </c>
      <c r="BG195" s="47">
        <v>13380</v>
      </c>
      <c r="BH195" s="47">
        <v>10522</v>
      </c>
      <c r="BI195" s="47">
        <v>7336</v>
      </c>
      <c r="BJ195" s="47">
        <v>13562</v>
      </c>
      <c r="BK195" s="47">
        <v>4296</v>
      </c>
      <c r="BL195" s="47">
        <v>3346</v>
      </c>
      <c r="BM195" s="47">
        <v>2786</v>
      </c>
      <c r="BN195" s="47">
        <v>566</v>
      </c>
      <c r="BO195" s="47">
        <v>5566</v>
      </c>
      <c r="BP195" s="47">
        <v>1476</v>
      </c>
      <c r="BQ195" s="47">
        <v>4656</v>
      </c>
      <c r="BR195" s="47">
        <v>9395</v>
      </c>
      <c r="BS195" s="47">
        <v>5643</v>
      </c>
      <c r="BT195" s="47">
        <v>1693</v>
      </c>
      <c r="BU195" s="47">
        <v>7259</v>
      </c>
    </row>
    <row r="196" spans="1:73">
      <c r="A196" t="s">
        <v>525</v>
      </c>
      <c r="B196" t="s">
        <v>515</v>
      </c>
      <c r="C196" t="s">
        <v>506</v>
      </c>
      <c r="D196">
        <v>55</v>
      </c>
      <c r="F196" s="47">
        <v>14669</v>
      </c>
      <c r="G196" s="47">
        <v>5068</v>
      </c>
      <c r="H196" s="47">
        <v>3525</v>
      </c>
      <c r="I196" s="47">
        <v>6076</v>
      </c>
      <c r="J196" s="47">
        <v>5068</v>
      </c>
      <c r="K196" s="47">
        <v>9601</v>
      </c>
      <c r="L196" s="47">
        <v>872</v>
      </c>
      <c r="M196" s="47">
        <v>13797</v>
      </c>
      <c r="N196" s="47">
        <v>5441</v>
      </c>
      <c r="O196" s="47">
        <v>5299</v>
      </c>
      <c r="P196" s="47">
        <v>3929</v>
      </c>
      <c r="Q196" s="47">
        <v>8643</v>
      </c>
      <c r="R196" s="47">
        <v>6026</v>
      </c>
      <c r="S196" s="47">
        <v>7572</v>
      </c>
      <c r="T196" s="47">
        <v>7097</v>
      </c>
      <c r="U196" s="47">
        <v>7555</v>
      </c>
      <c r="V196" s="47">
        <v>7114</v>
      </c>
      <c r="W196" s="47">
        <v>6573</v>
      </c>
      <c r="X196" s="47">
        <v>8096</v>
      </c>
      <c r="Y196" s="47">
        <v>5478</v>
      </c>
      <c r="Z196" s="47">
        <v>1707</v>
      </c>
      <c r="AA196" s="47">
        <v>7484</v>
      </c>
      <c r="AB196" s="47">
        <v>7185</v>
      </c>
      <c r="AC196" s="47">
        <v>7484</v>
      </c>
      <c r="AD196" s="47">
        <v>5284</v>
      </c>
      <c r="AE196" s="47">
        <v>2271</v>
      </c>
      <c r="AF196" s="47">
        <v>2839</v>
      </c>
      <c r="AG196" s="47">
        <v>4716</v>
      </c>
      <c r="AH196" s="47">
        <v>3508</v>
      </c>
      <c r="AI196" s="47">
        <v>4047</v>
      </c>
      <c r="AJ196" s="47">
        <v>1901</v>
      </c>
      <c r="AK196" s="47">
        <v>5213</v>
      </c>
      <c r="AL196" s="47">
        <v>2229</v>
      </c>
      <c r="AM196" s="47">
        <v>4885</v>
      </c>
      <c r="AN196" s="47">
        <v>4064</v>
      </c>
      <c r="AO196" s="47">
        <v>3050</v>
      </c>
      <c r="AP196" s="47">
        <v>2131</v>
      </c>
      <c r="AQ196" s="47">
        <v>4442</v>
      </c>
      <c r="AR196" s="47">
        <v>3633</v>
      </c>
      <c r="AS196" s="47">
        <v>2940</v>
      </c>
      <c r="AT196" s="47">
        <v>2937</v>
      </c>
      <c r="AU196" s="47">
        <v>5159</v>
      </c>
      <c r="AV196" s="47">
        <v>3939</v>
      </c>
      <c r="AW196" s="47">
        <v>4157</v>
      </c>
      <c r="AX196" s="47">
        <v>2369</v>
      </c>
      <c r="AY196" s="47">
        <v>4816</v>
      </c>
      <c r="AZ196" s="47">
        <v>3162</v>
      </c>
      <c r="BA196" s="47">
        <v>4023</v>
      </c>
      <c r="BB196" s="47">
        <v>2699</v>
      </c>
      <c r="BC196" s="47">
        <v>4785</v>
      </c>
      <c r="BD196" s="47">
        <v>4410</v>
      </c>
      <c r="BE196" s="47">
        <v>3074</v>
      </c>
      <c r="BF196" s="47">
        <v>3018</v>
      </c>
      <c r="BG196" s="47">
        <v>5625</v>
      </c>
      <c r="BH196" s="47">
        <v>4574</v>
      </c>
      <c r="BI196" s="47">
        <v>4069</v>
      </c>
      <c r="BJ196" s="47">
        <v>6335</v>
      </c>
      <c r="BK196" s="47">
        <v>2308</v>
      </c>
      <c r="BL196" s="47">
        <v>4167</v>
      </c>
      <c r="BM196" s="47">
        <v>1859</v>
      </c>
      <c r="BN196" s="47">
        <v>494</v>
      </c>
      <c r="BO196" s="47">
        <v>5532</v>
      </c>
      <c r="BP196" s="47">
        <v>1237</v>
      </c>
      <c r="BQ196" s="47">
        <v>4789</v>
      </c>
      <c r="BR196" s="47">
        <v>3993</v>
      </c>
      <c r="BS196" s="47">
        <v>3579</v>
      </c>
      <c r="BT196" s="47">
        <v>1075</v>
      </c>
      <c r="BU196" s="47">
        <v>6022</v>
      </c>
    </row>
    <row r="197" spans="1:73">
      <c r="A197" t="s">
        <v>525</v>
      </c>
      <c r="B197" t="s">
        <v>515</v>
      </c>
      <c r="C197" t="s">
        <v>507</v>
      </c>
      <c r="D197">
        <v>56</v>
      </c>
      <c r="F197" s="47">
        <v>16196</v>
      </c>
      <c r="G197" s="47">
        <v>5505</v>
      </c>
      <c r="H197" s="47">
        <v>4167</v>
      </c>
      <c r="I197" s="47">
        <v>6524</v>
      </c>
      <c r="J197" s="47">
        <v>5505</v>
      </c>
      <c r="K197" s="47">
        <v>10691</v>
      </c>
      <c r="L197" s="47">
        <v>801</v>
      </c>
      <c r="M197" s="47">
        <v>15395</v>
      </c>
      <c r="N197" s="47">
        <v>6084</v>
      </c>
      <c r="O197" s="47">
        <v>6227</v>
      </c>
      <c r="P197" s="47">
        <v>3885</v>
      </c>
      <c r="Q197" s="47">
        <v>9941</v>
      </c>
      <c r="R197" s="47">
        <v>6255</v>
      </c>
      <c r="S197" s="47">
        <v>9205</v>
      </c>
      <c r="T197" s="47">
        <v>6991</v>
      </c>
      <c r="U197" s="47">
        <v>8338</v>
      </c>
      <c r="V197" s="47">
        <v>7858</v>
      </c>
      <c r="W197" s="47">
        <v>6710</v>
      </c>
      <c r="X197" s="47">
        <v>9486</v>
      </c>
      <c r="Y197" s="47">
        <v>5458</v>
      </c>
      <c r="Z197" s="47">
        <v>2214</v>
      </c>
      <c r="AA197" s="47">
        <v>8524</v>
      </c>
      <c r="AB197" s="47">
        <v>7672</v>
      </c>
      <c r="AC197" s="47">
        <v>8524</v>
      </c>
      <c r="AD197" s="47">
        <v>5443</v>
      </c>
      <c r="AE197" s="47">
        <v>2895</v>
      </c>
      <c r="AF197" s="47">
        <v>3005</v>
      </c>
      <c r="AG197" s="47">
        <v>5333</v>
      </c>
      <c r="AH197" s="47">
        <v>4550</v>
      </c>
      <c r="AI197" s="47">
        <v>3788</v>
      </c>
      <c r="AJ197" s="47">
        <v>2229</v>
      </c>
      <c r="AK197" s="47">
        <v>5629</v>
      </c>
      <c r="AL197" s="47">
        <v>2500</v>
      </c>
      <c r="AM197" s="47">
        <v>5358</v>
      </c>
      <c r="AN197" s="47">
        <v>4655</v>
      </c>
      <c r="AO197" s="47">
        <v>3203</v>
      </c>
      <c r="AP197" s="47">
        <v>2235</v>
      </c>
      <c r="AQ197" s="47">
        <v>4475</v>
      </c>
      <c r="AR197" s="47">
        <v>4008</v>
      </c>
      <c r="AS197" s="47">
        <v>2702</v>
      </c>
      <c r="AT197" s="47">
        <v>3270</v>
      </c>
      <c r="AU197" s="47">
        <v>6216</v>
      </c>
      <c r="AV197" s="47">
        <v>5197</v>
      </c>
      <c r="AW197" s="47">
        <v>4289</v>
      </c>
      <c r="AX197" s="47">
        <v>2434</v>
      </c>
      <c r="AY197" s="47">
        <v>5238</v>
      </c>
      <c r="AZ197" s="47">
        <v>4041</v>
      </c>
      <c r="BA197" s="47">
        <v>3631</v>
      </c>
      <c r="BB197" s="47">
        <v>3071</v>
      </c>
      <c r="BC197" s="47">
        <v>5453</v>
      </c>
      <c r="BD197" s="47">
        <v>5164</v>
      </c>
      <c r="BE197" s="47">
        <v>3360</v>
      </c>
      <c r="BF197" s="47">
        <v>3511</v>
      </c>
      <c r="BG197" s="47">
        <v>6430</v>
      </c>
      <c r="BH197" s="47">
        <v>5080</v>
      </c>
      <c r="BI197" s="47">
        <v>4861</v>
      </c>
      <c r="BJ197" s="47">
        <v>7468</v>
      </c>
      <c r="BK197" s="47">
        <v>2473</v>
      </c>
      <c r="BL197" s="47">
        <v>4161</v>
      </c>
      <c r="BM197" s="47">
        <v>2094</v>
      </c>
      <c r="BN197" s="47">
        <v>425</v>
      </c>
      <c r="BO197" s="47">
        <v>5830</v>
      </c>
      <c r="BP197" s="47">
        <v>1737</v>
      </c>
      <c r="BQ197" s="47">
        <v>4518</v>
      </c>
      <c r="BR197" s="47">
        <v>4644</v>
      </c>
      <c r="BS197" s="47">
        <v>4561</v>
      </c>
      <c r="BT197" s="47">
        <v>861</v>
      </c>
      <c r="BU197" s="47">
        <v>6130</v>
      </c>
    </row>
    <row r="198" spans="1:73">
      <c r="A198" t="s">
        <v>525</v>
      </c>
      <c r="B198" t="s">
        <v>516</v>
      </c>
      <c r="C198" t="s">
        <v>0</v>
      </c>
      <c r="D198">
        <v>57</v>
      </c>
      <c r="F198" s="47">
        <v>34107</v>
      </c>
      <c r="G198" s="47">
        <v>14739</v>
      </c>
      <c r="H198" s="47">
        <v>8523</v>
      </c>
      <c r="I198" s="47">
        <v>10845</v>
      </c>
      <c r="J198" s="47">
        <v>14739</v>
      </c>
      <c r="K198" s="47">
        <v>19368</v>
      </c>
      <c r="L198" s="47">
        <v>3906</v>
      </c>
      <c r="M198" s="47">
        <v>30201</v>
      </c>
      <c r="N198" s="47">
        <v>16469</v>
      </c>
      <c r="O198" s="47">
        <v>11890</v>
      </c>
      <c r="P198" s="47">
        <v>5748</v>
      </c>
      <c r="Q198" s="47">
        <v>24198</v>
      </c>
      <c r="R198" s="47">
        <v>9909</v>
      </c>
      <c r="S198" s="47">
        <v>21019</v>
      </c>
      <c r="T198" s="47">
        <v>13088</v>
      </c>
      <c r="U198" s="47">
        <v>22955</v>
      </c>
      <c r="V198" s="47">
        <v>11152</v>
      </c>
      <c r="W198" s="47">
        <v>22347</v>
      </c>
      <c r="X198" s="47">
        <v>11760</v>
      </c>
      <c r="Y198" s="47">
        <v>10678</v>
      </c>
      <c r="Z198" s="47">
        <v>3906</v>
      </c>
      <c r="AA198" s="47">
        <v>19523</v>
      </c>
      <c r="AB198" s="47">
        <v>14584</v>
      </c>
      <c r="AC198" s="47">
        <v>19523</v>
      </c>
      <c r="AD198" s="47">
        <v>11842</v>
      </c>
      <c r="AE198" s="47">
        <v>11113</v>
      </c>
      <c r="AF198" s="47">
        <v>10574</v>
      </c>
      <c r="AG198" s="47">
        <v>12381</v>
      </c>
      <c r="AH198" s="47">
        <v>13777</v>
      </c>
      <c r="AI198" s="47">
        <v>9178</v>
      </c>
      <c r="AJ198" s="47">
        <v>2742</v>
      </c>
      <c r="AK198" s="47">
        <v>8410</v>
      </c>
      <c r="AL198" s="47">
        <v>4165</v>
      </c>
      <c r="AM198" s="47">
        <v>6987</v>
      </c>
      <c r="AN198" s="47">
        <v>7242</v>
      </c>
      <c r="AO198" s="47">
        <v>3910</v>
      </c>
      <c r="AP198" s="47">
        <v>9633</v>
      </c>
      <c r="AQ198" s="47">
        <v>12714</v>
      </c>
      <c r="AR198" s="47">
        <v>14038</v>
      </c>
      <c r="AS198" s="47">
        <v>8309</v>
      </c>
      <c r="AT198" s="47">
        <v>5106</v>
      </c>
      <c r="AU198" s="47">
        <v>6654</v>
      </c>
      <c r="AV198" s="47">
        <v>6981</v>
      </c>
      <c r="AW198" s="47">
        <v>4779</v>
      </c>
      <c r="AX198" s="47">
        <v>5646</v>
      </c>
      <c r="AY198" s="47">
        <v>8938</v>
      </c>
      <c r="AZ198" s="47">
        <v>7861</v>
      </c>
      <c r="BA198" s="47">
        <v>6723</v>
      </c>
      <c r="BB198" s="47">
        <v>9093</v>
      </c>
      <c r="BC198" s="47">
        <v>10430</v>
      </c>
      <c r="BD198" s="47">
        <v>13158</v>
      </c>
      <c r="BE198" s="47">
        <v>6365</v>
      </c>
      <c r="BF198" s="47">
        <v>8065</v>
      </c>
      <c r="BG198" s="47">
        <v>16133</v>
      </c>
      <c r="BH198" s="47">
        <v>13815</v>
      </c>
      <c r="BI198" s="47">
        <v>10383</v>
      </c>
      <c r="BJ198" s="47">
        <v>18577</v>
      </c>
      <c r="BK198" s="47">
        <v>5621</v>
      </c>
      <c r="BL198" s="47">
        <v>6519</v>
      </c>
      <c r="BM198" s="47">
        <v>3390</v>
      </c>
      <c r="BN198" s="47">
        <v>924</v>
      </c>
      <c r="BO198" s="47">
        <v>8985</v>
      </c>
      <c r="BP198" s="47">
        <v>2442</v>
      </c>
      <c r="BQ198" s="47">
        <v>7467</v>
      </c>
      <c r="BR198" s="47">
        <v>11879</v>
      </c>
      <c r="BS198" s="47">
        <v>9140</v>
      </c>
      <c r="BT198" s="47">
        <v>2860</v>
      </c>
      <c r="BU198" s="47">
        <v>10228</v>
      </c>
    </row>
    <row r="199" spans="1:73">
      <c r="A199" t="s">
        <v>525</v>
      </c>
      <c r="B199" t="s">
        <v>516</v>
      </c>
      <c r="C199" t="s">
        <v>1</v>
      </c>
      <c r="D199">
        <v>58</v>
      </c>
      <c r="F199" s="47">
        <v>10631</v>
      </c>
      <c r="G199" s="47">
        <v>2469</v>
      </c>
      <c r="H199" s="47">
        <v>2805</v>
      </c>
      <c r="I199" s="47">
        <v>5357</v>
      </c>
      <c r="J199" s="47">
        <v>2469</v>
      </c>
      <c r="K199" s="47">
        <v>8162</v>
      </c>
      <c r="L199" s="47">
        <v>315</v>
      </c>
      <c r="M199" s="47">
        <v>10316</v>
      </c>
      <c r="N199" s="47">
        <v>3132</v>
      </c>
      <c r="O199" s="47">
        <v>5165</v>
      </c>
      <c r="P199" s="47">
        <v>2334</v>
      </c>
      <c r="Q199" s="47">
        <v>6585</v>
      </c>
      <c r="R199" s="47">
        <v>4046</v>
      </c>
      <c r="S199" s="47">
        <v>4559</v>
      </c>
      <c r="T199" s="47">
        <v>6072</v>
      </c>
      <c r="U199" s="47">
        <v>6286</v>
      </c>
      <c r="V199" s="47">
        <v>4345</v>
      </c>
      <c r="W199" s="47">
        <v>7454</v>
      </c>
      <c r="X199" s="47">
        <v>3177</v>
      </c>
      <c r="Y199" s="47">
        <v>1194</v>
      </c>
      <c r="Z199" s="47">
        <v>1131</v>
      </c>
      <c r="AA199" s="47">
        <v>8306</v>
      </c>
      <c r="AB199" s="47">
        <v>2325</v>
      </c>
      <c r="AC199" s="47">
        <v>8306</v>
      </c>
      <c r="AD199" s="47">
        <v>1764</v>
      </c>
      <c r="AE199" s="47">
        <v>4522</v>
      </c>
      <c r="AF199" s="47">
        <v>1638</v>
      </c>
      <c r="AG199" s="47">
        <v>4648</v>
      </c>
      <c r="AH199" s="47">
        <v>2641</v>
      </c>
      <c r="AI199" s="47">
        <v>3645</v>
      </c>
      <c r="AJ199" s="47">
        <v>561</v>
      </c>
      <c r="AK199" s="47">
        <v>3784</v>
      </c>
      <c r="AL199" s="47">
        <v>831</v>
      </c>
      <c r="AM199" s="47">
        <v>3514</v>
      </c>
      <c r="AN199" s="47">
        <v>1918</v>
      </c>
      <c r="AO199" s="47">
        <v>2427</v>
      </c>
      <c r="AP199" s="47">
        <v>1744</v>
      </c>
      <c r="AQ199" s="47">
        <v>5710</v>
      </c>
      <c r="AR199" s="47">
        <v>3289</v>
      </c>
      <c r="AS199" s="47">
        <v>4165</v>
      </c>
      <c r="AT199" s="47">
        <v>725</v>
      </c>
      <c r="AU199" s="47">
        <v>2452</v>
      </c>
      <c r="AV199" s="47">
        <v>1270</v>
      </c>
      <c r="AW199" s="47">
        <v>1907</v>
      </c>
      <c r="AX199" s="47">
        <v>626</v>
      </c>
      <c r="AY199" s="47">
        <v>1699</v>
      </c>
      <c r="AZ199" s="47">
        <v>791</v>
      </c>
      <c r="BA199" s="47">
        <v>1534</v>
      </c>
      <c r="BB199" s="47">
        <v>1843</v>
      </c>
      <c r="BC199" s="47">
        <v>6463</v>
      </c>
      <c r="BD199" s="47">
        <v>3768</v>
      </c>
      <c r="BE199" s="47">
        <v>4538</v>
      </c>
      <c r="BF199" s="47">
        <v>1103</v>
      </c>
      <c r="BG199" s="47">
        <v>5482</v>
      </c>
      <c r="BH199" s="47">
        <v>2249</v>
      </c>
      <c r="BI199" s="47">
        <v>4336</v>
      </c>
      <c r="BJ199" s="47">
        <v>3548</v>
      </c>
      <c r="BK199" s="47">
        <v>3037</v>
      </c>
      <c r="BL199" s="47">
        <v>1222</v>
      </c>
      <c r="BM199" s="47">
        <v>2824</v>
      </c>
      <c r="BN199" s="47">
        <v>220</v>
      </c>
      <c r="BO199" s="47">
        <v>3826</v>
      </c>
      <c r="BP199" s="47">
        <v>1011</v>
      </c>
      <c r="BQ199" s="47">
        <v>3035</v>
      </c>
      <c r="BR199" s="47">
        <v>1517</v>
      </c>
      <c r="BS199" s="47">
        <v>3042</v>
      </c>
      <c r="BT199" s="47">
        <v>952</v>
      </c>
      <c r="BU199" s="47">
        <v>5120</v>
      </c>
    </row>
    <row r="200" spans="1:73">
      <c r="A200" t="s">
        <v>525</v>
      </c>
      <c r="B200" t="s">
        <v>516</v>
      </c>
      <c r="C200" t="s">
        <v>505</v>
      </c>
      <c r="D200">
        <v>59</v>
      </c>
      <c r="F200" s="47">
        <v>19990</v>
      </c>
      <c r="G200" s="47">
        <v>9639</v>
      </c>
      <c r="H200" s="47">
        <v>4726</v>
      </c>
      <c r="I200" s="47">
        <v>5625</v>
      </c>
      <c r="J200" s="47">
        <v>9639</v>
      </c>
      <c r="K200" s="47">
        <v>10351</v>
      </c>
      <c r="L200" s="47">
        <v>3439</v>
      </c>
      <c r="M200" s="47">
        <v>16551</v>
      </c>
      <c r="N200" s="47">
        <v>10435</v>
      </c>
      <c r="O200" s="47">
        <v>6661</v>
      </c>
      <c r="P200" s="47">
        <v>2894</v>
      </c>
      <c r="Q200" s="47">
        <v>14850</v>
      </c>
      <c r="R200" s="47">
        <v>5140</v>
      </c>
      <c r="S200" s="47">
        <v>11760</v>
      </c>
      <c r="T200" s="47">
        <v>8230</v>
      </c>
      <c r="U200" s="47">
        <v>14638</v>
      </c>
      <c r="V200" s="47">
        <v>5352</v>
      </c>
      <c r="W200" s="47">
        <v>13181</v>
      </c>
      <c r="X200" s="47">
        <v>6809</v>
      </c>
      <c r="Y200" s="47">
        <v>3678</v>
      </c>
      <c r="Z200" s="47">
        <v>2478</v>
      </c>
      <c r="AA200" s="47">
        <v>13834</v>
      </c>
      <c r="AB200" s="47">
        <v>6156</v>
      </c>
      <c r="AC200" s="47">
        <v>13834</v>
      </c>
      <c r="AD200" s="47">
        <v>5476</v>
      </c>
      <c r="AE200" s="47">
        <v>9162</v>
      </c>
      <c r="AF200" s="47">
        <v>7114</v>
      </c>
      <c r="AG200" s="47">
        <v>7524</v>
      </c>
      <c r="AH200" s="47">
        <v>7995</v>
      </c>
      <c r="AI200" s="47">
        <v>6643</v>
      </c>
      <c r="AJ200" s="47">
        <v>680</v>
      </c>
      <c r="AK200" s="47">
        <v>4672</v>
      </c>
      <c r="AL200" s="47">
        <v>2525</v>
      </c>
      <c r="AM200" s="47">
        <v>2827</v>
      </c>
      <c r="AN200" s="47">
        <v>3765</v>
      </c>
      <c r="AO200" s="47">
        <v>1587</v>
      </c>
      <c r="AP200" s="47">
        <v>6585</v>
      </c>
      <c r="AQ200" s="47">
        <v>6596</v>
      </c>
      <c r="AR200" s="47">
        <v>8363</v>
      </c>
      <c r="AS200" s="47">
        <v>4818</v>
      </c>
      <c r="AT200" s="47">
        <v>3054</v>
      </c>
      <c r="AU200" s="47">
        <v>3755</v>
      </c>
      <c r="AV200" s="47">
        <v>3397</v>
      </c>
      <c r="AW200" s="47">
        <v>3412</v>
      </c>
      <c r="AX200" s="47">
        <v>2158</v>
      </c>
      <c r="AY200" s="47">
        <v>3998</v>
      </c>
      <c r="AZ200" s="47">
        <v>2556</v>
      </c>
      <c r="BA200" s="47">
        <v>3600</v>
      </c>
      <c r="BB200" s="47">
        <v>7481</v>
      </c>
      <c r="BC200" s="47">
        <v>6353</v>
      </c>
      <c r="BD200" s="47">
        <v>9204</v>
      </c>
      <c r="BE200" s="47">
        <v>4630</v>
      </c>
      <c r="BF200" s="47">
        <v>2974</v>
      </c>
      <c r="BG200" s="47">
        <v>11876</v>
      </c>
      <c r="BH200" s="47">
        <v>9102</v>
      </c>
      <c r="BI200" s="47">
        <v>5748</v>
      </c>
      <c r="BJ200" s="47">
        <v>10894</v>
      </c>
      <c r="BK200" s="47">
        <v>3956</v>
      </c>
      <c r="BL200" s="47">
        <v>3182</v>
      </c>
      <c r="BM200" s="47">
        <v>1958</v>
      </c>
      <c r="BN200" s="47">
        <v>537</v>
      </c>
      <c r="BO200" s="47">
        <v>4603</v>
      </c>
      <c r="BP200" s="47">
        <v>866</v>
      </c>
      <c r="BQ200" s="47">
        <v>4274</v>
      </c>
      <c r="BR200" s="47">
        <v>7317</v>
      </c>
      <c r="BS200" s="47">
        <v>4443</v>
      </c>
      <c r="BT200" s="47">
        <v>2322</v>
      </c>
      <c r="BU200" s="47">
        <v>5908</v>
      </c>
    </row>
    <row r="201" spans="1:73">
      <c r="A201" t="s">
        <v>525</v>
      </c>
      <c r="B201" t="s">
        <v>516</v>
      </c>
      <c r="C201" t="s">
        <v>74</v>
      </c>
      <c r="D201">
        <v>60</v>
      </c>
      <c r="F201" s="47">
        <v>1336</v>
      </c>
      <c r="G201" s="47">
        <v>689</v>
      </c>
      <c r="H201" s="47">
        <v>354</v>
      </c>
      <c r="I201" s="47">
        <v>293</v>
      </c>
      <c r="J201" s="47">
        <v>689</v>
      </c>
      <c r="K201" s="47">
        <v>647</v>
      </c>
      <c r="L201" s="47">
        <v>267</v>
      </c>
      <c r="M201" s="47">
        <v>1069</v>
      </c>
      <c r="N201" s="47">
        <v>810</v>
      </c>
      <c r="O201" s="47">
        <v>423</v>
      </c>
      <c r="P201" s="47">
        <v>103</v>
      </c>
      <c r="Q201" s="47">
        <v>1131</v>
      </c>
      <c r="R201" s="47">
        <v>205</v>
      </c>
      <c r="S201" s="47">
        <v>756</v>
      </c>
      <c r="T201" s="47">
        <v>580</v>
      </c>
      <c r="U201" s="47">
        <v>841</v>
      </c>
      <c r="V201" s="47">
        <v>495</v>
      </c>
      <c r="W201" s="47">
        <v>1064</v>
      </c>
      <c r="X201" s="47">
        <v>272</v>
      </c>
      <c r="Y201" s="47">
        <v>108</v>
      </c>
      <c r="Z201" s="47">
        <v>103</v>
      </c>
      <c r="AA201" s="47">
        <v>1125</v>
      </c>
      <c r="AB201" s="47">
        <v>211</v>
      </c>
      <c r="AC201" s="47">
        <v>1125</v>
      </c>
      <c r="AD201" s="47">
        <v>188</v>
      </c>
      <c r="AE201" s="47">
        <v>653</v>
      </c>
      <c r="AF201" s="47">
        <v>436</v>
      </c>
      <c r="AG201" s="47">
        <v>405</v>
      </c>
      <c r="AH201" s="47">
        <v>454</v>
      </c>
      <c r="AI201" s="47">
        <v>387</v>
      </c>
      <c r="AJ201" s="47">
        <v>23</v>
      </c>
      <c r="AK201" s="47">
        <v>472</v>
      </c>
      <c r="AL201" s="47">
        <v>253</v>
      </c>
      <c r="AM201" s="47">
        <v>242</v>
      </c>
      <c r="AN201" s="47">
        <v>302</v>
      </c>
      <c r="AO201" s="47">
        <v>193</v>
      </c>
      <c r="AP201" s="47">
        <v>563</v>
      </c>
      <c r="AQ201" s="47">
        <v>501</v>
      </c>
      <c r="AR201" s="47">
        <v>611</v>
      </c>
      <c r="AS201" s="47">
        <v>453</v>
      </c>
      <c r="AT201" s="47">
        <v>126</v>
      </c>
      <c r="AU201" s="47">
        <v>146</v>
      </c>
      <c r="AV201" s="47">
        <v>145</v>
      </c>
      <c r="AW201" s="47">
        <v>127</v>
      </c>
      <c r="AX201" s="47">
        <v>85</v>
      </c>
      <c r="AY201" s="47">
        <v>126</v>
      </c>
      <c r="AZ201" s="47">
        <v>84</v>
      </c>
      <c r="BA201" s="47">
        <v>127</v>
      </c>
      <c r="BB201" s="47">
        <v>604</v>
      </c>
      <c r="BC201" s="47">
        <v>521</v>
      </c>
      <c r="BD201" s="47">
        <v>672</v>
      </c>
      <c r="BE201" s="47">
        <v>453</v>
      </c>
      <c r="BF201" s="47">
        <v>129</v>
      </c>
      <c r="BG201" s="47">
        <v>1002</v>
      </c>
      <c r="BH201" s="47">
        <v>677</v>
      </c>
      <c r="BI201" s="47">
        <v>454</v>
      </c>
      <c r="BJ201" s="47">
        <v>722</v>
      </c>
      <c r="BK201" s="47">
        <v>409</v>
      </c>
      <c r="BL201" s="47">
        <v>82</v>
      </c>
      <c r="BM201" s="47">
        <v>123</v>
      </c>
      <c r="BN201" s="47">
        <v>12</v>
      </c>
      <c r="BO201" s="47">
        <v>193</v>
      </c>
      <c r="BP201" s="47">
        <v>34</v>
      </c>
      <c r="BQ201" s="47">
        <v>171</v>
      </c>
      <c r="BR201" s="47">
        <v>479</v>
      </c>
      <c r="BS201" s="47">
        <v>277</v>
      </c>
      <c r="BT201" s="47">
        <v>210</v>
      </c>
      <c r="BU201" s="47">
        <v>370</v>
      </c>
    </row>
    <row r="202" spans="1:73">
      <c r="A202" t="s">
        <v>525</v>
      </c>
      <c r="B202" t="s">
        <v>516</v>
      </c>
      <c r="C202" t="s">
        <v>65</v>
      </c>
      <c r="D202">
        <v>61</v>
      </c>
      <c r="F202" s="47">
        <v>23577</v>
      </c>
      <c r="G202" s="47">
        <v>12183</v>
      </c>
      <c r="H202" s="47">
        <v>4697</v>
      </c>
      <c r="I202" s="47">
        <v>6697</v>
      </c>
      <c r="J202" s="47">
        <v>12183</v>
      </c>
      <c r="K202" s="47">
        <v>11394</v>
      </c>
      <c r="L202" s="47">
        <v>8490</v>
      </c>
      <c r="M202" s="47">
        <v>15087</v>
      </c>
      <c r="N202" s="47">
        <v>16032</v>
      </c>
      <c r="O202" s="47">
        <v>5793</v>
      </c>
      <c r="P202" s="47">
        <v>1752</v>
      </c>
      <c r="Q202" s="47">
        <v>20087</v>
      </c>
      <c r="R202" s="47">
        <v>3490</v>
      </c>
      <c r="S202" s="47">
        <v>15982</v>
      </c>
      <c r="T202" s="47">
        <v>7595</v>
      </c>
      <c r="U202" s="47">
        <v>13321</v>
      </c>
      <c r="V202" s="47">
        <v>10256</v>
      </c>
      <c r="W202" s="47">
        <v>17901</v>
      </c>
      <c r="X202" s="47">
        <v>5676</v>
      </c>
      <c r="Y202" s="47">
        <v>1729</v>
      </c>
      <c r="Z202" s="47">
        <v>2013</v>
      </c>
      <c r="AA202" s="47">
        <v>19835</v>
      </c>
      <c r="AB202" s="47">
        <v>3742</v>
      </c>
      <c r="AC202" s="47">
        <v>19835</v>
      </c>
      <c r="AD202" s="47">
        <v>2909</v>
      </c>
      <c r="AE202" s="47">
        <v>10412</v>
      </c>
      <c r="AF202" s="47">
        <v>7400</v>
      </c>
      <c r="AG202" s="47">
        <v>5921</v>
      </c>
      <c r="AH202" s="47">
        <v>9048</v>
      </c>
      <c r="AI202" s="47">
        <v>4273</v>
      </c>
      <c r="AJ202" s="47">
        <v>833</v>
      </c>
      <c r="AK202" s="47">
        <v>9423</v>
      </c>
      <c r="AL202" s="47">
        <v>4783</v>
      </c>
      <c r="AM202" s="47">
        <v>5473</v>
      </c>
      <c r="AN202" s="47">
        <v>6934</v>
      </c>
      <c r="AO202" s="47">
        <v>3322</v>
      </c>
      <c r="AP202" s="47">
        <v>9177</v>
      </c>
      <c r="AQ202" s="47">
        <v>8724</v>
      </c>
      <c r="AR202" s="47">
        <v>12279</v>
      </c>
      <c r="AS202" s="47">
        <v>5622</v>
      </c>
      <c r="AT202" s="47">
        <v>3006</v>
      </c>
      <c r="AU202" s="47">
        <v>2670</v>
      </c>
      <c r="AV202" s="47">
        <v>3703</v>
      </c>
      <c r="AW202" s="47">
        <v>1973</v>
      </c>
      <c r="AX202" s="47">
        <v>1486</v>
      </c>
      <c r="AY202" s="47">
        <v>2256</v>
      </c>
      <c r="AZ202" s="47">
        <v>1785</v>
      </c>
      <c r="BA202" s="47">
        <v>1957</v>
      </c>
      <c r="BB202" s="47">
        <v>10697</v>
      </c>
      <c r="BC202" s="47">
        <v>9138</v>
      </c>
      <c r="BD202" s="47">
        <v>14197</v>
      </c>
      <c r="BE202" s="47">
        <v>5638</v>
      </c>
      <c r="BF202" s="47">
        <v>2279</v>
      </c>
      <c r="BG202" s="47">
        <v>17808</v>
      </c>
      <c r="BH202" s="47">
        <v>11938</v>
      </c>
      <c r="BI202" s="47">
        <v>8149</v>
      </c>
      <c r="BJ202" s="47">
        <v>15309</v>
      </c>
      <c r="BK202" s="47">
        <v>4778</v>
      </c>
      <c r="BL202" s="47">
        <v>1463</v>
      </c>
      <c r="BM202" s="47">
        <v>2027</v>
      </c>
      <c r="BN202" s="47">
        <v>245</v>
      </c>
      <c r="BO202" s="47">
        <v>3245</v>
      </c>
      <c r="BP202" s="47">
        <v>673</v>
      </c>
      <c r="BQ202" s="47">
        <v>2817</v>
      </c>
      <c r="BR202" s="47">
        <v>10126</v>
      </c>
      <c r="BS202" s="47">
        <v>5856</v>
      </c>
      <c r="BT202" s="47">
        <v>2057</v>
      </c>
      <c r="BU202" s="47">
        <v>5538</v>
      </c>
    </row>
    <row r="203" spans="1:73">
      <c r="A203" t="s">
        <v>525</v>
      </c>
      <c r="B203" t="s">
        <v>516</v>
      </c>
      <c r="C203" t="s">
        <v>506</v>
      </c>
      <c r="D203">
        <v>62</v>
      </c>
      <c r="F203" s="47">
        <v>10421</v>
      </c>
      <c r="G203" s="47">
        <v>3269</v>
      </c>
      <c r="H203" s="47">
        <v>2320</v>
      </c>
      <c r="I203" s="47">
        <v>4832</v>
      </c>
      <c r="J203" s="47">
        <v>3269</v>
      </c>
      <c r="K203" s="47">
        <v>7152</v>
      </c>
      <c r="L203" s="47">
        <v>1643</v>
      </c>
      <c r="M203" s="47">
        <v>8778</v>
      </c>
      <c r="N203" s="47">
        <v>5116</v>
      </c>
      <c r="O203" s="47">
        <v>3541</v>
      </c>
      <c r="P203" s="47">
        <v>1764</v>
      </c>
      <c r="Q203" s="47">
        <v>7382</v>
      </c>
      <c r="R203" s="47">
        <v>3039</v>
      </c>
      <c r="S203" s="47">
        <v>6328</v>
      </c>
      <c r="T203" s="47">
        <v>4093</v>
      </c>
      <c r="U203" s="47">
        <v>6302</v>
      </c>
      <c r="V203" s="47">
        <v>4119</v>
      </c>
      <c r="W203" s="47">
        <v>6849</v>
      </c>
      <c r="X203" s="47">
        <v>3572</v>
      </c>
      <c r="Y203" s="47">
        <v>1653</v>
      </c>
      <c r="Z203" s="47">
        <v>1091</v>
      </c>
      <c r="AA203" s="47">
        <v>7677</v>
      </c>
      <c r="AB203" s="47">
        <v>2744</v>
      </c>
      <c r="AC203" s="47">
        <v>7677</v>
      </c>
      <c r="AD203" s="47">
        <v>2331</v>
      </c>
      <c r="AE203" s="47">
        <v>3971</v>
      </c>
      <c r="AF203" s="47">
        <v>2204</v>
      </c>
      <c r="AG203" s="47">
        <v>4098</v>
      </c>
      <c r="AH203" s="47">
        <v>3621</v>
      </c>
      <c r="AI203" s="47">
        <v>2681</v>
      </c>
      <c r="AJ203" s="47">
        <v>413</v>
      </c>
      <c r="AK203" s="47">
        <v>3706</v>
      </c>
      <c r="AL203" s="47">
        <v>1065</v>
      </c>
      <c r="AM203" s="47">
        <v>3054</v>
      </c>
      <c r="AN203" s="47">
        <v>2707</v>
      </c>
      <c r="AO203" s="47">
        <v>1412</v>
      </c>
      <c r="AP203" s="47">
        <v>2102</v>
      </c>
      <c r="AQ203" s="47">
        <v>4747</v>
      </c>
      <c r="AR203" s="47">
        <v>4406</v>
      </c>
      <c r="AS203" s="47">
        <v>2443</v>
      </c>
      <c r="AT203" s="47">
        <v>1167</v>
      </c>
      <c r="AU203" s="47">
        <v>2405</v>
      </c>
      <c r="AV203" s="47">
        <v>1922</v>
      </c>
      <c r="AW203" s="47">
        <v>1650</v>
      </c>
      <c r="AX203" s="47">
        <v>614</v>
      </c>
      <c r="AY203" s="47">
        <v>2130</v>
      </c>
      <c r="AZ203" s="47">
        <v>1173</v>
      </c>
      <c r="BA203" s="47">
        <v>1571</v>
      </c>
      <c r="BB203" s="47">
        <v>2655</v>
      </c>
      <c r="BC203" s="47">
        <v>5022</v>
      </c>
      <c r="BD203" s="47">
        <v>5155</v>
      </c>
      <c r="BE203" s="47">
        <v>2522</v>
      </c>
      <c r="BF203" s="47">
        <v>1145</v>
      </c>
      <c r="BG203" s="47">
        <v>6237</v>
      </c>
      <c r="BH203" s="47">
        <v>3141</v>
      </c>
      <c r="BI203" s="47">
        <v>4241</v>
      </c>
      <c r="BJ203" s="47">
        <v>5689</v>
      </c>
      <c r="BK203" s="47">
        <v>1693</v>
      </c>
      <c r="BL203" s="47">
        <v>1599</v>
      </c>
      <c r="BM203" s="47">
        <v>1440</v>
      </c>
      <c r="BN203" s="47">
        <v>128</v>
      </c>
      <c r="BO203" s="47">
        <v>2911</v>
      </c>
      <c r="BP203" s="47">
        <v>639</v>
      </c>
      <c r="BQ203" s="47">
        <v>2400</v>
      </c>
      <c r="BR203" s="47">
        <v>2779</v>
      </c>
      <c r="BS203" s="47">
        <v>3549</v>
      </c>
      <c r="BT203" s="47">
        <v>490</v>
      </c>
      <c r="BU203" s="47">
        <v>3603</v>
      </c>
    </row>
    <row r="204" spans="1:73">
      <c r="A204" t="s">
        <v>525</v>
      </c>
      <c r="B204" t="s">
        <v>516</v>
      </c>
      <c r="C204" t="s">
        <v>507</v>
      </c>
      <c r="D204">
        <v>63</v>
      </c>
      <c r="F204" s="47">
        <v>18919</v>
      </c>
      <c r="G204" s="47">
        <v>7040</v>
      </c>
      <c r="H204" s="47">
        <v>4769</v>
      </c>
      <c r="I204" s="47">
        <v>7110</v>
      </c>
      <c r="J204" s="47">
        <v>7040</v>
      </c>
      <c r="K204" s="47">
        <v>11879</v>
      </c>
      <c r="L204" s="47">
        <v>2227</v>
      </c>
      <c r="M204" s="47">
        <v>16692</v>
      </c>
      <c r="N204" s="47">
        <v>8279</v>
      </c>
      <c r="O204" s="47">
        <v>7285</v>
      </c>
      <c r="P204" s="47">
        <v>3355</v>
      </c>
      <c r="Q204" s="47">
        <v>13038</v>
      </c>
      <c r="R204" s="47">
        <v>5881</v>
      </c>
      <c r="S204" s="47">
        <v>9739</v>
      </c>
      <c r="T204" s="47">
        <v>9180</v>
      </c>
      <c r="U204" s="47">
        <v>12810</v>
      </c>
      <c r="V204" s="47">
        <v>6109</v>
      </c>
      <c r="W204" s="47">
        <v>11852</v>
      </c>
      <c r="X204" s="47">
        <v>7067</v>
      </c>
      <c r="Y204" s="47">
        <v>2744</v>
      </c>
      <c r="Z204" s="47">
        <v>2623</v>
      </c>
      <c r="AA204" s="47">
        <v>13552</v>
      </c>
      <c r="AB204" s="47">
        <v>5367</v>
      </c>
      <c r="AC204" s="47">
        <v>13552</v>
      </c>
      <c r="AD204" s="47">
        <v>4266</v>
      </c>
      <c r="AE204" s="47">
        <v>8544</v>
      </c>
      <c r="AF204" s="47">
        <v>4840</v>
      </c>
      <c r="AG204" s="47">
        <v>7970</v>
      </c>
      <c r="AH204" s="47">
        <v>6413</v>
      </c>
      <c r="AI204" s="47">
        <v>6397</v>
      </c>
      <c r="AJ204" s="47">
        <v>1101</v>
      </c>
      <c r="AK204" s="47">
        <v>5008</v>
      </c>
      <c r="AL204" s="47">
        <v>2200</v>
      </c>
      <c r="AM204" s="47">
        <v>3909</v>
      </c>
      <c r="AN204" s="47">
        <v>3326</v>
      </c>
      <c r="AO204" s="47">
        <v>2783</v>
      </c>
      <c r="AP204" s="47">
        <v>4562</v>
      </c>
      <c r="AQ204" s="47">
        <v>7290</v>
      </c>
      <c r="AR204" s="47">
        <v>6479</v>
      </c>
      <c r="AS204" s="47">
        <v>5373</v>
      </c>
      <c r="AT204" s="47">
        <v>2478</v>
      </c>
      <c r="AU204" s="47">
        <v>4589</v>
      </c>
      <c r="AV204" s="47">
        <v>3260</v>
      </c>
      <c r="AW204" s="47">
        <v>3807</v>
      </c>
      <c r="AX204" s="47">
        <v>1753</v>
      </c>
      <c r="AY204" s="47">
        <v>3614</v>
      </c>
      <c r="AZ204" s="47">
        <v>2012</v>
      </c>
      <c r="BA204" s="47">
        <v>3355</v>
      </c>
      <c r="BB204" s="47">
        <v>5287</v>
      </c>
      <c r="BC204" s="47">
        <v>8265</v>
      </c>
      <c r="BD204" s="47">
        <v>7727</v>
      </c>
      <c r="BE204" s="47">
        <v>5825</v>
      </c>
      <c r="BF204" s="47">
        <v>2788</v>
      </c>
      <c r="BG204" s="47">
        <v>10250</v>
      </c>
      <c r="BH204" s="47">
        <v>6690</v>
      </c>
      <c r="BI204" s="47">
        <v>6348</v>
      </c>
      <c r="BJ204" s="47">
        <v>8432</v>
      </c>
      <c r="BK204" s="47">
        <v>4606</v>
      </c>
      <c r="BL204" s="47">
        <v>2579</v>
      </c>
      <c r="BM204" s="47">
        <v>3302</v>
      </c>
      <c r="BN204" s="47">
        <v>350</v>
      </c>
      <c r="BO204" s="47">
        <v>5531</v>
      </c>
      <c r="BP204" s="47">
        <v>1307</v>
      </c>
      <c r="BQ204" s="47">
        <v>4574</v>
      </c>
      <c r="BR204" s="47">
        <v>5039</v>
      </c>
      <c r="BS204" s="47">
        <v>4700</v>
      </c>
      <c r="BT204" s="47">
        <v>2001</v>
      </c>
      <c r="BU204" s="47">
        <v>7179</v>
      </c>
    </row>
    <row r="205" spans="1:73">
      <c r="A205" t="s">
        <v>525</v>
      </c>
      <c r="B205" t="s">
        <v>517</v>
      </c>
      <c r="C205" t="s">
        <v>0</v>
      </c>
      <c r="D205">
        <v>64</v>
      </c>
      <c r="F205" s="47">
        <v>82318</v>
      </c>
      <c r="G205" s="47">
        <v>33018</v>
      </c>
      <c r="H205" s="47">
        <v>21536</v>
      </c>
      <c r="I205" s="47">
        <v>27764</v>
      </c>
      <c r="J205" s="47">
        <v>33018</v>
      </c>
      <c r="K205" s="47">
        <v>49300</v>
      </c>
      <c r="L205" s="47">
        <v>5493</v>
      </c>
      <c r="M205" s="47">
        <v>76825</v>
      </c>
      <c r="N205" s="47">
        <v>33646</v>
      </c>
      <c r="O205" s="47">
        <v>32177</v>
      </c>
      <c r="P205" s="47">
        <v>16495</v>
      </c>
      <c r="Q205" s="47">
        <v>53950</v>
      </c>
      <c r="R205" s="47">
        <v>28368</v>
      </c>
      <c r="S205" s="47">
        <v>49108</v>
      </c>
      <c r="T205" s="47">
        <v>33210</v>
      </c>
      <c r="U205" s="47">
        <v>48041</v>
      </c>
      <c r="V205" s="47">
        <v>34277</v>
      </c>
      <c r="W205" s="47">
        <v>42609</v>
      </c>
      <c r="X205" s="47">
        <v>39709</v>
      </c>
      <c r="Y205" s="47">
        <v>26935</v>
      </c>
      <c r="Z205" s="47">
        <v>11133</v>
      </c>
      <c r="AA205" s="47">
        <v>44250</v>
      </c>
      <c r="AB205" s="47">
        <v>38068</v>
      </c>
      <c r="AC205" s="47">
        <v>44250</v>
      </c>
      <c r="AD205" s="47">
        <v>27236</v>
      </c>
      <c r="AE205" s="47">
        <v>20805</v>
      </c>
      <c r="AF205" s="47">
        <v>20595</v>
      </c>
      <c r="AG205" s="47">
        <v>27446</v>
      </c>
      <c r="AH205" s="47">
        <v>27787</v>
      </c>
      <c r="AI205" s="47">
        <v>20254</v>
      </c>
      <c r="AJ205" s="47">
        <v>10832</v>
      </c>
      <c r="AK205" s="47">
        <v>23445</v>
      </c>
      <c r="AL205" s="47">
        <v>12423</v>
      </c>
      <c r="AM205" s="47">
        <v>21854</v>
      </c>
      <c r="AN205" s="47">
        <v>21321</v>
      </c>
      <c r="AO205" s="47">
        <v>12956</v>
      </c>
      <c r="AP205" s="47">
        <v>17034</v>
      </c>
      <c r="AQ205" s="47">
        <v>25575</v>
      </c>
      <c r="AR205" s="47">
        <v>26282</v>
      </c>
      <c r="AS205" s="47">
        <v>16327</v>
      </c>
      <c r="AT205" s="47">
        <v>15984</v>
      </c>
      <c r="AU205" s="47">
        <v>23725</v>
      </c>
      <c r="AV205" s="47">
        <v>22826</v>
      </c>
      <c r="AW205" s="47">
        <v>16883</v>
      </c>
      <c r="AX205" s="47">
        <v>13755</v>
      </c>
      <c r="AY205" s="47">
        <v>24313</v>
      </c>
      <c r="AZ205" s="47">
        <v>20758</v>
      </c>
      <c r="BA205" s="47">
        <v>17310</v>
      </c>
      <c r="BB205" s="47">
        <v>19263</v>
      </c>
      <c r="BC205" s="47">
        <v>24987</v>
      </c>
      <c r="BD205" s="47">
        <v>28350</v>
      </c>
      <c r="BE205" s="47">
        <v>15900</v>
      </c>
      <c r="BF205" s="47">
        <v>19325</v>
      </c>
      <c r="BG205" s="47">
        <v>34625</v>
      </c>
      <c r="BH205" s="47">
        <v>30584</v>
      </c>
      <c r="BI205" s="47">
        <v>23366</v>
      </c>
      <c r="BJ205" s="47">
        <v>40754</v>
      </c>
      <c r="BK205" s="47">
        <v>13196</v>
      </c>
      <c r="BL205" s="47">
        <v>18743</v>
      </c>
      <c r="BM205" s="47">
        <v>9625</v>
      </c>
      <c r="BN205" s="47">
        <v>2434</v>
      </c>
      <c r="BO205" s="47">
        <v>25934</v>
      </c>
      <c r="BP205" s="47">
        <v>8354</v>
      </c>
      <c r="BQ205" s="47">
        <v>20014</v>
      </c>
      <c r="BR205" s="47">
        <v>26650</v>
      </c>
      <c r="BS205" s="47">
        <v>22458</v>
      </c>
      <c r="BT205" s="47">
        <v>6368</v>
      </c>
      <c r="BU205" s="47">
        <v>26842</v>
      </c>
    </row>
    <row r="206" spans="1:73">
      <c r="A206" t="s">
        <v>525</v>
      </c>
      <c r="B206" t="s">
        <v>517</v>
      </c>
      <c r="C206" t="s">
        <v>1</v>
      </c>
      <c r="D206">
        <v>65</v>
      </c>
      <c r="F206" s="47">
        <v>25734</v>
      </c>
      <c r="G206" s="47">
        <v>6380</v>
      </c>
      <c r="H206" s="47">
        <v>7422</v>
      </c>
      <c r="I206" s="47">
        <v>11932</v>
      </c>
      <c r="J206" s="47">
        <v>6380</v>
      </c>
      <c r="K206" s="47">
        <v>19354</v>
      </c>
      <c r="L206" s="47">
        <v>380</v>
      </c>
      <c r="M206" s="47">
        <v>25354</v>
      </c>
      <c r="N206" s="47">
        <v>7172</v>
      </c>
      <c r="O206" s="47">
        <v>12785</v>
      </c>
      <c r="P206" s="47">
        <v>5777</v>
      </c>
      <c r="Q206" s="47">
        <v>15288</v>
      </c>
      <c r="R206" s="47">
        <v>10446</v>
      </c>
      <c r="S206" s="47">
        <v>11920</v>
      </c>
      <c r="T206" s="47">
        <v>13814</v>
      </c>
      <c r="U206" s="47">
        <v>13379</v>
      </c>
      <c r="V206" s="47">
        <v>12355</v>
      </c>
      <c r="W206" s="47">
        <v>14405</v>
      </c>
      <c r="X206" s="47">
        <v>11329</v>
      </c>
      <c r="Y206" s="47">
        <v>4565</v>
      </c>
      <c r="Z206" s="47">
        <v>2185</v>
      </c>
      <c r="AA206" s="47">
        <v>18984</v>
      </c>
      <c r="AB206" s="47">
        <v>6750</v>
      </c>
      <c r="AC206" s="47">
        <v>18984</v>
      </c>
      <c r="AD206" s="47">
        <v>4941</v>
      </c>
      <c r="AE206" s="47">
        <v>8438</v>
      </c>
      <c r="AF206" s="47">
        <v>3738</v>
      </c>
      <c r="AG206" s="47">
        <v>9641</v>
      </c>
      <c r="AH206" s="47">
        <v>6100</v>
      </c>
      <c r="AI206" s="47">
        <v>7279</v>
      </c>
      <c r="AJ206" s="47">
        <v>1809</v>
      </c>
      <c r="AK206" s="47">
        <v>10546</v>
      </c>
      <c r="AL206" s="47">
        <v>2642</v>
      </c>
      <c r="AM206" s="47">
        <v>9713</v>
      </c>
      <c r="AN206" s="47">
        <v>5820</v>
      </c>
      <c r="AO206" s="47">
        <v>6535</v>
      </c>
      <c r="AP206" s="47">
        <v>3327</v>
      </c>
      <c r="AQ206" s="47">
        <v>11078</v>
      </c>
      <c r="AR206" s="47">
        <v>6687</v>
      </c>
      <c r="AS206" s="47">
        <v>7718</v>
      </c>
      <c r="AT206" s="47">
        <v>3053</v>
      </c>
      <c r="AU206" s="47">
        <v>8276</v>
      </c>
      <c r="AV206" s="47">
        <v>5233</v>
      </c>
      <c r="AW206" s="47">
        <v>6096</v>
      </c>
      <c r="AX206" s="47">
        <v>1791</v>
      </c>
      <c r="AY206" s="47">
        <v>4959</v>
      </c>
      <c r="AZ206" s="47">
        <v>2619</v>
      </c>
      <c r="BA206" s="47">
        <v>4131</v>
      </c>
      <c r="BB206" s="47">
        <v>4589</v>
      </c>
      <c r="BC206" s="47">
        <v>14395</v>
      </c>
      <c r="BD206" s="47">
        <v>9301</v>
      </c>
      <c r="BE206" s="47">
        <v>9683</v>
      </c>
      <c r="BF206" s="47">
        <v>2998</v>
      </c>
      <c r="BG206" s="47">
        <v>12290</v>
      </c>
      <c r="BH206" s="47">
        <v>5854</v>
      </c>
      <c r="BI206" s="47">
        <v>9434</v>
      </c>
      <c r="BJ206" s="47">
        <v>9298</v>
      </c>
      <c r="BK206" s="47">
        <v>5990</v>
      </c>
      <c r="BL206" s="47">
        <v>3752</v>
      </c>
      <c r="BM206" s="47">
        <v>6694</v>
      </c>
      <c r="BN206" s="47">
        <v>526</v>
      </c>
      <c r="BO206" s="47">
        <v>9920</v>
      </c>
      <c r="BP206" s="47">
        <v>2622</v>
      </c>
      <c r="BQ206" s="47">
        <v>7824</v>
      </c>
      <c r="BR206" s="47">
        <v>4525</v>
      </c>
      <c r="BS206" s="47">
        <v>7395</v>
      </c>
      <c r="BT206" s="47">
        <v>1855</v>
      </c>
      <c r="BU206" s="47">
        <v>11959</v>
      </c>
    </row>
    <row r="207" spans="1:73">
      <c r="A207" t="s">
        <v>525</v>
      </c>
      <c r="B207" t="s">
        <v>517</v>
      </c>
      <c r="C207" t="s">
        <v>505</v>
      </c>
      <c r="D207">
        <v>66</v>
      </c>
      <c r="F207" s="47">
        <v>66992</v>
      </c>
      <c r="G207" s="47">
        <v>25400</v>
      </c>
      <c r="H207" s="47">
        <v>17664</v>
      </c>
      <c r="I207" s="47">
        <v>23928</v>
      </c>
      <c r="J207" s="47">
        <v>25400</v>
      </c>
      <c r="K207" s="47">
        <v>41592</v>
      </c>
      <c r="L207" s="47">
        <v>4713</v>
      </c>
      <c r="M207" s="47">
        <v>62279</v>
      </c>
      <c r="N207" s="47">
        <v>24156</v>
      </c>
      <c r="O207" s="47">
        <v>26226</v>
      </c>
      <c r="P207" s="47">
        <v>16610</v>
      </c>
      <c r="Q207" s="47">
        <v>40195</v>
      </c>
      <c r="R207" s="47">
        <v>26797</v>
      </c>
      <c r="S207" s="47">
        <v>39167</v>
      </c>
      <c r="T207" s="47">
        <v>27825</v>
      </c>
      <c r="U207" s="47">
        <v>43096</v>
      </c>
      <c r="V207" s="47">
        <v>23896</v>
      </c>
      <c r="W207" s="47">
        <v>29528</v>
      </c>
      <c r="X207" s="47">
        <v>37464</v>
      </c>
      <c r="Y207" s="47">
        <v>24446</v>
      </c>
      <c r="Z207" s="47">
        <v>11006</v>
      </c>
      <c r="AA207" s="47">
        <v>31540</v>
      </c>
      <c r="AB207" s="47">
        <v>35452</v>
      </c>
      <c r="AC207" s="47">
        <v>31540</v>
      </c>
      <c r="AD207" s="47">
        <v>25699</v>
      </c>
      <c r="AE207" s="47">
        <v>17397</v>
      </c>
      <c r="AF207" s="47">
        <v>16848</v>
      </c>
      <c r="AG207" s="47">
        <v>26248</v>
      </c>
      <c r="AH207" s="47">
        <v>24168</v>
      </c>
      <c r="AI207" s="47">
        <v>18928</v>
      </c>
      <c r="AJ207" s="47">
        <v>9753</v>
      </c>
      <c r="AK207" s="47">
        <v>14143</v>
      </c>
      <c r="AL207" s="47">
        <v>8552</v>
      </c>
      <c r="AM207" s="47">
        <v>15344</v>
      </c>
      <c r="AN207" s="47">
        <v>14999</v>
      </c>
      <c r="AO207" s="47">
        <v>8897</v>
      </c>
      <c r="AP207" s="47">
        <v>12142</v>
      </c>
      <c r="AQ207" s="47">
        <v>17386</v>
      </c>
      <c r="AR207" s="47">
        <v>18238</v>
      </c>
      <c r="AS207" s="47">
        <v>11290</v>
      </c>
      <c r="AT207" s="47">
        <v>13258</v>
      </c>
      <c r="AU207" s="47">
        <v>24206</v>
      </c>
      <c r="AV207" s="47">
        <v>20929</v>
      </c>
      <c r="AW207" s="47">
        <v>16535</v>
      </c>
      <c r="AX207" s="47">
        <v>11372</v>
      </c>
      <c r="AY207" s="47">
        <v>24080</v>
      </c>
      <c r="AZ207" s="47">
        <v>18881</v>
      </c>
      <c r="BA207" s="47">
        <v>16571</v>
      </c>
      <c r="BB207" s="47">
        <v>14028</v>
      </c>
      <c r="BC207" s="47">
        <v>17512</v>
      </c>
      <c r="BD207" s="47">
        <v>20286</v>
      </c>
      <c r="BE207" s="47">
        <v>11254</v>
      </c>
      <c r="BF207" s="47">
        <v>15524</v>
      </c>
      <c r="BG207" s="47">
        <v>24671</v>
      </c>
      <c r="BH207" s="47">
        <v>23149</v>
      </c>
      <c r="BI207" s="47">
        <v>17046</v>
      </c>
      <c r="BJ207" s="47">
        <v>30576</v>
      </c>
      <c r="BK207" s="47">
        <v>9619</v>
      </c>
      <c r="BL207" s="47">
        <v>19928</v>
      </c>
      <c r="BM207" s="47">
        <v>6869</v>
      </c>
      <c r="BN207" s="47">
        <v>2251</v>
      </c>
      <c r="BO207" s="47">
        <v>24546</v>
      </c>
      <c r="BP207" s="47">
        <v>8591</v>
      </c>
      <c r="BQ207" s="47">
        <v>18206</v>
      </c>
      <c r="BR207" s="47">
        <v>20460</v>
      </c>
      <c r="BS207" s="47">
        <v>18707</v>
      </c>
      <c r="BT207" s="47">
        <v>4940</v>
      </c>
      <c r="BU207" s="47">
        <v>22885</v>
      </c>
    </row>
    <row r="208" spans="1:73">
      <c r="A208" t="s">
        <v>525</v>
      </c>
      <c r="B208" t="s">
        <v>517</v>
      </c>
      <c r="C208" t="s">
        <v>74</v>
      </c>
      <c r="D208">
        <v>67</v>
      </c>
      <c r="F208" s="47">
        <v>5448</v>
      </c>
      <c r="G208" s="47">
        <v>1462</v>
      </c>
      <c r="H208" s="47">
        <v>1388</v>
      </c>
      <c r="I208" s="47">
        <v>2598</v>
      </c>
      <c r="J208" s="47">
        <v>1462</v>
      </c>
      <c r="K208" s="47">
        <v>3986</v>
      </c>
      <c r="L208" s="47">
        <v>395</v>
      </c>
      <c r="M208" s="47">
        <v>5053</v>
      </c>
      <c r="N208" s="47">
        <v>1518</v>
      </c>
      <c r="O208" s="47">
        <v>2212</v>
      </c>
      <c r="P208" s="47">
        <v>1718</v>
      </c>
      <c r="Q208" s="47">
        <v>2850</v>
      </c>
      <c r="R208" s="47">
        <v>2598</v>
      </c>
      <c r="S208" s="47">
        <v>2750</v>
      </c>
      <c r="T208" s="47">
        <v>2698</v>
      </c>
      <c r="U208" s="47">
        <v>3027</v>
      </c>
      <c r="V208" s="47">
        <v>2421</v>
      </c>
      <c r="W208" s="47">
        <v>2689</v>
      </c>
      <c r="X208" s="47">
        <v>2759</v>
      </c>
      <c r="Y208" s="47">
        <v>1948</v>
      </c>
      <c r="Z208" s="47">
        <v>744</v>
      </c>
      <c r="AA208" s="47">
        <v>2756</v>
      </c>
      <c r="AB208" s="47">
        <v>2692</v>
      </c>
      <c r="AC208" s="47">
        <v>2756</v>
      </c>
      <c r="AD208" s="47">
        <v>1697</v>
      </c>
      <c r="AE208" s="47">
        <v>1330</v>
      </c>
      <c r="AF208" s="47">
        <v>832</v>
      </c>
      <c r="AG208" s="47">
        <v>2195</v>
      </c>
      <c r="AH208" s="47">
        <v>1385</v>
      </c>
      <c r="AI208" s="47">
        <v>1642</v>
      </c>
      <c r="AJ208" s="47">
        <v>995</v>
      </c>
      <c r="AK208" s="47">
        <v>1426</v>
      </c>
      <c r="AL208" s="47">
        <v>630</v>
      </c>
      <c r="AM208" s="47">
        <v>1791</v>
      </c>
      <c r="AN208" s="47">
        <v>1365</v>
      </c>
      <c r="AO208" s="47">
        <v>1056</v>
      </c>
      <c r="AP208" s="47">
        <v>907</v>
      </c>
      <c r="AQ208" s="47">
        <v>1782</v>
      </c>
      <c r="AR208" s="47">
        <v>1514</v>
      </c>
      <c r="AS208" s="47">
        <v>1175</v>
      </c>
      <c r="AT208" s="47">
        <v>555</v>
      </c>
      <c r="AU208" s="47">
        <v>2204</v>
      </c>
      <c r="AV208" s="47">
        <v>1236</v>
      </c>
      <c r="AW208" s="47">
        <v>1523</v>
      </c>
      <c r="AX208" s="47">
        <v>474</v>
      </c>
      <c r="AY208" s="47">
        <v>2218</v>
      </c>
      <c r="AZ208" s="47">
        <v>1190</v>
      </c>
      <c r="BA208" s="47">
        <v>1502</v>
      </c>
      <c r="BB208" s="47">
        <v>988</v>
      </c>
      <c r="BC208" s="47">
        <v>1768</v>
      </c>
      <c r="BD208" s="47">
        <v>1560</v>
      </c>
      <c r="BE208" s="47">
        <v>1196</v>
      </c>
      <c r="BF208" s="47">
        <v>854</v>
      </c>
      <c r="BG208" s="47">
        <v>1996</v>
      </c>
      <c r="BH208" s="47">
        <v>1348</v>
      </c>
      <c r="BI208" s="47">
        <v>1502</v>
      </c>
      <c r="BJ208" s="47">
        <v>1930</v>
      </c>
      <c r="BK208" s="47">
        <v>920</v>
      </c>
      <c r="BL208" s="47">
        <v>1838</v>
      </c>
      <c r="BM208" s="47">
        <v>760</v>
      </c>
      <c r="BN208" s="47">
        <v>114</v>
      </c>
      <c r="BO208" s="47">
        <v>2484</v>
      </c>
      <c r="BP208" s="47">
        <v>820</v>
      </c>
      <c r="BQ208" s="47">
        <v>1778</v>
      </c>
      <c r="BR208" s="47">
        <v>1101</v>
      </c>
      <c r="BS208" s="47">
        <v>1649</v>
      </c>
      <c r="BT208" s="47">
        <v>361</v>
      </c>
      <c r="BU208" s="47">
        <v>2337</v>
      </c>
    </row>
    <row r="209" spans="1:73">
      <c r="A209" t="s">
        <v>525</v>
      </c>
      <c r="B209" t="s">
        <v>517</v>
      </c>
      <c r="C209" t="s">
        <v>65</v>
      </c>
      <c r="D209">
        <v>68</v>
      </c>
      <c r="F209" s="47">
        <v>47567</v>
      </c>
      <c r="G209" s="47">
        <v>23271</v>
      </c>
      <c r="H209" s="47">
        <v>10715</v>
      </c>
      <c r="I209" s="47">
        <v>13581</v>
      </c>
      <c r="J209" s="47">
        <v>23271</v>
      </c>
      <c r="K209" s="47">
        <v>24296</v>
      </c>
      <c r="L209" s="47">
        <v>12501</v>
      </c>
      <c r="M209" s="47">
        <v>35066</v>
      </c>
      <c r="N209" s="47">
        <v>28486</v>
      </c>
      <c r="O209" s="47">
        <v>13979</v>
      </c>
      <c r="P209" s="47">
        <v>5102</v>
      </c>
      <c r="Q209" s="47">
        <v>37945</v>
      </c>
      <c r="R209" s="47">
        <v>9622</v>
      </c>
      <c r="S209" s="47">
        <v>31020</v>
      </c>
      <c r="T209" s="47">
        <v>16547</v>
      </c>
      <c r="U209" s="47">
        <v>20800</v>
      </c>
      <c r="V209" s="47">
        <v>26767</v>
      </c>
      <c r="W209" s="47">
        <v>31759</v>
      </c>
      <c r="X209" s="47">
        <v>15808</v>
      </c>
      <c r="Y209" s="47">
        <v>6986</v>
      </c>
      <c r="Z209" s="47">
        <v>4580</v>
      </c>
      <c r="AA209" s="47">
        <v>36001</v>
      </c>
      <c r="AB209" s="47">
        <v>11566</v>
      </c>
      <c r="AC209" s="47">
        <v>36001</v>
      </c>
      <c r="AD209" s="47">
        <v>7288</v>
      </c>
      <c r="AE209" s="47">
        <v>13512</v>
      </c>
      <c r="AF209" s="47">
        <v>11169</v>
      </c>
      <c r="AG209" s="47">
        <v>9631</v>
      </c>
      <c r="AH209" s="47">
        <v>13649</v>
      </c>
      <c r="AI209" s="47">
        <v>7151</v>
      </c>
      <c r="AJ209" s="47">
        <v>4278</v>
      </c>
      <c r="AK209" s="47">
        <v>22489</v>
      </c>
      <c r="AL209" s="47">
        <v>12102</v>
      </c>
      <c r="AM209" s="47">
        <v>14665</v>
      </c>
      <c r="AN209" s="47">
        <v>17371</v>
      </c>
      <c r="AO209" s="47">
        <v>9396</v>
      </c>
      <c r="AP209" s="47">
        <v>15299</v>
      </c>
      <c r="AQ209" s="47">
        <v>16460</v>
      </c>
      <c r="AR209" s="47">
        <v>21117</v>
      </c>
      <c r="AS209" s="47">
        <v>10642</v>
      </c>
      <c r="AT209" s="47">
        <v>7972</v>
      </c>
      <c r="AU209" s="47">
        <v>7836</v>
      </c>
      <c r="AV209" s="47">
        <v>9903</v>
      </c>
      <c r="AW209" s="47">
        <v>5905</v>
      </c>
      <c r="AX209" s="47">
        <v>5056</v>
      </c>
      <c r="AY209" s="47">
        <v>6510</v>
      </c>
      <c r="AZ209" s="47">
        <v>6254</v>
      </c>
      <c r="BA209" s="47">
        <v>5312</v>
      </c>
      <c r="BB209" s="47">
        <v>18215</v>
      </c>
      <c r="BC209" s="47">
        <v>17786</v>
      </c>
      <c r="BD209" s="47">
        <v>24766</v>
      </c>
      <c r="BE209" s="47">
        <v>11235</v>
      </c>
      <c r="BF209" s="47">
        <v>6757</v>
      </c>
      <c r="BG209" s="47">
        <v>31188</v>
      </c>
      <c r="BH209" s="47">
        <v>22460</v>
      </c>
      <c r="BI209" s="47">
        <v>15485</v>
      </c>
      <c r="BJ209" s="47">
        <v>28871</v>
      </c>
      <c r="BK209" s="47">
        <v>9074</v>
      </c>
      <c r="BL209" s="47">
        <v>4809</v>
      </c>
      <c r="BM209" s="47">
        <v>4813</v>
      </c>
      <c r="BN209" s="47">
        <v>811</v>
      </c>
      <c r="BO209" s="47">
        <v>8811</v>
      </c>
      <c r="BP209" s="47">
        <v>2149</v>
      </c>
      <c r="BQ209" s="47">
        <v>7473</v>
      </c>
      <c r="BR209" s="47">
        <v>19521</v>
      </c>
      <c r="BS209" s="47">
        <v>11499</v>
      </c>
      <c r="BT209" s="47">
        <v>3750</v>
      </c>
      <c r="BU209" s="47">
        <v>12797</v>
      </c>
    </row>
    <row r="210" spans="1:73">
      <c r="A210" t="s">
        <v>525</v>
      </c>
      <c r="B210" t="s">
        <v>517</v>
      </c>
      <c r="C210" t="s">
        <v>506</v>
      </c>
      <c r="D210">
        <v>69</v>
      </c>
      <c r="F210" s="47">
        <v>25090</v>
      </c>
      <c r="G210" s="47">
        <v>8337</v>
      </c>
      <c r="H210" s="47">
        <v>5845</v>
      </c>
      <c r="I210" s="47">
        <v>10908</v>
      </c>
      <c r="J210" s="47">
        <v>8337</v>
      </c>
      <c r="K210" s="47">
        <v>16753</v>
      </c>
      <c r="L210" s="47">
        <v>2515</v>
      </c>
      <c r="M210" s="47">
        <v>22575</v>
      </c>
      <c r="N210" s="47">
        <v>10557</v>
      </c>
      <c r="O210" s="47">
        <v>8840</v>
      </c>
      <c r="P210" s="47">
        <v>5693</v>
      </c>
      <c r="Q210" s="47">
        <v>16025</v>
      </c>
      <c r="R210" s="47">
        <v>9065</v>
      </c>
      <c r="S210" s="47">
        <v>13900</v>
      </c>
      <c r="T210" s="47">
        <v>11190</v>
      </c>
      <c r="U210" s="47">
        <v>13857</v>
      </c>
      <c r="V210" s="47">
        <v>11233</v>
      </c>
      <c r="W210" s="47">
        <v>13422</v>
      </c>
      <c r="X210" s="47">
        <v>11668</v>
      </c>
      <c r="Y210" s="47">
        <v>7131</v>
      </c>
      <c r="Z210" s="47">
        <v>2798</v>
      </c>
      <c r="AA210" s="47">
        <v>15161</v>
      </c>
      <c r="AB210" s="47">
        <v>9929</v>
      </c>
      <c r="AC210" s="47">
        <v>15161</v>
      </c>
      <c r="AD210" s="47">
        <v>7615</v>
      </c>
      <c r="AE210" s="47">
        <v>6242</v>
      </c>
      <c r="AF210" s="47">
        <v>5043</v>
      </c>
      <c r="AG210" s="47">
        <v>8814</v>
      </c>
      <c r="AH210" s="47">
        <v>7129</v>
      </c>
      <c r="AI210" s="47">
        <v>6728</v>
      </c>
      <c r="AJ210" s="47">
        <v>2314</v>
      </c>
      <c r="AK210" s="47">
        <v>8919</v>
      </c>
      <c r="AL210" s="47">
        <v>3294</v>
      </c>
      <c r="AM210" s="47">
        <v>7939</v>
      </c>
      <c r="AN210" s="47">
        <v>6771</v>
      </c>
      <c r="AO210" s="47">
        <v>4462</v>
      </c>
      <c r="AP210" s="47">
        <v>4233</v>
      </c>
      <c r="AQ210" s="47">
        <v>9189</v>
      </c>
      <c r="AR210" s="47">
        <v>8039</v>
      </c>
      <c r="AS210" s="47">
        <v>5383</v>
      </c>
      <c r="AT210" s="47">
        <v>4104</v>
      </c>
      <c r="AU210" s="47">
        <v>7564</v>
      </c>
      <c r="AV210" s="47">
        <v>5861</v>
      </c>
      <c r="AW210" s="47">
        <v>5807</v>
      </c>
      <c r="AX210" s="47">
        <v>2983</v>
      </c>
      <c r="AY210" s="47">
        <v>6946</v>
      </c>
      <c r="AZ210" s="47">
        <v>4335</v>
      </c>
      <c r="BA210" s="47">
        <v>5594</v>
      </c>
      <c r="BB210" s="47">
        <v>5354</v>
      </c>
      <c r="BC210" s="47">
        <v>9807</v>
      </c>
      <c r="BD210" s="47">
        <v>9565</v>
      </c>
      <c r="BE210" s="47">
        <v>5596</v>
      </c>
      <c r="BF210" s="47">
        <v>4163</v>
      </c>
      <c r="BG210" s="47">
        <v>11862</v>
      </c>
      <c r="BH210" s="47">
        <v>7715</v>
      </c>
      <c r="BI210" s="47">
        <v>8310</v>
      </c>
      <c r="BJ210" s="47">
        <v>12024</v>
      </c>
      <c r="BK210" s="47">
        <v>4001</v>
      </c>
      <c r="BL210" s="47">
        <v>5766</v>
      </c>
      <c r="BM210" s="47">
        <v>3299</v>
      </c>
      <c r="BN210" s="47">
        <v>622</v>
      </c>
      <c r="BO210" s="47">
        <v>8443</v>
      </c>
      <c r="BP210" s="47">
        <v>1876</v>
      </c>
      <c r="BQ210" s="47">
        <v>7189</v>
      </c>
      <c r="BR210" s="47">
        <v>6772</v>
      </c>
      <c r="BS210" s="47">
        <v>7128</v>
      </c>
      <c r="BT210" s="47">
        <v>1565</v>
      </c>
      <c r="BU210" s="47">
        <v>9625</v>
      </c>
    </row>
    <row r="211" spans="1:73">
      <c r="A211" t="s">
        <v>525</v>
      </c>
      <c r="B211" t="s">
        <v>517</v>
      </c>
      <c r="C211" t="s">
        <v>507</v>
      </c>
      <c r="D211">
        <v>70</v>
      </c>
      <c r="F211" s="47">
        <v>35115</v>
      </c>
      <c r="G211" s="47">
        <v>12545</v>
      </c>
      <c r="H211" s="47">
        <v>8936</v>
      </c>
      <c r="I211" s="47">
        <v>13634</v>
      </c>
      <c r="J211" s="47">
        <v>12545</v>
      </c>
      <c r="K211" s="47">
        <v>22570</v>
      </c>
      <c r="L211" s="47">
        <v>3028</v>
      </c>
      <c r="M211" s="47">
        <v>32087</v>
      </c>
      <c r="N211" s="47">
        <v>14363</v>
      </c>
      <c r="O211" s="47">
        <v>13512</v>
      </c>
      <c r="P211" s="47">
        <v>7240</v>
      </c>
      <c r="Q211" s="47">
        <v>22979</v>
      </c>
      <c r="R211" s="47">
        <v>12136</v>
      </c>
      <c r="S211" s="47">
        <v>18944</v>
      </c>
      <c r="T211" s="47">
        <v>16171</v>
      </c>
      <c r="U211" s="47">
        <v>21148</v>
      </c>
      <c r="V211" s="47">
        <v>13967</v>
      </c>
      <c r="W211" s="47">
        <v>18562</v>
      </c>
      <c r="X211" s="47">
        <v>16553</v>
      </c>
      <c r="Y211" s="47">
        <v>8202</v>
      </c>
      <c r="Z211" s="47">
        <v>4837</v>
      </c>
      <c r="AA211" s="47">
        <v>22076</v>
      </c>
      <c r="AB211" s="47">
        <v>13039</v>
      </c>
      <c r="AC211" s="47">
        <v>22076</v>
      </c>
      <c r="AD211" s="47">
        <v>9709</v>
      </c>
      <c r="AE211" s="47">
        <v>11439</v>
      </c>
      <c r="AF211" s="47">
        <v>7845</v>
      </c>
      <c r="AG211" s="47">
        <v>13303</v>
      </c>
      <c r="AH211" s="47">
        <v>10963</v>
      </c>
      <c r="AI211" s="47">
        <v>10185</v>
      </c>
      <c r="AJ211" s="47">
        <v>3330</v>
      </c>
      <c r="AK211" s="47">
        <v>10637</v>
      </c>
      <c r="AL211" s="47">
        <v>4700</v>
      </c>
      <c r="AM211" s="47">
        <v>9267</v>
      </c>
      <c r="AN211" s="47">
        <v>7981</v>
      </c>
      <c r="AO211" s="47">
        <v>5986</v>
      </c>
      <c r="AP211" s="47">
        <v>6797</v>
      </c>
      <c r="AQ211" s="47">
        <v>11765</v>
      </c>
      <c r="AR211" s="47">
        <v>10487</v>
      </c>
      <c r="AS211" s="47">
        <v>8075</v>
      </c>
      <c r="AT211" s="47">
        <v>5748</v>
      </c>
      <c r="AU211" s="47">
        <v>10805</v>
      </c>
      <c r="AV211" s="47">
        <v>8457</v>
      </c>
      <c r="AW211" s="47">
        <v>8096</v>
      </c>
      <c r="AX211" s="47">
        <v>4187</v>
      </c>
      <c r="AY211" s="47">
        <v>8852</v>
      </c>
      <c r="AZ211" s="47">
        <v>6053</v>
      </c>
      <c r="BA211" s="47">
        <v>6986</v>
      </c>
      <c r="BB211" s="47">
        <v>8358</v>
      </c>
      <c r="BC211" s="47">
        <v>13718</v>
      </c>
      <c r="BD211" s="47">
        <v>12891</v>
      </c>
      <c r="BE211" s="47">
        <v>9185</v>
      </c>
      <c r="BF211" s="47">
        <v>6299</v>
      </c>
      <c r="BG211" s="47">
        <v>16680</v>
      </c>
      <c r="BH211" s="47">
        <v>11770</v>
      </c>
      <c r="BI211" s="47">
        <v>11209</v>
      </c>
      <c r="BJ211" s="47">
        <v>15900</v>
      </c>
      <c r="BK211" s="47">
        <v>7079</v>
      </c>
      <c r="BL211" s="47">
        <v>6740</v>
      </c>
      <c r="BM211" s="47">
        <v>5396</v>
      </c>
      <c r="BN211" s="47">
        <v>775</v>
      </c>
      <c r="BO211" s="47">
        <v>11361</v>
      </c>
      <c r="BP211" s="47">
        <v>3044</v>
      </c>
      <c r="BQ211" s="47">
        <v>9092</v>
      </c>
      <c r="BR211" s="47">
        <v>9683</v>
      </c>
      <c r="BS211" s="47">
        <v>9261</v>
      </c>
      <c r="BT211" s="47">
        <v>2862</v>
      </c>
      <c r="BU211" s="47">
        <v>13309</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V56"/>
  <sheetViews>
    <sheetView zoomScaleNormal="100" zoomScaleSheetLayoutView="100" zoomScalePageLayoutView="70" workbookViewId="0">
      <selection activeCell="D11" sqref="D11"/>
    </sheetView>
  </sheetViews>
  <sheetFormatPr defaultColWidth="8.85546875" defaultRowHeight="15"/>
  <cols>
    <col min="1" max="1" width="29.5703125" customWidth="1"/>
    <col min="2" max="3" width="8.85546875" customWidth="1"/>
    <col min="4" max="4" width="13.85546875" customWidth="1"/>
    <col min="5" max="5" width="11.5703125" customWidth="1"/>
    <col min="6" max="6" width="11.28515625" customWidth="1"/>
    <col min="7" max="7" width="6.28515625" customWidth="1"/>
    <col min="8" max="8" width="5.85546875" customWidth="1"/>
    <col min="9" max="9" width="10.42578125" customWidth="1"/>
    <col min="10" max="10" width="8.7109375" customWidth="1"/>
    <col min="12" max="12" width="9.7109375" customWidth="1"/>
    <col min="13" max="13" width="1.7109375" customWidth="1"/>
    <col min="14" max="14" width="11.7109375" bestFit="1" customWidth="1"/>
    <col min="15" max="15" width="12.140625" bestFit="1" customWidth="1"/>
    <col min="16" max="16" width="12.7109375" bestFit="1" customWidth="1"/>
    <col min="17" max="17" width="14.85546875" bestFit="1" customWidth="1"/>
    <col min="18" max="18" width="11.7109375" bestFit="1" customWidth="1"/>
    <col min="19" max="19" width="2.42578125" customWidth="1"/>
    <col min="20" max="20" width="9.42578125" bestFit="1" customWidth="1"/>
  </cols>
  <sheetData>
    <row r="1" spans="1:22" ht="20.25" customHeight="1">
      <c r="A1" s="144" t="s">
        <v>637</v>
      </c>
      <c r="B1" s="13"/>
      <c r="C1" s="13"/>
      <c r="D1" s="13"/>
      <c r="E1" s="9"/>
      <c r="F1" s="9"/>
      <c r="G1" s="9"/>
      <c r="H1" s="9"/>
      <c r="I1" s="9"/>
      <c r="J1" s="9"/>
      <c r="K1" s="9"/>
      <c r="L1" s="9"/>
      <c r="M1" s="9"/>
      <c r="N1" s="9"/>
      <c r="O1" s="9"/>
      <c r="P1" s="9"/>
      <c r="Q1" s="9"/>
      <c r="R1" s="9"/>
      <c r="S1" s="9"/>
      <c r="T1" s="9"/>
      <c r="U1" s="9"/>
      <c r="V1" s="9"/>
    </row>
    <row r="2" spans="1:22" s="5" customFormat="1" ht="33" customHeight="1">
      <c r="B2" s="227"/>
      <c r="C2" s="227"/>
      <c r="D2" s="228"/>
      <c r="E2" s="225" t="s">
        <v>78</v>
      </c>
      <c r="F2" s="223"/>
      <c r="G2" s="223"/>
      <c r="H2" s="223"/>
      <c r="I2" s="223"/>
      <c r="J2" s="223"/>
      <c r="K2" s="223"/>
      <c r="L2" s="224"/>
      <c r="O2" s="225" t="s">
        <v>79</v>
      </c>
      <c r="P2" s="223"/>
      <c r="Q2" s="223"/>
      <c r="R2" s="224"/>
    </row>
    <row r="3" spans="1:22" s="110" customFormat="1" ht="77.25" customHeight="1">
      <c r="A3" s="163" t="s">
        <v>636</v>
      </c>
      <c r="B3" s="121" t="s">
        <v>76</v>
      </c>
      <c r="C3" s="121" t="s">
        <v>55</v>
      </c>
      <c r="D3" s="145" t="s">
        <v>620</v>
      </c>
      <c r="E3" s="142" t="s">
        <v>72</v>
      </c>
      <c r="F3" s="121" t="s">
        <v>73</v>
      </c>
      <c r="G3" s="121" t="s">
        <v>0</v>
      </c>
      <c r="H3" s="121" t="s">
        <v>1</v>
      </c>
      <c r="I3" s="121" t="s">
        <v>75</v>
      </c>
      <c r="J3" s="121" t="s">
        <v>64</v>
      </c>
      <c r="K3" s="121" t="s">
        <v>2</v>
      </c>
      <c r="L3" s="143" t="s">
        <v>621</v>
      </c>
      <c r="M3" s="121"/>
      <c r="N3" s="121" t="s">
        <v>53</v>
      </c>
      <c r="O3" s="142" t="s">
        <v>67</v>
      </c>
      <c r="P3" s="121" t="s">
        <v>4</v>
      </c>
      <c r="Q3" s="121" t="s">
        <v>586</v>
      </c>
      <c r="R3" s="143" t="s">
        <v>68</v>
      </c>
      <c r="S3" s="121"/>
      <c r="T3" s="160" t="s">
        <v>638</v>
      </c>
      <c r="U3" s="160" t="s">
        <v>640</v>
      </c>
      <c r="V3" s="160" t="s">
        <v>639</v>
      </c>
    </row>
    <row r="4" spans="1:22">
      <c r="A4" s="17" t="s">
        <v>171</v>
      </c>
      <c r="U4" s="6"/>
    </row>
    <row r="5" spans="1:22">
      <c r="A5" s="20" t="s">
        <v>16</v>
      </c>
      <c r="B5" s="6">
        <v>21.851443</v>
      </c>
      <c r="C5" s="6">
        <f>SUM(E5:L5)</f>
        <v>17.823634999999999</v>
      </c>
      <c r="D5" s="6">
        <f>SUM(G5:L5)</f>
        <v>17.259626999999998</v>
      </c>
      <c r="E5" s="6">
        <v>0.56400799999999995</v>
      </c>
      <c r="F5" s="6">
        <v>0</v>
      </c>
      <c r="G5" s="6">
        <v>2.4075280000000001</v>
      </c>
      <c r="H5" s="6">
        <v>2.7112210000000001</v>
      </c>
      <c r="I5" s="6">
        <v>10.304876999999999</v>
      </c>
      <c r="J5" s="6">
        <v>0.59610600000000002</v>
      </c>
      <c r="K5" s="6">
        <v>1.1962280000000001</v>
      </c>
      <c r="L5" s="6">
        <v>4.3666999999999997E-2</v>
      </c>
      <c r="M5" s="6"/>
      <c r="N5" s="6">
        <f>SUM(O5:R5)</f>
        <v>4.0278079999999994</v>
      </c>
      <c r="O5" s="6">
        <v>1.806667</v>
      </c>
      <c r="P5" s="6">
        <v>2.1982089999999999</v>
      </c>
      <c r="Q5" s="6">
        <v>2.2932000000000001E-2</v>
      </c>
      <c r="R5" s="6">
        <v>0</v>
      </c>
      <c r="S5" s="6"/>
      <c r="T5" s="6">
        <v>78.148556999999997</v>
      </c>
      <c r="U5" s="6">
        <v>100</v>
      </c>
      <c r="V5" s="60">
        <v>5621.1670949999998</v>
      </c>
    </row>
    <row r="6" spans="1:22">
      <c r="A6" s="20" t="s">
        <v>540</v>
      </c>
      <c r="B6" s="6">
        <v>20.537448999999999</v>
      </c>
      <c r="C6" s="6">
        <f t="shared" ref="C6:C53" si="0">SUM(E6:L6)</f>
        <v>13.880672000000001</v>
      </c>
      <c r="D6" s="6">
        <f t="shared" ref="D6:D53" si="1">SUM(G6:L6)</f>
        <v>13.088571000000002</v>
      </c>
      <c r="E6" s="6">
        <v>0.79210100000000006</v>
      </c>
      <c r="F6" s="6">
        <v>0</v>
      </c>
      <c r="G6" s="6">
        <v>3.0339749999999999</v>
      </c>
      <c r="H6" s="6">
        <v>5.9447E-2</v>
      </c>
      <c r="I6" s="6">
        <v>5.5373140000000003</v>
      </c>
      <c r="J6" s="6">
        <v>1.558899</v>
      </c>
      <c r="K6" s="6">
        <v>2.8858100000000002</v>
      </c>
      <c r="L6" s="6">
        <v>1.3126000000000001E-2</v>
      </c>
      <c r="M6" s="6"/>
      <c r="N6" s="6">
        <f t="shared" ref="N6:N52" si="2">SUM(O6:R6)</f>
        <v>6.6567779999999992</v>
      </c>
      <c r="O6" s="6">
        <v>3.3889089999999999</v>
      </c>
      <c r="P6" s="6">
        <v>2.3764479999999999</v>
      </c>
      <c r="Q6" s="6">
        <v>0.79203699999999999</v>
      </c>
      <c r="R6" s="6">
        <v>9.9384E-2</v>
      </c>
      <c r="S6" s="6"/>
      <c r="T6" s="6">
        <v>79.462551000000005</v>
      </c>
      <c r="U6" s="6">
        <v>100</v>
      </c>
      <c r="V6" s="60">
        <v>3417.0074850000001</v>
      </c>
    </row>
    <row r="7" spans="1:22">
      <c r="A7" s="20" t="s">
        <v>24</v>
      </c>
      <c r="B7" s="6">
        <v>14.949135</v>
      </c>
      <c r="C7" s="6">
        <f t="shared" si="0"/>
        <v>13.875814</v>
      </c>
      <c r="D7" s="6">
        <f t="shared" si="1"/>
        <v>13.714504</v>
      </c>
      <c r="E7" s="6">
        <v>0.16131000000000001</v>
      </c>
      <c r="F7" s="6">
        <v>0</v>
      </c>
      <c r="G7" s="6">
        <v>3.0828869999999999</v>
      </c>
      <c r="H7" s="6">
        <v>0.21419299999999999</v>
      </c>
      <c r="I7" s="6">
        <v>9.9110949999999995</v>
      </c>
      <c r="J7" s="6">
        <v>0.18076</v>
      </c>
      <c r="K7" s="6">
        <v>0.32389200000000001</v>
      </c>
      <c r="L7" s="6">
        <v>1.6770000000000001E-3</v>
      </c>
      <c r="M7" s="6"/>
      <c r="N7" s="6">
        <f t="shared" si="2"/>
        <v>1.073321</v>
      </c>
      <c r="O7" s="6">
        <v>0.64466599999999996</v>
      </c>
      <c r="P7" s="6">
        <v>0.25564999999999999</v>
      </c>
      <c r="Q7" s="6">
        <v>0.17300499999999999</v>
      </c>
      <c r="R7" s="6">
        <v>0</v>
      </c>
      <c r="S7" s="6"/>
      <c r="T7" s="6">
        <v>85.050865000000002</v>
      </c>
      <c r="U7" s="6">
        <v>100</v>
      </c>
      <c r="V7" s="60">
        <v>9179.0859569999993</v>
      </c>
    </row>
    <row r="8" spans="1:22">
      <c r="A8" s="20" t="s">
        <v>30</v>
      </c>
      <c r="B8" s="6">
        <v>39.664566000000001</v>
      </c>
      <c r="C8" s="6">
        <f t="shared" si="0"/>
        <v>31.854723000000003</v>
      </c>
      <c r="D8" s="6">
        <f t="shared" si="1"/>
        <v>27.867025000000002</v>
      </c>
      <c r="E8" s="6">
        <v>3.987698</v>
      </c>
      <c r="F8" s="6">
        <v>0</v>
      </c>
      <c r="G8" s="6">
        <v>7.1855599999999997</v>
      </c>
      <c r="H8" s="6">
        <v>2.2691319999999999</v>
      </c>
      <c r="I8" s="6">
        <v>14.446357000000001</v>
      </c>
      <c r="J8" s="6">
        <v>1.6072820000000001</v>
      </c>
      <c r="K8" s="6">
        <v>2.3289749999999998</v>
      </c>
      <c r="L8" s="6">
        <v>2.9718999999999999E-2</v>
      </c>
      <c r="M8" s="6"/>
      <c r="N8" s="6">
        <f t="shared" si="2"/>
        <v>7.8098419999999997</v>
      </c>
      <c r="O8" s="6">
        <v>6.3996750000000002</v>
      </c>
      <c r="P8" s="6">
        <v>0.64478599999999997</v>
      </c>
      <c r="Q8" s="6">
        <v>0</v>
      </c>
      <c r="R8" s="6">
        <v>0.76538099999999998</v>
      </c>
      <c r="S8" s="6"/>
      <c r="T8" s="6">
        <v>60.335433999999999</v>
      </c>
      <c r="U8" s="6">
        <v>100</v>
      </c>
      <c r="V8" s="60">
        <v>5513.0553209999998</v>
      </c>
    </row>
    <row r="9" spans="1:22">
      <c r="A9" s="20" t="s">
        <v>31</v>
      </c>
      <c r="B9" s="6">
        <v>31.960032999999999</v>
      </c>
      <c r="C9" s="6">
        <f t="shared" si="0"/>
        <v>27.808522000000004</v>
      </c>
      <c r="D9" s="6">
        <f t="shared" si="1"/>
        <v>22.246384000000003</v>
      </c>
      <c r="E9" s="6">
        <v>5.5418469999999997</v>
      </c>
      <c r="F9" s="6">
        <v>2.0291E-2</v>
      </c>
      <c r="G9" s="6">
        <v>1.946793</v>
      </c>
      <c r="H9" s="6">
        <v>0.11941599999999999</v>
      </c>
      <c r="I9" s="6">
        <v>17.567703000000002</v>
      </c>
      <c r="J9" s="6">
        <v>0.45592500000000002</v>
      </c>
      <c r="K9" s="6">
        <v>2.1565470000000002</v>
      </c>
      <c r="L9" s="6">
        <v>0</v>
      </c>
      <c r="M9" s="6"/>
      <c r="N9" s="6">
        <f t="shared" si="2"/>
        <v>4.1515090000000008</v>
      </c>
      <c r="O9" s="6">
        <v>0.47422900000000001</v>
      </c>
      <c r="P9" s="6">
        <v>2.0083630000000001</v>
      </c>
      <c r="Q9" s="6">
        <v>0</v>
      </c>
      <c r="R9" s="6">
        <v>1.668917</v>
      </c>
      <c r="S9" s="6"/>
      <c r="T9" s="6">
        <v>68.039967000000004</v>
      </c>
      <c r="U9" s="6">
        <v>100</v>
      </c>
      <c r="V9" s="60">
        <v>8894.6725960000003</v>
      </c>
    </row>
    <row r="10" spans="1:22">
      <c r="A10" s="20" t="s">
        <v>35</v>
      </c>
      <c r="B10" s="6">
        <v>14.314086</v>
      </c>
      <c r="C10" s="6">
        <f t="shared" si="0"/>
        <v>13.866041000000001</v>
      </c>
      <c r="D10" s="6">
        <f t="shared" si="1"/>
        <v>13.668176000000001</v>
      </c>
      <c r="E10" s="6">
        <v>0.19786500000000001</v>
      </c>
      <c r="F10" s="6">
        <v>0</v>
      </c>
      <c r="G10" s="6">
        <v>5.0613650000000003</v>
      </c>
      <c r="H10" s="6">
        <v>0.17191300000000001</v>
      </c>
      <c r="I10" s="6">
        <v>4.9746730000000001</v>
      </c>
      <c r="J10" s="6">
        <v>1.0643E-2</v>
      </c>
      <c r="K10" s="6">
        <v>3.3375919999999999</v>
      </c>
      <c r="L10" s="6">
        <v>0.11199000000000001</v>
      </c>
      <c r="M10" s="6"/>
      <c r="N10" s="6">
        <f t="shared" si="2"/>
        <v>0.44804599999999994</v>
      </c>
      <c r="O10" s="6">
        <v>9.3574000000000004E-2</v>
      </c>
      <c r="P10" s="6">
        <v>6.8571999999999994E-2</v>
      </c>
      <c r="Q10" s="6">
        <v>0.15421799999999999</v>
      </c>
      <c r="R10" s="6">
        <v>0.13168199999999999</v>
      </c>
      <c r="S10" s="6"/>
      <c r="T10" s="6">
        <v>85.685913999999997</v>
      </c>
      <c r="U10" s="6">
        <v>100</v>
      </c>
      <c r="V10" s="60">
        <v>11112.955784</v>
      </c>
    </row>
    <row r="11" spans="1:22">
      <c r="A11" s="20" t="s">
        <v>41</v>
      </c>
      <c r="B11" s="6">
        <v>50.369188000000001</v>
      </c>
      <c r="C11" s="6">
        <f t="shared" si="0"/>
        <v>43.853250000000003</v>
      </c>
      <c r="D11" s="6">
        <f t="shared" si="1"/>
        <v>43.030068</v>
      </c>
      <c r="E11" s="6">
        <v>0.78349599999999997</v>
      </c>
      <c r="F11" s="6">
        <v>3.9685999999999999E-2</v>
      </c>
      <c r="G11" s="6">
        <v>6.8625340000000001</v>
      </c>
      <c r="H11" s="6">
        <v>0.44591500000000001</v>
      </c>
      <c r="I11" s="6">
        <v>25.653744</v>
      </c>
      <c r="J11" s="6">
        <v>6.1668649999999996</v>
      </c>
      <c r="K11" s="6">
        <v>3.293329</v>
      </c>
      <c r="L11" s="6">
        <v>0.60768100000000003</v>
      </c>
      <c r="M11" s="6"/>
      <c r="N11" s="6">
        <f t="shared" si="2"/>
        <v>6.5159400000000005</v>
      </c>
      <c r="O11" s="6">
        <v>2.7292000000000001</v>
      </c>
      <c r="P11" s="6">
        <v>3.2609110000000001</v>
      </c>
      <c r="Q11" s="6">
        <v>0.47305199999999997</v>
      </c>
      <c r="R11" s="6">
        <v>5.2776999999999998E-2</v>
      </c>
      <c r="S11" s="6"/>
      <c r="T11" s="6">
        <v>49.630811999999999</v>
      </c>
      <c r="U11" s="6">
        <v>100</v>
      </c>
      <c r="V11" s="60">
        <v>7439.265848</v>
      </c>
    </row>
    <row r="12" spans="1:22">
      <c r="A12" s="20" t="s">
        <v>555</v>
      </c>
      <c r="B12" s="6">
        <v>27.944710000000001</v>
      </c>
      <c r="C12" s="6">
        <f t="shared" si="0"/>
        <v>21.332565999999996</v>
      </c>
      <c r="D12" s="6">
        <f t="shared" si="1"/>
        <v>18.869119999999999</v>
      </c>
      <c r="E12" s="6">
        <v>2.4389020000000001</v>
      </c>
      <c r="F12" s="6">
        <v>2.4544E-2</v>
      </c>
      <c r="G12" s="6">
        <v>5.9645729999999997</v>
      </c>
      <c r="H12" s="6">
        <v>0.16547200000000001</v>
      </c>
      <c r="I12" s="6">
        <v>8.6819889999999997</v>
      </c>
      <c r="J12" s="6">
        <v>0.49453200000000003</v>
      </c>
      <c r="K12" s="6">
        <v>3.562554</v>
      </c>
      <c r="L12" s="6">
        <v>0</v>
      </c>
      <c r="M12" s="6"/>
      <c r="N12" s="6">
        <f t="shared" si="2"/>
        <v>6.6121430000000005</v>
      </c>
      <c r="O12" s="6">
        <v>2.2500779999999998</v>
      </c>
      <c r="P12" s="6">
        <v>2.7019030000000002</v>
      </c>
      <c r="Q12" s="6">
        <v>0.45962799999999998</v>
      </c>
      <c r="R12" s="6">
        <v>1.200534</v>
      </c>
      <c r="S12" s="6"/>
      <c r="T12" s="6">
        <v>72.055289999999999</v>
      </c>
      <c r="U12" s="6">
        <v>100</v>
      </c>
      <c r="V12" s="60">
        <v>7986.1471510000001</v>
      </c>
    </row>
    <row r="13" spans="1:22">
      <c r="A13" s="20" t="s">
        <v>47</v>
      </c>
      <c r="B13" s="6">
        <v>31.532575000000001</v>
      </c>
      <c r="C13" s="6">
        <f t="shared" si="0"/>
        <v>27.284552999999999</v>
      </c>
      <c r="D13" s="6">
        <f t="shared" si="1"/>
        <v>24.554057</v>
      </c>
      <c r="E13" s="6">
        <v>2.654712</v>
      </c>
      <c r="F13" s="6">
        <v>7.5784000000000004E-2</v>
      </c>
      <c r="G13" s="6">
        <v>2.9751319999999999</v>
      </c>
      <c r="H13" s="6">
        <v>0.49521300000000001</v>
      </c>
      <c r="I13" s="6">
        <v>14.260819</v>
      </c>
      <c r="J13" s="6">
        <v>2.5478939999999999</v>
      </c>
      <c r="K13" s="6">
        <v>4.2749990000000002</v>
      </c>
      <c r="L13" s="6">
        <v>0</v>
      </c>
      <c r="M13" s="6"/>
      <c r="N13" s="6">
        <f t="shared" si="2"/>
        <v>4.2480220000000006</v>
      </c>
      <c r="O13" s="6">
        <v>1.459741</v>
      </c>
      <c r="P13" s="6">
        <v>2.112838</v>
      </c>
      <c r="Q13" s="6">
        <v>0.15953600000000001</v>
      </c>
      <c r="R13" s="6">
        <v>0.515907</v>
      </c>
      <c r="S13" s="6"/>
      <c r="T13" s="6">
        <v>68.467425000000006</v>
      </c>
      <c r="U13" s="6">
        <v>100</v>
      </c>
      <c r="V13" s="60">
        <v>6098.298573</v>
      </c>
    </row>
    <row r="14" spans="1:22">
      <c r="A14" s="20" t="s">
        <v>556</v>
      </c>
      <c r="B14" s="6">
        <v>57.796250000000001</v>
      </c>
      <c r="C14" s="6">
        <f t="shared" si="0"/>
        <v>56.429940999999999</v>
      </c>
      <c r="D14" s="6">
        <f t="shared" si="1"/>
        <v>55.343771000000004</v>
      </c>
      <c r="E14" s="6">
        <v>1.0861700000000001</v>
      </c>
      <c r="F14" s="6">
        <v>0</v>
      </c>
      <c r="G14" s="6">
        <v>39.004271000000003</v>
      </c>
      <c r="H14" s="6">
        <v>0.17957699999999999</v>
      </c>
      <c r="I14" s="6">
        <v>8.2817900000000009</v>
      </c>
      <c r="J14" s="6">
        <v>2.7200679999999999</v>
      </c>
      <c r="K14" s="6">
        <v>4.7995950000000001</v>
      </c>
      <c r="L14" s="6">
        <v>0.35847000000000001</v>
      </c>
      <c r="M14" s="6"/>
      <c r="N14" s="6">
        <f t="shared" si="2"/>
        <v>1.3663099999999999</v>
      </c>
      <c r="O14" s="6">
        <v>8.6193000000000006E-2</v>
      </c>
      <c r="P14" s="6">
        <v>0.93930999999999998</v>
      </c>
      <c r="Q14" s="6">
        <v>0.17843400000000001</v>
      </c>
      <c r="R14" s="6">
        <v>0.16237299999999999</v>
      </c>
      <c r="S14" s="6"/>
      <c r="T14" s="6">
        <v>42.203749999999999</v>
      </c>
      <c r="U14" s="6">
        <v>100</v>
      </c>
      <c r="V14" s="60">
        <v>6252.8218150000002</v>
      </c>
    </row>
    <row r="15" spans="1:22">
      <c r="A15" s="5" t="s">
        <v>172</v>
      </c>
      <c r="B15" s="6"/>
      <c r="C15" s="6"/>
      <c r="D15" s="6"/>
      <c r="E15" s="6"/>
      <c r="F15" s="6"/>
      <c r="G15" s="6"/>
      <c r="H15" s="6"/>
      <c r="I15" s="6"/>
      <c r="J15" s="6"/>
      <c r="K15" s="6"/>
      <c r="L15" s="6"/>
      <c r="M15" s="6"/>
      <c r="N15" s="6"/>
      <c r="O15" s="6"/>
      <c r="P15" s="6"/>
      <c r="Q15" s="6"/>
      <c r="R15" s="6"/>
      <c r="S15" s="6"/>
      <c r="T15" s="6"/>
      <c r="U15" s="6"/>
      <c r="V15" s="60"/>
    </row>
    <row r="16" spans="1:22">
      <c r="A16" s="20" t="s">
        <v>557</v>
      </c>
      <c r="B16" s="6">
        <v>15.18741</v>
      </c>
      <c r="C16" s="6">
        <f t="shared" si="0"/>
        <v>9.3160059999999998</v>
      </c>
      <c r="D16" s="6">
        <f t="shared" si="1"/>
        <v>9.177188000000001</v>
      </c>
      <c r="E16" s="6">
        <v>0.138818</v>
      </c>
      <c r="F16" s="6">
        <v>0</v>
      </c>
      <c r="G16" s="6">
        <v>1.5293859999999999</v>
      </c>
      <c r="H16" s="6">
        <v>0.48544799999999999</v>
      </c>
      <c r="I16" s="6">
        <v>2.0385650000000002</v>
      </c>
      <c r="J16" s="6">
        <v>0.93081000000000003</v>
      </c>
      <c r="K16" s="6">
        <v>3.4546459999999999</v>
      </c>
      <c r="L16" s="6">
        <v>0.73833300000000002</v>
      </c>
      <c r="M16" s="6"/>
      <c r="N16" s="6">
        <f t="shared" si="2"/>
        <v>5.8714039999999992</v>
      </c>
      <c r="O16" s="6">
        <v>3.281412</v>
      </c>
      <c r="P16" s="6">
        <v>0.86210900000000001</v>
      </c>
      <c r="Q16" s="6">
        <v>0.41596899999999998</v>
      </c>
      <c r="R16" s="6">
        <v>1.311914</v>
      </c>
      <c r="S16" s="6"/>
      <c r="T16" s="6">
        <v>84.81259</v>
      </c>
      <c r="U16" s="6">
        <v>100</v>
      </c>
      <c r="V16" s="60">
        <v>13219.692354999999</v>
      </c>
    </row>
    <row r="17" spans="1:22">
      <c r="A17" s="20" t="s">
        <v>14</v>
      </c>
      <c r="B17" s="6">
        <v>17.872236000000001</v>
      </c>
      <c r="C17" s="6">
        <f t="shared" ref="C17" si="3">SUM(E17:L17)</f>
        <v>16.628137000000002</v>
      </c>
      <c r="D17" s="6">
        <f t="shared" ref="D17" si="4">SUM(G17:L17)</f>
        <v>16.459289000000002</v>
      </c>
      <c r="E17" s="6">
        <v>0.168848</v>
      </c>
      <c r="F17" s="6">
        <v>0</v>
      </c>
      <c r="G17" s="6">
        <v>3.2860290000000001</v>
      </c>
      <c r="H17" s="6">
        <v>0.25941700000000001</v>
      </c>
      <c r="I17" s="6">
        <v>6.0749120000000003</v>
      </c>
      <c r="J17" s="6">
        <v>3.3676300000000001</v>
      </c>
      <c r="K17" s="6">
        <v>3.3883359999999998</v>
      </c>
      <c r="L17" s="6">
        <v>8.2964999999999997E-2</v>
      </c>
      <c r="M17" s="6"/>
      <c r="N17" s="6">
        <f t="shared" si="2"/>
        <v>1.221446</v>
      </c>
      <c r="O17" s="6">
        <v>1.026743</v>
      </c>
      <c r="P17" s="6">
        <v>6.9304000000000004E-2</v>
      </c>
      <c r="Q17" s="6">
        <v>7.7979000000000007E-2</v>
      </c>
      <c r="R17" s="6">
        <v>4.7419999999999997E-2</v>
      </c>
      <c r="S17" s="6"/>
      <c r="T17" s="6">
        <v>82.127763999999999</v>
      </c>
      <c r="U17" s="6">
        <v>100</v>
      </c>
      <c r="V17" s="60">
        <v>14218.716254999999</v>
      </c>
    </row>
    <row r="18" spans="1:22">
      <c r="A18" s="20" t="s">
        <v>134</v>
      </c>
      <c r="B18" s="6">
        <v>13.980392</v>
      </c>
      <c r="C18" s="6">
        <f t="shared" si="0"/>
        <v>8.4061510000000013</v>
      </c>
      <c r="D18" s="6">
        <f t="shared" si="1"/>
        <v>8.271172</v>
      </c>
      <c r="E18" s="6">
        <v>0.13497899999999999</v>
      </c>
      <c r="F18" s="6">
        <v>0</v>
      </c>
      <c r="G18" s="6">
        <v>5.6091150000000001</v>
      </c>
      <c r="H18" s="6">
        <v>6.8029000000000006E-2</v>
      </c>
      <c r="I18" s="6">
        <v>2.1601460000000001</v>
      </c>
      <c r="J18" s="6">
        <v>0.30389500000000003</v>
      </c>
      <c r="K18" s="6">
        <v>9.2406000000000002E-2</v>
      </c>
      <c r="L18" s="6">
        <v>3.7581000000000003E-2</v>
      </c>
      <c r="M18" s="6"/>
      <c r="N18" s="6">
        <f t="shared" si="2"/>
        <v>5.5742409999999998</v>
      </c>
      <c r="O18" s="6">
        <v>0.102731</v>
      </c>
      <c r="P18" s="6">
        <v>1.0656000000000001E-2</v>
      </c>
      <c r="Q18" s="6">
        <v>3.8818630000000001</v>
      </c>
      <c r="R18" s="6">
        <v>1.578991</v>
      </c>
      <c r="S18" s="6"/>
      <c r="T18" s="6">
        <v>86.019608000000005</v>
      </c>
      <c r="U18" s="6">
        <v>100</v>
      </c>
      <c r="V18" s="60">
        <v>9929.6876740000007</v>
      </c>
    </row>
    <row r="19" spans="1:22">
      <c r="A19" s="20" t="s">
        <v>541</v>
      </c>
      <c r="B19" s="6">
        <v>19.257591000000001</v>
      </c>
      <c r="C19" s="6">
        <f t="shared" si="0"/>
        <v>12.924845000000001</v>
      </c>
      <c r="D19" s="6">
        <f t="shared" si="1"/>
        <v>12.595976</v>
      </c>
      <c r="E19" s="6">
        <v>0.32319999999999999</v>
      </c>
      <c r="F19" s="6">
        <v>5.6690000000000004E-3</v>
      </c>
      <c r="G19" s="6">
        <v>2.3099699999999999</v>
      </c>
      <c r="H19" s="6">
        <v>1.0444580000000001</v>
      </c>
      <c r="I19" s="6">
        <v>3.1057519999999998</v>
      </c>
      <c r="J19" s="6">
        <v>0.36684</v>
      </c>
      <c r="K19" s="6">
        <v>5.1256589999999997</v>
      </c>
      <c r="L19" s="6">
        <v>0.64329700000000001</v>
      </c>
      <c r="M19" s="6"/>
      <c r="N19" s="6">
        <f t="shared" si="2"/>
        <v>6.3327439999999999</v>
      </c>
      <c r="O19" s="6">
        <v>2.4437310000000001</v>
      </c>
      <c r="P19" s="6">
        <v>2.6930420000000002</v>
      </c>
      <c r="Q19" s="6">
        <v>0.40415299999999998</v>
      </c>
      <c r="R19" s="6">
        <v>0.79181800000000002</v>
      </c>
      <c r="S19" s="6"/>
      <c r="T19" s="6">
        <v>80.742408999999995</v>
      </c>
      <c r="U19" s="6">
        <v>100</v>
      </c>
      <c r="V19" s="60">
        <v>30507.551239</v>
      </c>
    </row>
    <row r="20" spans="1:22">
      <c r="A20" s="20" t="s">
        <v>558</v>
      </c>
      <c r="B20" s="6">
        <v>13.365940999999999</v>
      </c>
      <c r="C20" s="6">
        <f t="shared" si="0"/>
        <v>12.164617</v>
      </c>
      <c r="D20" s="6">
        <f t="shared" si="1"/>
        <v>11.933479999999999</v>
      </c>
      <c r="E20" s="6">
        <v>0.22678599999999999</v>
      </c>
      <c r="F20" s="6">
        <v>4.3509999999999998E-3</v>
      </c>
      <c r="G20" s="6">
        <v>4.0601849999999997</v>
      </c>
      <c r="H20" s="6">
        <v>0.60093600000000003</v>
      </c>
      <c r="I20" s="6">
        <v>5.2190589999999997</v>
      </c>
      <c r="J20" s="6">
        <v>1.189217</v>
      </c>
      <c r="K20" s="6">
        <v>0.82890799999999998</v>
      </c>
      <c r="L20" s="6">
        <v>3.5174999999999998E-2</v>
      </c>
      <c r="M20" s="6"/>
      <c r="N20" s="6">
        <f t="shared" si="2"/>
        <v>1.2013240000000001</v>
      </c>
      <c r="O20" s="6">
        <v>0.34703200000000001</v>
      </c>
      <c r="P20" s="6">
        <v>0.211119</v>
      </c>
      <c r="Q20" s="6">
        <v>0.15786700000000001</v>
      </c>
      <c r="R20" s="6">
        <v>0.48530600000000002</v>
      </c>
      <c r="S20" s="6"/>
      <c r="T20" s="6">
        <v>86.634058999999993</v>
      </c>
      <c r="U20" s="6">
        <v>100</v>
      </c>
      <c r="V20" s="60">
        <v>10675.218516999999</v>
      </c>
    </row>
    <row r="21" spans="1:22">
      <c r="A21" s="28" t="s">
        <v>173</v>
      </c>
      <c r="B21" s="6"/>
      <c r="C21" s="6"/>
      <c r="D21" s="6"/>
      <c r="E21" s="6"/>
      <c r="F21" s="6"/>
      <c r="G21" s="6"/>
      <c r="H21" s="6"/>
      <c r="I21" s="6"/>
      <c r="J21" s="6"/>
      <c r="K21" s="6"/>
      <c r="L21" s="6"/>
      <c r="M21" s="6"/>
      <c r="N21" s="6"/>
      <c r="O21" s="6"/>
      <c r="P21" s="6"/>
      <c r="Q21" s="6"/>
      <c r="R21" s="6"/>
      <c r="S21" s="6"/>
      <c r="T21" s="6"/>
      <c r="U21" s="6"/>
      <c r="V21" s="60"/>
    </row>
    <row r="22" spans="1:22">
      <c r="A22" s="20" t="s">
        <v>135</v>
      </c>
      <c r="B22" s="6">
        <v>54.887048</v>
      </c>
      <c r="C22" s="6">
        <f t="shared" si="0"/>
        <v>26.442166</v>
      </c>
      <c r="D22" s="6">
        <f t="shared" si="1"/>
        <v>26.200471</v>
      </c>
      <c r="E22" s="6">
        <v>0.24169499999999999</v>
      </c>
      <c r="F22" s="6">
        <v>0</v>
      </c>
      <c r="G22" s="6">
        <v>1.5145949999999999</v>
      </c>
      <c r="H22" s="6">
        <v>9.5768880000000003</v>
      </c>
      <c r="I22" s="6">
        <v>0</v>
      </c>
      <c r="J22" s="6">
        <v>0</v>
      </c>
      <c r="K22" s="6">
        <v>14.570933</v>
      </c>
      <c r="L22" s="6">
        <v>0.53805499999999995</v>
      </c>
      <c r="M22" s="6"/>
      <c r="N22" s="6">
        <f t="shared" si="2"/>
        <v>28.444880999999999</v>
      </c>
      <c r="O22" s="6">
        <v>2.4272710000000002</v>
      </c>
      <c r="P22" s="6">
        <v>24.459544999999999</v>
      </c>
      <c r="Q22" s="6">
        <v>0.79142800000000002</v>
      </c>
      <c r="R22" s="6">
        <v>0.76663700000000001</v>
      </c>
      <c r="S22" s="6"/>
      <c r="T22" s="6">
        <v>45.112952</v>
      </c>
      <c r="U22" s="6">
        <v>100</v>
      </c>
      <c r="V22" s="60">
        <v>3625.6376019999998</v>
      </c>
    </row>
    <row r="23" spans="1:22">
      <c r="A23" s="20" t="s">
        <v>8</v>
      </c>
      <c r="B23" s="6">
        <v>51.131388999999999</v>
      </c>
      <c r="C23" s="6">
        <f t="shared" si="0"/>
        <v>13.162520999999998</v>
      </c>
      <c r="D23" s="6">
        <f t="shared" si="1"/>
        <v>12.754751999999998</v>
      </c>
      <c r="E23" s="6">
        <v>0.40776899999999999</v>
      </c>
      <c r="F23" s="6">
        <v>0</v>
      </c>
      <c r="G23" s="6">
        <v>1.142126</v>
      </c>
      <c r="H23" s="6">
        <v>9.1695469999999997</v>
      </c>
      <c r="I23" s="6">
        <v>1.8384000000000001E-2</v>
      </c>
      <c r="J23" s="6">
        <v>0</v>
      </c>
      <c r="K23" s="6">
        <v>2.2101929999999999</v>
      </c>
      <c r="L23" s="6">
        <v>0.214502</v>
      </c>
      <c r="M23" s="6"/>
      <c r="N23" s="6">
        <f t="shared" si="2"/>
        <v>37.968868999999998</v>
      </c>
      <c r="O23" s="6">
        <v>4.0283939999999996</v>
      </c>
      <c r="P23" s="6">
        <v>32.501469999999998</v>
      </c>
      <c r="Q23" s="6">
        <v>1.1251340000000001</v>
      </c>
      <c r="R23" s="6">
        <v>0.31387100000000001</v>
      </c>
      <c r="S23" s="6"/>
      <c r="T23" s="6">
        <v>48.868611000000001</v>
      </c>
      <c r="U23" s="6">
        <v>100</v>
      </c>
      <c r="V23" s="60">
        <v>5268.6877629999999</v>
      </c>
    </row>
    <row r="24" spans="1:22">
      <c r="A24" s="20" t="s">
        <v>23</v>
      </c>
      <c r="B24" s="6">
        <v>60.287998999999999</v>
      </c>
      <c r="C24" s="6">
        <f t="shared" si="0"/>
        <v>57.604052999999993</v>
      </c>
      <c r="D24" s="6">
        <f t="shared" si="1"/>
        <v>56.587816999999994</v>
      </c>
      <c r="E24" s="6">
        <v>1.0162359999999999</v>
      </c>
      <c r="F24" s="6">
        <v>0</v>
      </c>
      <c r="G24" s="6">
        <v>11.895604000000001</v>
      </c>
      <c r="H24" s="6">
        <v>36.092655000000001</v>
      </c>
      <c r="I24" s="6">
        <v>7.4053579999999997</v>
      </c>
      <c r="J24" s="6">
        <v>0.45601000000000003</v>
      </c>
      <c r="K24" s="6">
        <v>0.72506899999999996</v>
      </c>
      <c r="L24" s="6">
        <v>1.3121000000000001E-2</v>
      </c>
      <c r="M24" s="6"/>
      <c r="N24" s="6">
        <f t="shared" si="2"/>
        <v>2.6839460000000002</v>
      </c>
      <c r="O24" s="6">
        <v>0.44993300000000003</v>
      </c>
      <c r="P24" s="6">
        <v>0.23330699999999999</v>
      </c>
      <c r="Q24" s="6">
        <v>0</v>
      </c>
      <c r="R24" s="6">
        <v>2.0007060000000001</v>
      </c>
      <c r="S24" s="6"/>
      <c r="T24" s="6">
        <v>39.712001000000001</v>
      </c>
      <c r="U24" s="6">
        <v>100</v>
      </c>
      <c r="V24" s="60">
        <v>15396.257234999999</v>
      </c>
    </row>
    <row r="25" spans="1:22">
      <c r="A25" s="20" t="s">
        <v>136</v>
      </c>
      <c r="B25" s="6">
        <v>61.174107999999997</v>
      </c>
      <c r="C25" s="6">
        <f t="shared" si="0"/>
        <v>40.986274999999999</v>
      </c>
      <c r="D25" s="6">
        <f t="shared" si="1"/>
        <v>38.772510000000004</v>
      </c>
      <c r="E25" s="6">
        <v>2.213765</v>
      </c>
      <c r="F25" s="6">
        <v>0</v>
      </c>
      <c r="G25" s="6">
        <v>8.1179790000000001</v>
      </c>
      <c r="H25" s="6">
        <v>21.299192000000001</v>
      </c>
      <c r="I25" s="6">
        <v>0.93374500000000005</v>
      </c>
      <c r="J25" s="6">
        <v>0.32591799999999999</v>
      </c>
      <c r="K25" s="6">
        <v>7.8859149999999998</v>
      </c>
      <c r="L25" s="6">
        <v>0.209761</v>
      </c>
      <c r="M25" s="6"/>
      <c r="N25" s="6">
        <f t="shared" si="2"/>
        <v>20.187833999999999</v>
      </c>
      <c r="O25" s="6">
        <v>3.5347339999999998</v>
      </c>
      <c r="P25" s="6">
        <v>14.335379</v>
      </c>
      <c r="Q25" s="6">
        <v>1.3256699999999999</v>
      </c>
      <c r="R25" s="6">
        <v>0.99205100000000002</v>
      </c>
      <c r="S25" s="6"/>
      <c r="T25" s="6">
        <v>38.825892000000003</v>
      </c>
      <c r="U25" s="6">
        <v>100</v>
      </c>
      <c r="V25" s="60">
        <v>10801.068098</v>
      </c>
    </row>
    <row r="26" spans="1:22">
      <c r="A26" s="20" t="s">
        <v>559</v>
      </c>
      <c r="B26" s="6">
        <v>62.987749999999998</v>
      </c>
      <c r="C26" s="6">
        <f t="shared" si="0"/>
        <v>51.970845000000004</v>
      </c>
      <c r="D26" s="6">
        <f t="shared" si="1"/>
        <v>49.227635000000006</v>
      </c>
      <c r="E26" s="6">
        <v>2.7432099999999999</v>
      </c>
      <c r="F26" s="6">
        <v>0</v>
      </c>
      <c r="G26" s="6">
        <v>40.070196000000003</v>
      </c>
      <c r="H26" s="6">
        <v>5.3658780000000004</v>
      </c>
      <c r="I26" s="6">
        <v>2.1430539999999998</v>
      </c>
      <c r="J26" s="6">
        <v>0</v>
      </c>
      <c r="K26" s="6">
        <v>1.5056929999999999</v>
      </c>
      <c r="L26" s="6">
        <v>0.142814</v>
      </c>
      <c r="M26" s="6"/>
      <c r="N26" s="6">
        <f t="shared" si="2"/>
        <v>11.016904</v>
      </c>
      <c r="O26" s="6">
        <v>3.7541709999999999</v>
      </c>
      <c r="P26" s="6">
        <v>4.3819650000000001</v>
      </c>
      <c r="Q26" s="6">
        <v>2.804913</v>
      </c>
      <c r="R26" s="6">
        <v>7.5855000000000006E-2</v>
      </c>
      <c r="S26" s="6"/>
      <c r="T26" s="6">
        <v>37.012250000000002</v>
      </c>
      <c r="U26" s="6">
        <v>100</v>
      </c>
      <c r="V26" s="60">
        <v>8781.6319729999996</v>
      </c>
    </row>
    <row r="27" spans="1:22">
      <c r="A27" s="20" t="s">
        <v>46</v>
      </c>
      <c r="B27" s="6">
        <v>72.220297000000002</v>
      </c>
      <c r="C27" s="6">
        <f t="shared" si="0"/>
        <v>43.160818000000006</v>
      </c>
      <c r="D27" s="6">
        <f t="shared" si="1"/>
        <v>37.341369</v>
      </c>
      <c r="E27" s="6">
        <v>5.7304440000000003</v>
      </c>
      <c r="F27" s="6">
        <v>8.9005000000000001E-2</v>
      </c>
      <c r="G27" s="6">
        <v>4.9874640000000001</v>
      </c>
      <c r="H27" s="6">
        <v>21.002718999999999</v>
      </c>
      <c r="I27" s="6">
        <v>0.36575400000000002</v>
      </c>
      <c r="J27" s="6">
        <v>0</v>
      </c>
      <c r="K27" s="6">
        <v>10.292092999999999</v>
      </c>
      <c r="L27" s="6">
        <v>0.69333900000000004</v>
      </c>
      <c r="M27" s="6"/>
      <c r="N27" s="6">
        <f t="shared" si="2"/>
        <v>29.059479000000003</v>
      </c>
      <c r="O27" s="6">
        <v>1.0656239999999999</v>
      </c>
      <c r="P27" s="6">
        <v>26.980388000000001</v>
      </c>
      <c r="Q27" s="6">
        <v>0.65994900000000001</v>
      </c>
      <c r="R27" s="6">
        <v>0.353518</v>
      </c>
      <c r="S27" s="6"/>
      <c r="T27" s="6">
        <v>27.779703000000001</v>
      </c>
      <c r="U27" s="6">
        <v>100</v>
      </c>
      <c r="V27" s="60">
        <v>3902.1556730000002</v>
      </c>
    </row>
    <row r="28" spans="1:22">
      <c r="A28" s="5" t="s">
        <v>174</v>
      </c>
      <c r="B28" s="6"/>
      <c r="C28" s="6"/>
      <c r="D28" s="6"/>
      <c r="E28" s="6"/>
      <c r="F28" s="6"/>
      <c r="G28" s="6"/>
      <c r="H28" s="6"/>
      <c r="I28" s="6"/>
      <c r="J28" s="6"/>
      <c r="K28" s="6"/>
      <c r="L28" s="6"/>
      <c r="M28" s="6"/>
      <c r="N28" s="6"/>
      <c r="O28" s="6"/>
      <c r="P28" s="6"/>
      <c r="Q28" s="6"/>
      <c r="R28" s="6"/>
      <c r="S28" s="6"/>
      <c r="T28" s="6"/>
      <c r="U28" s="6"/>
      <c r="V28" s="60"/>
    </row>
    <row r="29" spans="1:22">
      <c r="A29" s="20" t="s">
        <v>29</v>
      </c>
      <c r="B29" s="6">
        <v>64.944396999999995</v>
      </c>
      <c r="C29" s="6">
        <f t="shared" si="0"/>
        <v>53.454264000000002</v>
      </c>
      <c r="D29" s="6">
        <f t="shared" si="1"/>
        <v>50.938075999999995</v>
      </c>
      <c r="E29" s="6">
        <v>2.5161880000000001</v>
      </c>
      <c r="F29" s="6">
        <v>0</v>
      </c>
      <c r="G29" s="6">
        <v>2.998138</v>
      </c>
      <c r="H29" s="6">
        <v>39.936326999999999</v>
      </c>
      <c r="I29" s="6">
        <v>0.57546299999999995</v>
      </c>
      <c r="J29" s="6">
        <v>0</v>
      </c>
      <c r="K29" s="6">
        <v>5.551628</v>
      </c>
      <c r="L29" s="6">
        <v>1.87652</v>
      </c>
      <c r="M29" s="6"/>
      <c r="N29" s="6">
        <f t="shared" si="2"/>
        <v>11.490133</v>
      </c>
      <c r="O29" s="6">
        <v>4.5722620000000003</v>
      </c>
      <c r="P29" s="6">
        <v>2.8628939999999998</v>
      </c>
      <c r="Q29" s="6">
        <v>0</v>
      </c>
      <c r="R29" s="6">
        <v>4.0549770000000001</v>
      </c>
      <c r="S29" s="6"/>
      <c r="T29" s="6">
        <v>35.055602999999998</v>
      </c>
      <c r="U29" s="6">
        <v>100</v>
      </c>
      <c r="V29" s="60">
        <v>3416.4906700000001</v>
      </c>
    </row>
    <row r="30" spans="1:22">
      <c r="A30" s="20" t="s">
        <v>179</v>
      </c>
      <c r="B30" s="6">
        <v>36.238343999999998</v>
      </c>
      <c r="C30" s="6">
        <f t="shared" si="0"/>
        <v>33.401766000000002</v>
      </c>
      <c r="D30" s="6">
        <f t="shared" si="1"/>
        <v>31.828861999999997</v>
      </c>
      <c r="E30" s="6">
        <v>1.5729040000000001</v>
      </c>
      <c r="F30" s="6">
        <v>0</v>
      </c>
      <c r="G30" s="6">
        <v>1.6143130000000001</v>
      </c>
      <c r="H30" s="6">
        <v>21.600391999999999</v>
      </c>
      <c r="I30" s="6">
        <v>0.48370999999999997</v>
      </c>
      <c r="J30" s="6">
        <v>0</v>
      </c>
      <c r="K30" s="6">
        <v>8.0407860000000007</v>
      </c>
      <c r="L30" s="6">
        <v>8.9661000000000005E-2</v>
      </c>
      <c r="M30" s="6"/>
      <c r="N30" s="6">
        <f t="shared" si="2"/>
        <v>2.8365779999999998</v>
      </c>
      <c r="O30" s="6">
        <v>0.24010500000000001</v>
      </c>
      <c r="P30" s="6">
        <v>2.3349319999999998</v>
      </c>
      <c r="Q30" s="6">
        <v>0.21121699999999999</v>
      </c>
      <c r="R30" s="6">
        <v>5.0324000000000001E-2</v>
      </c>
      <c r="S30" s="6"/>
      <c r="T30" s="6">
        <v>63.761656000000002</v>
      </c>
      <c r="U30" s="6">
        <v>100</v>
      </c>
      <c r="V30" s="60">
        <v>5443.0178230000001</v>
      </c>
    </row>
    <row r="31" spans="1:22">
      <c r="A31" s="20" t="s">
        <v>33</v>
      </c>
      <c r="B31" s="6">
        <v>66.784311000000002</v>
      </c>
      <c r="C31" s="6">
        <f t="shared" si="0"/>
        <v>42.381418000000004</v>
      </c>
      <c r="D31" s="6">
        <f t="shared" si="1"/>
        <v>37.949632999999999</v>
      </c>
      <c r="E31" s="6">
        <v>4.4032229999999997</v>
      </c>
      <c r="F31" s="6">
        <v>2.8562000000000001E-2</v>
      </c>
      <c r="G31" s="6">
        <v>3.708809</v>
      </c>
      <c r="H31" s="6">
        <v>23.660252</v>
      </c>
      <c r="I31" s="6">
        <v>9.5098000000000002E-2</v>
      </c>
      <c r="J31" s="6">
        <v>0</v>
      </c>
      <c r="K31" s="6">
        <v>8.9157960000000003</v>
      </c>
      <c r="L31" s="6">
        <v>1.5696779999999999</v>
      </c>
      <c r="M31" s="6"/>
      <c r="N31" s="6">
        <f t="shared" si="2"/>
        <v>24.402893999999996</v>
      </c>
      <c r="O31" s="6">
        <v>3.4269059999999998</v>
      </c>
      <c r="P31" s="6">
        <v>18.938759999999998</v>
      </c>
      <c r="Q31" s="6">
        <v>1.1572800000000001</v>
      </c>
      <c r="R31" s="6">
        <v>0.87994799999999995</v>
      </c>
      <c r="S31" s="6"/>
      <c r="T31" s="6">
        <v>33.215688999999998</v>
      </c>
      <c r="U31" s="6">
        <v>100</v>
      </c>
      <c r="V31" s="60">
        <v>5442.2463729999999</v>
      </c>
    </row>
    <row r="32" spans="1:22">
      <c r="A32" s="20" t="s">
        <v>43</v>
      </c>
      <c r="B32" s="6">
        <v>27.924226999999998</v>
      </c>
      <c r="C32" s="6">
        <f t="shared" si="0"/>
        <v>25.746369000000001</v>
      </c>
      <c r="D32" s="6">
        <f t="shared" si="1"/>
        <v>25.156697999999999</v>
      </c>
      <c r="E32" s="6">
        <v>0.58967099999999995</v>
      </c>
      <c r="F32" s="6">
        <v>0</v>
      </c>
      <c r="G32" s="6">
        <v>2.2983799999999999</v>
      </c>
      <c r="H32" s="6">
        <v>18.545245999999999</v>
      </c>
      <c r="I32" s="6">
        <v>1.9785410000000001</v>
      </c>
      <c r="J32" s="6">
        <v>4.7177999999999998E-2</v>
      </c>
      <c r="K32" s="6">
        <v>2.2466390000000001</v>
      </c>
      <c r="L32" s="6">
        <v>4.0714E-2</v>
      </c>
      <c r="M32" s="6"/>
      <c r="N32" s="6">
        <f t="shared" si="2"/>
        <v>2.1778599999999999</v>
      </c>
      <c r="O32" s="6">
        <v>0.119572</v>
      </c>
      <c r="P32" s="6">
        <v>1.9217949999999999</v>
      </c>
      <c r="Q32" s="6">
        <v>9.5274999999999999E-2</v>
      </c>
      <c r="R32" s="6">
        <v>4.1217999999999998E-2</v>
      </c>
      <c r="S32" s="6"/>
      <c r="T32" s="6">
        <v>72.075772999999998</v>
      </c>
      <c r="U32" s="6">
        <v>100</v>
      </c>
      <c r="V32" s="60">
        <v>6504.043952</v>
      </c>
    </row>
    <row r="33" spans="1:22">
      <c r="A33" s="20" t="s">
        <v>48</v>
      </c>
      <c r="B33" s="6">
        <v>68.972059999999999</v>
      </c>
      <c r="C33" s="6">
        <f t="shared" si="0"/>
        <v>51.613159999999993</v>
      </c>
      <c r="D33" s="6">
        <f t="shared" si="1"/>
        <v>51.022021999999993</v>
      </c>
      <c r="E33" s="6">
        <v>0.59113800000000005</v>
      </c>
      <c r="F33" s="6">
        <v>0</v>
      </c>
      <c r="G33" s="6">
        <v>5.0537320000000001</v>
      </c>
      <c r="H33" s="6">
        <v>16.37726</v>
      </c>
      <c r="I33" s="6">
        <v>2.8989000000000001E-2</v>
      </c>
      <c r="J33" s="6">
        <v>0</v>
      </c>
      <c r="K33" s="6">
        <v>28.681867</v>
      </c>
      <c r="L33" s="6">
        <v>0.88017400000000001</v>
      </c>
      <c r="M33" s="6"/>
      <c r="N33" s="6">
        <f t="shared" si="2"/>
        <v>17.358900999999999</v>
      </c>
      <c r="O33" s="6">
        <v>6.5931129999999998</v>
      </c>
      <c r="P33" s="6">
        <v>9.3265809999999991</v>
      </c>
      <c r="Q33" s="6">
        <v>0</v>
      </c>
      <c r="R33" s="6">
        <v>1.4392069999999999</v>
      </c>
      <c r="S33" s="6"/>
      <c r="T33" s="6">
        <v>31.027940000000001</v>
      </c>
      <c r="U33" s="6">
        <v>100</v>
      </c>
      <c r="V33" s="60">
        <v>4946.9889869999997</v>
      </c>
    </row>
    <row r="34" spans="1:22">
      <c r="A34" s="5" t="s">
        <v>175</v>
      </c>
      <c r="B34" s="6"/>
      <c r="C34" s="6"/>
      <c r="D34" s="6"/>
      <c r="E34" s="6"/>
      <c r="F34" s="6"/>
      <c r="G34" s="6"/>
      <c r="H34" s="6"/>
      <c r="I34" s="6"/>
      <c r="J34" s="6"/>
      <c r="K34" s="6"/>
      <c r="L34" s="6"/>
      <c r="M34" s="6"/>
      <c r="N34" s="6"/>
      <c r="O34" s="6"/>
      <c r="P34" s="6"/>
      <c r="Q34" s="6"/>
      <c r="R34" s="6"/>
      <c r="S34" s="6"/>
      <c r="T34" s="6"/>
      <c r="U34" s="6"/>
      <c r="V34" s="60"/>
    </row>
    <row r="35" spans="1:22">
      <c r="A35" s="20" t="s">
        <v>10</v>
      </c>
      <c r="B35" s="6">
        <v>61.212674999999997</v>
      </c>
      <c r="C35" s="6">
        <f t="shared" si="0"/>
        <v>52.051299999999998</v>
      </c>
      <c r="D35" s="6">
        <f t="shared" si="1"/>
        <v>45.843646</v>
      </c>
      <c r="E35" s="6">
        <v>4.9616009999999999</v>
      </c>
      <c r="F35" s="6">
        <v>1.2460530000000001</v>
      </c>
      <c r="G35" s="6">
        <v>27.239315000000001</v>
      </c>
      <c r="H35" s="6">
        <v>0.73258000000000001</v>
      </c>
      <c r="I35" s="6">
        <v>11.200421</v>
      </c>
      <c r="J35" s="6">
        <v>1.135659</v>
      </c>
      <c r="K35" s="6">
        <v>5.5356709999999998</v>
      </c>
      <c r="L35" s="6">
        <v>0</v>
      </c>
      <c r="M35" s="6"/>
      <c r="N35" s="6">
        <f t="shared" si="2"/>
        <v>9.1613759999999989</v>
      </c>
      <c r="O35" s="6">
        <v>6.9234619999999998</v>
      </c>
      <c r="P35" s="6">
        <v>1.8578460000000001</v>
      </c>
      <c r="Q35" s="6">
        <v>0</v>
      </c>
      <c r="R35" s="6">
        <v>0.38006800000000002</v>
      </c>
      <c r="S35" s="6"/>
      <c r="T35" s="6">
        <v>38.787325000000003</v>
      </c>
      <c r="U35" s="6">
        <v>100</v>
      </c>
      <c r="V35" s="60">
        <v>16635.285961000001</v>
      </c>
    </row>
    <row r="36" spans="1:22">
      <c r="A36" s="20" t="s">
        <v>560</v>
      </c>
      <c r="B36" s="6">
        <v>56.331189999999999</v>
      </c>
      <c r="C36" s="6">
        <f t="shared" si="0"/>
        <v>48.533587999999995</v>
      </c>
      <c r="D36" s="6">
        <f t="shared" si="1"/>
        <v>10.196926000000001</v>
      </c>
      <c r="E36" s="6">
        <v>37.306593999999997</v>
      </c>
      <c r="F36" s="6">
        <v>1.030068</v>
      </c>
      <c r="G36" s="6">
        <v>3.0795870000000001</v>
      </c>
      <c r="H36" s="6">
        <v>1.7343789999999999</v>
      </c>
      <c r="I36" s="6">
        <v>0.100406</v>
      </c>
      <c r="J36" s="6">
        <v>1E-4</v>
      </c>
      <c r="K36" s="6">
        <v>5.2407519999999996</v>
      </c>
      <c r="L36" s="6">
        <v>4.1702000000000003E-2</v>
      </c>
      <c r="M36" s="6"/>
      <c r="N36" s="6">
        <f t="shared" si="2"/>
        <v>7.7976000000000001</v>
      </c>
      <c r="O36" s="6">
        <v>4.9377079999999998</v>
      </c>
      <c r="P36" s="6">
        <v>2.5186630000000001</v>
      </c>
      <c r="Q36" s="6">
        <v>0</v>
      </c>
      <c r="R36" s="6">
        <v>0.341229</v>
      </c>
      <c r="S36" s="6"/>
      <c r="T36" s="6">
        <v>43.668810000000001</v>
      </c>
      <c r="U36" s="6">
        <v>100</v>
      </c>
      <c r="V36" s="60">
        <v>93088.978113000005</v>
      </c>
    </row>
    <row r="37" spans="1:22">
      <c r="A37" s="20" t="s">
        <v>32</v>
      </c>
      <c r="B37" s="6">
        <v>34.734236000000003</v>
      </c>
      <c r="C37" s="6">
        <f t="shared" si="0"/>
        <v>26.974949000000002</v>
      </c>
      <c r="D37" s="6">
        <f t="shared" si="1"/>
        <v>16.449216</v>
      </c>
      <c r="E37" s="6">
        <v>10.057119</v>
      </c>
      <c r="F37" s="6">
        <v>0.46861399999999998</v>
      </c>
      <c r="G37" s="6">
        <v>4.6421130000000002</v>
      </c>
      <c r="H37" s="6">
        <v>0.83020700000000003</v>
      </c>
      <c r="I37" s="6">
        <v>1.216092</v>
      </c>
      <c r="J37" s="6">
        <v>0.470412</v>
      </c>
      <c r="K37" s="6">
        <v>9.2903920000000006</v>
      </c>
      <c r="L37" s="6">
        <v>0</v>
      </c>
      <c r="M37" s="6"/>
      <c r="N37" s="6">
        <f t="shared" si="2"/>
        <v>7.7592869999999996</v>
      </c>
      <c r="O37" s="6">
        <v>3.4362569999999999</v>
      </c>
      <c r="P37" s="6">
        <v>4.230753</v>
      </c>
      <c r="Q37" s="6">
        <v>0</v>
      </c>
      <c r="R37" s="6">
        <v>9.2276999999999998E-2</v>
      </c>
      <c r="S37" s="6"/>
      <c r="T37" s="6">
        <v>65.265764000000004</v>
      </c>
      <c r="U37" s="6">
        <v>100</v>
      </c>
      <c r="V37" s="60">
        <v>6500.1808780000001</v>
      </c>
    </row>
    <row r="38" spans="1:22">
      <c r="A38" s="20" t="s">
        <v>37</v>
      </c>
      <c r="B38" s="6">
        <v>49.692816000000001</v>
      </c>
      <c r="C38" s="6">
        <f t="shared" si="0"/>
        <v>43.152560000000001</v>
      </c>
      <c r="D38" s="6">
        <f t="shared" si="1"/>
        <v>20.143831999999996</v>
      </c>
      <c r="E38" s="6">
        <v>15.177454000000001</v>
      </c>
      <c r="F38" s="6">
        <v>7.8312739999999996</v>
      </c>
      <c r="G38" s="6">
        <v>4.1416259999999996</v>
      </c>
      <c r="H38" s="6">
        <v>1.293369</v>
      </c>
      <c r="I38" s="6">
        <v>9.1730870000000007</v>
      </c>
      <c r="J38" s="6">
        <v>1.181548</v>
      </c>
      <c r="K38" s="6">
        <v>4.3402479999999999</v>
      </c>
      <c r="L38" s="6">
        <v>1.3953999999999999E-2</v>
      </c>
      <c r="M38" s="6"/>
      <c r="N38" s="6">
        <f t="shared" si="2"/>
        <v>6.5402560000000003</v>
      </c>
      <c r="O38" s="6">
        <v>1.1476919999999999</v>
      </c>
      <c r="P38" s="6">
        <v>5.352309</v>
      </c>
      <c r="Q38" s="6">
        <v>0</v>
      </c>
      <c r="R38" s="6">
        <v>4.0254999999999999E-2</v>
      </c>
      <c r="S38" s="6"/>
      <c r="T38" s="6">
        <v>50.307183999999999</v>
      </c>
      <c r="U38" s="6">
        <v>100</v>
      </c>
      <c r="V38" s="60">
        <v>9607.6663420000004</v>
      </c>
    </row>
    <row r="39" spans="1:22">
      <c r="A39" s="20" t="s">
        <v>585</v>
      </c>
      <c r="B39" s="6">
        <v>35.409255000000002</v>
      </c>
      <c r="C39" s="6">
        <f t="shared" si="0"/>
        <v>24.563903</v>
      </c>
      <c r="D39" s="6">
        <f t="shared" si="1"/>
        <v>15.658592000000001</v>
      </c>
      <c r="E39" s="6">
        <v>8.6546760000000003</v>
      </c>
      <c r="F39" s="6">
        <v>0.250635</v>
      </c>
      <c r="G39" s="6">
        <v>1.5769310000000001</v>
      </c>
      <c r="H39" s="6">
        <v>2.3130120000000001</v>
      </c>
      <c r="I39" s="6">
        <v>2.7557670000000001</v>
      </c>
      <c r="J39" s="6">
        <v>6.3658999999999993E-2</v>
      </c>
      <c r="K39" s="6">
        <v>8.8099139999999991</v>
      </c>
      <c r="L39" s="6">
        <v>0.13930899999999999</v>
      </c>
      <c r="M39" s="6"/>
      <c r="N39" s="6">
        <f t="shared" si="2"/>
        <v>10.845352</v>
      </c>
      <c r="O39" s="6">
        <v>0.66092300000000004</v>
      </c>
      <c r="P39" s="6">
        <v>8.5297719999999995</v>
      </c>
      <c r="Q39" s="6">
        <v>1.535674</v>
      </c>
      <c r="R39" s="6">
        <v>0.11898300000000001</v>
      </c>
      <c r="S39" s="6"/>
      <c r="T39" s="6">
        <v>64.590744999999998</v>
      </c>
      <c r="U39" s="6">
        <v>100</v>
      </c>
      <c r="V39" s="60">
        <v>12936.750427999999</v>
      </c>
    </row>
    <row r="40" spans="1:22">
      <c r="A40" s="5" t="s">
        <v>176</v>
      </c>
      <c r="B40" s="6"/>
      <c r="C40" s="6"/>
      <c r="D40" s="6"/>
      <c r="E40" s="6"/>
      <c r="F40" s="6"/>
      <c r="G40" s="6"/>
      <c r="H40" s="6"/>
      <c r="I40" s="6"/>
      <c r="J40" s="6"/>
      <c r="K40" s="6"/>
      <c r="L40" s="6"/>
      <c r="M40" s="6"/>
      <c r="N40" s="6"/>
      <c r="O40" s="6"/>
      <c r="P40" s="6"/>
      <c r="Q40" s="6"/>
      <c r="R40" s="6"/>
      <c r="S40" s="6"/>
      <c r="T40" s="6"/>
      <c r="U40" s="6"/>
      <c r="V40" s="60"/>
    </row>
    <row r="41" spans="1:22">
      <c r="A41" s="20" t="s">
        <v>18</v>
      </c>
      <c r="B41" s="6">
        <v>50.539507</v>
      </c>
      <c r="C41" s="6">
        <f t="shared" si="0"/>
        <v>34.872408</v>
      </c>
      <c r="D41" s="6">
        <f t="shared" si="1"/>
        <v>32.424627999999998</v>
      </c>
      <c r="E41" s="6">
        <v>2.3993199999999999</v>
      </c>
      <c r="F41" s="6">
        <v>4.8460000000000003E-2</v>
      </c>
      <c r="G41" s="6">
        <v>15.375681</v>
      </c>
      <c r="H41" s="6">
        <v>3.0697519999999998</v>
      </c>
      <c r="I41" s="6">
        <v>10.431322</v>
      </c>
      <c r="J41" s="6">
        <v>0.44442700000000002</v>
      </c>
      <c r="K41" s="6">
        <v>2.714877</v>
      </c>
      <c r="L41" s="6">
        <v>0.388569</v>
      </c>
      <c r="M41" s="6"/>
      <c r="N41" s="6">
        <f t="shared" si="2"/>
        <v>15.667097999999999</v>
      </c>
      <c r="O41" s="6">
        <v>3.8982600000000001</v>
      </c>
      <c r="P41" s="6">
        <v>11.704416999999999</v>
      </c>
      <c r="Q41" s="6">
        <v>8.9599999999999999E-4</v>
      </c>
      <c r="R41" s="6">
        <v>6.3524999999999998E-2</v>
      </c>
      <c r="S41" s="6"/>
      <c r="T41" s="6">
        <v>49.460493</v>
      </c>
      <c r="U41" s="6">
        <v>100</v>
      </c>
      <c r="V41" s="60">
        <v>11626.313081</v>
      </c>
    </row>
    <row r="42" spans="1:22">
      <c r="A42" s="20" t="s">
        <v>27</v>
      </c>
      <c r="B42" s="6">
        <v>61.866832000000002</v>
      </c>
      <c r="C42" s="6">
        <f t="shared" si="0"/>
        <v>57.816522000000006</v>
      </c>
      <c r="D42" s="6">
        <f t="shared" si="1"/>
        <v>54.461065000000005</v>
      </c>
      <c r="E42" s="6">
        <v>3.2004229999999998</v>
      </c>
      <c r="F42" s="6">
        <v>0.15503400000000001</v>
      </c>
      <c r="G42" s="6">
        <v>13.557729</v>
      </c>
      <c r="H42" s="6">
        <v>3.9138850000000001</v>
      </c>
      <c r="I42" s="6">
        <v>31.922951000000001</v>
      </c>
      <c r="J42" s="6">
        <v>3.3108360000000001</v>
      </c>
      <c r="K42" s="6">
        <v>1.7519610000000001</v>
      </c>
      <c r="L42" s="6">
        <v>3.7030000000000001E-3</v>
      </c>
      <c r="M42" s="6"/>
      <c r="N42" s="6">
        <f t="shared" si="2"/>
        <v>4.0503099999999996</v>
      </c>
      <c r="O42" s="6">
        <v>1.3108299999999999</v>
      </c>
      <c r="P42" s="6">
        <v>2.3185169999999999</v>
      </c>
      <c r="Q42" s="6">
        <v>4.5982000000000002E-2</v>
      </c>
      <c r="R42" s="6">
        <v>0.37498100000000001</v>
      </c>
      <c r="S42" s="6"/>
      <c r="T42" s="6">
        <v>38.133167999999998</v>
      </c>
      <c r="U42" s="6">
        <v>100</v>
      </c>
      <c r="V42" s="60">
        <v>33465.114299000001</v>
      </c>
    </row>
    <row r="43" spans="1:22">
      <c r="A43" s="20" t="s">
        <v>40</v>
      </c>
      <c r="B43" s="6">
        <v>48.564548000000002</v>
      </c>
      <c r="C43" s="6">
        <f t="shared" si="0"/>
        <v>32.827745999999998</v>
      </c>
      <c r="D43" s="6">
        <f t="shared" si="1"/>
        <v>22.318570000000001</v>
      </c>
      <c r="E43" s="6">
        <v>10.373816</v>
      </c>
      <c r="F43" s="6">
        <v>0.13536000000000001</v>
      </c>
      <c r="G43" s="6">
        <v>13.079995</v>
      </c>
      <c r="H43" s="6">
        <v>4.066154</v>
      </c>
      <c r="I43" s="6">
        <v>3.0498289999999999</v>
      </c>
      <c r="J43" s="6">
        <v>1.7075E-2</v>
      </c>
      <c r="K43" s="6">
        <v>1.925827</v>
      </c>
      <c r="L43" s="6">
        <v>0.17968999999999999</v>
      </c>
      <c r="M43" s="6"/>
      <c r="N43" s="6">
        <f t="shared" si="2"/>
        <v>15.736803999999999</v>
      </c>
      <c r="O43" s="6">
        <v>6.6907909999999999</v>
      </c>
      <c r="P43" s="6">
        <v>8.1512510000000002</v>
      </c>
      <c r="Q43" s="6">
        <v>0.29576999999999998</v>
      </c>
      <c r="R43" s="6">
        <v>0.59899199999999997</v>
      </c>
      <c r="S43" s="6"/>
      <c r="T43" s="6">
        <v>51.435451999999998</v>
      </c>
      <c r="U43" s="6">
        <v>100</v>
      </c>
      <c r="V43" s="60">
        <v>8773.1588620000002</v>
      </c>
    </row>
    <row r="44" spans="1:22">
      <c r="A44" s="20" t="s">
        <v>606</v>
      </c>
      <c r="B44" s="6">
        <v>78.523297999999997</v>
      </c>
      <c r="C44" s="6">
        <f t="shared" si="0"/>
        <v>56.680402999999998</v>
      </c>
      <c r="D44" s="6">
        <f t="shared" si="1"/>
        <v>50.269870999999995</v>
      </c>
      <c r="E44" s="6">
        <v>5.9352239999999998</v>
      </c>
      <c r="F44" s="6">
        <v>0.47530800000000001</v>
      </c>
      <c r="G44" s="6">
        <v>6.3146009999999997</v>
      </c>
      <c r="H44" s="6">
        <v>37.740409999999997</v>
      </c>
      <c r="I44" s="6">
        <v>0.401142</v>
      </c>
      <c r="J44" s="6">
        <v>0</v>
      </c>
      <c r="K44" s="6">
        <v>5.8137179999999997</v>
      </c>
      <c r="L44" s="6">
        <v>0</v>
      </c>
      <c r="M44" s="6"/>
      <c r="N44" s="6">
        <f t="shared" si="2"/>
        <v>21.842895000000002</v>
      </c>
      <c r="O44" s="6">
        <v>7.4655680000000002</v>
      </c>
      <c r="P44" s="6">
        <v>14.322367</v>
      </c>
      <c r="Q44" s="6">
        <v>0</v>
      </c>
      <c r="R44" s="6">
        <v>5.4960000000000002E-2</v>
      </c>
      <c r="S44" s="6"/>
      <c r="T44" s="6">
        <v>21.476702</v>
      </c>
      <c r="U44" s="6">
        <v>100</v>
      </c>
      <c r="V44" s="60">
        <v>5338.0823149999997</v>
      </c>
    </row>
    <row r="45" spans="1:22">
      <c r="A45" s="5" t="s">
        <v>12</v>
      </c>
      <c r="B45" s="6"/>
      <c r="C45" s="6"/>
      <c r="D45" s="6"/>
      <c r="E45" s="6"/>
      <c r="F45" s="6"/>
      <c r="G45" s="6"/>
      <c r="H45" s="6"/>
      <c r="I45" s="6"/>
      <c r="J45" s="6"/>
      <c r="K45" s="6"/>
      <c r="L45" s="6"/>
      <c r="M45" s="6"/>
      <c r="N45" s="6"/>
      <c r="O45" s="6"/>
      <c r="P45" s="6"/>
      <c r="Q45" s="6"/>
      <c r="R45" s="6"/>
      <c r="S45" s="6"/>
      <c r="T45" s="6"/>
      <c r="U45" s="6"/>
      <c r="V45" s="60"/>
    </row>
    <row r="46" spans="1:22">
      <c r="A46" s="20" t="s">
        <v>11</v>
      </c>
      <c r="B46" s="6">
        <v>45.464466000000002</v>
      </c>
      <c r="C46" s="6">
        <f t="shared" si="0"/>
        <v>17.687370999999999</v>
      </c>
      <c r="D46" s="6">
        <f t="shared" si="1"/>
        <v>13.23152</v>
      </c>
      <c r="E46" s="6">
        <v>4.4164380000000003</v>
      </c>
      <c r="F46" s="6">
        <v>3.9412999999999997E-2</v>
      </c>
      <c r="G46" s="6">
        <v>2.9034070000000001</v>
      </c>
      <c r="H46" s="6">
        <v>7.8447639999999996</v>
      </c>
      <c r="I46" s="6">
        <v>0.77562699999999996</v>
      </c>
      <c r="J46" s="6">
        <v>2.3706000000000001E-2</v>
      </c>
      <c r="K46" s="6">
        <v>1.5387029999999999</v>
      </c>
      <c r="L46" s="6">
        <v>0.145313</v>
      </c>
      <c r="M46" s="6"/>
      <c r="N46" s="6">
        <f t="shared" si="2"/>
        <v>27.777096</v>
      </c>
      <c r="O46" s="6">
        <v>22.393552</v>
      </c>
      <c r="P46" s="6">
        <v>1.6942820000000001</v>
      </c>
      <c r="Q46" s="6">
        <v>0</v>
      </c>
      <c r="R46" s="6">
        <v>3.6892619999999998</v>
      </c>
      <c r="S46" s="6"/>
      <c r="T46" s="6">
        <v>54.535533999999998</v>
      </c>
      <c r="U46" s="6">
        <v>100</v>
      </c>
      <c r="V46" s="60">
        <v>5626.9944429999996</v>
      </c>
    </row>
    <row r="47" spans="1:22">
      <c r="A47" s="20" t="s">
        <v>13</v>
      </c>
      <c r="B47" s="6">
        <v>75.296272000000002</v>
      </c>
      <c r="C47" s="6">
        <f t="shared" si="0"/>
        <v>69.154482999999999</v>
      </c>
      <c r="D47" s="6">
        <f t="shared" si="1"/>
        <v>30.675875000000005</v>
      </c>
      <c r="E47" s="6">
        <v>36.210681999999998</v>
      </c>
      <c r="F47" s="6">
        <v>2.2679260000000001</v>
      </c>
      <c r="G47" s="6">
        <v>21.984423</v>
      </c>
      <c r="H47" s="6">
        <v>1.144452</v>
      </c>
      <c r="I47" s="6">
        <v>1.4837400000000001</v>
      </c>
      <c r="J47" s="6">
        <v>0</v>
      </c>
      <c r="K47" s="6">
        <v>5.9732789999999998</v>
      </c>
      <c r="L47" s="6">
        <v>8.9981000000000005E-2</v>
      </c>
      <c r="M47" s="6"/>
      <c r="N47" s="6">
        <f t="shared" si="2"/>
        <v>6.141788</v>
      </c>
      <c r="O47" s="6">
        <v>2.859432</v>
      </c>
      <c r="P47" s="6">
        <v>3.0128010000000001</v>
      </c>
      <c r="Q47" s="6">
        <v>0</v>
      </c>
      <c r="R47" s="6">
        <v>0.26955499999999999</v>
      </c>
      <c r="S47" s="6"/>
      <c r="T47" s="6">
        <v>24.703728000000002</v>
      </c>
      <c r="U47" s="6">
        <v>100</v>
      </c>
      <c r="V47" s="60">
        <v>8885.9523160000008</v>
      </c>
    </row>
    <row r="48" spans="1:22">
      <c r="A48" s="20" t="s">
        <v>20</v>
      </c>
      <c r="B48" s="6">
        <v>77.119179000000003</v>
      </c>
      <c r="C48" s="6">
        <f t="shared" si="0"/>
        <v>71.239165999999997</v>
      </c>
      <c r="D48" s="6">
        <f t="shared" si="1"/>
        <v>39.591880000000003</v>
      </c>
      <c r="E48" s="6">
        <v>29.062154</v>
      </c>
      <c r="F48" s="6">
        <v>2.5851320000000002</v>
      </c>
      <c r="G48" s="6">
        <v>8.5451870000000003</v>
      </c>
      <c r="H48" s="6">
        <v>6.9328310000000002</v>
      </c>
      <c r="I48" s="6">
        <v>10.284362</v>
      </c>
      <c r="J48" s="6">
        <v>3.536295</v>
      </c>
      <c r="K48" s="6">
        <v>10.180462</v>
      </c>
      <c r="L48" s="6">
        <v>0.112743</v>
      </c>
      <c r="M48" s="6"/>
      <c r="N48" s="6">
        <f t="shared" si="2"/>
        <v>5.8800150000000002</v>
      </c>
      <c r="O48" s="6">
        <v>2.0873240000000002</v>
      </c>
      <c r="P48" s="6">
        <v>3.3852829999999998</v>
      </c>
      <c r="Q48" s="6">
        <v>0.12164999999999999</v>
      </c>
      <c r="R48" s="6">
        <v>0.28575800000000001</v>
      </c>
      <c r="S48" s="6"/>
      <c r="T48" s="6">
        <v>22.880821000000001</v>
      </c>
      <c r="U48" s="6">
        <v>100</v>
      </c>
      <c r="V48" s="60">
        <v>36647.799439000002</v>
      </c>
    </row>
    <row r="49" spans="1:22">
      <c r="A49" s="20" t="s">
        <v>21</v>
      </c>
      <c r="B49" s="6">
        <v>67.565782999999996</v>
      </c>
      <c r="C49" s="6">
        <f t="shared" si="0"/>
        <v>63.036605000000009</v>
      </c>
      <c r="D49" s="6">
        <f t="shared" si="1"/>
        <v>20.397056999999997</v>
      </c>
      <c r="E49" s="6">
        <v>42.517625000000002</v>
      </c>
      <c r="F49" s="6">
        <v>0.121923</v>
      </c>
      <c r="G49" s="6">
        <v>13.114501000000001</v>
      </c>
      <c r="H49" s="6">
        <v>2.3740579999999998</v>
      </c>
      <c r="I49" s="6">
        <v>2.0380729999999998</v>
      </c>
      <c r="J49" s="6">
        <v>0.46581499999999998</v>
      </c>
      <c r="K49" s="6">
        <v>2.3860869999999998</v>
      </c>
      <c r="L49" s="6">
        <v>1.8523000000000001E-2</v>
      </c>
      <c r="M49" s="6"/>
      <c r="N49" s="6">
        <f t="shared" si="2"/>
        <v>4.5291790000000001</v>
      </c>
      <c r="O49" s="6">
        <v>1.516564</v>
      </c>
      <c r="P49" s="6">
        <v>1.8292390000000001</v>
      </c>
      <c r="Q49" s="6">
        <v>0.36003299999999999</v>
      </c>
      <c r="R49" s="6">
        <v>0.82334300000000005</v>
      </c>
      <c r="S49" s="6"/>
      <c r="T49" s="6">
        <v>32.434216999999997</v>
      </c>
      <c r="U49" s="6">
        <v>100</v>
      </c>
      <c r="V49" s="60">
        <v>16368.047365</v>
      </c>
    </row>
    <row r="50" spans="1:22">
      <c r="A50" s="20" t="s">
        <v>561</v>
      </c>
      <c r="B50" s="6">
        <v>38.158059999999999</v>
      </c>
      <c r="C50" s="6">
        <f t="shared" si="0"/>
        <v>30.927288999999998</v>
      </c>
      <c r="D50" s="6">
        <f t="shared" si="1"/>
        <v>13.526403</v>
      </c>
      <c r="E50" s="6">
        <v>16.623349000000001</v>
      </c>
      <c r="F50" s="6">
        <v>0.77753700000000003</v>
      </c>
      <c r="G50" s="6">
        <v>5.0970240000000002</v>
      </c>
      <c r="H50" s="6">
        <v>2.1503610000000002</v>
      </c>
      <c r="I50" s="6">
        <v>3.9097330000000001</v>
      </c>
      <c r="J50" s="6">
        <v>0</v>
      </c>
      <c r="K50" s="6">
        <v>2.3245640000000001</v>
      </c>
      <c r="L50" s="6">
        <v>4.4720999999999997E-2</v>
      </c>
      <c r="M50" s="6"/>
      <c r="N50" s="6">
        <f t="shared" si="2"/>
        <v>7.2307720000000009</v>
      </c>
      <c r="O50" s="6">
        <v>5.5943310000000004</v>
      </c>
      <c r="P50" s="6">
        <v>1.496685</v>
      </c>
      <c r="Q50" s="6">
        <v>0</v>
      </c>
      <c r="R50" s="6">
        <v>0.13975599999999999</v>
      </c>
      <c r="S50" s="6"/>
      <c r="T50" s="6">
        <v>61.841940000000001</v>
      </c>
      <c r="U50" s="6">
        <v>100</v>
      </c>
      <c r="V50" s="60">
        <v>4040.725876</v>
      </c>
    </row>
    <row r="51" spans="1:22">
      <c r="A51" s="20" t="s">
        <v>562</v>
      </c>
      <c r="B51" s="6">
        <v>71.333378999999994</v>
      </c>
      <c r="C51" s="6">
        <f t="shared" ref="C51" si="5">SUM(E51:L51)</f>
        <v>62.172589000000002</v>
      </c>
      <c r="D51" s="6">
        <f t="shared" si="1"/>
        <v>40.872275000000002</v>
      </c>
      <c r="E51" s="6">
        <v>21.028765</v>
      </c>
      <c r="F51" s="6">
        <v>0.27154899999999998</v>
      </c>
      <c r="G51" s="6">
        <v>11.455579999999999</v>
      </c>
      <c r="H51" s="6">
        <v>6.558217</v>
      </c>
      <c r="I51" s="6">
        <v>17.18966</v>
      </c>
      <c r="J51" s="6">
        <v>5.6480000000000002E-3</v>
      </c>
      <c r="K51" s="6">
        <v>5.5985849999999999</v>
      </c>
      <c r="L51" s="6">
        <v>6.4585000000000004E-2</v>
      </c>
      <c r="M51" s="6"/>
      <c r="N51" s="6">
        <f t="shared" si="2"/>
        <v>9.1607909999999997</v>
      </c>
      <c r="O51" s="6">
        <v>2.779083</v>
      </c>
      <c r="P51" s="6">
        <v>6.244211</v>
      </c>
      <c r="Q51" s="6">
        <v>2.1901E-2</v>
      </c>
      <c r="R51" s="6">
        <v>0.115596</v>
      </c>
      <c r="S51" s="6"/>
      <c r="T51" s="6">
        <v>28.666620999999999</v>
      </c>
      <c r="U51" s="6">
        <v>100</v>
      </c>
      <c r="V51" s="60">
        <v>14677.020286999999</v>
      </c>
    </row>
    <row r="52" spans="1:22">
      <c r="A52" s="25" t="s">
        <v>38</v>
      </c>
      <c r="B52" s="6">
        <v>46.808191999999998</v>
      </c>
      <c r="C52" s="6">
        <f t="shared" si="0"/>
        <v>33.715348000000006</v>
      </c>
      <c r="D52" s="6">
        <f t="shared" si="1"/>
        <v>26.955829999999999</v>
      </c>
      <c r="E52" s="6">
        <v>6.7358190000000002</v>
      </c>
      <c r="F52" s="6">
        <v>2.3699000000000001E-2</v>
      </c>
      <c r="G52" s="6">
        <v>12.731899</v>
      </c>
      <c r="H52" s="6">
        <v>5.1914420000000003</v>
      </c>
      <c r="I52" s="6">
        <v>5.7832850000000002</v>
      </c>
      <c r="J52" s="6">
        <v>0</v>
      </c>
      <c r="K52" s="6">
        <v>2.5289410000000001</v>
      </c>
      <c r="L52" s="6">
        <v>0.72026299999999999</v>
      </c>
      <c r="M52" s="6"/>
      <c r="N52" s="6">
        <f t="shared" si="2"/>
        <v>13.092842000000001</v>
      </c>
      <c r="O52" s="6">
        <v>5.453424</v>
      </c>
      <c r="P52" s="6">
        <v>2.6689020000000001</v>
      </c>
      <c r="Q52" s="6">
        <v>0</v>
      </c>
      <c r="R52" s="6">
        <v>4.9705159999999999</v>
      </c>
      <c r="S52" s="6"/>
      <c r="T52" s="6">
        <v>53.191808000000002</v>
      </c>
      <c r="U52" s="6">
        <v>100</v>
      </c>
      <c r="V52" s="60">
        <v>4031.2205210000002</v>
      </c>
    </row>
    <row r="53" spans="1:22" s="9" customFormat="1">
      <c r="A53" s="24" t="s">
        <v>39</v>
      </c>
      <c r="B53" s="59">
        <v>74.516454999999993</v>
      </c>
      <c r="C53" s="59">
        <f t="shared" si="0"/>
        <v>51.650256000000006</v>
      </c>
      <c r="D53" s="59">
        <f t="shared" si="1"/>
        <v>43.946626999999999</v>
      </c>
      <c r="E53" s="59">
        <v>7.2788880000000002</v>
      </c>
      <c r="F53" s="59">
        <v>0.42474099999999998</v>
      </c>
      <c r="G53" s="59">
        <v>9.1771519999999995</v>
      </c>
      <c r="H53" s="59">
        <v>2.6195650000000001</v>
      </c>
      <c r="I53" s="59">
        <v>17.159482000000001</v>
      </c>
      <c r="J53" s="59">
        <v>4.8103E-2</v>
      </c>
      <c r="K53" s="59">
        <v>14.459876</v>
      </c>
      <c r="L53" s="59">
        <v>0.48244900000000002</v>
      </c>
      <c r="M53" s="59"/>
      <c r="N53" s="59">
        <f>SUM(O53:R53)</f>
        <v>22.866199999999999</v>
      </c>
      <c r="O53" s="59">
        <v>14.458468999999999</v>
      </c>
      <c r="P53" s="59">
        <v>7.3646159999999998</v>
      </c>
      <c r="Q53" s="59">
        <v>8.6289000000000005E-2</v>
      </c>
      <c r="R53" s="59">
        <v>0.95682599999999995</v>
      </c>
      <c r="S53" s="59"/>
      <c r="T53" s="59">
        <v>25.483544999999999</v>
      </c>
      <c r="U53" s="59">
        <v>100</v>
      </c>
      <c r="V53" s="61">
        <v>16112.933000000001</v>
      </c>
    </row>
    <row r="54" spans="1:22">
      <c r="A54" s="206" t="s">
        <v>641</v>
      </c>
      <c r="B54" s="206"/>
      <c r="C54" s="206"/>
      <c r="D54" s="206"/>
      <c r="E54" s="206"/>
      <c r="F54" s="206"/>
      <c r="G54" s="206"/>
      <c r="H54" s="206"/>
      <c r="I54" s="206"/>
      <c r="J54" s="206"/>
      <c r="K54" s="206"/>
      <c r="L54" s="206"/>
      <c r="M54" s="206"/>
      <c r="N54" s="206"/>
      <c r="O54" s="206"/>
      <c r="P54" s="206"/>
      <c r="Q54" s="206"/>
      <c r="R54" s="206"/>
      <c r="S54" s="206"/>
      <c r="T54" s="206"/>
      <c r="U54" s="206"/>
      <c r="V54" s="206"/>
    </row>
    <row r="55" spans="1:22" ht="36.75" customHeight="1">
      <c r="A55" s="226"/>
      <c r="B55" s="226"/>
      <c r="C55" s="226"/>
      <c r="D55" s="226"/>
      <c r="E55" s="226"/>
      <c r="F55" s="226"/>
      <c r="G55" s="226"/>
      <c r="H55" s="226"/>
      <c r="I55" s="226"/>
      <c r="J55" s="226"/>
      <c r="K55" s="226"/>
      <c r="L55" s="226"/>
      <c r="M55" s="226"/>
      <c r="N55" s="226"/>
      <c r="O55" s="226"/>
      <c r="P55" s="226"/>
      <c r="Q55" s="226"/>
      <c r="R55" s="226"/>
      <c r="S55" s="226"/>
      <c r="T55" s="226"/>
      <c r="U55" s="226"/>
      <c r="V55" s="226"/>
    </row>
    <row r="56" spans="1:22">
      <c r="A56" s="181"/>
      <c r="B56" s="181"/>
      <c r="C56" s="181"/>
      <c r="D56" s="181"/>
      <c r="E56" s="181"/>
      <c r="F56" s="181"/>
      <c r="G56" s="181"/>
      <c r="H56" s="181"/>
      <c r="I56" s="181"/>
      <c r="J56" s="181"/>
      <c r="K56" s="181"/>
      <c r="L56" s="181"/>
      <c r="M56" s="181"/>
      <c r="N56" s="181"/>
      <c r="O56" s="181"/>
      <c r="P56" s="181"/>
      <c r="Q56" s="181"/>
      <c r="R56" s="181"/>
      <c r="S56" s="181"/>
      <c r="T56" s="181"/>
      <c r="U56" s="181"/>
      <c r="V56" s="181"/>
    </row>
  </sheetData>
  <mergeCells count="4">
    <mergeCell ref="E2:L2"/>
    <mergeCell ref="O2:R2"/>
    <mergeCell ref="A54:V55"/>
    <mergeCell ref="B2:D2"/>
  </mergeCells>
  <pageMargins left="0.5" right="0.5" top="0.5" bottom="0.75" header="0.3" footer="0.3"/>
  <pageSetup scale="57" fitToWidth="0" fitToHeight="0" orientation="landscape" r:id="rId1"/>
  <headerFooter>
    <oddFooter>&amp;LGuttmacher Institute&amp;R3</oddFooter>
  </headerFooter>
  <ignoredErrors>
    <ignoredError sqref="C5:D5 D6:D14 D16 D22:D27 D29:D33 D35:D39 D41:D44 D46:D50 D18:D20 D52:D53" formulaRange="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pageSetUpPr fitToPage="1"/>
  </sheetPr>
  <dimension ref="A1:U55"/>
  <sheetViews>
    <sheetView zoomScaleNormal="100" zoomScaleSheetLayoutView="100" zoomScalePageLayoutView="85" workbookViewId="0">
      <selection activeCell="A54" sqref="A54:T55"/>
    </sheetView>
  </sheetViews>
  <sheetFormatPr defaultColWidth="8.85546875" defaultRowHeight="15"/>
  <cols>
    <col min="1" max="1" width="25.42578125" customWidth="1"/>
    <col min="2" max="2" width="12.140625" customWidth="1"/>
    <col min="3" max="3" width="12.7109375" customWidth="1"/>
    <col min="4" max="4" width="11.28515625" customWidth="1"/>
    <col min="5" max="5" width="11.42578125" customWidth="1"/>
    <col min="6" max="6" width="6.28515625" customWidth="1"/>
    <col min="7" max="7" width="5.85546875" customWidth="1"/>
    <col min="8" max="8" width="10.42578125" customWidth="1"/>
    <col min="9" max="9" width="8.7109375" customWidth="1"/>
    <col min="10" max="10" width="9" bestFit="1" customWidth="1"/>
    <col min="11" max="11" width="10.42578125" customWidth="1"/>
    <col min="12" max="12" width="2.42578125" customWidth="1"/>
    <col min="13" max="13" width="15.140625" customWidth="1"/>
    <col min="14" max="14" width="12.140625" bestFit="1" customWidth="1"/>
    <col min="15" max="15" width="12.7109375" bestFit="1" customWidth="1"/>
    <col min="16" max="16" width="13.140625" bestFit="1" customWidth="1"/>
    <col min="17" max="17" width="11.7109375" bestFit="1" customWidth="1"/>
    <col min="18" max="18" width="2.42578125" customWidth="1"/>
    <col min="19" max="19" width="9" bestFit="1" customWidth="1"/>
    <col min="20" max="20" width="18.85546875" customWidth="1"/>
    <col min="21" max="21" width="10" bestFit="1" customWidth="1"/>
  </cols>
  <sheetData>
    <row r="1" spans="1:21" ht="21" customHeight="1">
      <c r="A1" s="144" t="s">
        <v>644</v>
      </c>
      <c r="B1" s="13"/>
      <c r="C1" s="13"/>
      <c r="D1" s="9"/>
      <c r="E1" s="9"/>
      <c r="F1" s="9"/>
      <c r="G1" s="9"/>
      <c r="H1" s="9"/>
      <c r="I1" s="9"/>
      <c r="J1" s="9"/>
      <c r="K1" s="9"/>
      <c r="L1" s="9"/>
      <c r="M1" s="13"/>
      <c r="N1" s="9"/>
      <c r="O1" s="9"/>
      <c r="P1" s="9"/>
      <c r="Q1" s="9"/>
      <c r="R1" s="9"/>
      <c r="S1" s="9"/>
    </row>
    <row r="2" spans="1:21" s="5" customFormat="1">
      <c r="B2" s="229"/>
      <c r="C2" s="229"/>
      <c r="D2" s="225" t="s">
        <v>78</v>
      </c>
      <c r="E2" s="223"/>
      <c r="F2" s="223"/>
      <c r="G2" s="223"/>
      <c r="H2" s="223"/>
      <c r="I2" s="223"/>
      <c r="J2" s="223"/>
      <c r="K2" s="224"/>
      <c r="M2" s="149"/>
      <c r="N2" s="225" t="s">
        <v>79</v>
      </c>
      <c r="O2" s="223"/>
      <c r="P2" s="223"/>
      <c r="Q2" s="224"/>
      <c r="T2" s="120"/>
    </row>
    <row r="3" spans="1:21" s="110" customFormat="1" ht="90">
      <c r="A3" s="163" t="s">
        <v>636</v>
      </c>
      <c r="B3" s="126" t="s">
        <v>55</v>
      </c>
      <c r="C3" s="145" t="s">
        <v>620</v>
      </c>
      <c r="D3" s="142" t="s">
        <v>72</v>
      </c>
      <c r="E3" s="126" t="s">
        <v>73</v>
      </c>
      <c r="F3" s="126" t="s">
        <v>0</v>
      </c>
      <c r="G3" s="126" t="s">
        <v>1</v>
      </c>
      <c r="H3" s="126" t="s">
        <v>75</v>
      </c>
      <c r="I3" s="126" t="s">
        <v>64</v>
      </c>
      <c r="J3" s="126" t="s">
        <v>2</v>
      </c>
      <c r="K3" s="143" t="s">
        <v>621</v>
      </c>
      <c r="L3" s="126"/>
      <c r="M3" s="126" t="s">
        <v>53</v>
      </c>
      <c r="N3" s="142" t="s">
        <v>67</v>
      </c>
      <c r="O3" s="126" t="s">
        <v>4</v>
      </c>
      <c r="P3" s="160" t="s">
        <v>586</v>
      </c>
      <c r="Q3" s="143" t="s">
        <v>68</v>
      </c>
      <c r="R3" s="126"/>
      <c r="S3" s="160" t="s">
        <v>643</v>
      </c>
      <c r="T3" s="160" t="s">
        <v>642</v>
      </c>
    </row>
    <row r="4" spans="1:21">
      <c r="A4" s="17" t="s">
        <v>171</v>
      </c>
      <c r="S4" s="6"/>
      <c r="U4" s="17"/>
    </row>
    <row r="5" spans="1:21">
      <c r="A5" s="20" t="s">
        <v>16</v>
      </c>
      <c r="B5" s="6">
        <f>SUM(D5:K5)</f>
        <v>81.567312000000001</v>
      </c>
      <c r="C5" s="6">
        <f>SUM(F5:K5)</f>
        <v>78.98621</v>
      </c>
      <c r="D5" s="6">
        <v>2.581102</v>
      </c>
      <c r="E5" s="6">
        <v>0</v>
      </c>
      <c r="F5" s="6">
        <v>11.017704999999999</v>
      </c>
      <c r="G5" s="6">
        <v>12.407515999999999</v>
      </c>
      <c r="H5" s="6">
        <v>47.158793000000003</v>
      </c>
      <c r="I5" s="6">
        <v>2.727992</v>
      </c>
      <c r="J5" s="6">
        <v>5.4743680000000001</v>
      </c>
      <c r="K5" s="6">
        <v>0.19983600000000001</v>
      </c>
      <c r="L5" s="6"/>
      <c r="M5" s="6">
        <f>SUM(N5:Q5)</f>
        <v>18.432688000000002</v>
      </c>
      <c r="N5" s="6">
        <v>8.2679530000000003</v>
      </c>
      <c r="O5" s="6">
        <v>10.059789</v>
      </c>
      <c r="P5" s="6">
        <v>0.104946</v>
      </c>
      <c r="Q5" s="6">
        <v>0</v>
      </c>
      <c r="S5" s="6">
        <v>100</v>
      </c>
      <c r="T5" s="51">
        <v>1228.3061270000001</v>
      </c>
      <c r="U5" s="20"/>
    </row>
    <row r="6" spans="1:21">
      <c r="A6" s="20" t="s">
        <v>540</v>
      </c>
      <c r="B6" s="6">
        <f t="shared" ref="B6:B20" si="0">SUM(D6:K6)</f>
        <v>67.587123000000005</v>
      </c>
      <c r="C6" s="6">
        <f t="shared" ref="C6:C20" si="1">SUM(F6:K6)</f>
        <v>63.730263999999998</v>
      </c>
      <c r="D6" s="6">
        <v>3.856859</v>
      </c>
      <c r="E6" s="6">
        <v>0</v>
      </c>
      <c r="F6" s="6">
        <v>14.77289</v>
      </c>
      <c r="G6" s="6">
        <v>0.28945599999999999</v>
      </c>
      <c r="H6" s="6">
        <v>26.962033999999999</v>
      </c>
      <c r="I6" s="6">
        <v>7.5905209999999999</v>
      </c>
      <c r="J6" s="6">
        <v>14.051451999999999</v>
      </c>
      <c r="K6" s="6">
        <v>6.3910999999999996E-2</v>
      </c>
      <c r="L6" s="6"/>
      <c r="M6" s="6">
        <f t="shared" ref="M6:M53" si="2">SUM(N6:Q6)</f>
        <v>32.412877000000002</v>
      </c>
      <c r="N6" s="6">
        <v>16.501121999999999</v>
      </c>
      <c r="O6" s="6">
        <v>11.571289999999999</v>
      </c>
      <c r="P6" s="6">
        <v>3.8565489999999998</v>
      </c>
      <c r="Q6" s="6">
        <v>0.48391600000000001</v>
      </c>
      <c r="S6" s="6">
        <v>100</v>
      </c>
      <c r="T6" s="51">
        <v>701.76617199999998</v>
      </c>
      <c r="U6" s="20"/>
    </row>
    <row r="7" spans="1:21">
      <c r="A7" s="20" t="s">
        <v>24</v>
      </c>
      <c r="B7" s="6">
        <f t="shared" si="0"/>
        <v>92.820178999999996</v>
      </c>
      <c r="C7" s="6">
        <f t="shared" si="1"/>
        <v>91.741118999999998</v>
      </c>
      <c r="D7" s="6">
        <v>1.0790599999999999</v>
      </c>
      <c r="E7" s="6">
        <v>0</v>
      </c>
      <c r="F7" s="6">
        <v>20.622509999999998</v>
      </c>
      <c r="G7" s="6">
        <v>1.432814</v>
      </c>
      <c r="H7" s="6">
        <v>66.298782000000003</v>
      </c>
      <c r="I7" s="6">
        <v>1.209165</v>
      </c>
      <c r="J7" s="6">
        <v>2.1666280000000002</v>
      </c>
      <c r="K7" s="6">
        <v>1.1220000000000001E-2</v>
      </c>
      <c r="L7" s="6"/>
      <c r="M7" s="6">
        <f t="shared" si="2"/>
        <v>7.1798219999999997</v>
      </c>
      <c r="N7" s="6">
        <v>4.3123969999999998</v>
      </c>
      <c r="O7" s="6">
        <v>1.710132</v>
      </c>
      <c r="P7" s="6">
        <v>1.1572929999999999</v>
      </c>
      <c r="Q7" s="6">
        <v>0</v>
      </c>
      <c r="S7" s="6">
        <v>100</v>
      </c>
      <c r="T7" s="51">
        <v>1372.19399</v>
      </c>
      <c r="U7" s="20"/>
    </row>
    <row r="8" spans="1:21">
      <c r="A8" s="20" t="s">
        <v>30</v>
      </c>
      <c r="B8" s="6">
        <f t="shared" si="0"/>
        <v>80.310277999999997</v>
      </c>
      <c r="C8" s="6">
        <f t="shared" si="1"/>
        <v>70.256726</v>
      </c>
      <c r="D8" s="6">
        <v>10.053552</v>
      </c>
      <c r="E8" s="6">
        <v>0</v>
      </c>
      <c r="F8" s="6">
        <v>18.115817</v>
      </c>
      <c r="G8" s="6">
        <v>5.7208050000000004</v>
      </c>
      <c r="H8" s="6">
        <v>36.421315</v>
      </c>
      <c r="I8" s="6">
        <v>4.0521859999999998</v>
      </c>
      <c r="J8" s="6">
        <v>5.8716780000000002</v>
      </c>
      <c r="K8" s="6">
        <v>7.4925000000000005E-2</v>
      </c>
      <c r="L8" s="6"/>
      <c r="M8" s="6">
        <f t="shared" si="2"/>
        <v>19.689723000000001</v>
      </c>
      <c r="N8" s="6">
        <v>16.13449</v>
      </c>
      <c r="O8" s="6">
        <v>1.6255980000000001</v>
      </c>
      <c r="P8" s="6">
        <v>0</v>
      </c>
      <c r="Q8" s="6">
        <v>1.929635</v>
      </c>
      <c r="S8" s="6">
        <v>100</v>
      </c>
      <c r="T8" s="51">
        <v>2186.7294870000001</v>
      </c>
      <c r="U8" s="20"/>
    </row>
    <row r="9" spans="1:21">
      <c r="A9" s="20" t="s">
        <v>31</v>
      </c>
      <c r="B9" s="6">
        <f t="shared" si="0"/>
        <v>87.010306</v>
      </c>
      <c r="C9" s="6">
        <f t="shared" si="1"/>
        <v>69.606888999999995</v>
      </c>
      <c r="D9" s="6">
        <v>17.339928</v>
      </c>
      <c r="E9" s="6">
        <v>6.3489000000000004E-2</v>
      </c>
      <c r="F9" s="6">
        <v>6.0913370000000002</v>
      </c>
      <c r="G9" s="6">
        <v>0.37364199999999997</v>
      </c>
      <c r="H9" s="6">
        <v>54.967725000000002</v>
      </c>
      <c r="I9" s="6">
        <v>1.4265479999999999</v>
      </c>
      <c r="J9" s="6">
        <v>6.7476370000000001</v>
      </c>
      <c r="K9" s="6">
        <v>0</v>
      </c>
      <c r="L9" s="6"/>
      <c r="M9" s="6">
        <f t="shared" si="2"/>
        <v>12.989691000000001</v>
      </c>
      <c r="N9" s="6">
        <v>1.483819</v>
      </c>
      <c r="O9" s="6">
        <v>6.2839830000000001</v>
      </c>
      <c r="P9" s="6">
        <v>0</v>
      </c>
      <c r="Q9" s="6">
        <v>5.221889</v>
      </c>
      <c r="S9" s="6">
        <v>100</v>
      </c>
      <c r="T9" s="51">
        <v>2842.7402769999999</v>
      </c>
      <c r="U9" s="20"/>
    </row>
    <row r="10" spans="1:21">
      <c r="A10" s="20" t="s">
        <v>35</v>
      </c>
      <c r="B10" s="6">
        <f t="shared" si="0"/>
        <v>96.869893000000005</v>
      </c>
      <c r="C10" s="6">
        <f t="shared" si="1"/>
        <v>95.487583999999998</v>
      </c>
      <c r="D10" s="6">
        <v>1.382309</v>
      </c>
      <c r="E10" s="6">
        <v>0</v>
      </c>
      <c r="F10" s="6">
        <v>35.359330999999997</v>
      </c>
      <c r="G10" s="6">
        <v>1.2010050000000001</v>
      </c>
      <c r="H10" s="6">
        <v>34.753686000000002</v>
      </c>
      <c r="I10" s="6">
        <v>7.4355000000000004E-2</v>
      </c>
      <c r="J10" s="6">
        <v>23.316832000000002</v>
      </c>
      <c r="K10" s="6">
        <v>0.78237500000000004</v>
      </c>
      <c r="L10" s="6"/>
      <c r="M10" s="6">
        <f t="shared" si="2"/>
        <v>3.1301059999999996</v>
      </c>
      <c r="N10" s="6">
        <v>0.65371599999999996</v>
      </c>
      <c r="O10" s="6">
        <v>0.47905199999999998</v>
      </c>
      <c r="P10" s="6">
        <v>1.0773889999999999</v>
      </c>
      <c r="Q10" s="6">
        <v>0.91994900000000002</v>
      </c>
      <c r="S10" s="6">
        <v>100</v>
      </c>
      <c r="T10" s="51">
        <v>1590.7180820000001</v>
      </c>
      <c r="U10" s="20"/>
    </row>
    <row r="11" spans="1:21">
      <c r="A11" s="20" t="s">
        <v>41</v>
      </c>
      <c r="B11" s="6">
        <f t="shared" si="0"/>
        <v>87.063640000000007</v>
      </c>
      <c r="C11" s="6">
        <f t="shared" si="1"/>
        <v>85.429344</v>
      </c>
      <c r="D11" s="6">
        <v>1.555507</v>
      </c>
      <c r="E11" s="6">
        <v>7.8788999999999998E-2</v>
      </c>
      <c r="F11" s="6">
        <v>13.624466999999999</v>
      </c>
      <c r="G11" s="6">
        <v>0.885293</v>
      </c>
      <c r="H11" s="6">
        <v>50.931421999999998</v>
      </c>
      <c r="I11" s="6">
        <v>12.243328</v>
      </c>
      <c r="J11" s="6">
        <v>6.5383800000000001</v>
      </c>
      <c r="K11" s="6">
        <v>1.2064539999999999</v>
      </c>
      <c r="L11" s="6"/>
      <c r="M11" s="6">
        <f t="shared" si="2"/>
        <v>12.936358999999999</v>
      </c>
      <c r="N11" s="6">
        <v>5.4183909999999997</v>
      </c>
      <c r="O11" s="6">
        <v>6.4740190000000002</v>
      </c>
      <c r="P11" s="6">
        <v>0.93916900000000003</v>
      </c>
      <c r="Q11" s="6">
        <v>0.10478</v>
      </c>
      <c r="S11" s="6">
        <v>100</v>
      </c>
      <c r="T11" s="51">
        <v>3747.0978150000001</v>
      </c>
      <c r="U11" s="20"/>
    </row>
    <row r="12" spans="1:21">
      <c r="A12" s="20" t="s">
        <v>555</v>
      </c>
      <c r="B12" s="6">
        <f t="shared" si="0"/>
        <v>76.338478999999992</v>
      </c>
      <c r="C12" s="6">
        <f t="shared" si="1"/>
        <v>67.523051999999993</v>
      </c>
      <c r="D12" s="6">
        <v>8.7275980000000004</v>
      </c>
      <c r="E12" s="6">
        <v>8.7829000000000004E-2</v>
      </c>
      <c r="F12" s="6">
        <v>21.344194999999999</v>
      </c>
      <c r="G12" s="6">
        <v>0.59214</v>
      </c>
      <c r="H12" s="6">
        <v>31.068455</v>
      </c>
      <c r="I12" s="6">
        <v>1.7696810000000001</v>
      </c>
      <c r="J12" s="6">
        <v>12.748581</v>
      </c>
      <c r="K12" s="6">
        <v>0</v>
      </c>
      <c r="L12" s="6"/>
      <c r="M12" s="6">
        <f t="shared" si="2"/>
        <v>23.661521999999998</v>
      </c>
      <c r="N12" s="6">
        <v>8.0518920000000005</v>
      </c>
      <c r="O12" s="6">
        <v>9.6687469999999998</v>
      </c>
      <c r="P12" s="6">
        <v>1.6447769999999999</v>
      </c>
      <c r="Q12" s="6">
        <v>4.296106</v>
      </c>
      <c r="S12" s="6">
        <v>100</v>
      </c>
      <c r="T12" s="51">
        <v>2231.705629</v>
      </c>
      <c r="U12" s="20"/>
    </row>
    <row r="13" spans="1:21">
      <c r="A13" s="20" t="s">
        <v>47</v>
      </c>
      <c r="B13" s="6">
        <f t="shared" si="0"/>
        <v>86.528147000000004</v>
      </c>
      <c r="C13" s="6">
        <f t="shared" si="1"/>
        <v>77.868860000000012</v>
      </c>
      <c r="D13" s="6">
        <v>8.4189509999999999</v>
      </c>
      <c r="E13" s="6">
        <v>0.24033599999999999</v>
      </c>
      <c r="F13" s="6">
        <v>9.4351070000000004</v>
      </c>
      <c r="G13" s="6">
        <v>1.5704819999999999</v>
      </c>
      <c r="H13" s="6">
        <v>45.225672000000003</v>
      </c>
      <c r="I13" s="6">
        <v>8.0801949999999998</v>
      </c>
      <c r="J13" s="6">
        <v>13.557404</v>
      </c>
      <c r="K13" s="6">
        <v>0</v>
      </c>
      <c r="L13" s="6"/>
      <c r="M13" s="6">
        <f t="shared" si="2"/>
        <v>13.471853000000001</v>
      </c>
      <c r="N13" s="6">
        <v>4.6293110000000004</v>
      </c>
      <c r="O13" s="6">
        <v>6.700494</v>
      </c>
      <c r="P13" s="6">
        <v>0.50593999999999995</v>
      </c>
      <c r="Q13" s="6">
        <v>1.6361079999999999</v>
      </c>
      <c r="S13" s="6">
        <v>100</v>
      </c>
      <c r="T13" s="51">
        <v>1922.950576</v>
      </c>
      <c r="U13" s="20"/>
    </row>
    <row r="14" spans="1:21">
      <c r="A14" s="20" t="s">
        <v>556</v>
      </c>
      <c r="B14" s="6">
        <f t="shared" si="0"/>
        <v>97.635989999999993</v>
      </c>
      <c r="C14" s="6">
        <f t="shared" si="1"/>
        <v>95.756682000000012</v>
      </c>
      <c r="D14" s="6">
        <v>1.879308</v>
      </c>
      <c r="E14" s="6">
        <v>0</v>
      </c>
      <c r="F14" s="6">
        <v>67.485816</v>
      </c>
      <c r="G14" s="6">
        <v>0.31070700000000001</v>
      </c>
      <c r="H14" s="6">
        <v>14.329287000000001</v>
      </c>
      <c r="I14" s="6">
        <v>4.7063050000000004</v>
      </c>
      <c r="J14" s="6">
        <v>8.3043370000000003</v>
      </c>
      <c r="K14" s="6">
        <v>0.62022999999999995</v>
      </c>
      <c r="L14" s="6"/>
      <c r="M14" s="6">
        <f t="shared" si="2"/>
        <v>2.3640110000000001</v>
      </c>
      <c r="N14" s="6">
        <v>0.14913199999999999</v>
      </c>
      <c r="O14" s="6">
        <v>1.62521</v>
      </c>
      <c r="P14" s="6">
        <v>0.30872899999999998</v>
      </c>
      <c r="Q14" s="6">
        <v>0.28094000000000002</v>
      </c>
      <c r="S14" s="6">
        <v>100</v>
      </c>
      <c r="T14" s="51">
        <v>3613.8965250000001</v>
      </c>
      <c r="U14" s="20"/>
    </row>
    <row r="15" spans="1:21">
      <c r="A15" s="5" t="s">
        <v>172</v>
      </c>
      <c r="B15" s="6"/>
      <c r="C15" s="6"/>
      <c r="D15" s="6"/>
      <c r="E15" s="6"/>
      <c r="F15" s="6"/>
      <c r="G15" s="6"/>
      <c r="H15" s="6"/>
      <c r="I15" s="6"/>
      <c r="J15" s="6"/>
      <c r="K15" s="6"/>
      <c r="L15" s="6"/>
      <c r="M15" s="6"/>
      <c r="N15" s="6"/>
      <c r="O15" s="6"/>
      <c r="P15" s="6"/>
      <c r="Q15" s="6"/>
      <c r="S15" s="6"/>
      <c r="T15" s="51"/>
      <c r="U15" s="5"/>
    </row>
    <row r="16" spans="1:21">
      <c r="A16" s="20" t="s">
        <v>557</v>
      </c>
      <c r="B16" s="6">
        <f t="shared" si="0"/>
        <v>61.340323999999995</v>
      </c>
      <c r="C16" s="6">
        <f t="shared" si="1"/>
        <v>60.426289999999995</v>
      </c>
      <c r="D16" s="6">
        <v>0.91403400000000001</v>
      </c>
      <c r="E16" s="6">
        <v>0</v>
      </c>
      <c r="F16" s="6">
        <v>10.070092000000001</v>
      </c>
      <c r="G16" s="6">
        <v>3.1963849999999998</v>
      </c>
      <c r="H16" s="6">
        <v>13.42273</v>
      </c>
      <c r="I16" s="6">
        <v>6.1288260000000001</v>
      </c>
      <c r="J16" s="6">
        <v>22.746776000000001</v>
      </c>
      <c r="K16" s="6">
        <v>4.8614810000000004</v>
      </c>
      <c r="L16" s="6"/>
      <c r="M16" s="6">
        <f t="shared" si="2"/>
        <v>38.659677000000002</v>
      </c>
      <c r="N16" s="6">
        <v>21.606135999999999</v>
      </c>
      <c r="O16" s="6">
        <v>5.6764700000000001</v>
      </c>
      <c r="P16" s="6">
        <v>2.7389039999999998</v>
      </c>
      <c r="Q16" s="6">
        <v>8.6381669999999993</v>
      </c>
      <c r="S16" s="6">
        <v>100</v>
      </c>
      <c r="T16" s="51">
        <v>2007.7289410000001</v>
      </c>
      <c r="U16" s="5"/>
    </row>
    <row r="17" spans="1:21">
      <c r="A17" s="20" t="s">
        <v>14</v>
      </c>
      <c r="B17" s="6">
        <f t="shared" ref="B17" si="3">SUM(D17:K17)</f>
        <v>93.16567400000001</v>
      </c>
      <c r="C17" s="6">
        <f t="shared" ref="C17" si="4">SUM(F17:K17)</f>
        <v>92.220924000000011</v>
      </c>
      <c r="D17" s="6">
        <v>0.94474999999999998</v>
      </c>
      <c r="E17" s="6">
        <v>0</v>
      </c>
      <c r="F17" s="6">
        <v>18.386220000000002</v>
      </c>
      <c r="G17" s="6">
        <v>1.4515089999999999</v>
      </c>
      <c r="H17" s="6">
        <v>33.990779000000003</v>
      </c>
      <c r="I17" s="6">
        <v>18.8428</v>
      </c>
      <c r="J17" s="6">
        <v>18.958658</v>
      </c>
      <c r="K17" s="6">
        <v>0.59095799999999998</v>
      </c>
      <c r="L17" s="6"/>
      <c r="M17" s="6">
        <f t="shared" si="2"/>
        <v>6.8343250000000006</v>
      </c>
      <c r="N17" s="6">
        <v>5.7449060000000003</v>
      </c>
      <c r="O17" s="6">
        <v>0.38777400000000001</v>
      </c>
      <c r="P17" s="6">
        <v>0.43631599999999998</v>
      </c>
      <c r="Q17" s="6">
        <v>0.26532899999999998</v>
      </c>
      <c r="S17" s="6">
        <v>100</v>
      </c>
      <c r="T17" s="51">
        <v>2541.2025079999999</v>
      </c>
      <c r="U17" s="20"/>
    </row>
    <row r="18" spans="1:21">
      <c r="A18" s="20" t="s">
        <v>134</v>
      </c>
      <c r="B18" s="6">
        <f t="shared" si="0"/>
        <v>60.128148000000003</v>
      </c>
      <c r="C18" s="6">
        <f t="shared" si="1"/>
        <v>59.162658</v>
      </c>
      <c r="D18" s="6">
        <v>0.96548999999999996</v>
      </c>
      <c r="E18" s="6">
        <v>0</v>
      </c>
      <c r="F18" s="6">
        <v>40.121302999999997</v>
      </c>
      <c r="G18" s="6">
        <v>0.48659999999999998</v>
      </c>
      <c r="H18" s="6">
        <v>15.451252999999999</v>
      </c>
      <c r="I18" s="6">
        <v>2.1737220000000002</v>
      </c>
      <c r="J18" s="6">
        <v>0.66096699999999997</v>
      </c>
      <c r="K18" s="6">
        <v>0.26881300000000002</v>
      </c>
      <c r="L18" s="6"/>
      <c r="M18" s="6">
        <f t="shared" si="2"/>
        <v>39.871850999999999</v>
      </c>
      <c r="N18" s="6">
        <v>0.73482000000000003</v>
      </c>
      <c r="O18" s="6">
        <v>7.6219999999999996E-2</v>
      </c>
      <c r="P18" s="6">
        <v>27.766482</v>
      </c>
      <c r="Q18" s="6">
        <v>11.294328999999999</v>
      </c>
      <c r="S18" s="6">
        <v>100</v>
      </c>
      <c r="T18" s="51">
        <v>1388.2092339999999</v>
      </c>
      <c r="U18" s="20"/>
    </row>
    <row r="19" spans="1:21">
      <c r="A19" s="20" t="s">
        <v>541</v>
      </c>
      <c r="B19" s="6">
        <f t="shared" si="0"/>
        <v>67.115594000000002</v>
      </c>
      <c r="C19" s="6">
        <f t="shared" si="1"/>
        <v>65.407857000000007</v>
      </c>
      <c r="D19" s="6">
        <v>1.6782999999999999</v>
      </c>
      <c r="E19" s="6">
        <v>2.9437000000000001E-2</v>
      </c>
      <c r="F19" s="6">
        <v>11.995115</v>
      </c>
      <c r="G19" s="6">
        <v>5.4236180000000003</v>
      </c>
      <c r="H19" s="6">
        <v>16.127420000000001</v>
      </c>
      <c r="I19" s="6">
        <v>1.9049119999999999</v>
      </c>
      <c r="J19" s="6">
        <v>26.616306000000002</v>
      </c>
      <c r="K19" s="6">
        <v>3.3404859999999998</v>
      </c>
      <c r="L19" s="6"/>
      <c r="M19" s="6">
        <f t="shared" si="2"/>
        <v>32.884405999999998</v>
      </c>
      <c r="N19" s="6">
        <v>12.689700999999999</v>
      </c>
      <c r="O19" s="6">
        <v>13.984313</v>
      </c>
      <c r="P19" s="6">
        <v>2.098671</v>
      </c>
      <c r="Q19" s="6">
        <v>4.1117210000000002</v>
      </c>
      <c r="S19" s="6">
        <v>100</v>
      </c>
      <c r="T19" s="51">
        <v>5875.0193529999997</v>
      </c>
      <c r="U19" s="90"/>
    </row>
    <row r="20" spans="1:21">
      <c r="A20" s="20" t="s">
        <v>558</v>
      </c>
      <c r="B20" s="6">
        <f t="shared" si="0"/>
        <v>91.01204899999999</v>
      </c>
      <c r="C20" s="6">
        <f t="shared" si="1"/>
        <v>89.282748999999995</v>
      </c>
      <c r="D20" s="6">
        <v>1.696747</v>
      </c>
      <c r="E20" s="6">
        <v>3.2552999999999999E-2</v>
      </c>
      <c r="F20" s="6">
        <v>30.377095000000001</v>
      </c>
      <c r="G20" s="6">
        <v>4.4960250000000004</v>
      </c>
      <c r="H20" s="6">
        <v>39.047446000000001</v>
      </c>
      <c r="I20" s="6">
        <v>8.8973700000000004</v>
      </c>
      <c r="J20" s="6">
        <v>6.2016460000000002</v>
      </c>
      <c r="K20" s="6">
        <v>0.26316699999999998</v>
      </c>
      <c r="L20" s="6"/>
      <c r="M20" s="6">
        <f t="shared" si="2"/>
        <v>8.9879499999999997</v>
      </c>
      <c r="N20" s="6">
        <v>2.5963910000000001</v>
      </c>
      <c r="O20" s="6">
        <v>1.579531</v>
      </c>
      <c r="P20" s="6">
        <v>1.181114</v>
      </c>
      <c r="Q20" s="6">
        <v>3.6309140000000002</v>
      </c>
      <c r="S20" s="6">
        <v>100</v>
      </c>
      <c r="T20" s="51">
        <v>1426.843386</v>
      </c>
      <c r="U20" s="20"/>
    </row>
    <row r="21" spans="1:21">
      <c r="A21" s="28" t="s">
        <v>173</v>
      </c>
      <c r="B21" s="6"/>
      <c r="C21" s="6"/>
      <c r="D21" s="6"/>
      <c r="E21" s="6"/>
      <c r="F21" s="6"/>
      <c r="G21" s="6"/>
      <c r="H21" s="6"/>
      <c r="I21" s="6"/>
      <c r="J21" s="6"/>
      <c r="K21" s="6"/>
      <c r="L21" s="6"/>
      <c r="M21" s="6"/>
      <c r="N21" s="6"/>
      <c r="O21" s="6"/>
      <c r="P21" s="6"/>
      <c r="Q21" s="6"/>
      <c r="S21" s="6"/>
      <c r="T21" s="51"/>
      <c r="U21" s="20"/>
    </row>
    <row r="22" spans="1:21">
      <c r="A22" s="20" t="s">
        <v>135</v>
      </c>
      <c r="B22" s="6">
        <f t="shared" ref="B22:B53" si="5">SUM(D22:K22)</f>
        <v>48.175604</v>
      </c>
      <c r="C22" s="6">
        <f t="shared" ref="C22:C53" si="6">SUM(F22:K22)</f>
        <v>47.735254999999995</v>
      </c>
      <c r="D22" s="6">
        <v>0.44034899999999999</v>
      </c>
      <c r="E22" s="6">
        <v>0</v>
      </c>
      <c r="F22" s="6">
        <v>2.759477</v>
      </c>
      <c r="G22" s="6">
        <v>17.448357999999999</v>
      </c>
      <c r="H22" s="6">
        <v>0</v>
      </c>
      <c r="I22" s="6">
        <v>0</v>
      </c>
      <c r="J22" s="6">
        <v>26.547125000000001</v>
      </c>
      <c r="K22" s="6">
        <v>0.98029500000000003</v>
      </c>
      <c r="L22" s="6"/>
      <c r="M22" s="6">
        <f t="shared" si="2"/>
        <v>51.824396</v>
      </c>
      <c r="N22" s="6">
        <v>4.4223020000000002</v>
      </c>
      <c r="O22" s="6">
        <v>44.563419000000003</v>
      </c>
      <c r="P22" s="6">
        <v>1.4419219999999999</v>
      </c>
      <c r="Q22" s="6">
        <v>1.3967529999999999</v>
      </c>
      <c r="S22" s="6">
        <v>100</v>
      </c>
      <c r="T22" s="51">
        <v>1990.005435</v>
      </c>
    </row>
    <row r="23" spans="1:21">
      <c r="A23" s="20" t="s">
        <v>8</v>
      </c>
      <c r="B23" s="6">
        <f t="shared" si="5"/>
        <v>25.742542999999998</v>
      </c>
      <c r="C23" s="6">
        <f t="shared" si="6"/>
        <v>24.945049999999998</v>
      </c>
      <c r="D23" s="6">
        <v>0.79749300000000001</v>
      </c>
      <c r="E23" s="6">
        <v>0</v>
      </c>
      <c r="F23" s="6">
        <v>2.233708</v>
      </c>
      <c r="G23" s="6">
        <v>17.933302999999999</v>
      </c>
      <c r="H23" s="6">
        <v>3.5954E-2</v>
      </c>
      <c r="I23" s="6">
        <v>0</v>
      </c>
      <c r="J23" s="6">
        <v>4.3225749999999996</v>
      </c>
      <c r="K23" s="6">
        <v>0.41950999999999999</v>
      </c>
      <c r="L23" s="6"/>
      <c r="M23" s="6">
        <f t="shared" si="2"/>
        <v>74.257455999999991</v>
      </c>
      <c r="N23" s="6">
        <v>7.878514</v>
      </c>
      <c r="O23" s="6">
        <v>63.564613999999999</v>
      </c>
      <c r="P23" s="6">
        <v>2.2004760000000001</v>
      </c>
      <c r="Q23" s="6">
        <v>0.61385199999999995</v>
      </c>
      <c r="S23" s="6">
        <v>100</v>
      </c>
      <c r="T23" s="51">
        <v>2693.9532359999998</v>
      </c>
    </row>
    <row r="24" spans="1:21">
      <c r="A24" s="20" t="s">
        <v>23</v>
      </c>
      <c r="B24" s="6">
        <f t="shared" si="5"/>
        <v>95.548125999999996</v>
      </c>
      <c r="C24" s="6">
        <f t="shared" si="6"/>
        <v>93.862489999999994</v>
      </c>
      <c r="D24" s="6">
        <v>1.6856359999999999</v>
      </c>
      <c r="E24" s="6">
        <v>0</v>
      </c>
      <c r="F24" s="6">
        <v>19.731297000000001</v>
      </c>
      <c r="G24" s="6">
        <v>59.867063999999999</v>
      </c>
      <c r="H24" s="6">
        <v>12.283303999999999</v>
      </c>
      <c r="I24" s="6">
        <v>0.75638499999999997</v>
      </c>
      <c r="J24" s="6">
        <v>1.2026749999999999</v>
      </c>
      <c r="K24" s="6">
        <v>2.1765E-2</v>
      </c>
      <c r="L24" s="6"/>
      <c r="M24" s="6">
        <f t="shared" si="2"/>
        <v>4.4518740000000001</v>
      </c>
      <c r="N24" s="6">
        <v>0.74630600000000002</v>
      </c>
      <c r="O24" s="6">
        <v>0.38698700000000003</v>
      </c>
      <c r="P24" s="6">
        <v>0</v>
      </c>
      <c r="Q24" s="6">
        <v>3.318581</v>
      </c>
      <c r="S24" s="6">
        <v>100</v>
      </c>
      <c r="T24" s="51">
        <v>9282.0954099999999</v>
      </c>
      <c r="U24" s="20"/>
    </row>
    <row r="25" spans="1:21">
      <c r="A25" s="20" t="s">
        <v>136</v>
      </c>
      <c r="B25" s="6">
        <f t="shared" si="5"/>
        <v>66.999383000000009</v>
      </c>
      <c r="C25" s="6">
        <f t="shared" si="6"/>
        <v>63.380587999999996</v>
      </c>
      <c r="D25" s="6">
        <v>3.618795</v>
      </c>
      <c r="E25" s="6">
        <v>0</v>
      </c>
      <c r="F25" s="6">
        <v>13.270284999999999</v>
      </c>
      <c r="G25" s="6">
        <v>34.817332</v>
      </c>
      <c r="H25" s="6">
        <v>1.526373</v>
      </c>
      <c r="I25" s="6">
        <v>0.53277099999999999</v>
      </c>
      <c r="J25" s="6">
        <v>12.890935000000001</v>
      </c>
      <c r="K25" s="6">
        <v>0.34289199999999997</v>
      </c>
      <c r="L25" s="6"/>
      <c r="M25" s="6">
        <f t="shared" si="2"/>
        <v>33.000618000000003</v>
      </c>
      <c r="N25" s="6">
        <v>5.7781539999999998</v>
      </c>
      <c r="O25" s="6">
        <v>23.433736</v>
      </c>
      <c r="P25" s="6">
        <v>2.1670440000000002</v>
      </c>
      <c r="Q25" s="6">
        <v>1.6216839999999999</v>
      </c>
      <c r="S25" s="6">
        <v>100</v>
      </c>
      <c r="T25" s="51">
        <v>6607.457093</v>
      </c>
      <c r="U25" s="28"/>
    </row>
    <row r="26" spans="1:21">
      <c r="A26" s="20" t="s">
        <v>559</v>
      </c>
      <c r="B26" s="6">
        <f t="shared" si="5"/>
        <v>82.509448999999989</v>
      </c>
      <c r="C26" s="6">
        <f t="shared" si="6"/>
        <v>78.15430099999999</v>
      </c>
      <c r="D26" s="6">
        <v>4.3551479999999998</v>
      </c>
      <c r="E26" s="6">
        <v>0</v>
      </c>
      <c r="F26" s="6">
        <v>63.615856000000001</v>
      </c>
      <c r="G26" s="6">
        <v>8.5189229999999991</v>
      </c>
      <c r="H26" s="6">
        <v>3.4023349999999999</v>
      </c>
      <c r="I26" s="6">
        <v>0</v>
      </c>
      <c r="J26" s="6">
        <v>2.3904540000000001</v>
      </c>
      <c r="K26" s="6">
        <v>0.22673299999999999</v>
      </c>
      <c r="L26" s="6"/>
      <c r="M26" s="6">
        <f t="shared" si="2"/>
        <v>17.490550000000002</v>
      </c>
      <c r="N26" s="6">
        <v>5.9601600000000001</v>
      </c>
      <c r="O26" s="6">
        <v>6.9568529999999997</v>
      </c>
      <c r="P26" s="6">
        <v>4.4531090000000004</v>
      </c>
      <c r="Q26" s="6">
        <v>0.12042799999999999</v>
      </c>
      <c r="S26" s="6">
        <v>100</v>
      </c>
      <c r="T26" s="51">
        <v>5531.3524079999997</v>
      </c>
      <c r="U26" s="20"/>
    </row>
    <row r="27" spans="1:21">
      <c r="A27" s="20" t="s">
        <v>46</v>
      </c>
      <c r="B27" s="6">
        <f t="shared" si="5"/>
        <v>59.762725000000003</v>
      </c>
      <c r="C27" s="6">
        <f t="shared" si="6"/>
        <v>51.704811000000007</v>
      </c>
      <c r="D27" s="6">
        <v>7.9346730000000001</v>
      </c>
      <c r="E27" s="6">
        <v>0.123241</v>
      </c>
      <c r="F27" s="6">
        <v>6.9059030000000003</v>
      </c>
      <c r="G27" s="6">
        <v>29.081462999999999</v>
      </c>
      <c r="H27" s="6">
        <v>0.50644199999999995</v>
      </c>
      <c r="I27" s="6">
        <v>0</v>
      </c>
      <c r="J27" s="6">
        <v>14.250970000000001</v>
      </c>
      <c r="K27" s="6">
        <v>0.96003300000000003</v>
      </c>
      <c r="L27" s="6"/>
      <c r="M27" s="6">
        <f t="shared" si="2"/>
        <v>40.237275000000004</v>
      </c>
      <c r="N27" s="6">
        <v>1.4755180000000001</v>
      </c>
      <c r="O27" s="6">
        <v>37.358457000000001</v>
      </c>
      <c r="P27" s="6">
        <v>0.91379999999999995</v>
      </c>
      <c r="Q27" s="6">
        <v>0.48949999999999999</v>
      </c>
      <c r="S27" s="6">
        <v>100</v>
      </c>
      <c r="T27" s="51">
        <v>2818.148412</v>
      </c>
      <c r="U27" s="20"/>
    </row>
    <row r="28" spans="1:21">
      <c r="A28" s="5" t="s">
        <v>174</v>
      </c>
      <c r="B28" s="6"/>
      <c r="C28" s="6"/>
      <c r="D28" s="6"/>
      <c r="E28" s="6"/>
      <c r="F28" s="6"/>
      <c r="G28" s="6"/>
      <c r="H28" s="6"/>
      <c r="I28" s="6"/>
      <c r="J28" s="6"/>
      <c r="K28" s="6"/>
      <c r="L28" s="6"/>
      <c r="M28" s="6"/>
      <c r="N28" s="6"/>
      <c r="O28" s="6"/>
      <c r="P28" s="6"/>
      <c r="Q28" s="6"/>
      <c r="S28" s="6"/>
      <c r="T28" s="51"/>
      <c r="U28" s="20"/>
    </row>
    <row r="29" spans="1:21">
      <c r="A29" s="20" t="s">
        <v>29</v>
      </c>
      <c r="B29" s="6">
        <f t="shared" si="5"/>
        <v>82.307737000000017</v>
      </c>
      <c r="C29" s="6">
        <f t="shared" si="6"/>
        <v>78.433365000000023</v>
      </c>
      <c r="D29" s="6">
        <v>3.8743720000000001</v>
      </c>
      <c r="E29" s="6">
        <v>0</v>
      </c>
      <c r="F29" s="6">
        <v>4.6164680000000002</v>
      </c>
      <c r="G29" s="6">
        <v>61.493107000000002</v>
      </c>
      <c r="H29" s="6">
        <v>0.88608600000000004</v>
      </c>
      <c r="I29" s="6">
        <v>0</v>
      </c>
      <c r="J29" s="6">
        <v>8.5482790000000008</v>
      </c>
      <c r="K29" s="6">
        <v>2.8894250000000001</v>
      </c>
      <c r="L29" s="6"/>
      <c r="M29" s="6">
        <f t="shared" si="2"/>
        <v>17.692261999999999</v>
      </c>
      <c r="N29" s="6">
        <v>7.0402719999999999</v>
      </c>
      <c r="O29" s="6">
        <v>4.4082229999999996</v>
      </c>
      <c r="P29" s="6">
        <v>0</v>
      </c>
      <c r="Q29" s="6">
        <v>6.2437670000000001</v>
      </c>
      <c r="S29" s="6">
        <v>100</v>
      </c>
      <c r="T29" s="51">
        <v>2218.81927</v>
      </c>
      <c r="U29" s="20"/>
    </row>
    <row r="30" spans="1:21">
      <c r="A30" s="20" t="s">
        <v>179</v>
      </c>
      <c r="B30" s="6">
        <f t="shared" si="5"/>
        <v>92.172440000000009</v>
      </c>
      <c r="C30" s="6">
        <f t="shared" si="6"/>
        <v>87.831997999999999</v>
      </c>
      <c r="D30" s="6">
        <v>4.3404420000000004</v>
      </c>
      <c r="E30" s="6">
        <v>0</v>
      </c>
      <c r="F30" s="6">
        <v>4.4547090000000003</v>
      </c>
      <c r="G30" s="6">
        <v>59.606453999999999</v>
      </c>
      <c r="H30" s="6">
        <v>1.3348009999999999</v>
      </c>
      <c r="I30" s="6">
        <v>0</v>
      </c>
      <c r="J30" s="6">
        <v>22.188613</v>
      </c>
      <c r="K30" s="6">
        <v>0.247421</v>
      </c>
      <c r="L30" s="6"/>
      <c r="M30" s="6">
        <f t="shared" si="2"/>
        <v>7.8275600000000001</v>
      </c>
      <c r="N30" s="6">
        <v>0.66257299999999997</v>
      </c>
      <c r="O30" s="6">
        <v>6.443263</v>
      </c>
      <c r="P30" s="6">
        <v>0.58285500000000001</v>
      </c>
      <c r="Q30" s="6">
        <v>0.13886899999999999</v>
      </c>
      <c r="S30" s="6">
        <v>100</v>
      </c>
      <c r="T30" s="51">
        <v>1972.4595079999999</v>
      </c>
      <c r="U30" s="20"/>
    </row>
    <row r="31" spans="1:21">
      <c r="A31" s="20" t="s">
        <v>33</v>
      </c>
      <c r="B31" s="6">
        <f t="shared" si="5"/>
        <v>63.460141</v>
      </c>
      <c r="C31" s="6">
        <f t="shared" si="6"/>
        <v>56.824174999999997</v>
      </c>
      <c r="D31" s="6">
        <v>6.5931990000000003</v>
      </c>
      <c r="E31" s="6">
        <v>4.2766999999999999E-2</v>
      </c>
      <c r="F31" s="6">
        <v>5.5534140000000001</v>
      </c>
      <c r="G31" s="6">
        <v>35.427860000000003</v>
      </c>
      <c r="H31" s="6">
        <v>0.14239599999999999</v>
      </c>
      <c r="I31" s="6">
        <v>0</v>
      </c>
      <c r="J31" s="6">
        <v>13.350135999999999</v>
      </c>
      <c r="K31" s="6">
        <v>2.3503690000000002</v>
      </c>
      <c r="L31" s="6"/>
      <c r="M31" s="6">
        <f t="shared" si="2"/>
        <v>36.539861000000002</v>
      </c>
      <c r="N31" s="6">
        <v>5.1313040000000001</v>
      </c>
      <c r="O31" s="6">
        <v>28.358097000000001</v>
      </c>
      <c r="P31" s="6">
        <v>1.732863</v>
      </c>
      <c r="Q31" s="6">
        <v>1.3175969999999999</v>
      </c>
      <c r="S31" s="6">
        <v>100</v>
      </c>
      <c r="T31" s="51">
        <v>3634.5667619999999</v>
      </c>
      <c r="U31" s="5"/>
    </row>
    <row r="32" spans="1:21">
      <c r="A32" s="20" t="s">
        <v>43</v>
      </c>
      <c r="B32" s="6">
        <f t="shared" si="5"/>
        <v>92.20082699999999</v>
      </c>
      <c r="C32" s="6">
        <f t="shared" si="6"/>
        <v>90.089145999999985</v>
      </c>
      <c r="D32" s="6">
        <v>2.1116809999999999</v>
      </c>
      <c r="E32" s="6">
        <v>0</v>
      </c>
      <c r="F32" s="6">
        <v>8.2307749999999995</v>
      </c>
      <c r="G32" s="6">
        <v>66.412746999999996</v>
      </c>
      <c r="H32" s="6">
        <v>7.0853910000000004</v>
      </c>
      <c r="I32" s="6">
        <v>0.16894999999999999</v>
      </c>
      <c r="J32" s="6">
        <v>8.0454830000000008</v>
      </c>
      <c r="K32" s="6">
        <v>0.14580000000000001</v>
      </c>
      <c r="L32" s="6"/>
      <c r="M32" s="6">
        <f t="shared" si="2"/>
        <v>7.7991729999999997</v>
      </c>
      <c r="N32" s="6">
        <v>0.428201</v>
      </c>
      <c r="O32" s="6">
        <v>6.8821770000000004</v>
      </c>
      <c r="P32" s="6">
        <v>0.34118900000000002</v>
      </c>
      <c r="Q32" s="6">
        <v>0.14760599999999999</v>
      </c>
      <c r="S32" s="6">
        <v>100</v>
      </c>
      <c r="T32" s="51">
        <v>1816.20397</v>
      </c>
    </row>
    <row r="33" spans="1:21">
      <c r="A33" s="20" t="s">
        <v>48</v>
      </c>
      <c r="B33" s="6">
        <f t="shared" si="5"/>
        <v>74.831981999999996</v>
      </c>
      <c r="C33" s="6">
        <f t="shared" si="6"/>
        <v>73.974913000000001</v>
      </c>
      <c r="D33" s="6">
        <v>0.85706899999999997</v>
      </c>
      <c r="E33" s="6">
        <v>0</v>
      </c>
      <c r="F33" s="6">
        <v>7.327216</v>
      </c>
      <c r="G33" s="6">
        <v>23.744774</v>
      </c>
      <c r="H33" s="6">
        <v>4.2029999999999998E-2</v>
      </c>
      <c r="I33" s="6">
        <v>0</v>
      </c>
      <c r="J33" s="6">
        <v>41.584761999999998</v>
      </c>
      <c r="K33" s="6">
        <v>1.2761309999999999</v>
      </c>
      <c r="L33" s="6"/>
      <c r="M33" s="6">
        <f t="shared" si="2"/>
        <v>25.168018</v>
      </c>
      <c r="N33" s="6">
        <v>9.5591069999999991</v>
      </c>
      <c r="O33" s="6">
        <v>13.522259</v>
      </c>
      <c r="P33" s="6">
        <v>0</v>
      </c>
      <c r="Q33" s="6">
        <v>2.086652</v>
      </c>
      <c r="S33" s="6">
        <v>100</v>
      </c>
      <c r="T33" s="51">
        <v>3412.0402199999999</v>
      </c>
      <c r="U33" s="20"/>
    </row>
    <row r="34" spans="1:21">
      <c r="A34" s="5" t="s">
        <v>175</v>
      </c>
      <c r="B34" s="6"/>
      <c r="C34" s="6"/>
      <c r="D34" s="6"/>
      <c r="E34" s="6"/>
      <c r="F34" s="6"/>
      <c r="G34" s="6"/>
      <c r="H34" s="6"/>
      <c r="I34" s="6"/>
      <c r="J34" s="6"/>
      <c r="K34" s="6"/>
      <c r="L34" s="6"/>
      <c r="M34" s="6"/>
      <c r="N34" s="6"/>
      <c r="O34" s="6"/>
      <c r="P34" s="6"/>
      <c r="Q34" s="6"/>
      <c r="S34" s="6"/>
      <c r="T34" s="51"/>
      <c r="U34" s="20"/>
    </row>
    <row r="35" spans="1:21">
      <c r="A35" s="20" t="s">
        <v>10</v>
      </c>
      <c r="B35" s="6">
        <f t="shared" si="5"/>
        <v>85.033530999999996</v>
      </c>
      <c r="C35" s="6">
        <f t="shared" si="6"/>
        <v>74.892406999999992</v>
      </c>
      <c r="D35" s="6">
        <v>8.1055119999999992</v>
      </c>
      <c r="E35" s="6">
        <v>2.035612</v>
      </c>
      <c r="F35" s="6">
        <v>44.499468999999998</v>
      </c>
      <c r="G35" s="6">
        <v>1.1967779999999999</v>
      </c>
      <c r="H35" s="6">
        <v>18.297552</v>
      </c>
      <c r="I35" s="6">
        <v>1.855267</v>
      </c>
      <c r="J35" s="6">
        <v>9.0433409999999999</v>
      </c>
      <c r="K35" s="6">
        <v>0</v>
      </c>
      <c r="L35" s="6"/>
      <c r="M35" s="6">
        <f t="shared" si="2"/>
        <v>14.966467999999999</v>
      </c>
      <c r="N35" s="6">
        <v>11.310504</v>
      </c>
      <c r="O35" s="6">
        <v>3.0350670000000002</v>
      </c>
      <c r="P35" s="6">
        <v>0</v>
      </c>
      <c r="Q35" s="6">
        <v>0.62089700000000003</v>
      </c>
      <c r="S35" s="6">
        <v>100</v>
      </c>
      <c r="T35" s="51">
        <v>10182.903478</v>
      </c>
      <c r="U35" s="20"/>
    </row>
    <row r="36" spans="1:21">
      <c r="A36" s="20" t="s">
        <v>560</v>
      </c>
      <c r="B36" s="6">
        <f t="shared" si="5"/>
        <v>86.157579999999996</v>
      </c>
      <c r="C36" s="6">
        <f t="shared" si="6"/>
        <v>18.101744</v>
      </c>
      <c r="D36" s="6">
        <v>66.227243000000001</v>
      </c>
      <c r="E36" s="6">
        <v>1.8285929999999999</v>
      </c>
      <c r="F36" s="6">
        <v>5.4669309999999998</v>
      </c>
      <c r="G36" s="6">
        <v>3.078897</v>
      </c>
      <c r="H36" s="6">
        <v>0.17824300000000001</v>
      </c>
      <c r="I36" s="6">
        <v>1.7799999999999999E-4</v>
      </c>
      <c r="J36" s="6">
        <v>9.3034649999999992</v>
      </c>
      <c r="K36" s="6">
        <v>7.4029999999999999E-2</v>
      </c>
      <c r="L36" s="6"/>
      <c r="M36" s="6">
        <f t="shared" si="2"/>
        <v>13.842421</v>
      </c>
      <c r="N36" s="6">
        <v>8.7654960000000006</v>
      </c>
      <c r="O36" s="6">
        <v>4.4711699999999999</v>
      </c>
      <c r="P36" s="6">
        <v>0</v>
      </c>
      <c r="Q36" s="6">
        <v>0.60575500000000004</v>
      </c>
      <c r="S36" s="6">
        <v>100</v>
      </c>
      <c r="T36" s="51">
        <v>52438.129057999999</v>
      </c>
    </row>
    <row r="37" spans="1:21">
      <c r="A37" s="20" t="s">
        <v>32</v>
      </c>
      <c r="B37" s="6">
        <f t="shared" si="5"/>
        <v>77.660982000000004</v>
      </c>
      <c r="C37" s="6">
        <f t="shared" si="6"/>
        <v>47.357355999999996</v>
      </c>
      <c r="D37" s="6">
        <v>28.954484000000001</v>
      </c>
      <c r="E37" s="6">
        <v>1.3491420000000001</v>
      </c>
      <c r="F37" s="6">
        <v>13.364661999999999</v>
      </c>
      <c r="G37" s="6">
        <v>2.3901690000000002</v>
      </c>
      <c r="H37" s="6">
        <v>3.5011329999999998</v>
      </c>
      <c r="I37" s="6">
        <v>1.3543179999999999</v>
      </c>
      <c r="J37" s="6">
        <v>26.747074000000001</v>
      </c>
      <c r="K37" s="6">
        <v>0</v>
      </c>
      <c r="L37" s="6"/>
      <c r="M37" s="6">
        <f t="shared" si="2"/>
        <v>22.339017000000002</v>
      </c>
      <c r="N37" s="6">
        <v>9.8929980000000004</v>
      </c>
      <c r="O37" s="6">
        <v>12.180355</v>
      </c>
      <c r="P37" s="6">
        <v>0</v>
      </c>
      <c r="Q37" s="6">
        <v>0.26566400000000001</v>
      </c>
      <c r="S37" s="6">
        <v>100</v>
      </c>
      <c r="T37" s="51">
        <v>2257.7881950000001</v>
      </c>
      <c r="U37" s="5"/>
    </row>
    <row r="38" spans="1:21">
      <c r="A38" s="20" t="s">
        <v>37</v>
      </c>
      <c r="B38" s="6">
        <f t="shared" si="5"/>
        <v>86.838629999999995</v>
      </c>
      <c r="C38" s="6">
        <f t="shared" si="6"/>
        <v>40.536709999999999</v>
      </c>
      <c r="D38" s="6">
        <v>30.542552000000001</v>
      </c>
      <c r="E38" s="6">
        <v>15.759368</v>
      </c>
      <c r="F38" s="6">
        <v>8.3344559999999994</v>
      </c>
      <c r="G38" s="6">
        <v>2.6027290000000001</v>
      </c>
      <c r="H38" s="6">
        <v>18.459584</v>
      </c>
      <c r="I38" s="6">
        <v>2.3777029999999999</v>
      </c>
      <c r="J38" s="6">
        <v>8.7341569999999997</v>
      </c>
      <c r="K38" s="6">
        <v>2.8080999999999998E-2</v>
      </c>
      <c r="L38" s="6"/>
      <c r="M38" s="6">
        <f t="shared" si="2"/>
        <v>13.161370999999999</v>
      </c>
      <c r="N38" s="6">
        <v>2.3095729999999999</v>
      </c>
      <c r="O38" s="6">
        <v>10.770790999999999</v>
      </c>
      <c r="P38" s="6">
        <v>0</v>
      </c>
      <c r="Q38" s="6">
        <v>8.1006999999999996E-2</v>
      </c>
      <c r="S38" s="6">
        <v>100</v>
      </c>
      <c r="T38" s="51">
        <v>4774.3199519999998</v>
      </c>
    </row>
    <row r="39" spans="1:21">
      <c r="A39" s="20" t="s">
        <v>585</v>
      </c>
      <c r="B39" s="6">
        <f t="shared" si="5"/>
        <v>69.371424000000005</v>
      </c>
      <c r="C39" s="6">
        <f t="shared" si="6"/>
        <v>44.221753999999997</v>
      </c>
      <c r="D39" s="6">
        <v>24.441846000000002</v>
      </c>
      <c r="E39" s="6">
        <v>0.70782400000000001</v>
      </c>
      <c r="F39" s="6">
        <v>4.453443</v>
      </c>
      <c r="G39" s="6">
        <v>6.5322250000000004</v>
      </c>
      <c r="H39" s="6">
        <v>7.7826190000000004</v>
      </c>
      <c r="I39" s="6">
        <v>0.179782</v>
      </c>
      <c r="J39" s="6">
        <v>24.880258999999999</v>
      </c>
      <c r="K39" s="6">
        <v>0.393426</v>
      </c>
      <c r="L39" s="6"/>
      <c r="M39" s="6">
        <f t="shared" si="2"/>
        <v>30.628575999999999</v>
      </c>
      <c r="N39" s="6">
        <v>1.866525</v>
      </c>
      <c r="O39" s="6">
        <v>24.089102</v>
      </c>
      <c r="P39" s="6">
        <v>4.3369280000000003</v>
      </c>
      <c r="Q39" s="6">
        <v>0.33602100000000001</v>
      </c>
      <c r="S39" s="6">
        <v>100</v>
      </c>
      <c r="T39" s="51">
        <v>4580.8069830000004</v>
      </c>
      <c r="U39" s="20"/>
    </row>
    <row r="40" spans="1:21">
      <c r="A40" s="5" t="s">
        <v>176</v>
      </c>
      <c r="B40" s="6"/>
      <c r="C40" s="6"/>
      <c r="D40" s="6"/>
      <c r="E40" s="6"/>
      <c r="F40" s="6"/>
      <c r="G40" s="6"/>
      <c r="H40" s="6"/>
      <c r="I40" s="6"/>
      <c r="J40" s="6"/>
      <c r="K40" s="6"/>
      <c r="L40" s="6"/>
      <c r="M40" s="6"/>
      <c r="N40" s="6"/>
      <c r="O40" s="6"/>
      <c r="P40" s="6"/>
      <c r="Q40" s="6"/>
      <c r="S40" s="6"/>
      <c r="T40" s="51"/>
      <c r="U40" s="20"/>
    </row>
    <row r="41" spans="1:21">
      <c r="A41" s="20" t="s">
        <v>18</v>
      </c>
      <c r="B41" s="6">
        <f t="shared" si="5"/>
        <v>69.000296000000006</v>
      </c>
      <c r="C41" s="6">
        <f t="shared" si="6"/>
        <v>64.156995999999992</v>
      </c>
      <c r="D41" s="6">
        <v>4.747414</v>
      </c>
      <c r="E41" s="6">
        <v>9.5885999999999999E-2</v>
      </c>
      <c r="F41" s="6">
        <v>30.423093999999999</v>
      </c>
      <c r="G41" s="6">
        <v>6.0739660000000004</v>
      </c>
      <c r="H41" s="6">
        <v>20.639935999999999</v>
      </c>
      <c r="I41" s="6">
        <v>0.87936599999999998</v>
      </c>
      <c r="J41" s="6">
        <v>5.3717920000000001</v>
      </c>
      <c r="K41" s="6">
        <v>0.76884200000000003</v>
      </c>
      <c r="L41" s="6"/>
      <c r="M41" s="6">
        <f t="shared" si="2"/>
        <v>30.999706</v>
      </c>
      <c r="N41" s="6">
        <v>7.713292</v>
      </c>
      <c r="O41" s="6">
        <v>23.158944999999999</v>
      </c>
      <c r="P41" s="6">
        <v>1.774E-3</v>
      </c>
      <c r="Q41" s="6">
        <v>0.125695</v>
      </c>
      <c r="S41" s="6">
        <v>100</v>
      </c>
      <c r="T41" s="51">
        <v>5875.8812909999997</v>
      </c>
    </row>
    <row r="42" spans="1:21">
      <c r="A42" s="20" t="s">
        <v>27</v>
      </c>
      <c r="B42" s="6">
        <f t="shared" si="5"/>
        <v>93.453181000000001</v>
      </c>
      <c r="C42" s="6">
        <f t="shared" si="6"/>
        <v>88.029505</v>
      </c>
      <c r="D42" s="6">
        <v>5.1730830000000001</v>
      </c>
      <c r="E42" s="6">
        <v>0.25059300000000001</v>
      </c>
      <c r="F42" s="6">
        <v>21.914375</v>
      </c>
      <c r="G42" s="6">
        <v>6.3263059999999998</v>
      </c>
      <c r="H42" s="6">
        <v>51.599459000000003</v>
      </c>
      <c r="I42" s="6">
        <v>5.351553</v>
      </c>
      <c r="J42" s="6">
        <v>2.831826</v>
      </c>
      <c r="K42" s="6">
        <v>5.986E-3</v>
      </c>
      <c r="L42" s="6"/>
      <c r="M42" s="6">
        <f t="shared" si="2"/>
        <v>6.5468200000000003</v>
      </c>
      <c r="N42" s="6">
        <v>2.118792</v>
      </c>
      <c r="O42" s="6">
        <v>3.7475930000000002</v>
      </c>
      <c r="P42" s="6">
        <v>7.4324000000000001E-2</v>
      </c>
      <c r="Q42" s="6">
        <v>0.60611099999999996</v>
      </c>
      <c r="S42" s="6">
        <v>100</v>
      </c>
      <c r="T42" s="51">
        <v>20703.805976</v>
      </c>
    </row>
    <row r="43" spans="1:21">
      <c r="A43" s="20" t="s">
        <v>40</v>
      </c>
      <c r="B43" s="6">
        <f t="shared" si="5"/>
        <v>67.596107000000003</v>
      </c>
      <c r="C43" s="6">
        <f t="shared" si="6"/>
        <v>45.956502999999998</v>
      </c>
      <c r="D43" s="6">
        <v>21.360882</v>
      </c>
      <c r="E43" s="6">
        <v>0.27872200000000003</v>
      </c>
      <c r="F43" s="6">
        <v>26.933216000000002</v>
      </c>
      <c r="G43" s="6">
        <v>8.3726789999999998</v>
      </c>
      <c r="H43" s="6">
        <v>6.2799480000000001</v>
      </c>
      <c r="I43" s="6">
        <v>3.5159000000000003E-2</v>
      </c>
      <c r="J43" s="6">
        <v>3.9655</v>
      </c>
      <c r="K43" s="6">
        <v>0.37000100000000002</v>
      </c>
      <c r="L43" s="6"/>
      <c r="M43" s="6">
        <f t="shared" si="2"/>
        <v>32.403894000000001</v>
      </c>
      <c r="N43" s="6">
        <v>13.77711</v>
      </c>
      <c r="O43" s="6">
        <v>16.784365999999999</v>
      </c>
      <c r="P43" s="6">
        <v>0.60902500000000004</v>
      </c>
      <c r="Q43" s="6">
        <v>1.233393</v>
      </c>
      <c r="S43" s="6">
        <v>100</v>
      </c>
      <c r="T43" s="51">
        <v>4260.6449839999996</v>
      </c>
      <c r="U43" s="20"/>
    </row>
    <row r="44" spans="1:21">
      <c r="A44" s="20" t="s">
        <v>606</v>
      </c>
      <c r="B44" s="6">
        <f t="shared" si="5"/>
        <v>72.182912000000002</v>
      </c>
      <c r="C44" s="6">
        <f t="shared" si="6"/>
        <v>64.019051000000005</v>
      </c>
      <c r="D44" s="6">
        <v>7.5585519999999997</v>
      </c>
      <c r="E44" s="6">
        <v>0.60530899999999999</v>
      </c>
      <c r="F44" s="6">
        <v>8.0416910000000001</v>
      </c>
      <c r="G44" s="6">
        <v>48.062691000000001</v>
      </c>
      <c r="H44" s="6">
        <v>0.51085700000000001</v>
      </c>
      <c r="I44" s="6">
        <v>0</v>
      </c>
      <c r="J44" s="6">
        <v>7.4038120000000003</v>
      </c>
      <c r="K44" s="6">
        <v>0</v>
      </c>
      <c r="L44" s="6"/>
      <c r="M44" s="6">
        <f t="shared" si="2"/>
        <v>27.817087000000001</v>
      </c>
      <c r="N44" s="6">
        <v>9.5074550000000002</v>
      </c>
      <c r="O44" s="6">
        <v>18.239640000000001</v>
      </c>
      <c r="P44" s="6">
        <v>0</v>
      </c>
      <c r="Q44" s="6">
        <v>6.9991999999999999E-2</v>
      </c>
      <c r="S44" s="6">
        <v>100</v>
      </c>
      <c r="T44" s="51">
        <v>4191.6382839999997</v>
      </c>
      <c r="U44" s="5"/>
    </row>
    <row r="45" spans="1:21">
      <c r="A45" s="5" t="s">
        <v>12</v>
      </c>
      <c r="B45" s="6"/>
      <c r="C45" s="6"/>
      <c r="D45" s="6"/>
      <c r="E45" s="6"/>
      <c r="F45" s="6"/>
      <c r="G45" s="6"/>
      <c r="H45" s="6"/>
      <c r="I45" s="6"/>
      <c r="J45" s="6"/>
      <c r="K45" s="6"/>
      <c r="L45" s="6"/>
      <c r="M45" s="6"/>
      <c r="N45" s="6"/>
      <c r="O45" s="6"/>
      <c r="P45" s="6"/>
      <c r="Q45" s="6"/>
      <c r="T45" s="51"/>
      <c r="U45" s="20"/>
    </row>
    <row r="46" spans="1:21">
      <c r="A46" s="20" t="s">
        <v>11</v>
      </c>
      <c r="B46" s="6">
        <f t="shared" si="5"/>
        <v>38.903724000000004</v>
      </c>
      <c r="C46" s="6">
        <f t="shared" si="6"/>
        <v>29.102992</v>
      </c>
      <c r="D46" s="6">
        <v>9.7140430000000002</v>
      </c>
      <c r="E46" s="6">
        <v>8.6689000000000002E-2</v>
      </c>
      <c r="F46" s="6">
        <v>6.3861020000000002</v>
      </c>
      <c r="G46" s="6">
        <v>17.254714</v>
      </c>
      <c r="H46" s="6">
        <v>1.706008</v>
      </c>
      <c r="I46" s="6">
        <v>5.2142000000000001E-2</v>
      </c>
      <c r="J46" s="6">
        <v>3.3844069999999999</v>
      </c>
      <c r="K46" s="6">
        <v>0.31961899999999999</v>
      </c>
      <c r="L46" s="6"/>
      <c r="M46" s="6">
        <f t="shared" si="2"/>
        <v>61.096277000000001</v>
      </c>
      <c r="N46" s="6">
        <v>49.255065000000002</v>
      </c>
      <c r="O46" s="6">
        <v>3.726607</v>
      </c>
      <c r="P46" s="6">
        <v>0</v>
      </c>
      <c r="Q46" s="6">
        <v>8.1146049999999992</v>
      </c>
      <c r="S46" s="6">
        <v>100</v>
      </c>
      <c r="T46" s="51">
        <v>2558.2829830000001</v>
      </c>
      <c r="U46" s="20"/>
    </row>
    <row r="47" spans="1:21">
      <c r="A47" s="20" t="s">
        <v>13</v>
      </c>
      <c r="B47" s="6">
        <f t="shared" si="5"/>
        <v>91.843170000000001</v>
      </c>
      <c r="C47" s="6">
        <f t="shared" si="6"/>
        <v>40.740231000000001</v>
      </c>
      <c r="D47" s="6">
        <v>48.090936999999997</v>
      </c>
      <c r="E47" s="6">
        <v>3.0120019999999998</v>
      </c>
      <c r="F47" s="6">
        <v>29.197227000000002</v>
      </c>
      <c r="G47" s="6">
        <v>1.5199309999999999</v>
      </c>
      <c r="H47" s="6">
        <v>1.9705360000000001</v>
      </c>
      <c r="I47" s="6">
        <v>0</v>
      </c>
      <c r="J47" s="6">
        <v>7.9330340000000001</v>
      </c>
      <c r="K47" s="6">
        <v>0.119503</v>
      </c>
      <c r="L47" s="6"/>
      <c r="M47" s="6">
        <f t="shared" si="2"/>
        <v>8.1568290000000001</v>
      </c>
      <c r="N47" s="6">
        <v>3.7975750000000001</v>
      </c>
      <c r="O47" s="6">
        <v>4.0012610000000004</v>
      </c>
      <c r="P47" s="6">
        <v>0</v>
      </c>
      <c r="Q47" s="6">
        <v>0.35799300000000001</v>
      </c>
      <c r="S47" s="6">
        <v>100</v>
      </c>
      <c r="T47" s="51">
        <v>6690.7907910000004</v>
      </c>
      <c r="U47" s="20"/>
    </row>
    <row r="48" spans="1:21">
      <c r="A48" s="20" t="s">
        <v>20</v>
      </c>
      <c r="B48" s="6">
        <f t="shared" si="5"/>
        <v>92.375417999999996</v>
      </c>
      <c r="C48" s="6">
        <f t="shared" si="6"/>
        <v>51.338563000000001</v>
      </c>
      <c r="D48" s="6">
        <v>37.684728999999997</v>
      </c>
      <c r="E48" s="6">
        <v>3.3521260000000002</v>
      </c>
      <c r="F48" s="6">
        <v>11.080495000000001</v>
      </c>
      <c r="G48" s="6">
        <v>8.9897620000000007</v>
      </c>
      <c r="H48" s="6">
        <v>13.335673999999999</v>
      </c>
      <c r="I48" s="6">
        <v>4.5854929999999996</v>
      </c>
      <c r="J48" s="6">
        <v>13.200946</v>
      </c>
      <c r="K48" s="6">
        <v>0.14619299999999999</v>
      </c>
      <c r="L48" s="6"/>
      <c r="M48" s="6">
        <f t="shared" si="2"/>
        <v>7.6245820000000002</v>
      </c>
      <c r="N48" s="6">
        <v>2.7066210000000002</v>
      </c>
      <c r="O48" s="6">
        <v>4.389678</v>
      </c>
      <c r="P48" s="6">
        <v>0.15774299999999999</v>
      </c>
      <c r="Q48" s="6">
        <v>0.37053999999999998</v>
      </c>
      <c r="S48" s="6">
        <v>100</v>
      </c>
      <c r="T48" s="51">
        <v>28262.482203</v>
      </c>
      <c r="U48" s="20"/>
    </row>
    <row r="49" spans="1:21">
      <c r="A49" s="20" t="s">
        <v>21</v>
      </c>
      <c r="B49" s="6">
        <f t="shared" si="5"/>
        <v>93.296636000000007</v>
      </c>
      <c r="C49" s="6">
        <f t="shared" si="6"/>
        <v>30.18844</v>
      </c>
      <c r="D49" s="6">
        <v>62.927745999999999</v>
      </c>
      <c r="E49" s="6">
        <v>0.18045</v>
      </c>
      <c r="F49" s="6">
        <v>19.409973999999998</v>
      </c>
      <c r="G49" s="6">
        <v>3.5136980000000002</v>
      </c>
      <c r="H49" s="6">
        <v>3.0164270000000002</v>
      </c>
      <c r="I49" s="6">
        <v>0.68942499999999995</v>
      </c>
      <c r="J49" s="6">
        <v>3.531501</v>
      </c>
      <c r="K49" s="6">
        <v>2.7414999999999998E-2</v>
      </c>
      <c r="L49" s="6"/>
      <c r="M49" s="6">
        <f t="shared" si="2"/>
        <v>6.7033620000000003</v>
      </c>
      <c r="N49" s="6">
        <v>2.2445740000000001</v>
      </c>
      <c r="O49" s="6">
        <v>2.7073450000000001</v>
      </c>
      <c r="P49" s="6">
        <v>0.53286299999999998</v>
      </c>
      <c r="Q49" s="6">
        <v>1.21858</v>
      </c>
      <c r="S49" s="6">
        <v>100</v>
      </c>
      <c r="T49" s="51">
        <v>11059.199420000001</v>
      </c>
      <c r="U49" s="5"/>
    </row>
    <row r="50" spans="1:21">
      <c r="A50" s="20" t="s">
        <v>561</v>
      </c>
      <c r="B50" s="6">
        <f t="shared" si="5"/>
        <v>81.050475000000006</v>
      </c>
      <c r="C50" s="6">
        <f t="shared" si="6"/>
        <v>35.448350999999995</v>
      </c>
      <c r="D50" s="6">
        <v>43.564449000000003</v>
      </c>
      <c r="E50" s="6">
        <v>2.0376750000000001</v>
      </c>
      <c r="F50" s="6">
        <v>13.357659</v>
      </c>
      <c r="G50" s="6">
        <v>5.6354050000000004</v>
      </c>
      <c r="H50" s="6">
        <v>10.246152</v>
      </c>
      <c r="I50" s="6">
        <v>0</v>
      </c>
      <c r="J50" s="6">
        <v>6.0919350000000003</v>
      </c>
      <c r="K50" s="6">
        <v>0.1172</v>
      </c>
      <c r="L50" s="6"/>
      <c r="M50" s="6">
        <f t="shared" si="2"/>
        <v>18.949524999999998</v>
      </c>
      <c r="N50" s="6">
        <v>14.660940999999999</v>
      </c>
      <c r="O50" s="6">
        <v>3.922329</v>
      </c>
      <c r="P50" s="6">
        <v>0</v>
      </c>
      <c r="Q50" s="6">
        <v>0.366255</v>
      </c>
      <c r="S50" s="6">
        <v>100</v>
      </c>
      <c r="T50" s="51">
        <v>1541.8626240000001</v>
      </c>
      <c r="U50" s="20"/>
    </row>
    <row r="51" spans="1:21">
      <c r="A51" s="20" t="s">
        <v>562</v>
      </c>
      <c r="B51" s="6">
        <f t="shared" ref="B51" si="7">SUM(D51:K51)</f>
        <v>87.15777700000001</v>
      </c>
      <c r="C51" s="6">
        <f t="shared" ref="C51" si="8">SUM(F51:K51)</f>
        <v>57.29754299999999</v>
      </c>
      <c r="D51" s="6">
        <v>29.479558000000001</v>
      </c>
      <c r="E51" s="6">
        <v>0.38067600000000001</v>
      </c>
      <c r="F51" s="6">
        <v>16.059213</v>
      </c>
      <c r="G51" s="6">
        <v>9.1937560000000005</v>
      </c>
      <c r="H51" s="6">
        <v>24.097638</v>
      </c>
      <c r="I51" s="6">
        <v>7.9179999999999997E-3</v>
      </c>
      <c r="J51" s="6">
        <v>7.8484790000000002</v>
      </c>
      <c r="K51" s="6">
        <v>9.0538999999999994E-2</v>
      </c>
      <c r="L51" s="6"/>
      <c r="M51" s="6">
        <f t="shared" si="2"/>
        <v>12.842223000000001</v>
      </c>
      <c r="N51" s="6">
        <v>3.8959079999999999</v>
      </c>
      <c r="O51" s="6">
        <v>8.7535609999999995</v>
      </c>
      <c r="P51" s="6">
        <v>3.0703000000000001E-2</v>
      </c>
      <c r="Q51" s="6">
        <v>0.162051</v>
      </c>
      <c r="S51" s="29">
        <v>100</v>
      </c>
      <c r="T51" s="51">
        <v>10469.614578000001</v>
      </c>
      <c r="U51" s="20"/>
    </row>
    <row r="52" spans="1:21">
      <c r="A52" s="25" t="s">
        <v>38</v>
      </c>
      <c r="B52" s="6">
        <f t="shared" si="5"/>
        <v>72.028735000000012</v>
      </c>
      <c r="C52" s="6">
        <f t="shared" si="6"/>
        <v>57.587848999999999</v>
      </c>
      <c r="D52" s="6">
        <v>14.390256000000001</v>
      </c>
      <c r="E52" s="6">
        <v>5.0630000000000001E-2</v>
      </c>
      <c r="F52" s="6">
        <v>27.200151999999999</v>
      </c>
      <c r="G52" s="6">
        <v>11.090884000000001</v>
      </c>
      <c r="H52" s="6">
        <v>12.355285</v>
      </c>
      <c r="I52" s="6">
        <v>0</v>
      </c>
      <c r="J52" s="6">
        <v>5.4027750000000001</v>
      </c>
      <c r="K52" s="6">
        <v>1.538753</v>
      </c>
      <c r="L52" s="6"/>
      <c r="M52" s="6">
        <f t="shared" si="2"/>
        <v>27.971264999999999</v>
      </c>
      <c r="N52" s="6">
        <v>11.650577</v>
      </c>
      <c r="O52" s="6">
        <v>5.7017850000000001</v>
      </c>
      <c r="P52" s="6">
        <v>0</v>
      </c>
      <c r="Q52" s="6">
        <v>10.618903</v>
      </c>
      <c r="R52" s="13"/>
      <c r="S52" s="29">
        <v>100</v>
      </c>
      <c r="T52" s="51">
        <v>1886.9414340000001</v>
      </c>
      <c r="U52" s="20"/>
    </row>
    <row r="53" spans="1:21">
      <c r="A53" s="25" t="s">
        <v>39</v>
      </c>
      <c r="B53" s="6">
        <f t="shared" si="5"/>
        <v>69.313894000000005</v>
      </c>
      <c r="C53" s="6">
        <f t="shared" si="6"/>
        <v>58.975735</v>
      </c>
      <c r="D53" s="6">
        <v>9.7681620000000002</v>
      </c>
      <c r="E53" s="6">
        <v>0.56999699999999998</v>
      </c>
      <c r="F53" s="6">
        <v>12.315604</v>
      </c>
      <c r="G53" s="6">
        <v>3.5154179999999999</v>
      </c>
      <c r="H53" s="6">
        <v>23.027775999999999</v>
      </c>
      <c r="I53" s="6">
        <v>6.4554E-2</v>
      </c>
      <c r="J53" s="6">
        <v>19.404944</v>
      </c>
      <c r="K53" s="6">
        <v>0.64743899999999999</v>
      </c>
      <c r="L53" s="6"/>
      <c r="M53" s="6">
        <f t="shared" si="2"/>
        <v>30.686107000000003</v>
      </c>
      <c r="N53" s="6">
        <v>19.403054999999998</v>
      </c>
      <c r="O53" s="6">
        <v>9.8832070000000005</v>
      </c>
      <c r="P53" s="6">
        <v>0.115798</v>
      </c>
      <c r="Q53" s="6">
        <v>1.2840469999999999</v>
      </c>
      <c r="R53" s="13"/>
      <c r="S53" s="29">
        <v>100</v>
      </c>
      <c r="T53" s="51">
        <v>12006.786477</v>
      </c>
      <c r="U53" s="20"/>
    </row>
    <row r="54" spans="1:21">
      <c r="A54" s="206" t="s">
        <v>645</v>
      </c>
      <c r="B54" s="206"/>
      <c r="C54" s="206"/>
      <c r="D54" s="206"/>
      <c r="E54" s="206"/>
      <c r="F54" s="206"/>
      <c r="G54" s="206"/>
      <c r="H54" s="206"/>
      <c r="I54" s="206"/>
      <c r="J54" s="206"/>
      <c r="K54" s="206"/>
      <c r="L54" s="206"/>
      <c r="M54" s="206"/>
      <c r="N54" s="206"/>
      <c r="O54" s="206"/>
      <c r="P54" s="206"/>
      <c r="Q54" s="206"/>
      <c r="R54" s="206"/>
      <c r="S54" s="206"/>
      <c r="T54" s="206"/>
      <c r="U54" s="20"/>
    </row>
    <row r="55" spans="1:21" ht="41.25" customHeight="1">
      <c r="A55" s="226"/>
      <c r="B55" s="226"/>
      <c r="C55" s="226"/>
      <c r="D55" s="226"/>
      <c r="E55" s="226"/>
      <c r="F55" s="226"/>
      <c r="G55" s="226"/>
      <c r="H55" s="226"/>
      <c r="I55" s="226"/>
      <c r="J55" s="226"/>
      <c r="K55" s="226"/>
      <c r="L55" s="226"/>
      <c r="M55" s="226"/>
      <c r="N55" s="226"/>
      <c r="O55" s="226"/>
      <c r="P55" s="226"/>
      <c r="Q55" s="226"/>
      <c r="R55" s="226"/>
      <c r="S55" s="226"/>
      <c r="T55" s="226"/>
      <c r="U55" s="25"/>
    </row>
  </sheetData>
  <mergeCells count="4">
    <mergeCell ref="N2:Q2"/>
    <mergeCell ref="D2:K2"/>
    <mergeCell ref="A54:T55"/>
    <mergeCell ref="B2:C2"/>
  </mergeCells>
  <pageMargins left="0.5" right="0.5" top="0.5" bottom="0.75" header="0.3" footer="0.3"/>
  <pageSetup scale="58" orientation="landscape" r:id="rId1"/>
  <headerFooter>
    <oddFooter>&amp;L4&amp;RGuttmacher Institute</oddFooter>
  </headerFooter>
  <ignoredErrors>
    <ignoredError sqref="C5:C14 C16 C22:C27 C29:C33 C35:C39 C41:C44 C46:C50 C18:C20 C52:C53" formulaRange="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F41"/>
  <sheetViews>
    <sheetView workbookViewId="0">
      <selection activeCell="C9" sqref="C9"/>
    </sheetView>
  </sheetViews>
  <sheetFormatPr defaultColWidth="8.85546875" defaultRowHeight="15"/>
  <cols>
    <col min="1" max="1" width="30.7109375" customWidth="1"/>
    <col min="2" max="2" width="13" customWidth="1"/>
  </cols>
  <sheetData>
    <row r="1" spans="1:6">
      <c r="A1" t="s">
        <v>61</v>
      </c>
    </row>
    <row r="3" spans="1:6" ht="75">
      <c r="A3" s="1" t="s">
        <v>5</v>
      </c>
      <c r="C3" s="1" t="s">
        <v>52</v>
      </c>
      <c r="D3" s="1" t="s">
        <v>59</v>
      </c>
      <c r="E3" s="1" t="s">
        <v>60</v>
      </c>
      <c r="F3" s="1" t="s">
        <v>51</v>
      </c>
    </row>
    <row r="4" spans="1:6">
      <c r="A4" t="s">
        <v>12</v>
      </c>
      <c r="B4" t="s">
        <v>20</v>
      </c>
      <c r="C4" s="7">
        <v>38.299999999999997</v>
      </c>
      <c r="D4" s="7">
        <v>34.600000000000009</v>
      </c>
      <c r="E4" s="7">
        <v>5.8</v>
      </c>
      <c r="F4" s="7">
        <v>20.9</v>
      </c>
    </row>
    <row r="5" spans="1:6">
      <c r="A5" t="s">
        <v>19</v>
      </c>
      <c r="B5" t="s">
        <v>49</v>
      </c>
      <c r="C5" s="7">
        <v>6.4</v>
      </c>
      <c r="D5" s="7">
        <v>50.300000000000004</v>
      </c>
      <c r="E5" s="7">
        <v>21.8</v>
      </c>
      <c r="F5" s="7">
        <v>21.5</v>
      </c>
    </row>
    <row r="6" spans="1:6">
      <c r="A6" t="s">
        <v>12</v>
      </c>
      <c r="B6" t="s">
        <v>13</v>
      </c>
      <c r="C6" s="7">
        <v>42.7</v>
      </c>
      <c r="D6" s="7">
        <v>27.599999999999994</v>
      </c>
      <c r="E6" s="7">
        <v>6.1</v>
      </c>
      <c r="F6" s="7">
        <v>23.3</v>
      </c>
    </row>
    <row r="7" spans="1:6">
      <c r="A7" t="s">
        <v>12</v>
      </c>
      <c r="B7" t="s">
        <v>39</v>
      </c>
      <c r="C7" s="7">
        <v>8.6</v>
      </c>
      <c r="D7" s="7">
        <v>43.199999999999996</v>
      </c>
      <c r="E7" s="7">
        <v>22.6</v>
      </c>
      <c r="F7" s="7">
        <v>24.5</v>
      </c>
    </row>
    <row r="8" spans="1:6">
      <c r="A8" t="s">
        <v>12</v>
      </c>
      <c r="B8" t="s">
        <v>21</v>
      </c>
      <c r="C8" s="7">
        <v>45.9</v>
      </c>
      <c r="D8" s="7">
        <v>19.899999999999999</v>
      </c>
      <c r="E8" s="7">
        <v>3.0999999999999996</v>
      </c>
      <c r="F8" s="7">
        <v>30.2</v>
      </c>
    </row>
    <row r="9" spans="1:6">
      <c r="A9" t="s">
        <v>6</v>
      </c>
      <c r="B9" t="s">
        <v>33</v>
      </c>
      <c r="C9" s="7">
        <v>4.7</v>
      </c>
      <c r="D9" s="7">
        <v>39.099999999999994</v>
      </c>
      <c r="E9" s="7">
        <v>23.1</v>
      </c>
      <c r="F9" s="7">
        <v>32.200000000000003</v>
      </c>
    </row>
    <row r="10" spans="1:6">
      <c r="A10" t="s">
        <v>6</v>
      </c>
      <c r="B10" t="s">
        <v>48</v>
      </c>
      <c r="C10" s="7">
        <v>0.6</v>
      </c>
      <c r="D10" s="7">
        <v>46.9</v>
      </c>
      <c r="E10" s="7">
        <v>17.5</v>
      </c>
      <c r="F10" s="7">
        <v>33.299999999999997</v>
      </c>
    </row>
    <row r="11" spans="1:6">
      <c r="A11" t="s">
        <v>6</v>
      </c>
      <c r="B11" t="s">
        <v>29</v>
      </c>
      <c r="C11" s="7">
        <v>2.8</v>
      </c>
      <c r="D11" s="7">
        <v>49.900000000000006</v>
      </c>
      <c r="E11" s="7">
        <v>13.2</v>
      </c>
      <c r="F11" s="7">
        <v>33.9</v>
      </c>
    </row>
    <row r="12" spans="1:6">
      <c r="A12" t="s">
        <v>6</v>
      </c>
      <c r="B12" t="s">
        <v>45</v>
      </c>
      <c r="C12" s="7">
        <v>4.2</v>
      </c>
      <c r="D12" s="7">
        <v>33.5</v>
      </c>
      <c r="E12" s="7">
        <v>25.5</v>
      </c>
      <c r="F12" s="7">
        <v>36.1</v>
      </c>
    </row>
    <row r="13" spans="1:6">
      <c r="A13" t="s">
        <v>22</v>
      </c>
      <c r="B13" t="s">
        <v>34</v>
      </c>
      <c r="C13" s="7">
        <v>2.7</v>
      </c>
      <c r="D13" s="7">
        <v>52.099999999999994</v>
      </c>
      <c r="E13" s="7">
        <v>8.1999999999999993</v>
      </c>
      <c r="F13" s="7">
        <v>37</v>
      </c>
    </row>
    <row r="14" spans="1:6">
      <c r="A14" t="s">
        <v>19</v>
      </c>
      <c r="B14" t="s">
        <v>27</v>
      </c>
      <c r="C14" s="7">
        <v>3.4000000000000004</v>
      </c>
      <c r="D14" s="7">
        <v>54.5</v>
      </c>
      <c r="E14" s="7">
        <v>3.5999999999999996</v>
      </c>
      <c r="F14" s="7">
        <v>38.1</v>
      </c>
    </row>
    <row r="15" spans="1:6">
      <c r="A15" t="s">
        <v>9</v>
      </c>
      <c r="B15" t="s">
        <v>10</v>
      </c>
      <c r="C15" s="7">
        <v>6.2</v>
      </c>
      <c r="D15" s="7">
        <v>45.9</v>
      </c>
      <c r="E15" s="7">
        <v>8.8000000000000007</v>
      </c>
      <c r="F15" s="7">
        <v>38.799999999999997</v>
      </c>
    </row>
    <row r="16" spans="1:6">
      <c r="A16" t="s">
        <v>22</v>
      </c>
      <c r="B16" t="s">
        <v>23</v>
      </c>
      <c r="C16" s="7">
        <v>1</v>
      </c>
      <c r="D16" s="7">
        <v>56.6</v>
      </c>
      <c r="E16" s="7">
        <v>2.6</v>
      </c>
      <c r="F16" s="7">
        <v>39.700000000000003</v>
      </c>
    </row>
    <row r="17" spans="1:6">
      <c r="A17" t="s">
        <v>22</v>
      </c>
      <c r="B17" t="s">
        <v>28</v>
      </c>
      <c r="C17" s="7">
        <v>2.6</v>
      </c>
      <c r="D17" s="7">
        <v>39.4</v>
      </c>
      <c r="E17" s="7">
        <v>16.8</v>
      </c>
      <c r="F17" s="7">
        <v>40.700000000000003</v>
      </c>
    </row>
    <row r="18" spans="1:6">
      <c r="A18" t="s">
        <v>17</v>
      </c>
      <c r="B18" t="s">
        <v>50</v>
      </c>
      <c r="C18" s="7">
        <v>1.1000000000000001</v>
      </c>
      <c r="D18" s="7">
        <v>56.199999999999996</v>
      </c>
      <c r="E18" s="7">
        <v>1.1000000000000001</v>
      </c>
      <c r="F18" s="7">
        <v>41.5</v>
      </c>
    </row>
    <row r="19" spans="1:6">
      <c r="A19" t="s">
        <v>9</v>
      </c>
      <c r="B19" t="s">
        <v>26</v>
      </c>
      <c r="C19" s="7">
        <v>38.299999999999997</v>
      </c>
      <c r="D19" s="7">
        <v>10.200000000000003</v>
      </c>
      <c r="E19" s="7">
        <v>7.4</v>
      </c>
      <c r="F19" s="7">
        <v>43.7</v>
      </c>
    </row>
    <row r="20" spans="1:6">
      <c r="A20" t="s">
        <v>17</v>
      </c>
      <c r="B20" t="s">
        <v>36</v>
      </c>
      <c r="C20" s="7">
        <v>10.700000000000001</v>
      </c>
      <c r="D20" s="7">
        <v>42.699999999999996</v>
      </c>
      <c r="E20" s="7">
        <v>0.7</v>
      </c>
      <c r="F20" s="7">
        <v>44.9</v>
      </c>
    </row>
    <row r="21" spans="1:6">
      <c r="A21" t="s">
        <v>6</v>
      </c>
      <c r="B21" t="s">
        <v>7</v>
      </c>
      <c r="C21" s="7">
        <v>0.6</v>
      </c>
      <c r="D21" s="7">
        <v>18.899999999999999</v>
      </c>
      <c r="E21" s="7">
        <v>31.5</v>
      </c>
      <c r="F21" s="7">
        <v>46.9</v>
      </c>
    </row>
    <row r="22" spans="1:6">
      <c r="A22" t="s">
        <v>17</v>
      </c>
      <c r="B22" t="s">
        <v>41</v>
      </c>
      <c r="C22" s="7">
        <v>0.8</v>
      </c>
      <c r="D22" s="7">
        <v>44.300000000000004</v>
      </c>
      <c r="E22" s="7">
        <v>6.4</v>
      </c>
      <c r="F22" s="7">
        <v>48.4</v>
      </c>
    </row>
    <row r="23" spans="1:6">
      <c r="A23" t="s">
        <v>6</v>
      </c>
      <c r="B23" t="s">
        <v>8</v>
      </c>
      <c r="C23" s="7">
        <v>0.4</v>
      </c>
      <c r="D23" s="7">
        <v>13.9</v>
      </c>
      <c r="E23" s="7">
        <v>36.5</v>
      </c>
      <c r="F23" s="7">
        <v>48.9</v>
      </c>
    </row>
    <row r="24" spans="1:6">
      <c r="A24" t="s">
        <v>19</v>
      </c>
      <c r="B24" t="s">
        <v>18</v>
      </c>
      <c r="C24" s="7">
        <v>2.4</v>
      </c>
      <c r="D24" s="7">
        <v>32.5</v>
      </c>
      <c r="E24" s="7">
        <v>15.6</v>
      </c>
      <c r="F24" s="7">
        <v>49.5</v>
      </c>
    </row>
    <row r="25" spans="1:6">
      <c r="A25" t="s">
        <v>19</v>
      </c>
      <c r="B25" t="s">
        <v>40</v>
      </c>
      <c r="C25" s="7">
        <v>10.6</v>
      </c>
      <c r="D25" s="7">
        <v>22.799999999999997</v>
      </c>
      <c r="E25" s="7">
        <v>14.899999999999999</v>
      </c>
      <c r="F25" s="7">
        <v>51.1</v>
      </c>
    </row>
    <row r="26" spans="1:6">
      <c r="A26" t="s">
        <v>12</v>
      </c>
      <c r="B26" t="s">
        <v>38</v>
      </c>
      <c r="C26" s="7">
        <v>7.4</v>
      </c>
      <c r="D26" s="7">
        <v>27.800000000000004</v>
      </c>
      <c r="E26" s="7">
        <v>8.1999999999999993</v>
      </c>
      <c r="F26" s="7">
        <v>51.6</v>
      </c>
    </row>
    <row r="27" spans="1:6">
      <c r="A27" t="s">
        <v>12</v>
      </c>
      <c r="B27" t="s">
        <v>11</v>
      </c>
      <c r="C27" s="7">
        <v>4.5999999999999996</v>
      </c>
      <c r="D27" s="7">
        <v>13.200000000000001</v>
      </c>
      <c r="E27" s="7">
        <v>23.7</v>
      </c>
      <c r="F27" s="7">
        <v>54.7</v>
      </c>
    </row>
    <row r="28" spans="1:6">
      <c r="A28" t="s">
        <v>17</v>
      </c>
      <c r="B28" t="s">
        <v>30</v>
      </c>
      <c r="C28" s="7">
        <v>4.3</v>
      </c>
      <c r="D28" s="7">
        <v>27.2</v>
      </c>
      <c r="E28" s="7">
        <v>6.8999999999999995</v>
      </c>
      <c r="F28" s="7">
        <v>60.7</v>
      </c>
    </row>
    <row r="29" spans="1:6">
      <c r="A29" t="s">
        <v>12</v>
      </c>
      <c r="B29" t="s">
        <v>25</v>
      </c>
      <c r="C29" s="7">
        <v>17.5</v>
      </c>
      <c r="D29" s="7">
        <v>13.399999999999999</v>
      </c>
      <c r="E29" s="7">
        <v>7.2</v>
      </c>
      <c r="F29" s="7">
        <v>61.8</v>
      </c>
    </row>
    <row r="30" spans="1:6">
      <c r="A30" t="s">
        <v>9</v>
      </c>
      <c r="B30" t="s">
        <v>32</v>
      </c>
      <c r="C30" s="7">
        <v>10.6</v>
      </c>
      <c r="D30" s="7">
        <v>16.399999999999999</v>
      </c>
      <c r="E30" s="7">
        <v>7.6</v>
      </c>
      <c r="F30" s="7">
        <v>65.3</v>
      </c>
    </row>
    <row r="31" spans="1:6">
      <c r="A31" t="s">
        <v>17</v>
      </c>
      <c r="B31" t="s">
        <v>31</v>
      </c>
      <c r="C31" s="7">
        <v>5.8</v>
      </c>
      <c r="D31" s="7">
        <v>22.3</v>
      </c>
      <c r="E31" s="7">
        <v>2.6</v>
      </c>
      <c r="F31" s="7">
        <v>67.5</v>
      </c>
    </row>
    <row r="32" spans="1:6">
      <c r="A32" t="s">
        <v>17</v>
      </c>
      <c r="B32" t="s">
        <v>47</v>
      </c>
      <c r="C32" s="7">
        <v>3</v>
      </c>
      <c r="D32" s="7">
        <v>23</v>
      </c>
      <c r="E32" s="7">
        <v>3.5</v>
      </c>
      <c r="F32" s="7">
        <v>70</v>
      </c>
    </row>
    <row r="33" spans="1:6">
      <c r="A33" t="s">
        <v>6</v>
      </c>
      <c r="B33" t="s">
        <v>43</v>
      </c>
      <c r="C33" s="7">
        <v>0.6</v>
      </c>
      <c r="D33" s="7">
        <v>25.2</v>
      </c>
      <c r="E33" s="7">
        <v>2</v>
      </c>
      <c r="F33" s="7">
        <v>72.099999999999994</v>
      </c>
    </row>
    <row r="34" spans="1:6">
      <c r="A34" t="s">
        <v>17</v>
      </c>
      <c r="B34" t="s">
        <v>44</v>
      </c>
      <c r="C34" s="7">
        <v>2.6</v>
      </c>
      <c r="D34" s="7">
        <v>17.399999999999999</v>
      </c>
      <c r="E34" s="7">
        <v>5</v>
      </c>
      <c r="F34" s="7">
        <v>73.599999999999994</v>
      </c>
    </row>
    <row r="35" spans="1:6">
      <c r="A35" t="s">
        <v>17</v>
      </c>
      <c r="B35" t="s">
        <v>16</v>
      </c>
      <c r="C35" s="7">
        <v>0.6</v>
      </c>
      <c r="D35" s="7">
        <v>17.099999999999998</v>
      </c>
      <c r="E35" s="7">
        <v>4.1999999999999993</v>
      </c>
      <c r="F35" s="7">
        <v>78.099999999999994</v>
      </c>
    </row>
    <row r="36" spans="1:6">
      <c r="A36" t="s">
        <v>15</v>
      </c>
      <c r="B36" t="s">
        <v>14</v>
      </c>
      <c r="C36" s="7">
        <v>0.2</v>
      </c>
      <c r="D36" s="7">
        <v>14.8</v>
      </c>
      <c r="E36" s="7">
        <v>1.1000000000000001</v>
      </c>
      <c r="F36" s="7">
        <v>83.8</v>
      </c>
    </row>
    <row r="37" spans="1:6">
      <c r="A37" t="s">
        <v>17</v>
      </c>
      <c r="B37" t="s">
        <v>24</v>
      </c>
      <c r="C37" s="7">
        <v>0.2</v>
      </c>
      <c r="D37" s="7">
        <v>13.700000000000001</v>
      </c>
      <c r="E37" s="7">
        <v>0.89999999999999991</v>
      </c>
      <c r="F37" s="7">
        <v>85.3</v>
      </c>
    </row>
    <row r="38" spans="1:6">
      <c r="A38" t="s">
        <v>15</v>
      </c>
      <c r="B38" t="s">
        <v>42</v>
      </c>
      <c r="C38" s="7">
        <v>0.2</v>
      </c>
      <c r="D38" s="7">
        <v>11.9</v>
      </c>
      <c r="E38" s="7">
        <v>0.5</v>
      </c>
      <c r="F38" s="7">
        <v>86.9</v>
      </c>
    </row>
    <row r="39" spans="1:6">
      <c r="A39" t="s">
        <v>17</v>
      </c>
      <c r="B39" t="s">
        <v>35</v>
      </c>
      <c r="C39" s="7">
        <v>0.2</v>
      </c>
      <c r="D39" s="7">
        <v>11.100000000000001</v>
      </c>
      <c r="E39" s="7">
        <v>0.2</v>
      </c>
      <c r="F39" s="7">
        <v>88.4</v>
      </c>
    </row>
    <row r="41" spans="1:6">
      <c r="A41" t="s">
        <v>62</v>
      </c>
    </row>
  </sheetData>
  <sortState ref="A4:F39">
    <sortCondition ref="F4:F39"/>
  </sortState>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AE39"/>
  <sheetViews>
    <sheetView workbookViewId="0">
      <selection activeCell="C13" sqref="C13"/>
    </sheetView>
  </sheetViews>
  <sheetFormatPr defaultColWidth="8.85546875" defaultRowHeight="15"/>
  <cols>
    <col min="2" max="2" width="16.42578125" customWidth="1"/>
  </cols>
  <sheetData>
    <row r="1" spans="1:31">
      <c r="A1" t="s">
        <v>70</v>
      </c>
    </row>
    <row r="3" spans="1:31" ht="90">
      <c r="A3" s="1" t="s">
        <v>5</v>
      </c>
      <c r="B3" t="s">
        <v>54</v>
      </c>
      <c r="C3" t="s">
        <v>71</v>
      </c>
      <c r="D3" t="s">
        <v>0</v>
      </c>
      <c r="E3" t="s">
        <v>1</v>
      </c>
      <c r="F3" s="1" t="s">
        <v>63</v>
      </c>
      <c r="G3" s="1" t="s">
        <v>64</v>
      </c>
      <c r="H3" s="1" t="s">
        <v>65</v>
      </c>
      <c r="I3" s="1" t="s">
        <v>66</v>
      </c>
      <c r="J3" s="1" t="s">
        <v>67</v>
      </c>
      <c r="K3" s="1" t="s">
        <v>4</v>
      </c>
      <c r="L3" s="1" t="s">
        <v>68</v>
      </c>
      <c r="O3" s="1" t="s">
        <v>55</v>
      </c>
      <c r="P3" s="1" t="s">
        <v>56</v>
      </c>
      <c r="Q3" s="1" t="s">
        <v>57</v>
      </c>
      <c r="R3" s="1" t="s">
        <v>53</v>
      </c>
      <c r="T3" s="1"/>
      <c r="U3" s="1" t="s">
        <v>0</v>
      </c>
      <c r="V3" s="1" t="s">
        <v>1</v>
      </c>
      <c r="W3" s="1" t="s">
        <v>63</v>
      </c>
      <c r="X3" s="1" t="s">
        <v>64</v>
      </c>
      <c r="Y3" s="1" t="s">
        <v>65</v>
      </c>
      <c r="Z3" s="1" t="s">
        <v>66</v>
      </c>
      <c r="AA3" s="1" t="s">
        <v>67</v>
      </c>
      <c r="AB3" s="1" t="s">
        <v>4</v>
      </c>
      <c r="AC3" s="1" t="s">
        <v>68</v>
      </c>
      <c r="AD3" s="1" t="s">
        <v>69</v>
      </c>
      <c r="AE3" s="1" t="s">
        <v>58</v>
      </c>
    </row>
    <row r="4" spans="1:31">
      <c r="A4" t="s">
        <v>6</v>
      </c>
      <c r="B4" t="s">
        <v>8</v>
      </c>
      <c r="C4" s="6">
        <f t="shared" ref="C4:C39" si="0">(P4/$AD4)*100</f>
        <v>0.78277886497064575</v>
      </c>
      <c r="D4" s="6">
        <f t="shared" ref="D4:D39" si="1">(U4/$AD4)*100</f>
        <v>2.152641878669276</v>
      </c>
      <c r="E4" s="6">
        <f t="shared" ref="E4:E39" si="2">(V4/$AD4)*100</f>
        <v>18.003913894324853</v>
      </c>
      <c r="F4" s="6">
        <f t="shared" ref="F4:F39" si="3">(W4/$AD4)*100</f>
        <v>0</v>
      </c>
      <c r="G4" s="6">
        <f t="shared" ref="G4:G39" si="4">(X4/$AD4)*100</f>
        <v>0</v>
      </c>
      <c r="H4" s="6">
        <f t="shared" ref="H4:H39" si="5">(Y4/$AD4)*100</f>
        <v>4.3052837573385521</v>
      </c>
      <c r="I4" s="6">
        <f t="shared" ref="I4:I39" si="6">(Z4/$AD4)*100</f>
        <v>2.5440313111545985</v>
      </c>
      <c r="J4" s="6">
        <f t="shared" ref="J4:J39" si="7">(AA4/$AD4)*100</f>
        <v>7.8277886497064575</v>
      </c>
      <c r="K4" s="6">
        <f t="shared" ref="K4:K39" si="8">(AB4/$AD4)*100</f>
        <v>63.600782778864975</v>
      </c>
      <c r="L4" s="6">
        <f t="shared" ref="L4:L39" si="9">(AC4/$AD4)*100</f>
        <v>0</v>
      </c>
      <c r="M4" s="6"/>
      <c r="N4" s="6"/>
      <c r="O4">
        <v>14.3</v>
      </c>
      <c r="P4" s="6">
        <v>0.4</v>
      </c>
      <c r="Q4" s="6">
        <v>13.9</v>
      </c>
      <c r="R4">
        <v>36.5</v>
      </c>
      <c r="U4">
        <v>1.1000000000000001</v>
      </c>
      <c r="V4">
        <v>9.1999999999999993</v>
      </c>
      <c r="W4">
        <v>0</v>
      </c>
      <c r="Y4">
        <v>2.2000000000000002</v>
      </c>
      <c r="Z4">
        <v>1.3</v>
      </c>
      <c r="AA4">
        <v>4</v>
      </c>
      <c r="AB4">
        <v>32.5</v>
      </c>
      <c r="AD4">
        <f t="shared" ref="AD4:AD39" si="10">100-AE4</f>
        <v>51.1</v>
      </c>
      <c r="AE4">
        <v>48.9</v>
      </c>
    </row>
    <row r="5" spans="1:31">
      <c r="A5" t="s">
        <v>6</v>
      </c>
      <c r="B5" t="s">
        <v>48</v>
      </c>
      <c r="C5" s="6">
        <f t="shared" si="0"/>
        <v>0.8995502248875562</v>
      </c>
      <c r="D5" s="6">
        <f t="shared" si="1"/>
        <v>7.1964017991004496</v>
      </c>
      <c r="E5" s="6">
        <f t="shared" si="2"/>
        <v>26.536731634182907</v>
      </c>
      <c r="F5" s="6">
        <f t="shared" si="3"/>
        <v>0</v>
      </c>
      <c r="G5" s="6">
        <f t="shared" si="4"/>
        <v>0</v>
      </c>
      <c r="H5" s="6">
        <f t="shared" si="5"/>
        <v>35.682158920539727</v>
      </c>
      <c r="I5" s="6">
        <f t="shared" si="6"/>
        <v>0.7496251874062968</v>
      </c>
      <c r="J5" s="6">
        <f t="shared" si="7"/>
        <v>10.794602698650674</v>
      </c>
      <c r="K5" s="6">
        <f t="shared" si="8"/>
        <v>15.442278860569717</v>
      </c>
      <c r="L5" s="6">
        <f t="shared" si="9"/>
        <v>0</v>
      </c>
      <c r="M5" s="6"/>
      <c r="N5" s="6"/>
      <c r="O5">
        <v>47.5</v>
      </c>
      <c r="P5" s="6">
        <v>0.6</v>
      </c>
      <c r="Q5" s="6">
        <v>46.9</v>
      </c>
      <c r="R5">
        <v>17.5</v>
      </c>
      <c r="U5">
        <v>4.8</v>
      </c>
      <c r="V5">
        <v>17.7</v>
      </c>
      <c r="W5">
        <v>0</v>
      </c>
      <c r="Y5">
        <v>23.8</v>
      </c>
      <c r="Z5">
        <v>0.5</v>
      </c>
      <c r="AA5">
        <v>7.2</v>
      </c>
      <c r="AB5">
        <v>10.3</v>
      </c>
      <c r="AD5">
        <f t="shared" si="10"/>
        <v>66.7</v>
      </c>
      <c r="AE5">
        <v>33.299999999999997</v>
      </c>
    </row>
    <row r="6" spans="1:31">
      <c r="A6" t="s">
        <v>6</v>
      </c>
      <c r="B6" t="s">
        <v>7</v>
      </c>
      <c r="C6" s="6">
        <f t="shared" si="0"/>
        <v>1.1299435028248588</v>
      </c>
      <c r="D6" s="6">
        <f t="shared" si="1"/>
        <v>1.5065913370998119</v>
      </c>
      <c r="E6" s="6">
        <f t="shared" si="2"/>
        <v>17.702448210922789</v>
      </c>
      <c r="F6" s="6">
        <f t="shared" si="3"/>
        <v>0</v>
      </c>
      <c r="G6" s="6">
        <f t="shared" si="4"/>
        <v>0</v>
      </c>
      <c r="H6" s="6">
        <f t="shared" si="5"/>
        <v>15.254237288135592</v>
      </c>
      <c r="I6" s="6">
        <f t="shared" si="6"/>
        <v>1.129943502824859</v>
      </c>
      <c r="J6" s="6">
        <f t="shared" si="7"/>
        <v>7.1563088512241055</v>
      </c>
      <c r="K6" s="6">
        <f t="shared" si="8"/>
        <v>52.165725047080983</v>
      </c>
      <c r="L6" s="6">
        <f t="shared" si="9"/>
        <v>0</v>
      </c>
      <c r="M6" s="6"/>
      <c r="N6" s="6"/>
      <c r="O6">
        <v>19.5</v>
      </c>
      <c r="P6" s="6">
        <v>0.6</v>
      </c>
      <c r="Q6" s="6">
        <v>18.899999999999999</v>
      </c>
      <c r="R6">
        <v>31.5</v>
      </c>
      <c r="U6">
        <v>0.8</v>
      </c>
      <c r="V6">
        <v>9.4</v>
      </c>
      <c r="W6">
        <v>0</v>
      </c>
      <c r="Y6">
        <v>8.1</v>
      </c>
      <c r="Z6">
        <v>0.60000000000000009</v>
      </c>
      <c r="AA6">
        <v>3.8</v>
      </c>
      <c r="AB6">
        <v>27.7</v>
      </c>
      <c r="AD6">
        <f t="shared" si="10"/>
        <v>53.1</v>
      </c>
      <c r="AE6">
        <v>46.9</v>
      </c>
    </row>
    <row r="7" spans="1:31">
      <c r="A7" t="s">
        <v>15</v>
      </c>
      <c r="B7" t="s">
        <v>14</v>
      </c>
      <c r="C7" s="6">
        <f t="shared" si="0"/>
        <v>1.2345679012345678</v>
      </c>
      <c r="D7" s="6">
        <f t="shared" si="1"/>
        <v>19.753086419753085</v>
      </c>
      <c r="E7" s="6">
        <f t="shared" si="2"/>
        <v>1.8518518518518514</v>
      </c>
      <c r="F7" s="6">
        <f t="shared" si="3"/>
        <v>38.271604938271594</v>
      </c>
      <c r="G7" s="6">
        <f t="shared" si="4"/>
        <v>20.987654320987652</v>
      </c>
      <c r="H7" s="6">
        <f t="shared" si="5"/>
        <v>9.8765432098765427</v>
      </c>
      <c r="I7" s="6">
        <f t="shared" si="6"/>
        <v>0.61728395061728392</v>
      </c>
      <c r="J7" s="6">
        <f t="shared" si="7"/>
        <v>6.1728395061728385</v>
      </c>
      <c r="K7" s="6">
        <f t="shared" si="8"/>
        <v>0.61728395061728392</v>
      </c>
      <c r="L7" s="6">
        <f t="shared" si="9"/>
        <v>0</v>
      </c>
      <c r="M7" s="6"/>
      <c r="N7" s="6"/>
      <c r="O7">
        <v>15</v>
      </c>
      <c r="P7" s="6">
        <v>0.2</v>
      </c>
      <c r="Q7" s="6">
        <v>14.8</v>
      </c>
      <c r="R7">
        <v>1.1000000000000001</v>
      </c>
      <c r="U7">
        <v>3.2</v>
      </c>
      <c r="V7">
        <v>0.3</v>
      </c>
      <c r="W7">
        <v>6.2</v>
      </c>
      <c r="X7">
        <v>3.4</v>
      </c>
      <c r="Y7">
        <v>1.6</v>
      </c>
      <c r="Z7">
        <v>0.1</v>
      </c>
      <c r="AA7">
        <v>1</v>
      </c>
      <c r="AB7">
        <v>0.1</v>
      </c>
      <c r="AC7">
        <v>0</v>
      </c>
      <c r="AD7">
        <f t="shared" si="10"/>
        <v>16.200000000000003</v>
      </c>
      <c r="AE7">
        <v>83.8</v>
      </c>
    </row>
    <row r="8" spans="1:31">
      <c r="A8" t="s">
        <v>17</v>
      </c>
      <c r="B8" t="s">
        <v>24</v>
      </c>
      <c r="C8" s="6">
        <f t="shared" si="0"/>
        <v>1.3605442176870746</v>
      </c>
      <c r="D8" s="6">
        <f t="shared" si="1"/>
        <v>21.088435374149654</v>
      </c>
      <c r="E8" s="6">
        <f t="shared" si="2"/>
        <v>1.3605442176870746</v>
      </c>
      <c r="F8" s="6">
        <f t="shared" si="3"/>
        <v>67.346938775510196</v>
      </c>
      <c r="G8" s="6">
        <f t="shared" si="4"/>
        <v>1.3605442176870746</v>
      </c>
      <c r="H8" s="6">
        <f t="shared" si="5"/>
        <v>1.3605442176870746</v>
      </c>
      <c r="I8" s="6">
        <f t="shared" si="6"/>
        <v>1.3605442176870746</v>
      </c>
      <c r="J8" s="6">
        <f t="shared" si="7"/>
        <v>4.0816326530612237</v>
      </c>
      <c r="K8" s="6">
        <f t="shared" si="8"/>
        <v>2.0408163265306118</v>
      </c>
      <c r="L8" s="6">
        <f t="shared" si="9"/>
        <v>0</v>
      </c>
      <c r="M8" s="6"/>
      <c r="N8" s="6"/>
      <c r="O8">
        <v>13.9</v>
      </c>
      <c r="P8" s="6">
        <v>0.2</v>
      </c>
      <c r="Q8" s="6">
        <v>13.700000000000001</v>
      </c>
      <c r="R8">
        <v>0.89999999999999991</v>
      </c>
      <c r="U8">
        <v>3.1</v>
      </c>
      <c r="V8">
        <v>0.2</v>
      </c>
      <c r="W8">
        <v>9.9</v>
      </c>
      <c r="X8">
        <v>0.2</v>
      </c>
      <c r="Y8">
        <v>0.2</v>
      </c>
      <c r="Z8">
        <v>0.2</v>
      </c>
      <c r="AA8">
        <v>0.6</v>
      </c>
      <c r="AB8">
        <v>0.3</v>
      </c>
      <c r="AD8">
        <f t="shared" si="10"/>
        <v>14.700000000000003</v>
      </c>
      <c r="AE8">
        <v>85.3</v>
      </c>
    </row>
    <row r="9" spans="1:31">
      <c r="A9" t="s">
        <v>15</v>
      </c>
      <c r="B9" t="s">
        <v>42</v>
      </c>
      <c r="C9" s="6">
        <f t="shared" si="0"/>
        <v>1.5267175572519092</v>
      </c>
      <c r="D9" s="6">
        <f t="shared" si="1"/>
        <v>31.297709923664137</v>
      </c>
      <c r="E9" s="6">
        <f t="shared" si="2"/>
        <v>4.5801526717557275</v>
      </c>
      <c r="F9" s="6">
        <f t="shared" si="3"/>
        <v>39.694656488549633</v>
      </c>
      <c r="G9" s="6">
        <f t="shared" si="4"/>
        <v>8.3969465648855</v>
      </c>
      <c r="H9" s="6">
        <f t="shared" si="5"/>
        <v>4.5801526717557275</v>
      </c>
      <c r="I9" s="6">
        <f t="shared" si="6"/>
        <v>1.5267175572519092</v>
      </c>
      <c r="J9" s="6">
        <f t="shared" si="7"/>
        <v>2.2900763358778637</v>
      </c>
      <c r="K9" s="6">
        <f t="shared" si="8"/>
        <v>1.5267175572519092</v>
      </c>
      <c r="L9" s="6">
        <f t="shared" si="9"/>
        <v>0</v>
      </c>
      <c r="M9" s="6"/>
      <c r="N9" s="6"/>
      <c r="O9">
        <v>12.1</v>
      </c>
      <c r="P9" s="6">
        <v>0.2</v>
      </c>
      <c r="Q9" s="6">
        <v>11.9</v>
      </c>
      <c r="R9">
        <v>0.5</v>
      </c>
      <c r="U9">
        <v>4.0999999999999996</v>
      </c>
      <c r="V9">
        <v>0.6</v>
      </c>
      <c r="W9">
        <v>5.2</v>
      </c>
      <c r="X9">
        <v>1.1000000000000001</v>
      </c>
      <c r="Y9">
        <v>0.6</v>
      </c>
      <c r="Z9">
        <v>0.2</v>
      </c>
      <c r="AA9">
        <v>0.3</v>
      </c>
      <c r="AB9">
        <v>0.2</v>
      </c>
      <c r="AD9">
        <f t="shared" si="10"/>
        <v>13.099999999999994</v>
      </c>
      <c r="AE9">
        <v>86.9</v>
      </c>
    </row>
    <row r="10" spans="1:31">
      <c r="A10" t="s">
        <v>17</v>
      </c>
      <c r="B10" t="s">
        <v>41</v>
      </c>
      <c r="C10" s="6">
        <f t="shared" si="0"/>
        <v>1.5503875968992249</v>
      </c>
      <c r="D10" s="6">
        <f t="shared" si="1"/>
        <v>13.75968992248062</v>
      </c>
      <c r="E10" s="6">
        <f t="shared" si="2"/>
        <v>0.96899224806201545</v>
      </c>
      <c r="F10" s="6">
        <f t="shared" si="3"/>
        <v>50.968992248062015</v>
      </c>
      <c r="G10" s="6">
        <f t="shared" si="4"/>
        <v>12.209302325581394</v>
      </c>
      <c r="H10" s="6">
        <f t="shared" si="5"/>
        <v>5.6201550387596892</v>
      </c>
      <c r="I10" s="6">
        <f t="shared" si="6"/>
        <v>0.96899224806201545</v>
      </c>
      <c r="J10" s="6">
        <f t="shared" si="7"/>
        <v>5.6201550387596892</v>
      </c>
      <c r="K10" s="6">
        <f t="shared" si="8"/>
        <v>6.7829457364341081</v>
      </c>
      <c r="L10" s="6">
        <f t="shared" si="9"/>
        <v>0</v>
      </c>
      <c r="M10" s="6"/>
      <c r="N10" s="6"/>
      <c r="O10">
        <v>45.1</v>
      </c>
      <c r="P10" s="6">
        <v>0.8</v>
      </c>
      <c r="Q10" s="6">
        <v>44.300000000000004</v>
      </c>
      <c r="R10">
        <v>6.4</v>
      </c>
      <c r="U10">
        <v>7.1</v>
      </c>
      <c r="V10">
        <v>0.5</v>
      </c>
      <c r="W10">
        <v>26.3</v>
      </c>
      <c r="X10">
        <v>6.3</v>
      </c>
      <c r="Y10">
        <v>2.9</v>
      </c>
      <c r="Z10">
        <v>0.5</v>
      </c>
      <c r="AA10">
        <v>2.9</v>
      </c>
      <c r="AB10">
        <v>3.5</v>
      </c>
      <c r="AD10">
        <f t="shared" si="10"/>
        <v>51.6</v>
      </c>
      <c r="AE10">
        <v>48.4</v>
      </c>
    </row>
    <row r="11" spans="1:31">
      <c r="A11" t="s">
        <v>22</v>
      </c>
      <c r="B11" t="s">
        <v>23</v>
      </c>
      <c r="C11" s="6">
        <f t="shared" si="0"/>
        <v>1.6583747927031509</v>
      </c>
      <c r="D11" s="6">
        <f t="shared" si="1"/>
        <v>19.734660033167497</v>
      </c>
      <c r="E11" s="6">
        <f t="shared" si="2"/>
        <v>59.86733001658375</v>
      </c>
      <c r="F11" s="6">
        <f t="shared" si="3"/>
        <v>12.271973466003319</v>
      </c>
      <c r="G11" s="6">
        <f t="shared" si="4"/>
        <v>0.82918739635157546</v>
      </c>
      <c r="H11" s="6">
        <f t="shared" si="5"/>
        <v>1.1608623548922055</v>
      </c>
      <c r="I11" s="6">
        <f t="shared" si="6"/>
        <v>0</v>
      </c>
      <c r="J11" s="6">
        <f t="shared" si="7"/>
        <v>0.66334991708126045</v>
      </c>
      <c r="K11" s="6">
        <f t="shared" si="8"/>
        <v>0.33167495854063023</v>
      </c>
      <c r="L11" s="6">
        <f t="shared" si="9"/>
        <v>3.3167495854063018</v>
      </c>
      <c r="M11" s="6"/>
      <c r="N11" s="6"/>
      <c r="O11">
        <v>57.6</v>
      </c>
      <c r="P11" s="6">
        <v>1</v>
      </c>
      <c r="Q11" s="6">
        <v>56.6</v>
      </c>
      <c r="R11">
        <v>2.6</v>
      </c>
      <c r="U11">
        <v>11.9</v>
      </c>
      <c r="V11">
        <v>36.1</v>
      </c>
      <c r="W11">
        <v>7.4</v>
      </c>
      <c r="X11">
        <v>0.5</v>
      </c>
      <c r="Y11">
        <v>0.7</v>
      </c>
      <c r="Z11">
        <v>0</v>
      </c>
      <c r="AA11">
        <v>0.4</v>
      </c>
      <c r="AB11">
        <v>0.2</v>
      </c>
      <c r="AC11">
        <v>2</v>
      </c>
      <c r="AD11">
        <f t="shared" si="10"/>
        <v>60.3</v>
      </c>
      <c r="AE11">
        <v>39.700000000000003</v>
      </c>
    </row>
    <row r="12" spans="1:31">
      <c r="A12" t="s">
        <v>17</v>
      </c>
      <c r="B12" t="s">
        <v>35</v>
      </c>
      <c r="C12" s="6">
        <f t="shared" si="0"/>
        <v>1.7241379310344838</v>
      </c>
      <c r="D12" s="6">
        <f t="shared" si="1"/>
        <v>38.793103448275879</v>
      </c>
      <c r="E12" s="6">
        <f t="shared" si="2"/>
        <v>0.86206896551724188</v>
      </c>
      <c r="F12" s="6">
        <f t="shared" si="3"/>
        <v>43.965517241379331</v>
      </c>
      <c r="G12" s="6">
        <f t="shared" si="4"/>
        <v>0</v>
      </c>
      <c r="H12" s="6">
        <f t="shared" si="5"/>
        <v>9.4827586206896601</v>
      </c>
      <c r="I12" s="6">
        <f t="shared" si="6"/>
        <v>2.586206896551726</v>
      </c>
      <c r="J12" s="6">
        <f t="shared" si="7"/>
        <v>0.86206896551724188</v>
      </c>
      <c r="K12" s="6">
        <f t="shared" si="8"/>
        <v>0.86206896551724188</v>
      </c>
      <c r="L12" s="6">
        <f t="shared" si="9"/>
        <v>0</v>
      </c>
      <c r="M12" s="6"/>
      <c r="N12" s="6"/>
      <c r="O12">
        <v>11.3</v>
      </c>
      <c r="P12" s="6">
        <v>0.2</v>
      </c>
      <c r="Q12" s="6">
        <v>11.100000000000001</v>
      </c>
      <c r="R12">
        <v>0.2</v>
      </c>
      <c r="U12">
        <v>4.5</v>
      </c>
      <c r="V12">
        <v>0.1</v>
      </c>
      <c r="W12">
        <v>5.0999999999999996</v>
      </c>
      <c r="X12">
        <v>0</v>
      </c>
      <c r="Y12">
        <v>1.1000000000000001</v>
      </c>
      <c r="Z12">
        <v>0.30000000000000004</v>
      </c>
      <c r="AA12">
        <v>0.1</v>
      </c>
      <c r="AB12">
        <v>0.1</v>
      </c>
      <c r="AD12">
        <f t="shared" si="10"/>
        <v>11.599999999999994</v>
      </c>
      <c r="AE12">
        <v>88.4</v>
      </c>
    </row>
    <row r="13" spans="1:31">
      <c r="A13" t="s">
        <v>17</v>
      </c>
      <c r="B13" t="s">
        <v>50</v>
      </c>
      <c r="C13" s="6">
        <f t="shared" si="0"/>
        <v>1.8803418803418805</v>
      </c>
      <c r="D13" s="6">
        <f t="shared" si="1"/>
        <v>70.598290598290589</v>
      </c>
      <c r="E13" s="6">
        <f t="shared" si="2"/>
        <v>0.34188034188034189</v>
      </c>
      <c r="F13" s="6">
        <f t="shared" si="3"/>
        <v>14.188034188034191</v>
      </c>
      <c r="G13" s="6">
        <f t="shared" si="4"/>
        <v>4.6153846153846159</v>
      </c>
      <c r="H13" s="6">
        <f t="shared" si="5"/>
        <v>5.299145299145299</v>
      </c>
      <c r="I13" s="6">
        <f t="shared" si="6"/>
        <v>0.85470085470085477</v>
      </c>
      <c r="J13" s="6">
        <f t="shared" si="7"/>
        <v>0.17094017094017094</v>
      </c>
      <c r="K13" s="6">
        <f t="shared" si="8"/>
        <v>1.7094017094017095</v>
      </c>
      <c r="L13" s="6">
        <f t="shared" si="9"/>
        <v>0</v>
      </c>
      <c r="M13" s="6"/>
      <c r="N13" s="6"/>
      <c r="O13">
        <v>57.3</v>
      </c>
      <c r="P13" s="6">
        <v>1.1000000000000001</v>
      </c>
      <c r="Q13" s="6">
        <v>56.199999999999996</v>
      </c>
      <c r="R13">
        <v>1.1000000000000001</v>
      </c>
      <c r="U13">
        <v>41.3</v>
      </c>
      <c r="V13">
        <v>0.2</v>
      </c>
      <c r="W13">
        <v>8.3000000000000007</v>
      </c>
      <c r="X13">
        <v>2.7</v>
      </c>
      <c r="Y13">
        <v>3.1</v>
      </c>
      <c r="Z13">
        <v>0.5</v>
      </c>
      <c r="AA13">
        <v>0.1</v>
      </c>
      <c r="AB13">
        <v>1</v>
      </c>
      <c r="AD13">
        <f t="shared" si="10"/>
        <v>58.5</v>
      </c>
      <c r="AE13">
        <v>41.5</v>
      </c>
    </row>
    <row r="14" spans="1:31">
      <c r="A14" t="s">
        <v>6</v>
      </c>
      <c r="B14" t="s">
        <v>43</v>
      </c>
      <c r="C14" s="6">
        <f t="shared" si="0"/>
        <v>2.1505376344086016</v>
      </c>
      <c r="D14" s="6">
        <f t="shared" si="1"/>
        <v>8.2437275985663057</v>
      </c>
      <c r="E14" s="6">
        <f t="shared" si="2"/>
        <v>66.308243727598551</v>
      </c>
      <c r="F14" s="6">
        <f t="shared" si="3"/>
        <v>7.1684587813620055</v>
      </c>
      <c r="G14" s="6">
        <f t="shared" si="4"/>
        <v>0</v>
      </c>
      <c r="H14" s="6">
        <f t="shared" si="5"/>
        <v>7.8853046594982077</v>
      </c>
      <c r="I14" s="6">
        <f t="shared" si="6"/>
        <v>0.3584229390681003</v>
      </c>
      <c r="J14" s="6">
        <f t="shared" si="7"/>
        <v>0.3584229390681003</v>
      </c>
      <c r="K14" s="6">
        <f t="shared" si="8"/>
        <v>6.8100358422939049</v>
      </c>
      <c r="L14" s="6">
        <f t="shared" si="9"/>
        <v>0</v>
      </c>
      <c r="M14" s="6"/>
      <c r="N14" s="6"/>
      <c r="O14">
        <v>25.8</v>
      </c>
      <c r="P14" s="6">
        <v>0.6</v>
      </c>
      <c r="Q14" s="6">
        <v>25.2</v>
      </c>
      <c r="R14">
        <v>2</v>
      </c>
      <c r="U14">
        <v>2.2999999999999998</v>
      </c>
      <c r="V14">
        <v>18.5</v>
      </c>
      <c r="W14">
        <v>2</v>
      </c>
      <c r="X14">
        <v>0</v>
      </c>
      <c r="Y14">
        <v>2.2000000000000002</v>
      </c>
      <c r="Z14">
        <v>0.1</v>
      </c>
      <c r="AA14">
        <v>0.1</v>
      </c>
      <c r="AB14">
        <v>1.9</v>
      </c>
      <c r="AD14">
        <f t="shared" si="10"/>
        <v>27.900000000000006</v>
      </c>
      <c r="AE14">
        <v>72.099999999999994</v>
      </c>
    </row>
    <row r="15" spans="1:31">
      <c r="A15" t="s">
        <v>17</v>
      </c>
      <c r="B15" t="s">
        <v>16</v>
      </c>
      <c r="C15" s="6">
        <f t="shared" si="0"/>
        <v>2.7397260273972592</v>
      </c>
      <c r="D15" s="6">
        <f t="shared" si="1"/>
        <v>10.958904109589037</v>
      </c>
      <c r="E15" s="6">
        <f t="shared" si="2"/>
        <v>12.328767123287669</v>
      </c>
      <c r="F15" s="6">
        <f t="shared" si="3"/>
        <v>47.488584474885833</v>
      </c>
      <c r="G15" s="6">
        <f t="shared" si="4"/>
        <v>2.7397260273972592</v>
      </c>
      <c r="H15" s="6">
        <f t="shared" si="5"/>
        <v>4.5662100456620998</v>
      </c>
      <c r="I15" s="6">
        <f t="shared" si="6"/>
        <v>0</v>
      </c>
      <c r="J15" s="6">
        <f t="shared" si="7"/>
        <v>8.6757990867579871</v>
      </c>
      <c r="K15" s="6">
        <f t="shared" si="8"/>
        <v>10.502283105022828</v>
      </c>
      <c r="L15" s="6">
        <f t="shared" si="9"/>
        <v>0</v>
      </c>
      <c r="M15" s="6"/>
      <c r="N15" s="6"/>
      <c r="O15">
        <v>17.7</v>
      </c>
      <c r="P15" s="6">
        <v>0.6</v>
      </c>
      <c r="Q15" s="6">
        <v>17.099999999999998</v>
      </c>
      <c r="R15">
        <v>4.1999999999999993</v>
      </c>
      <c r="U15">
        <v>2.4</v>
      </c>
      <c r="V15">
        <v>2.7</v>
      </c>
      <c r="W15">
        <v>10.4</v>
      </c>
      <c r="X15">
        <v>0.6</v>
      </c>
      <c r="Y15">
        <v>1</v>
      </c>
      <c r="Z15">
        <v>0</v>
      </c>
      <c r="AA15">
        <v>1.9</v>
      </c>
      <c r="AB15">
        <v>2.2999999999999998</v>
      </c>
      <c r="AD15">
        <f t="shared" si="10"/>
        <v>21.900000000000006</v>
      </c>
      <c r="AE15">
        <v>78.099999999999994</v>
      </c>
    </row>
    <row r="16" spans="1:31">
      <c r="A16" t="s">
        <v>6</v>
      </c>
      <c r="B16" t="s">
        <v>29</v>
      </c>
      <c r="C16" s="6">
        <f t="shared" si="0"/>
        <v>4.236006051437216</v>
      </c>
      <c r="D16" s="6">
        <f t="shared" si="1"/>
        <v>3.6308623298033282</v>
      </c>
      <c r="E16" s="6">
        <f t="shared" si="2"/>
        <v>63.540090771558255</v>
      </c>
      <c r="F16" s="6">
        <f t="shared" si="3"/>
        <v>0.90771558245083206</v>
      </c>
      <c r="G16" s="6">
        <f t="shared" si="4"/>
        <v>0</v>
      </c>
      <c r="H16" s="6">
        <f t="shared" si="5"/>
        <v>6.8078668683812404</v>
      </c>
      <c r="I16" s="6">
        <f t="shared" si="6"/>
        <v>0</v>
      </c>
      <c r="J16" s="6">
        <f t="shared" si="7"/>
        <v>6.9591527987897122</v>
      </c>
      <c r="K16" s="6">
        <f t="shared" si="8"/>
        <v>4.3872919818456886</v>
      </c>
      <c r="L16" s="6">
        <f t="shared" si="9"/>
        <v>8.6232980332829055</v>
      </c>
      <c r="M16" s="6"/>
      <c r="N16" s="6"/>
      <c r="O16">
        <v>52.7</v>
      </c>
      <c r="P16" s="6">
        <v>2.8</v>
      </c>
      <c r="Q16" s="6">
        <v>49.900000000000006</v>
      </c>
      <c r="R16">
        <v>13.2</v>
      </c>
      <c r="U16">
        <v>2.4</v>
      </c>
      <c r="V16">
        <v>42</v>
      </c>
      <c r="W16">
        <v>0.6</v>
      </c>
      <c r="Y16">
        <v>4.5</v>
      </c>
      <c r="Z16">
        <v>0</v>
      </c>
      <c r="AA16">
        <v>4.5999999999999996</v>
      </c>
      <c r="AB16">
        <v>2.9</v>
      </c>
      <c r="AC16">
        <v>5.7</v>
      </c>
      <c r="AD16">
        <f t="shared" si="10"/>
        <v>66.099999999999994</v>
      </c>
      <c r="AE16">
        <v>33.9</v>
      </c>
    </row>
    <row r="17" spans="1:31">
      <c r="A17" t="s">
        <v>22</v>
      </c>
      <c r="B17" t="s">
        <v>34</v>
      </c>
      <c r="C17" s="6">
        <f t="shared" si="0"/>
        <v>4.2857142857142856</v>
      </c>
      <c r="D17" s="6">
        <f t="shared" si="1"/>
        <v>63.650793650793659</v>
      </c>
      <c r="E17" s="6">
        <f t="shared" si="2"/>
        <v>8.5714285714285712</v>
      </c>
      <c r="F17" s="6">
        <f t="shared" si="3"/>
        <v>3.3333333333333335</v>
      </c>
      <c r="G17" s="6">
        <f t="shared" si="4"/>
        <v>0</v>
      </c>
      <c r="H17" s="6">
        <f t="shared" si="5"/>
        <v>2.3809523809523809</v>
      </c>
      <c r="I17" s="6">
        <f t="shared" si="6"/>
        <v>4.6031746031746028</v>
      </c>
      <c r="J17" s="6">
        <f t="shared" si="7"/>
        <v>6.0317460317460307</v>
      </c>
      <c r="K17" s="6">
        <f t="shared" si="8"/>
        <v>6.9841269841269842</v>
      </c>
      <c r="L17" s="6">
        <f t="shared" si="9"/>
        <v>0</v>
      </c>
      <c r="M17" s="6"/>
      <c r="N17" s="6"/>
      <c r="O17">
        <v>54.8</v>
      </c>
      <c r="P17" s="6">
        <v>2.7</v>
      </c>
      <c r="Q17" s="6">
        <v>52.099999999999994</v>
      </c>
      <c r="R17">
        <v>8.1999999999999993</v>
      </c>
      <c r="U17">
        <v>40.1</v>
      </c>
      <c r="V17">
        <v>5.4</v>
      </c>
      <c r="W17">
        <v>2.1</v>
      </c>
      <c r="Y17">
        <v>1.5</v>
      </c>
      <c r="Z17">
        <v>2.9</v>
      </c>
      <c r="AA17">
        <v>3.8</v>
      </c>
      <c r="AB17">
        <v>4.4000000000000004</v>
      </c>
      <c r="AD17">
        <f t="shared" si="10"/>
        <v>63</v>
      </c>
      <c r="AE17">
        <v>37</v>
      </c>
    </row>
    <row r="18" spans="1:31">
      <c r="A18" t="s">
        <v>22</v>
      </c>
      <c r="B18" t="s">
        <v>28</v>
      </c>
      <c r="C18" s="6">
        <f t="shared" si="0"/>
        <v>4.3844856661045535</v>
      </c>
      <c r="D18" s="6">
        <f t="shared" si="1"/>
        <v>13.827993254637436</v>
      </c>
      <c r="E18" s="6">
        <f t="shared" si="2"/>
        <v>38.111298482293428</v>
      </c>
      <c r="F18" s="6">
        <f t="shared" si="3"/>
        <v>1.1804384485666104</v>
      </c>
      <c r="G18" s="6">
        <f t="shared" si="4"/>
        <v>0.16863406408094436</v>
      </c>
      <c r="H18" s="6">
        <f t="shared" si="5"/>
        <v>10.623946037099493</v>
      </c>
      <c r="I18" s="6">
        <f t="shared" si="6"/>
        <v>2.6981450252951098</v>
      </c>
      <c r="J18" s="6">
        <f t="shared" si="7"/>
        <v>6.7453625632377738</v>
      </c>
      <c r="K18" s="6">
        <f t="shared" si="8"/>
        <v>21.585160202360878</v>
      </c>
      <c r="L18" s="6">
        <f t="shared" si="9"/>
        <v>0</v>
      </c>
      <c r="M18" s="6"/>
      <c r="N18" s="6"/>
      <c r="O18">
        <v>42</v>
      </c>
      <c r="P18" s="6">
        <v>2.6</v>
      </c>
      <c r="Q18" s="6">
        <v>39.4</v>
      </c>
      <c r="R18">
        <v>16.8</v>
      </c>
      <c r="U18">
        <v>8.1999999999999993</v>
      </c>
      <c r="V18">
        <v>22.6</v>
      </c>
      <c r="W18">
        <v>0.7</v>
      </c>
      <c r="X18">
        <v>0.1</v>
      </c>
      <c r="Y18">
        <v>6.3</v>
      </c>
      <c r="Z18">
        <v>1.6</v>
      </c>
      <c r="AA18">
        <v>4</v>
      </c>
      <c r="AB18">
        <v>12.8</v>
      </c>
      <c r="AD18">
        <f t="shared" si="10"/>
        <v>59.3</v>
      </c>
      <c r="AE18">
        <v>40.700000000000003</v>
      </c>
    </row>
    <row r="19" spans="1:31">
      <c r="A19" t="s">
        <v>19</v>
      </c>
      <c r="B19" t="s">
        <v>18</v>
      </c>
      <c r="C19" s="6">
        <f t="shared" si="0"/>
        <v>4.7524752475247523</v>
      </c>
      <c r="D19" s="6">
        <f t="shared" si="1"/>
        <v>30.495049504950494</v>
      </c>
      <c r="E19" s="6">
        <f t="shared" si="2"/>
        <v>6.1386138613861387</v>
      </c>
      <c r="F19" s="6">
        <f t="shared" si="3"/>
        <v>20.594059405940595</v>
      </c>
      <c r="G19" s="6">
        <f t="shared" si="4"/>
        <v>0.79207920792079212</v>
      </c>
      <c r="H19" s="6">
        <f t="shared" si="5"/>
        <v>5.3465346534653468</v>
      </c>
      <c r="I19" s="6">
        <f t="shared" si="6"/>
        <v>0</v>
      </c>
      <c r="J19" s="6">
        <f t="shared" si="7"/>
        <v>7.7227722772277225</v>
      </c>
      <c r="K19" s="6">
        <f t="shared" si="8"/>
        <v>23.168316831683168</v>
      </c>
      <c r="L19" s="6">
        <f t="shared" si="9"/>
        <v>0</v>
      </c>
      <c r="M19" s="6"/>
      <c r="N19" s="6"/>
      <c r="O19">
        <v>34.9</v>
      </c>
      <c r="P19" s="6">
        <v>2.4</v>
      </c>
      <c r="Q19" s="6">
        <v>32.5</v>
      </c>
      <c r="R19">
        <v>15.6</v>
      </c>
      <c r="U19">
        <v>15.4</v>
      </c>
      <c r="V19">
        <v>3.1</v>
      </c>
      <c r="W19">
        <v>10.4</v>
      </c>
      <c r="X19">
        <v>0.4</v>
      </c>
      <c r="Y19">
        <v>2.7</v>
      </c>
      <c r="Z19">
        <v>0</v>
      </c>
      <c r="AA19">
        <v>3.9</v>
      </c>
      <c r="AB19">
        <v>11.7</v>
      </c>
      <c r="AD19">
        <f t="shared" si="10"/>
        <v>50.5</v>
      </c>
      <c r="AE19">
        <v>49.5</v>
      </c>
    </row>
    <row r="20" spans="1:31">
      <c r="A20" t="s">
        <v>19</v>
      </c>
      <c r="B20" t="s">
        <v>27</v>
      </c>
      <c r="C20" s="6">
        <f t="shared" si="0"/>
        <v>5.4927302100161555</v>
      </c>
      <c r="D20" s="6">
        <f t="shared" si="1"/>
        <v>21.970920840064618</v>
      </c>
      <c r="E20" s="6">
        <f t="shared" si="2"/>
        <v>6.30048465266559</v>
      </c>
      <c r="F20" s="6">
        <f t="shared" si="3"/>
        <v>51.534733441033922</v>
      </c>
      <c r="G20" s="6">
        <f t="shared" si="4"/>
        <v>5.3311793214862675</v>
      </c>
      <c r="H20" s="6">
        <f t="shared" si="5"/>
        <v>2.9079159935379644</v>
      </c>
      <c r="I20" s="6">
        <f t="shared" si="6"/>
        <v>0</v>
      </c>
      <c r="J20" s="6">
        <f t="shared" si="7"/>
        <v>2.1001615508885298</v>
      </c>
      <c r="K20" s="6">
        <f t="shared" si="8"/>
        <v>3.7156704361873989</v>
      </c>
      <c r="L20" s="6">
        <f t="shared" si="9"/>
        <v>0</v>
      </c>
      <c r="M20" s="6"/>
      <c r="N20" s="6"/>
      <c r="O20">
        <v>57.9</v>
      </c>
      <c r="P20" s="6">
        <v>3.4000000000000004</v>
      </c>
      <c r="Q20" s="6">
        <v>54.5</v>
      </c>
      <c r="R20">
        <v>3.5999999999999996</v>
      </c>
      <c r="U20">
        <v>13.6</v>
      </c>
      <c r="V20">
        <v>3.9</v>
      </c>
      <c r="W20">
        <v>31.9</v>
      </c>
      <c r="X20">
        <v>3.3</v>
      </c>
      <c r="Y20">
        <v>1.8</v>
      </c>
      <c r="Z20">
        <v>0</v>
      </c>
      <c r="AA20">
        <v>1.3</v>
      </c>
      <c r="AB20">
        <v>2.2999999999999998</v>
      </c>
      <c r="AD20">
        <f t="shared" si="10"/>
        <v>61.9</v>
      </c>
      <c r="AE20">
        <v>38.1</v>
      </c>
    </row>
    <row r="21" spans="1:31">
      <c r="A21" t="s">
        <v>6</v>
      </c>
      <c r="B21" t="s">
        <v>45</v>
      </c>
      <c r="C21" s="6">
        <f t="shared" si="0"/>
        <v>6.5727699530516439</v>
      </c>
      <c r="D21" s="6">
        <f t="shared" si="1"/>
        <v>6.8857589984350556</v>
      </c>
      <c r="E21" s="6">
        <f t="shared" si="2"/>
        <v>30.985915492957751</v>
      </c>
      <c r="F21" s="6">
        <f t="shared" si="3"/>
        <v>0.78247261345852892</v>
      </c>
      <c r="G21" s="6">
        <f t="shared" si="4"/>
        <v>0</v>
      </c>
      <c r="H21" s="6">
        <f t="shared" si="5"/>
        <v>12.832550860719873</v>
      </c>
      <c r="I21" s="6">
        <f t="shared" si="6"/>
        <v>0</v>
      </c>
      <c r="J21" s="6">
        <f t="shared" si="7"/>
        <v>1.7214397496087639</v>
      </c>
      <c r="K21" s="6">
        <f t="shared" si="8"/>
        <v>38.184663536776206</v>
      </c>
      <c r="L21" s="6">
        <f t="shared" si="9"/>
        <v>0</v>
      </c>
      <c r="M21" s="6"/>
      <c r="N21" s="6"/>
      <c r="O21">
        <v>37.700000000000003</v>
      </c>
      <c r="P21" s="6">
        <v>4.2</v>
      </c>
      <c r="Q21" s="6">
        <v>33.5</v>
      </c>
      <c r="R21">
        <v>25.5</v>
      </c>
      <c r="U21">
        <v>4.4000000000000004</v>
      </c>
      <c r="V21">
        <v>19.8</v>
      </c>
      <c r="W21">
        <v>0.5</v>
      </c>
      <c r="Y21">
        <v>8.1999999999999993</v>
      </c>
      <c r="Z21">
        <v>0</v>
      </c>
      <c r="AA21">
        <v>1.1000000000000001</v>
      </c>
      <c r="AB21">
        <v>24.4</v>
      </c>
      <c r="AD21">
        <f t="shared" si="10"/>
        <v>63.9</v>
      </c>
      <c r="AE21">
        <v>36.1</v>
      </c>
    </row>
    <row r="22" spans="1:31">
      <c r="A22" t="s">
        <v>6</v>
      </c>
      <c r="B22" t="s">
        <v>33</v>
      </c>
      <c r="C22" s="6">
        <f t="shared" si="0"/>
        <v>6.9321533923303837</v>
      </c>
      <c r="D22" s="6">
        <f t="shared" si="1"/>
        <v>5.3097345132743365</v>
      </c>
      <c r="E22" s="6">
        <f t="shared" si="2"/>
        <v>37.168141592920357</v>
      </c>
      <c r="F22" s="6">
        <f t="shared" si="3"/>
        <v>0.14749262536873159</v>
      </c>
      <c r="G22" s="6">
        <f t="shared" si="4"/>
        <v>0</v>
      </c>
      <c r="H22" s="6">
        <f t="shared" si="5"/>
        <v>10.914454277286136</v>
      </c>
      <c r="I22" s="6">
        <f t="shared" si="6"/>
        <v>4.2772861356932159</v>
      </c>
      <c r="J22" s="6">
        <f t="shared" si="7"/>
        <v>5.1622418879056049</v>
      </c>
      <c r="K22" s="6">
        <f t="shared" si="8"/>
        <v>28.908554572271388</v>
      </c>
      <c r="L22" s="6">
        <f t="shared" si="9"/>
        <v>0</v>
      </c>
      <c r="M22" s="6"/>
      <c r="N22" s="6"/>
      <c r="O22">
        <v>43.8</v>
      </c>
      <c r="P22" s="6">
        <v>4.7</v>
      </c>
      <c r="Q22" s="6">
        <v>39.099999999999994</v>
      </c>
      <c r="R22">
        <v>23.1</v>
      </c>
      <c r="U22">
        <v>3.6</v>
      </c>
      <c r="V22">
        <v>25.2</v>
      </c>
      <c r="W22">
        <v>0.1</v>
      </c>
      <c r="Y22">
        <v>7.4</v>
      </c>
      <c r="Z22">
        <v>2.9000000000000004</v>
      </c>
      <c r="AA22">
        <v>3.5</v>
      </c>
      <c r="AB22">
        <v>19.600000000000001</v>
      </c>
      <c r="AD22">
        <f t="shared" si="10"/>
        <v>67.8</v>
      </c>
      <c r="AE22">
        <v>32.200000000000003</v>
      </c>
    </row>
    <row r="23" spans="1:31">
      <c r="A23" t="s">
        <v>19</v>
      </c>
      <c r="B23" t="s">
        <v>49</v>
      </c>
      <c r="C23" s="6">
        <f t="shared" si="0"/>
        <v>8.1528662420382183</v>
      </c>
      <c r="D23" s="6">
        <f t="shared" si="1"/>
        <v>8.0254777070063685</v>
      </c>
      <c r="E23" s="6">
        <f t="shared" si="2"/>
        <v>48.025477707006374</v>
      </c>
      <c r="F23" s="6">
        <f t="shared" si="3"/>
        <v>0.50955414012738864</v>
      </c>
      <c r="G23" s="6">
        <f t="shared" si="4"/>
        <v>0</v>
      </c>
      <c r="H23" s="6">
        <f t="shared" si="5"/>
        <v>7.3885350318471339</v>
      </c>
      <c r="I23" s="6">
        <f t="shared" si="6"/>
        <v>0</v>
      </c>
      <c r="J23" s="6">
        <f t="shared" si="7"/>
        <v>9.5541401273885356</v>
      </c>
      <c r="K23" s="6">
        <f t="shared" si="8"/>
        <v>18.216560509554142</v>
      </c>
      <c r="L23" s="6">
        <f t="shared" si="9"/>
        <v>0</v>
      </c>
      <c r="M23" s="6"/>
      <c r="N23" s="6"/>
      <c r="O23">
        <v>56.7</v>
      </c>
      <c r="P23" s="6">
        <v>6.4</v>
      </c>
      <c r="Q23" s="6">
        <v>50.300000000000004</v>
      </c>
      <c r="R23">
        <v>21.8</v>
      </c>
      <c r="U23">
        <v>6.3</v>
      </c>
      <c r="V23">
        <v>37.700000000000003</v>
      </c>
      <c r="W23">
        <v>0.4</v>
      </c>
      <c r="Y23">
        <v>5.8</v>
      </c>
      <c r="Z23">
        <v>0</v>
      </c>
      <c r="AA23">
        <v>7.5</v>
      </c>
      <c r="AB23">
        <v>14.3</v>
      </c>
      <c r="AD23">
        <f t="shared" si="10"/>
        <v>78.5</v>
      </c>
      <c r="AE23">
        <v>21.5</v>
      </c>
    </row>
    <row r="24" spans="1:31">
      <c r="A24" t="s">
        <v>17</v>
      </c>
      <c r="B24" t="s">
        <v>44</v>
      </c>
      <c r="C24" s="6">
        <f t="shared" si="0"/>
        <v>9.848484848484846</v>
      </c>
      <c r="D24" s="6">
        <f t="shared" si="1"/>
        <v>22.348484848484844</v>
      </c>
      <c r="E24" s="6">
        <f t="shared" si="2"/>
        <v>0.75757575757575746</v>
      </c>
      <c r="F24" s="6">
        <f t="shared" si="3"/>
        <v>31.439393939393934</v>
      </c>
      <c r="G24" s="6">
        <f t="shared" si="4"/>
        <v>1.8939393939393936</v>
      </c>
      <c r="H24" s="6">
        <f t="shared" si="5"/>
        <v>7.5757575757575744</v>
      </c>
      <c r="I24" s="6">
        <f t="shared" si="6"/>
        <v>1.8939393939393936</v>
      </c>
      <c r="J24" s="6">
        <f t="shared" si="7"/>
        <v>7.5757575757575744</v>
      </c>
      <c r="K24" s="6">
        <f t="shared" si="8"/>
        <v>11.363636363636362</v>
      </c>
      <c r="L24" s="6">
        <f t="shared" si="9"/>
        <v>0</v>
      </c>
      <c r="M24" s="6"/>
      <c r="N24" s="6"/>
      <c r="O24">
        <v>20</v>
      </c>
      <c r="P24" s="6">
        <v>2.6</v>
      </c>
      <c r="Q24" s="6">
        <v>17.399999999999999</v>
      </c>
      <c r="R24">
        <v>5</v>
      </c>
      <c r="U24">
        <v>5.9</v>
      </c>
      <c r="V24">
        <v>0.2</v>
      </c>
      <c r="W24">
        <v>8.3000000000000007</v>
      </c>
      <c r="X24">
        <v>0.5</v>
      </c>
      <c r="Y24">
        <v>2</v>
      </c>
      <c r="Z24">
        <v>0.5</v>
      </c>
      <c r="AA24">
        <v>2</v>
      </c>
      <c r="AB24">
        <v>3</v>
      </c>
      <c r="AD24">
        <f t="shared" si="10"/>
        <v>26.400000000000006</v>
      </c>
      <c r="AE24">
        <v>73.599999999999994</v>
      </c>
    </row>
    <row r="25" spans="1:31">
      <c r="A25" t="s">
        <v>17</v>
      </c>
      <c r="B25" t="s">
        <v>47</v>
      </c>
      <c r="C25" s="6">
        <f t="shared" si="0"/>
        <v>10</v>
      </c>
      <c r="D25" s="6">
        <f t="shared" si="1"/>
        <v>9.6666666666666661</v>
      </c>
      <c r="E25" s="6">
        <f t="shared" si="2"/>
        <v>1.6666666666666667</v>
      </c>
      <c r="F25" s="6">
        <f t="shared" si="3"/>
        <v>47</v>
      </c>
      <c r="G25" s="6">
        <f t="shared" si="4"/>
        <v>9.0000000000000018</v>
      </c>
      <c r="H25" s="6">
        <f t="shared" si="5"/>
        <v>9.0000000000000018</v>
      </c>
      <c r="I25" s="6">
        <f t="shared" si="6"/>
        <v>0.66666666666666674</v>
      </c>
      <c r="J25" s="6">
        <f t="shared" si="7"/>
        <v>4.6666666666666661</v>
      </c>
      <c r="K25" s="6">
        <f t="shared" si="8"/>
        <v>7.0000000000000009</v>
      </c>
      <c r="L25" s="6">
        <f t="shared" si="9"/>
        <v>0</v>
      </c>
      <c r="M25" s="6"/>
      <c r="N25" s="6"/>
      <c r="O25">
        <v>26</v>
      </c>
      <c r="P25" s="6">
        <v>3</v>
      </c>
      <c r="Q25" s="6">
        <v>23</v>
      </c>
      <c r="R25">
        <v>3.5</v>
      </c>
      <c r="U25">
        <v>2.9</v>
      </c>
      <c r="V25">
        <v>0.5</v>
      </c>
      <c r="W25">
        <v>14.1</v>
      </c>
      <c r="X25">
        <v>2.7</v>
      </c>
      <c r="Y25">
        <v>2.7</v>
      </c>
      <c r="Z25">
        <v>0.2</v>
      </c>
      <c r="AA25">
        <v>1.4</v>
      </c>
      <c r="AB25">
        <v>2.1</v>
      </c>
      <c r="AD25">
        <f t="shared" si="10"/>
        <v>30</v>
      </c>
      <c r="AE25">
        <v>70</v>
      </c>
    </row>
    <row r="26" spans="1:31">
      <c r="A26" t="s">
        <v>9</v>
      </c>
      <c r="B26" t="s">
        <v>10</v>
      </c>
      <c r="C26" s="6">
        <f t="shared" si="0"/>
        <v>10.130718954248366</v>
      </c>
      <c r="D26" s="6">
        <f t="shared" si="1"/>
        <v>44.444444444444443</v>
      </c>
      <c r="E26" s="6">
        <f t="shared" si="2"/>
        <v>1.1437908496732025</v>
      </c>
      <c r="F26" s="6">
        <f t="shared" si="3"/>
        <v>18.300653594771241</v>
      </c>
      <c r="G26" s="6">
        <f t="shared" si="4"/>
        <v>1.797385620915033</v>
      </c>
      <c r="H26" s="6">
        <f t="shared" si="5"/>
        <v>8.9869281045751634</v>
      </c>
      <c r="I26" s="6">
        <f t="shared" si="6"/>
        <v>0</v>
      </c>
      <c r="J26" s="6">
        <f t="shared" si="7"/>
        <v>11.274509803921569</v>
      </c>
      <c r="K26" s="6">
        <f t="shared" si="8"/>
        <v>3.1045751633986924</v>
      </c>
      <c r="L26" s="6">
        <f t="shared" si="9"/>
        <v>0</v>
      </c>
      <c r="M26" s="6"/>
      <c r="N26" s="6"/>
      <c r="O26">
        <v>52.1</v>
      </c>
      <c r="P26" s="6">
        <v>6.2</v>
      </c>
      <c r="Q26" s="6">
        <v>45.9</v>
      </c>
      <c r="R26">
        <v>8.8000000000000007</v>
      </c>
      <c r="U26">
        <v>27.2</v>
      </c>
      <c r="V26">
        <v>0.7</v>
      </c>
      <c r="W26">
        <v>11.2</v>
      </c>
      <c r="X26">
        <v>1.1000000000000001</v>
      </c>
      <c r="Y26">
        <v>5.5</v>
      </c>
      <c r="Z26">
        <v>0</v>
      </c>
      <c r="AA26">
        <v>6.9</v>
      </c>
      <c r="AB26">
        <v>1.9</v>
      </c>
      <c r="AD26">
        <f t="shared" si="10"/>
        <v>61.2</v>
      </c>
      <c r="AE26">
        <v>38.799999999999997</v>
      </c>
    </row>
    <row r="27" spans="1:31">
      <c r="A27" t="s">
        <v>12</v>
      </c>
      <c r="B27" t="s">
        <v>11</v>
      </c>
      <c r="C27" s="6">
        <f t="shared" si="0"/>
        <v>10.154525386313466</v>
      </c>
      <c r="D27" s="6">
        <f t="shared" si="1"/>
        <v>6.1810154525386318</v>
      </c>
      <c r="E27" s="6">
        <f t="shared" si="2"/>
        <v>17.880794701986755</v>
      </c>
      <c r="F27" s="6">
        <f t="shared" si="3"/>
        <v>1.7660044150110379</v>
      </c>
      <c r="G27" s="6">
        <f t="shared" si="4"/>
        <v>0</v>
      </c>
      <c r="H27" s="6">
        <f t="shared" si="5"/>
        <v>2.8697571743929364</v>
      </c>
      <c r="I27" s="6">
        <f t="shared" si="6"/>
        <v>0</v>
      </c>
      <c r="J27" s="6">
        <f t="shared" si="7"/>
        <v>48.565121412803535</v>
      </c>
      <c r="K27" s="6">
        <f t="shared" si="8"/>
        <v>3.7527593818984553</v>
      </c>
      <c r="L27" s="6">
        <f t="shared" si="9"/>
        <v>0</v>
      </c>
      <c r="M27" s="6"/>
      <c r="N27" s="6"/>
      <c r="O27">
        <v>17.8</v>
      </c>
      <c r="P27" s="6">
        <v>4.5999999999999996</v>
      </c>
      <c r="Q27" s="6">
        <v>13.200000000000001</v>
      </c>
      <c r="R27">
        <v>23.7</v>
      </c>
      <c r="U27">
        <v>2.8</v>
      </c>
      <c r="V27">
        <v>8.1</v>
      </c>
      <c r="W27">
        <v>0.8</v>
      </c>
      <c r="X27">
        <v>0</v>
      </c>
      <c r="Y27">
        <v>1.3</v>
      </c>
      <c r="Z27">
        <v>0</v>
      </c>
      <c r="AA27">
        <v>22</v>
      </c>
      <c r="AB27">
        <v>1.7</v>
      </c>
      <c r="AD27">
        <f t="shared" si="10"/>
        <v>45.3</v>
      </c>
      <c r="AE27">
        <v>54.7</v>
      </c>
    </row>
    <row r="28" spans="1:31">
      <c r="A28" t="s">
        <v>17</v>
      </c>
      <c r="B28" t="s">
        <v>30</v>
      </c>
      <c r="C28" s="6">
        <f t="shared" si="0"/>
        <v>10.941475826972011</v>
      </c>
      <c r="D28" s="6">
        <f t="shared" si="1"/>
        <v>19.083969465648856</v>
      </c>
      <c r="E28" s="6">
        <f t="shared" si="2"/>
        <v>6.106870229007634</v>
      </c>
      <c r="F28" s="6">
        <f t="shared" si="3"/>
        <v>36.386768447837156</v>
      </c>
      <c r="G28" s="6">
        <f t="shared" si="4"/>
        <v>4.325699745547074</v>
      </c>
      <c r="H28" s="6">
        <f t="shared" si="5"/>
        <v>3.053435114503817</v>
      </c>
      <c r="I28" s="6">
        <f t="shared" si="6"/>
        <v>0</v>
      </c>
      <c r="J28" s="6">
        <f t="shared" si="7"/>
        <v>16.03053435114504</v>
      </c>
      <c r="K28" s="6">
        <f t="shared" si="8"/>
        <v>1.5267175572519085</v>
      </c>
      <c r="L28" s="6">
        <f t="shared" si="9"/>
        <v>0</v>
      </c>
      <c r="M28" s="6"/>
      <c r="N28" s="6"/>
      <c r="O28">
        <v>31.5</v>
      </c>
      <c r="P28" s="6">
        <v>4.3</v>
      </c>
      <c r="Q28" s="6">
        <v>27.2</v>
      </c>
      <c r="R28">
        <v>6.8999999999999995</v>
      </c>
      <c r="U28">
        <v>7.5</v>
      </c>
      <c r="V28">
        <v>2.4</v>
      </c>
      <c r="W28">
        <v>14.3</v>
      </c>
      <c r="X28">
        <v>1.7</v>
      </c>
      <c r="Y28">
        <v>1.2</v>
      </c>
      <c r="Z28">
        <v>0</v>
      </c>
      <c r="AA28">
        <v>6.3</v>
      </c>
      <c r="AB28">
        <v>0.6</v>
      </c>
      <c r="AD28">
        <f t="shared" si="10"/>
        <v>39.299999999999997</v>
      </c>
      <c r="AE28">
        <v>60.7</v>
      </c>
    </row>
    <row r="29" spans="1:31">
      <c r="A29" t="s">
        <v>12</v>
      </c>
      <c r="B29" t="s">
        <v>39</v>
      </c>
      <c r="C29" s="6">
        <f t="shared" si="0"/>
        <v>11.390728476821192</v>
      </c>
      <c r="D29" s="6">
        <f t="shared" si="1"/>
        <v>12.450331125827816</v>
      </c>
      <c r="E29" s="6">
        <f t="shared" si="2"/>
        <v>3.7086092715231787</v>
      </c>
      <c r="F29" s="6">
        <f t="shared" si="3"/>
        <v>24.105960264900659</v>
      </c>
      <c r="G29" s="6">
        <f t="shared" si="4"/>
        <v>0</v>
      </c>
      <c r="H29" s="6">
        <f t="shared" si="5"/>
        <v>16.291390728476824</v>
      </c>
      <c r="I29" s="6">
        <f t="shared" si="6"/>
        <v>0.66225165562913912</v>
      </c>
      <c r="J29" s="6">
        <f t="shared" si="7"/>
        <v>19.867549668874172</v>
      </c>
      <c r="K29" s="6">
        <f t="shared" si="8"/>
        <v>10.066225165562912</v>
      </c>
      <c r="L29" s="6">
        <f t="shared" si="9"/>
        <v>0</v>
      </c>
      <c r="M29" s="6"/>
      <c r="N29" s="6"/>
      <c r="O29">
        <v>51.8</v>
      </c>
      <c r="P29" s="6">
        <v>8.6</v>
      </c>
      <c r="Q29" s="6">
        <v>43.199999999999996</v>
      </c>
      <c r="R29">
        <v>22.6</v>
      </c>
      <c r="U29">
        <v>9.4</v>
      </c>
      <c r="V29">
        <v>2.8</v>
      </c>
      <c r="W29">
        <v>18.2</v>
      </c>
      <c r="X29">
        <v>0</v>
      </c>
      <c r="Y29">
        <v>12.3</v>
      </c>
      <c r="Z29">
        <v>0.5</v>
      </c>
      <c r="AA29">
        <v>15</v>
      </c>
      <c r="AB29">
        <v>7.6</v>
      </c>
      <c r="AD29">
        <f t="shared" si="10"/>
        <v>75.5</v>
      </c>
      <c r="AE29">
        <v>24.5</v>
      </c>
    </row>
    <row r="30" spans="1:31">
      <c r="A30" t="s">
        <v>12</v>
      </c>
      <c r="B30" t="s">
        <v>38</v>
      </c>
      <c r="C30" s="6">
        <f t="shared" si="0"/>
        <v>15.289256198347109</v>
      </c>
      <c r="D30" s="6">
        <f t="shared" si="1"/>
        <v>28.099173553719009</v>
      </c>
      <c r="E30" s="6">
        <f t="shared" si="2"/>
        <v>11.776859504132233</v>
      </c>
      <c r="F30" s="6">
        <f t="shared" si="3"/>
        <v>10.743801652892563</v>
      </c>
      <c r="G30" s="6">
        <f t="shared" si="4"/>
        <v>0</v>
      </c>
      <c r="H30" s="6">
        <f t="shared" si="5"/>
        <v>5.3719008264462813</v>
      </c>
      <c r="I30" s="6">
        <f t="shared" si="6"/>
        <v>0</v>
      </c>
      <c r="J30" s="6">
        <f t="shared" si="7"/>
        <v>10.950413223140496</v>
      </c>
      <c r="K30" s="6">
        <f t="shared" si="8"/>
        <v>5.9917355371900829</v>
      </c>
      <c r="L30" s="6">
        <f t="shared" si="9"/>
        <v>0</v>
      </c>
      <c r="M30" s="6"/>
      <c r="N30" s="6"/>
      <c r="O30">
        <v>35.200000000000003</v>
      </c>
      <c r="P30" s="6">
        <v>7.4</v>
      </c>
      <c r="Q30" s="6">
        <v>27.800000000000004</v>
      </c>
      <c r="R30">
        <v>8.1999999999999993</v>
      </c>
      <c r="U30">
        <v>13.6</v>
      </c>
      <c r="V30">
        <v>5.7</v>
      </c>
      <c r="W30">
        <v>5.2</v>
      </c>
      <c r="Y30">
        <v>2.6</v>
      </c>
      <c r="Z30">
        <v>0</v>
      </c>
      <c r="AA30">
        <v>5.3</v>
      </c>
      <c r="AB30">
        <v>2.9</v>
      </c>
      <c r="AD30">
        <f t="shared" si="10"/>
        <v>48.4</v>
      </c>
      <c r="AE30">
        <v>51.6</v>
      </c>
    </row>
    <row r="31" spans="1:31">
      <c r="A31" t="s">
        <v>17</v>
      </c>
      <c r="B31" t="s">
        <v>31</v>
      </c>
      <c r="C31" s="6">
        <f t="shared" si="0"/>
        <v>17.846153846153847</v>
      </c>
      <c r="D31" s="6">
        <f t="shared" si="1"/>
        <v>6.1538461538461542</v>
      </c>
      <c r="E31" s="6">
        <f t="shared" si="2"/>
        <v>0.30769230769230771</v>
      </c>
      <c r="F31" s="6">
        <f t="shared" si="3"/>
        <v>55.384615384615387</v>
      </c>
      <c r="G31" s="6">
        <f t="shared" si="4"/>
        <v>1.5384615384615385</v>
      </c>
      <c r="H31" s="6">
        <f t="shared" si="5"/>
        <v>5.5384615384615383</v>
      </c>
      <c r="I31" s="6">
        <f t="shared" si="6"/>
        <v>0</v>
      </c>
      <c r="J31" s="6">
        <f t="shared" si="7"/>
        <v>1.5384615384615385</v>
      </c>
      <c r="K31" s="6">
        <f t="shared" si="8"/>
        <v>6.4615384615384617</v>
      </c>
      <c r="L31" s="6">
        <f t="shared" si="9"/>
        <v>0</v>
      </c>
      <c r="M31" s="6"/>
      <c r="N31" s="6"/>
      <c r="O31">
        <v>28.1</v>
      </c>
      <c r="P31" s="6">
        <v>5.8</v>
      </c>
      <c r="Q31" s="6">
        <v>22.3</v>
      </c>
      <c r="R31">
        <v>2.6</v>
      </c>
      <c r="U31">
        <v>2</v>
      </c>
      <c r="V31">
        <v>0.1</v>
      </c>
      <c r="W31">
        <v>18</v>
      </c>
      <c r="X31">
        <v>0.5</v>
      </c>
      <c r="Y31">
        <v>1.8</v>
      </c>
      <c r="Z31">
        <v>0</v>
      </c>
      <c r="AA31">
        <v>0.5</v>
      </c>
      <c r="AB31">
        <v>2.1</v>
      </c>
      <c r="AD31">
        <f t="shared" si="10"/>
        <v>32.5</v>
      </c>
      <c r="AE31">
        <v>67.5</v>
      </c>
    </row>
    <row r="32" spans="1:31">
      <c r="A32" t="s">
        <v>17</v>
      </c>
      <c r="B32" t="s">
        <v>36</v>
      </c>
      <c r="C32" s="6">
        <f t="shared" si="0"/>
        <v>19.41923774954628</v>
      </c>
      <c r="D32" s="6">
        <f t="shared" si="1"/>
        <v>15.607985480943737</v>
      </c>
      <c r="E32" s="6">
        <f t="shared" si="2"/>
        <v>2.5408348457350272</v>
      </c>
      <c r="F32" s="6">
        <f t="shared" si="3"/>
        <v>39.564428312159713</v>
      </c>
      <c r="G32" s="6">
        <f t="shared" si="4"/>
        <v>0.36297640653357532</v>
      </c>
      <c r="H32" s="6">
        <f t="shared" si="5"/>
        <v>19.237749546279488</v>
      </c>
      <c r="I32" s="6">
        <f t="shared" si="6"/>
        <v>0.36297640653357532</v>
      </c>
      <c r="J32" s="6">
        <f t="shared" si="7"/>
        <v>0.72595281306715065</v>
      </c>
      <c r="K32" s="6">
        <f t="shared" si="8"/>
        <v>0.54446460980036293</v>
      </c>
      <c r="L32" s="6">
        <f t="shared" si="9"/>
        <v>0</v>
      </c>
      <c r="M32" s="6"/>
      <c r="N32" s="6"/>
      <c r="O32">
        <v>53.4</v>
      </c>
      <c r="P32" s="6">
        <v>10.700000000000001</v>
      </c>
      <c r="Q32" s="6">
        <v>42.699999999999996</v>
      </c>
      <c r="R32">
        <v>0.7</v>
      </c>
      <c r="U32">
        <v>8.6</v>
      </c>
      <c r="V32">
        <v>1.4</v>
      </c>
      <c r="W32">
        <v>21.8</v>
      </c>
      <c r="X32">
        <v>0.2</v>
      </c>
      <c r="Y32">
        <v>10.6</v>
      </c>
      <c r="Z32">
        <v>0.2</v>
      </c>
      <c r="AA32">
        <v>0.4</v>
      </c>
      <c r="AB32">
        <v>0.3</v>
      </c>
      <c r="AD32">
        <f t="shared" si="10"/>
        <v>55.1</v>
      </c>
      <c r="AE32">
        <v>44.9</v>
      </c>
    </row>
    <row r="33" spans="1:31">
      <c r="A33" t="s">
        <v>19</v>
      </c>
      <c r="B33" t="s">
        <v>40</v>
      </c>
      <c r="C33" s="6">
        <f t="shared" si="0"/>
        <v>21.676891615541923</v>
      </c>
      <c r="D33" s="6">
        <f t="shared" si="1"/>
        <v>26.993865030674847</v>
      </c>
      <c r="E33" s="6">
        <f t="shared" si="2"/>
        <v>8.3844580777096116</v>
      </c>
      <c r="F33" s="6">
        <f t="shared" si="3"/>
        <v>6.3394683026584868</v>
      </c>
      <c r="G33" s="6">
        <f t="shared" si="4"/>
        <v>0</v>
      </c>
      <c r="H33" s="6">
        <f t="shared" si="5"/>
        <v>3.8854805725971371</v>
      </c>
      <c r="I33" s="6">
        <f t="shared" si="6"/>
        <v>1.0224948875255624</v>
      </c>
      <c r="J33" s="6">
        <f t="shared" si="7"/>
        <v>13.701431492842536</v>
      </c>
      <c r="K33" s="6">
        <f t="shared" si="8"/>
        <v>16.768916155419223</v>
      </c>
      <c r="L33" s="6">
        <f t="shared" si="9"/>
        <v>0</v>
      </c>
      <c r="M33" s="6"/>
      <c r="N33" s="6"/>
      <c r="O33">
        <v>33.4</v>
      </c>
      <c r="P33" s="6">
        <v>10.6</v>
      </c>
      <c r="Q33" s="6">
        <v>22.799999999999997</v>
      </c>
      <c r="R33">
        <v>14.899999999999999</v>
      </c>
      <c r="U33">
        <v>13.2</v>
      </c>
      <c r="V33">
        <v>4.0999999999999996</v>
      </c>
      <c r="W33">
        <v>3.1</v>
      </c>
      <c r="X33">
        <v>0</v>
      </c>
      <c r="Y33">
        <v>1.9</v>
      </c>
      <c r="Z33">
        <v>0.5</v>
      </c>
      <c r="AA33">
        <v>6.7</v>
      </c>
      <c r="AB33">
        <v>8.1999999999999993</v>
      </c>
      <c r="AD33">
        <f t="shared" si="10"/>
        <v>48.9</v>
      </c>
      <c r="AE33">
        <v>51.1</v>
      </c>
    </row>
    <row r="34" spans="1:31">
      <c r="A34" t="s">
        <v>9</v>
      </c>
      <c r="B34" t="s">
        <v>32</v>
      </c>
      <c r="C34" s="6">
        <f t="shared" si="0"/>
        <v>30.547550432276655</v>
      </c>
      <c r="D34" s="6">
        <f t="shared" si="1"/>
        <v>13.256484149855904</v>
      </c>
      <c r="E34" s="6">
        <f t="shared" si="2"/>
        <v>2.3054755043227666</v>
      </c>
      <c r="F34" s="6">
        <f t="shared" si="3"/>
        <v>3.4582132564841492</v>
      </c>
      <c r="G34" s="6">
        <f t="shared" si="4"/>
        <v>1.4409221902017291</v>
      </c>
      <c r="H34" s="6">
        <f t="shared" si="5"/>
        <v>26.801152737752158</v>
      </c>
      <c r="I34" s="6">
        <f t="shared" si="6"/>
        <v>0</v>
      </c>
      <c r="J34" s="6">
        <f t="shared" si="7"/>
        <v>9.7982708933717557</v>
      </c>
      <c r="K34" s="6">
        <f t="shared" si="8"/>
        <v>12.103746397694524</v>
      </c>
      <c r="L34" s="6">
        <f t="shared" si="9"/>
        <v>0</v>
      </c>
      <c r="M34" s="6"/>
      <c r="N34" s="6"/>
      <c r="O34">
        <v>27</v>
      </c>
      <c r="P34" s="6">
        <v>10.6</v>
      </c>
      <c r="Q34" s="6">
        <v>16.399999999999999</v>
      </c>
      <c r="R34">
        <v>7.6</v>
      </c>
      <c r="U34">
        <v>4.5999999999999996</v>
      </c>
      <c r="V34">
        <v>0.8</v>
      </c>
      <c r="W34">
        <v>1.2</v>
      </c>
      <c r="X34">
        <v>0.5</v>
      </c>
      <c r="Y34">
        <v>9.3000000000000007</v>
      </c>
      <c r="Z34">
        <v>0</v>
      </c>
      <c r="AA34">
        <v>3.4</v>
      </c>
      <c r="AB34">
        <v>4.2</v>
      </c>
      <c r="AD34">
        <f t="shared" si="10"/>
        <v>34.700000000000003</v>
      </c>
      <c r="AE34">
        <v>65.3</v>
      </c>
    </row>
    <row r="35" spans="1:31">
      <c r="A35" t="s">
        <v>12</v>
      </c>
      <c r="B35" t="s">
        <v>25</v>
      </c>
      <c r="C35" s="6">
        <f t="shared" si="0"/>
        <v>45.811518324607327</v>
      </c>
      <c r="D35" s="6">
        <f t="shared" si="1"/>
        <v>13.089005235602095</v>
      </c>
      <c r="E35" s="6">
        <f t="shared" si="2"/>
        <v>5.7591623036649215</v>
      </c>
      <c r="F35" s="6">
        <f t="shared" si="3"/>
        <v>10.209424083769633</v>
      </c>
      <c r="G35" s="6">
        <f t="shared" si="4"/>
        <v>0</v>
      </c>
      <c r="H35" s="6">
        <f t="shared" si="5"/>
        <v>6.0209424083769632</v>
      </c>
      <c r="I35" s="6">
        <f t="shared" si="6"/>
        <v>0</v>
      </c>
      <c r="J35" s="6">
        <f t="shared" si="7"/>
        <v>14.921465968586386</v>
      </c>
      <c r="K35" s="6">
        <f t="shared" si="8"/>
        <v>3.9267015706806281</v>
      </c>
      <c r="L35" s="6">
        <f t="shared" si="9"/>
        <v>0</v>
      </c>
      <c r="M35" s="6"/>
      <c r="N35" s="6"/>
      <c r="O35">
        <v>30.9</v>
      </c>
      <c r="P35" s="6">
        <v>17.5</v>
      </c>
      <c r="Q35" s="6">
        <v>13.399999999999999</v>
      </c>
      <c r="R35">
        <v>7.2</v>
      </c>
      <c r="U35">
        <v>5</v>
      </c>
      <c r="V35">
        <v>2.2000000000000002</v>
      </c>
      <c r="W35">
        <v>3.9</v>
      </c>
      <c r="Y35">
        <v>2.2999999999999998</v>
      </c>
      <c r="Z35">
        <v>0</v>
      </c>
      <c r="AA35">
        <v>5.7</v>
      </c>
      <c r="AB35">
        <v>1.5</v>
      </c>
      <c r="AD35">
        <f t="shared" si="10"/>
        <v>38.200000000000003</v>
      </c>
      <c r="AE35">
        <v>61.8</v>
      </c>
    </row>
    <row r="36" spans="1:31">
      <c r="A36" t="s">
        <v>12</v>
      </c>
      <c r="B36" t="s">
        <v>20</v>
      </c>
      <c r="C36" s="6">
        <f t="shared" si="0"/>
        <v>48.419721871049305</v>
      </c>
      <c r="D36" s="6">
        <f t="shared" si="1"/>
        <v>9.6080910240202275</v>
      </c>
      <c r="E36" s="6">
        <f t="shared" si="2"/>
        <v>9.4816687737041736</v>
      </c>
      <c r="F36" s="6">
        <f t="shared" si="3"/>
        <v>11.630847029077117</v>
      </c>
      <c r="G36" s="6">
        <f t="shared" si="4"/>
        <v>3.9190897597977248</v>
      </c>
      <c r="H36" s="6">
        <f t="shared" si="5"/>
        <v>8.8495575221238951</v>
      </c>
      <c r="I36" s="6">
        <f t="shared" si="6"/>
        <v>0.37926675094816698</v>
      </c>
      <c r="J36" s="6">
        <f t="shared" si="7"/>
        <v>2.9077117572692792</v>
      </c>
      <c r="K36" s="6">
        <f t="shared" si="8"/>
        <v>4.4247787610619476</v>
      </c>
      <c r="L36" s="6">
        <f t="shared" si="9"/>
        <v>0</v>
      </c>
      <c r="M36" s="6"/>
      <c r="N36" s="6"/>
      <c r="O36">
        <v>72.900000000000006</v>
      </c>
      <c r="P36" s="6">
        <v>38.299999999999997</v>
      </c>
      <c r="Q36" s="6">
        <v>34.600000000000009</v>
      </c>
      <c r="R36">
        <v>5.8</v>
      </c>
      <c r="U36">
        <v>7.6</v>
      </c>
      <c r="V36">
        <v>7.5</v>
      </c>
      <c r="W36">
        <v>9.1999999999999993</v>
      </c>
      <c r="X36">
        <v>3.1</v>
      </c>
      <c r="Y36">
        <v>7</v>
      </c>
      <c r="Z36">
        <v>0.30000000000000004</v>
      </c>
      <c r="AA36">
        <v>2.2999999999999998</v>
      </c>
      <c r="AB36">
        <v>3.5</v>
      </c>
      <c r="AD36">
        <f t="shared" si="10"/>
        <v>79.099999999999994</v>
      </c>
      <c r="AE36">
        <v>20.9</v>
      </c>
    </row>
    <row r="37" spans="1:31">
      <c r="A37" t="s">
        <v>12</v>
      </c>
      <c r="B37" t="s">
        <v>13</v>
      </c>
      <c r="C37" s="6">
        <f t="shared" si="0"/>
        <v>55.671447196870929</v>
      </c>
      <c r="D37" s="6">
        <f t="shared" si="1"/>
        <v>26.988265971316817</v>
      </c>
      <c r="E37" s="6">
        <f t="shared" si="2"/>
        <v>1.4341590612777055</v>
      </c>
      <c r="F37" s="6">
        <f t="shared" si="3"/>
        <v>1.5645371577574965</v>
      </c>
      <c r="G37" s="6">
        <f t="shared" si="4"/>
        <v>0</v>
      </c>
      <c r="H37" s="6">
        <f t="shared" si="5"/>
        <v>5.7366362451108222</v>
      </c>
      <c r="I37" s="6">
        <f t="shared" si="6"/>
        <v>0</v>
      </c>
      <c r="J37" s="6">
        <f t="shared" si="7"/>
        <v>3.9113428943937421</v>
      </c>
      <c r="K37" s="6">
        <f t="shared" si="8"/>
        <v>4.0417209908735332</v>
      </c>
      <c r="L37" s="6">
        <f t="shared" si="9"/>
        <v>0</v>
      </c>
      <c r="M37" s="6"/>
      <c r="N37" s="6"/>
      <c r="O37">
        <v>70.3</v>
      </c>
      <c r="P37" s="6">
        <v>42.7</v>
      </c>
      <c r="Q37" s="6">
        <v>27.599999999999994</v>
      </c>
      <c r="R37">
        <v>6.1</v>
      </c>
      <c r="U37">
        <v>20.7</v>
      </c>
      <c r="V37">
        <v>1.1000000000000001</v>
      </c>
      <c r="W37">
        <v>1.2</v>
      </c>
      <c r="Y37">
        <v>4.4000000000000004</v>
      </c>
      <c r="Z37">
        <v>0</v>
      </c>
      <c r="AA37">
        <v>3</v>
      </c>
      <c r="AB37">
        <v>3.1</v>
      </c>
      <c r="AD37">
        <f t="shared" si="10"/>
        <v>76.7</v>
      </c>
      <c r="AE37">
        <v>23.3</v>
      </c>
    </row>
    <row r="38" spans="1:31">
      <c r="A38" t="s">
        <v>12</v>
      </c>
      <c r="B38" t="s">
        <v>21</v>
      </c>
      <c r="C38" s="6">
        <f t="shared" si="0"/>
        <v>65.759312320916905</v>
      </c>
      <c r="D38" s="6">
        <f t="shared" si="1"/>
        <v>19.340974212034386</v>
      </c>
      <c r="E38" s="6">
        <f t="shared" si="2"/>
        <v>3.1518624641833819</v>
      </c>
      <c r="F38" s="6">
        <f t="shared" si="3"/>
        <v>2.722063037249284</v>
      </c>
      <c r="G38" s="6">
        <f t="shared" si="4"/>
        <v>0.71633237822349571</v>
      </c>
      <c r="H38" s="6">
        <f t="shared" si="5"/>
        <v>1.8624641833810889</v>
      </c>
      <c r="I38" s="6">
        <f t="shared" si="6"/>
        <v>0.57306590257879664</v>
      </c>
      <c r="J38" s="6">
        <f t="shared" si="7"/>
        <v>2.005730659025788</v>
      </c>
      <c r="K38" s="6">
        <f t="shared" si="8"/>
        <v>2.4355300859598854</v>
      </c>
      <c r="L38" s="6">
        <f t="shared" si="9"/>
        <v>0</v>
      </c>
      <c r="M38" s="6"/>
      <c r="N38" s="6"/>
      <c r="O38">
        <v>65.8</v>
      </c>
      <c r="P38" s="6">
        <v>45.9</v>
      </c>
      <c r="Q38" s="6">
        <v>19.899999999999999</v>
      </c>
      <c r="R38">
        <v>3.0999999999999996</v>
      </c>
      <c r="U38">
        <v>13.5</v>
      </c>
      <c r="V38">
        <v>2.2000000000000002</v>
      </c>
      <c r="W38">
        <v>1.9</v>
      </c>
      <c r="X38">
        <v>0.5</v>
      </c>
      <c r="Y38">
        <v>1.3</v>
      </c>
      <c r="Z38">
        <v>0.4</v>
      </c>
      <c r="AA38">
        <v>1.4</v>
      </c>
      <c r="AB38">
        <v>1.7</v>
      </c>
      <c r="AD38">
        <f t="shared" si="10"/>
        <v>69.8</v>
      </c>
      <c r="AE38">
        <v>30.2</v>
      </c>
    </row>
    <row r="39" spans="1:31">
      <c r="A39" t="s">
        <v>9</v>
      </c>
      <c r="B39" t="s">
        <v>26</v>
      </c>
      <c r="C39" s="6">
        <f t="shared" si="0"/>
        <v>68.028419182948483</v>
      </c>
      <c r="D39" s="6">
        <f t="shared" si="1"/>
        <v>5.5062166962699823</v>
      </c>
      <c r="E39" s="6">
        <f t="shared" si="2"/>
        <v>3.0195381882770871</v>
      </c>
      <c r="F39" s="6">
        <f t="shared" si="3"/>
        <v>0.17761989342806397</v>
      </c>
      <c r="G39" s="6">
        <f t="shared" si="4"/>
        <v>0</v>
      </c>
      <c r="H39" s="6">
        <f t="shared" si="5"/>
        <v>9.236234458259327</v>
      </c>
      <c r="I39" s="6">
        <f t="shared" si="6"/>
        <v>0</v>
      </c>
      <c r="J39" s="6">
        <f t="shared" si="7"/>
        <v>8.7033747779751334</v>
      </c>
      <c r="K39" s="6">
        <f t="shared" si="8"/>
        <v>4.4404973357015987</v>
      </c>
      <c r="L39" s="6">
        <f t="shared" si="9"/>
        <v>0</v>
      </c>
      <c r="M39" s="6"/>
      <c r="N39" s="6"/>
      <c r="O39">
        <v>48.5</v>
      </c>
      <c r="P39" s="6">
        <v>38.299999999999997</v>
      </c>
      <c r="Q39" s="6">
        <v>10.200000000000003</v>
      </c>
      <c r="R39">
        <v>7.4</v>
      </c>
      <c r="U39">
        <v>3.1</v>
      </c>
      <c r="V39">
        <v>1.7</v>
      </c>
      <c r="W39">
        <v>0.1</v>
      </c>
      <c r="X39">
        <v>0</v>
      </c>
      <c r="Y39">
        <v>5.2</v>
      </c>
      <c r="Z39">
        <v>0</v>
      </c>
      <c r="AA39">
        <v>4.9000000000000004</v>
      </c>
      <c r="AB39">
        <v>2.5</v>
      </c>
      <c r="AD39">
        <f t="shared" si="10"/>
        <v>56.3</v>
      </c>
      <c r="AE39">
        <v>43.7</v>
      </c>
    </row>
  </sheetData>
  <sortState ref="A4:AF39">
    <sortCondition ref="C4:C39"/>
  </sortState>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W67"/>
  <sheetViews>
    <sheetView topLeftCell="B1" zoomScaleNormal="100" zoomScaleSheetLayoutView="100" zoomScalePageLayoutView="55" workbookViewId="0">
      <selection activeCell="C9" sqref="C9"/>
    </sheetView>
  </sheetViews>
  <sheetFormatPr defaultColWidth="8.85546875" defaultRowHeight="15"/>
  <cols>
    <col min="1" max="1" width="0" hidden="1" customWidth="1"/>
    <col min="2" max="2" width="29.85546875" customWidth="1"/>
    <col min="3" max="3" width="8" customWidth="1"/>
    <col min="4" max="4" width="6.140625" customWidth="1"/>
    <col min="5" max="5" width="6" customWidth="1"/>
    <col min="6" max="6" width="7.7109375" customWidth="1"/>
    <col min="7" max="8" width="6.42578125" customWidth="1"/>
    <col min="9" max="9" width="10.42578125" customWidth="1"/>
    <col min="10" max="11" width="6.42578125" customWidth="1"/>
    <col min="12" max="12" width="9.42578125" customWidth="1"/>
    <col min="13" max="13" width="6.7109375" customWidth="1"/>
    <col min="14" max="14" width="6.85546875" customWidth="1"/>
    <col min="15" max="15" width="11.42578125" customWidth="1"/>
    <col min="16" max="16" width="7.28515625" customWidth="1"/>
    <col min="17" max="17" width="6.85546875" customWidth="1"/>
    <col min="18" max="18" width="10.42578125" customWidth="1"/>
    <col min="19" max="19" width="12.28515625" customWidth="1"/>
    <col min="20" max="20" width="8.28515625" customWidth="1"/>
    <col min="21" max="21" width="11.7109375" customWidth="1"/>
    <col min="22" max="22" width="9.28515625" customWidth="1"/>
    <col min="23" max="23" width="7.140625" customWidth="1"/>
  </cols>
  <sheetData>
    <row r="1" spans="1:23" ht="17.25" customHeight="1">
      <c r="A1" s="8" t="s">
        <v>80</v>
      </c>
      <c r="B1" s="207" t="s">
        <v>646</v>
      </c>
      <c r="C1" s="208"/>
      <c r="D1" s="208"/>
      <c r="E1" s="208"/>
      <c r="F1" s="208"/>
      <c r="G1" s="208"/>
      <c r="H1" s="208"/>
      <c r="I1" s="208"/>
      <c r="J1" s="208"/>
      <c r="K1" s="208"/>
      <c r="L1" s="208"/>
      <c r="M1" s="208"/>
      <c r="N1" s="208"/>
      <c r="O1" s="208"/>
      <c r="P1" s="208"/>
      <c r="Q1" s="208"/>
      <c r="R1" s="208"/>
      <c r="S1" s="208"/>
      <c r="T1" s="208"/>
      <c r="U1" s="208"/>
      <c r="V1" s="208"/>
      <c r="W1" s="208"/>
    </row>
    <row r="2" spans="1:23" s="5" customFormat="1" ht="15" customHeight="1">
      <c r="A2" s="86"/>
      <c r="B2" s="86"/>
      <c r="C2" s="231" t="s">
        <v>647</v>
      </c>
      <c r="D2" s="231"/>
      <c r="E2" s="231"/>
      <c r="F2" s="231"/>
      <c r="G2" s="231"/>
      <c r="H2" s="231"/>
      <c r="I2" s="231"/>
      <c r="J2" s="231"/>
      <c r="K2" s="231"/>
      <c r="L2" s="231"/>
      <c r="M2" s="231"/>
      <c r="N2" s="231"/>
      <c r="O2" s="231"/>
      <c r="P2" s="231"/>
      <c r="Q2" s="111"/>
      <c r="R2" s="218" t="s">
        <v>648</v>
      </c>
      <c r="S2" s="220"/>
      <c r="T2" s="220"/>
      <c r="U2" s="220"/>
      <c r="V2" s="220"/>
      <c r="W2" s="220"/>
    </row>
    <row r="3" spans="1:23" s="5" customFormat="1" ht="45">
      <c r="A3" s="107"/>
      <c r="B3" s="108" t="s">
        <v>636</v>
      </c>
      <c r="C3" s="150" t="s">
        <v>0</v>
      </c>
      <c r="D3" s="232" t="s">
        <v>588</v>
      </c>
      <c r="E3" s="232"/>
      <c r="F3" s="150" t="s">
        <v>1</v>
      </c>
      <c r="G3" s="232" t="s">
        <v>588</v>
      </c>
      <c r="H3" s="232"/>
      <c r="I3" s="133" t="s">
        <v>75</v>
      </c>
      <c r="J3" s="232" t="s">
        <v>588</v>
      </c>
      <c r="K3" s="232"/>
      <c r="L3" s="133" t="s">
        <v>64</v>
      </c>
      <c r="M3" s="232" t="s">
        <v>588</v>
      </c>
      <c r="N3" s="232"/>
      <c r="O3" s="133" t="s">
        <v>2</v>
      </c>
      <c r="P3" s="232" t="s">
        <v>588</v>
      </c>
      <c r="Q3" s="232"/>
      <c r="R3" s="142" t="s">
        <v>67</v>
      </c>
      <c r="S3" s="232" t="s">
        <v>588</v>
      </c>
      <c r="T3" s="232"/>
      <c r="U3" s="126" t="s">
        <v>4</v>
      </c>
      <c r="V3" s="232" t="s">
        <v>588</v>
      </c>
      <c r="W3" s="232"/>
    </row>
    <row r="4" spans="1:23">
      <c r="A4" s="112"/>
      <c r="B4" s="84" t="s">
        <v>171</v>
      </c>
      <c r="C4" s="112"/>
      <c r="D4" s="112"/>
      <c r="E4" s="112"/>
      <c r="F4" s="112"/>
      <c r="G4" s="112"/>
      <c r="H4" s="112"/>
      <c r="I4" s="113"/>
      <c r="J4" s="113"/>
      <c r="K4" s="113"/>
      <c r="L4" s="113"/>
      <c r="M4" s="113"/>
      <c r="N4" s="113"/>
      <c r="O4" s="113"/>
      <c r="P4" s="113"/>
      <c r="Q4" s="113"/>
      <c r="R4" s="97"/>
      <c r="S4" s="97"/>
      <c r="T4" s="97"/>
      <c r="U4" s="97"/>
      <c r="V4" s="97"/>
      <c r="W4" s="97"/>
    </row>
    <row r="5" spans="1:23">
      <c r="A5" s="89" t="s">
        <v>17</v>
      </c>
      <c r="B5" s="85" t="s">
        <v>16</v>
      </c>
      <c r="C5" s="114">
        <v>11.763999999999999</v>
      </c>
      <c r="D5" s="114">
        <v>5.9127356000000004</v>
      </c>
      <c r="E5" s="114">
        <v>17.615298800000001</v>
      </c>
      <c r="F5" s="102">
        <v>-4.0818000000000003</v>
      </c>
      <c r="G5" s="102">
        <v>0</v>
      </c>
      <c r="H5" s="102">
        <v>10.3808433</v>
      </c>
      <c r="I5" s="102">
        <v>2.2206999999999999</v>
      </c>
      <c r="J5" s="102">
        <v>0.90281889999999998</v>
      </c>
      <c r="K5" s="102">
        <v>3.5385013000000001</v>
      </c>
      <c r="L5" s="102" t="s">
        <v>589</v>
      </c>
      <c r="M5" s="115" t="s">
        <v>589</v>
      </c>
      <c r="N5" s="115" t="s">
        <v>589</v>
      </c>
      <c r="O5" s="102">
        <v>-2.7016</v>
      </c>
      <c r="P5" s="102">
        <v>0</v>
      </c>
      <c r="Q5" s="102">
        <v>6.7119312000000004</v>
      </c>
      <c r="R5" s="19">
        <v>-19.232800000000001</v>
      </c>
      <c r="S5" s="19">
        <v>10.986835299999999</v>
      </c>
      <c r="T5" s="19">
        <v>27.478845700000001</v>
      </c>
      <c r="U5" s="19">
        <v>-21.4026</v>
      </c>
      <c r="V5" s="19">
        <v>9.0469921000000006</v>
      </c>
      <c r="W5" s="19">
        <v>33.7581238</v>
      </c>
    </row>
    <row r="6" spans="1:23">
      <c r="A6" s="89"/>
      <c r="B6" s="85" t="s">
        <v>540</v>
      </c>
      <c r="C6" s="102">
        <v>-2.0895000000000001</v>
      </c>
      <c r="D6" s="102">
        <v>0</v>
      </c>
      <c r="E6" s="102">
        <v>4.9870653999999996</v>
      </c>
      <c r="F6" s="102" t="s">
        <v>589</v>
      </c>
      <c r="G6" s="102" t="s">
        <v>589</v>
      </c>
      <c r="H6" s="102" t="s">
        <v>589</v>
      </c>
      <c r="I6" s="102">
        <v>-1.5945</v>
      </c>
      <c r="J6" s="102">
        <v>0</v>
      </c>
      <c r="K6" s="102">
        <v>4.1221062000000002</v>
      </c>
      <c r="L6" s="102" t="s">
        <v>589</v>
      </c>
      <c r="M6" s="102" t="s">
        <v>589</v>
      </c>
      <c r="N6" s="102" t="s">
        <v>589</v>
      </c>
      <c r="O6" s="102" t="s">
        <v>589</v>
      </c>
      <c r="P6" s="102" t="s">
        <v>589</v>
      </c>
      <c r="Q6" s="102" t="s">
        <v>589</v>
      </c>
      <c r="R6" s="19">
        <v>-7.9711999999999996</v>
      </c>
      <c r="S6" s="19">
        <v>0</v>
      </c>
      <c r="T6" s="19">
        <v>15.957950800000001</v>
      </c>
      <c r="U6" s="19" t="s">
        <v>589</v>
      </c>
      <c r="V6" s="19" t="s">
        <v>589</v>
      </c>
      <c r="W6" s="19" t="s">
        <v>589</v>
      </c>
    </row>
    <row r="7" spans="1:23">
      <c r="A7" s="89" t="s">
        <v>17</v>
      </c>
      <c r="B7" s="85" t="s">
        <v>24</v>
      </c>
      <c r="C7" s="102">
        <v>4.3834999999999997</v>
      </c>
      <c r="D7" s="102">
        <v>1.7875171999999999</v>
      </c>
      <c r="E7" s="102">
        <v>6.9795081000000003</v>
      </c>
      <c r="F7" s="102" t="s">
        <v>589</v>
      </c>
      <c r="G7" s="102" t="s">
        <v>589</v>
      </c>
      <c r="H7" s="102" t="s">
        <v>589</v>
      </c>
      <c r="I7" s="102">
        <v>0.3407</v>
      </c>
      <c r="J7" s="102">
        <v>1.26283E-2</v>
      </c>
      <c r="K7" s="102">
        <v>0.66881610000000002</v>
      </c>
      <c r="L7" s="102" t="s">
        <v>589</v>
      </c>
      <c r="M7" s="115" t="s">
        <v>589</v>
      </c>
      <c r="N7" s="115" t="s">
        <v>589</v>
      </c>
      <c r="O7" s="102">
        <v>-1.9071</v>
      </c>
      <c r="P7" s="102">
        <v>0</v>
      </c>
      <c r="Q7" s="102">
        <v>4.5824822000000003</v>
      </c>
      <c r="R7" s="19">
        <v>-6.2144000000000004</v>
      </c>
      <c r="S7" s="19">
        <v>0</v>
      </c>
      <c r="T7" s="19">
        <v>12.5299257</v>
      </c>
      <c r="U7" s="19" t="s">
        <v>589</v>
      </c>
      <c r="V7" s="19" t="s">
        <v>589</v>
      </c>
      <c r="W7" s="19" t="s">
        <v>589</v>
      </c>
    </row>
    <row r="8" spans="1:23">
      <c r="A8" s="89" t="s">
        <v>17</v>
      </c>
      <c r="B8" s="85" t="s">
        <v>30</v>
      </c>
      <c r="C8" s="102">
        <v>5.7609000000000004</v>
      </c>
      <c r="D8" s="102">
        <v>3.7289946</v>
      </c>
      <c r="E8" s="102">
        <v>7.7927195999999999</v>
      </c>
      <c r="F8" s="102" t="s">
        <v>589</v>
      </c>
      <c r="G8" s="102" t="s">
        <v>589</v>
      </c>
      <c r="H8" s="102" t="s">
        <v>589</v>
      </c>
      <c r="I8" s="102">
        <v>1.1060000000000001</v>
      </c>
      <c r="J8" s="102">
        <v>0.39808100000000002</v>
      </c>
      <c r="K8" s="102">
        <v>1.8139836</v>
      </c>
      <c r="L8" s="102" t="s">
        <v>589</v>
      </c>
      <c r="M8" s="102" t="s">
        <v>589</v>
      </c>
      <c r="N8" s="102" t="s">
        <v>589</v>
      </c>
      <c r="O8" s="102">
        <v>6.5118999999999998</v>
      </c>
      <c r="P8" s="102">
        <v>1.8267941000000001</v>
      </c>
      <c r="Q8" s="102">
        <v>11.197104400000001</v>
      </c>
      <c r="R8" s="19">
        <v>17.302800000000001</v>
      </c>
      <c r="S8" s="19">
        <v>13.502645299999999</v>
      </c>
      <c r="T8" s="19">
        <v>21.102898799999998</v>
      </c>
      <c r="U8" s="19" t="s">
        <v>589</v>
      </c>
      <c r="V8" s="19" t="s">
        <v>589</v>
      </c>
      <c r="W8" s="19" t="s">
        <v>589</v>
      </c>
    </row>
    <row r="9" spans="1:23">
      <c r="A9" s="89" t="s">
        <v>17</v>
      </c>
      <c r="B9" s="85" t="s">
        <v>31</v>
      </c>
      <c r="C9" s="102">
        <v>9.2501999999999995</v>
      </c>
      <c r="D9" s="102">
        <v>5.0823862000000002</v>
      </c>
      <c r="E9" s="102">
        <v>13.4180312</v>
      </c>
      <c r="F9" s="102" t="s">
        <v>589</v>
      </c>
      <c r="G9" s="102" t="s">
        <v>589</v>
      </c>
      <c r="H9" s="102" t="s">
        <v>589</v>
      </c>
      <c r="I9" s="102">
        <v>1.6875</v>
      </c>
      <c r="J9" s="102">
        <v>0.91646720000000004</v>
      </c>
      <c r="K9" s="102">
        <v>2.4585187999999998</v>
      </c>
      <c r="L9" s="102" t="s">
        <v>589</v>
      </c>
      <c r="M9" s="115" t="s">
        <v>589</v>
      </c>
      <c r="N9" s="115" t="s">
        <v>589</v>
      </c>
      <c r="O9" s="102">
        <v>5.1346999999999996</v>
      </c>
      <c r="P9" s="102">
        <v>1.3187264999999999</v>
      </c>
      <c r="Q9" s="102">
        <v>8.9506978999999998</v>
      </c>
      <c r="R9" s="19" t="s">
        <v>589</v>
      </c>
      <c r="S9" s="19" t="s">
        <v>589</v>
      </c>
      <c r="T9" s="19" t="s">
        <v>589</v>
      </c>
      <c r="U9" s="19">
        <v>12.427300000000001</v>
      </c>
      <c r="V9" s="19">
        <v>9.0562772999999996</v>
      </c>
      <c r="W9" s="19">
        <v>15.798247399999999</v>
      </c>
    </row>
    <row r="10" spans="1:23">
      <c r="A10" s="89" t="s">
        <v>17</v>
      </c>
      <c r="B10" s="85" t="s">
        <v>35</v>
      </c>
      <c r="C10" s="102">
        <v>4.2870999999999997</v>
      </c>
      <c r="D10" s="102">
        <v>2.7930153</v>
      </c>
      <c r="E10" s="102">
        <v>5.7811224000000001</v>
      </c>
      <c r="F10" s="102" t="s">
        <v>589</v>
      </c>
      <c r="G10" s="102" t="s">
        <v>589</v>
      </c>
      <c r="H10" s="102" t="s">
        <v>589</v>
      </c>
      <c r="I10" s="102">
        <v>1.6705000000000001</v>
      </c>
      <c r="J10" s="102">
        <v>0.48994850000000001</v>
      </c>
      <c r="K10" s="102">
        <v>2.8510425000000001</v>
      </c>
      <c r="L10" s="102" t="s">
        <v>589</v>
      </c>
      <c r="M10" s="102" t="s">
        <v>589</v>
      </c>
      <c r="N10" s="102" t="s">
        <v>589</v>
      </c>
      <c r="O10" s="102">
        <v>2.7951999999999999</v>
      </c>
      <c r="P10" s="102">
        <v>1.1917656999999999</v>
      </c>
      <c r="Q10" s="102">
        <v>4.3985681999999997</v>
      </c>
      <c r="R10" s="19" t="s">
        <v>589</v>
      </c>
      <c r="S10" s="19" t="s">
        <v>589</v>
      </c>
      <c r="T10" s="19" t="s">
        <v>589</v>
      </c>
      <c r="U10" s="19" t="s">
        <v>589</v>
      </c>
      <c r="V10" s="19" t="s">
        <v>589</v>
      </c>
      <c r="W10" s="19" t="s">
        <v>589</v>
      </c>
    </row>
    <row r="11" spans="1:23">
      <c r="A11" s="89" t="s">
        <v>17</v>
      </c>
      <c r="B11" s="85" t="s">
        <v>41</v>
      </c>
      <c r="C11" s="102">
        <v>5.2918000000000003</v>
      </c>
      <c r="D11" s="102">
        <v>3.3876263</v>
      </c>
      <c r="E11" s="102">
        <v>7.1959017999999997</v>
      </c>
      <c r="F11" s="102" t="s">
        <v>589</v>
      </c>
      <c r="G11" s="102" t="s">
        <v>589</v>
      </c>
      <c r="H11" s="102" t="s">
        <v>589</v>
      </c>
      <c r="I11" s="102">
        <v>1.4158999999999999</v>
      </c>
      <c r="J11" s="102">
        <v>0.91930590000000001</v>
      </c>
      <c r="K11" s="102">
        <v>1.9124554</v>
      </c>
      <c r="L11" s="102">
        <v>0.32479999999999998</v>
      </c>
      <c r="M11" s="102">
        <v>0</v>
      </c>
      <c r="N11" s="102">
        <v>0.96264799999999995</v>
      </c>
      <c r="O11" s="102">
        <v>5.9382000000000001</v>
      </c>
      <c r="P11" s="102">
        <v>2.4195378999999999</v>
      </c>
      <c r="Q11" s="102">
        <v>9.4569483999999999</v>
      </c>
      <c r="R11" s="19">
        <v>13.6653</v>
      </c>
      <c r="S11" s="19">
        <v>9.0165489999999995</v>
      </c>
      <c r="T11" s="19">
        <v>18.314062199999999</v>
      </c>
      <c r="U11" s="19">
        <v>15.1203</v>
      </c>
      <c r="V11" s="19">
        <v>9.9957916999999998</v>
      </c>
      <c r="W11" s="19">
        <v>20.244725200000001</v>
      </c>
    </row>
    <row r="12" spans="1:23">
      <c r="A12" s="89" t="s">
        <v>17</v>
      </c>
      <c r="B12" s="85" t="s">
        <v>555</v>
      </c>
      <c r="C12" s="102">
        <v>5.0850999999999997</v>
      </c>
      <c r="D12" s="102">
        <v>3.1834758999999999</v>
      </c>
      <c r="E12" s="102">
        <v>6.9867584999999996</v>
      </c>
      <c r="F12" s="102" t="s">
        <v>589</v>
      </c>
      <c r="G12" s="102" t="s">
        <v>589</v>
      </c>
      <c r="H12" s="102" t="s">
        <v>589</v>
      </c>
      <c r="I12" s="102">
        <v>1.1233</v>
      </c>
      <c r="J12" s="102">
        <v>0.26837250000000001</v>
      </c>
      <c r="K12" s="102">
        <v>1.9781441</v>
      </c>
      <c r="L12" s="102" t="s">
        <v>589</v>
      </c>
      <c r="M12" s="102" t="s">
        <v>589</v>
      </c>
      <c r="N12" s="102" t="s">
        <v>589</v>
      </c>
      <c r="O12" s="102">
        <v>2.4590999999999998</v>
      </c>
      <c r="P12" s="102">
        <v>0.61160789999999998</v>
      </c>
      <c r="Q12" s="102">
        <v>4.3066148000000002</v>
      </c>
      <c r="R12" s="19">
        <v>6.6768000000000001</v>
      </c>
      <c r="S12" s="19">
        <v>2.7653278999999999</v>
      </c>
      <c r="T12" s="19">
        <v>10.5881855</v>
      </c>
      <c r="U12" s="19">
        <v>12.789400000000001</v>
      </c>
      <c r="V12" s="19">
        <v>8.4981398000000006</v>
      </c>
      <c r="W12" s="19">
        <v>17.080573999999999</v>
      </c>
    </row>
    <row r="13" spans="1:23">
      <c r="A13" s="89" t="s">
        <v>17</v>
      </c>
      <c r="B13" s="85" t="s">
        <v>47</v>
      </c>
      <c r="C13" s="102">
        <v>12.5524</v>
      </c>
      <c r="D13" s="102">
        <v>7.7910360000000001</v>
      </c>
      <c r="E13" s="102">
        <v>17.3137103</v>
      </c>
      <c r="F13" s="102" t="s">
        <v>589</v>
      </c>
      <c r="G13" s="102" t="s">
        <v>589</v>
      </c>
      <c r="H13" s="102" t="s">
        <v>589</v>
      </c>
      <c r="I13" s="102">
        <v>4.3997999999999999</v>
      </c>
      <c r="J13" s="102">
        <v>3.0783839</v>
      </c>
      <c r="K13" s="102">
        <v>5.7212480000000001</v>
      </c>
      <c r="L13" s="102">
        <v>-0.81979999999999997</v>
      </c>
      <c r="M13" s="102">
        <v>0</v>
      </c>
      <c r="N13" s="102">
        <v>2.4373108999999999</v>
      </c>
      <c r="O13" s="102">
        <v>5.3955000000000002</v>
      </c>
      <c r="P13" s="102">
        <v>2.1316150999999999</v>
      </c>
      <c r="Q13" s="102">
        <v>8.6592926000000006</v>
      </c>
      <c r="R13" s="19">
        <v>-10.3934</v>
      </c>
      <c r="S13" s="19">
        <v>0.76790910000000001</v>
      </c>
      <c r="T13" s="19">
        <v>20.018975999999999</v>
      </c>
      <c r="U13" s="19">
        <v>-25.383600000000001</v>
      </c>
      <c r="V13" s="19">
        <v>17.662815800000001</v>
      </c>
      <c r="W13" s="19">
        <v>33.104385100000002</v>
      </c>
    </row>
    <row r="14" spans="1:23">
      <c r="A14" s="89" t="s">
        <v>17</v>
      </c>
      <c r="B14" s="85" t="s">
        <v>556</v>
      </c>
      <c r="C14" s="102">
        <v>2.8464999999999998</v>
      </c>
      <c r="D14" s="102">
        <v>2.1409682000000001</v>
      </c>
      <c r="E14" s="102">
        <v>3.5519357</v>
      </c>
      <c r="F14" s="102" t="s">
        <v>589</v>
      </c>
      <c r="G14" s="102" t="s">
        <v>589</v>
      </c>
      <c r="H14" s="102" t="s">
        <v>589</v>
      </c>
      <c r="I14" s="102">
        <v>1.7238</v>
      </c>
      <c r="J14" s="102">
        <v>0.57134790000000002</v>
      </c>
      <c r="K14" s="102">
        <v>2.8762772999999999</v>
      </c>
      <c r="L14" s="102">
        <v>-0.31119999999999998</v>
      </c>
      <c r="M14" s="102">
        <v>0</v>
      </c>
      <c r="N14" s="102">
        <v>0.92494790000000005</v>
      </c>
      <c r="O14" s="102">
        <v>2.2866</v>
      </c>
      <c r="P14" s="102">
        <v>0.85381830000000003</v>
      </c>
      <c r="Q14" s="102">
        <v>3.7193360000000002</v>
      </c>
      <c r="R14" s="19" t="s">
        <v>589</v>
      </c>
      <c r="S14" s="19" t="s">
        <v>589</v>
      </c>
      <c r="T14" s="19" t="s">
        <v>589</v>
      </c>
      <c r="U14" s="19" t="s">
        <v>589</v>
      </c>
      <c r="V14" s="19" t="s">
        <v>589</v>
      </c>
      <c r="W14" s="19" t="s">
        <v>589</v>
      </c>
    </row>
    <row r="15" spans="1:23">
      <c r="A15" s="89" t="s">
        <v>17</v>
      </c>
      <c r="B15" s="86" t="s">
        <v>172</v>
      </c>
      <c r="C15" s="102"/>
      <c r="D15" s="102"/>
      <c r="E15" s="102"/>
      <c r="F15" s="102"/>
      <c r="G15" s="102"/>
      <c r="H15" s="102"/>
      <c r="I15" s="102"/>
      <c r="J15" s="102"/>
      <c r="K15" s="102"/>
      <c r="L15" s="102"/>
      <c r="M15" s="102"/>
      <c r="N15" s="102"/>
      <c r="O15" s="102"/>
      <c r="P15" s="102"/>
      <c r="Q15" s="102"/>
      <c r="R15" s="19"/>
      <c r="S15" s="19"/>
      <c r="T15" s="19"/>
      <c r="U15" s="19"/>
      <c r="V15" s="19"/>
      <c r="W15" s="19"/>
    </row>
    <row r="16" spans="1:23">
      <c r="A16" s="89"/>
      <c r="B16" s="85" t="s">
        <v>557</v>
      </c>
      <c r="C16" s="102">
        <v>5.2332000000000001</v>
      </c>
      <c r="D16" s="102">
        <v>2.1449577</v>
      </c>
      <c r="E16" s="102">
        <v>8.3214786000000007</v>
      </c>
      <c r="F16" s="102" t="s">
        <v>589</v>
      </c>
      <c r="G16" s="102" t="s">
        <v>589</v>
      </c>
      <c r="H16" s="102" t="s">
        <v>589</v>
      </c>
      <c r="I16" s="102">
        <v>2.3058000000000001</v>
      </c>
      <c r="J16" s="102">
        <v>8.5881899999999997E-2</v>
      </c>
      <c r="K16" s="102">
        <v>4.5257424999999998</v>
      </c>
      <c r="L16" s="102">
        <v>-3.7343000000000002</v>
      </c>
      <c r="M16" s="102">
        <v>0.40143760000000001</v>
      </c>
      <c r="N16" s="102">
        <v>7.0672186000000004</v>
      </c>
      <c r="O16" s="102">
        <v>2.2397999999999998</v>
      </c>
      <c r="P16" s="102">
        <v>0.80804589999999998</v>
      </c>
      <c r="Q16" s="102">
        <v>3.6715274999999998</v>
      </c>
      <c r="R16" s="19">
        <v>5.9873000000000003</v>
      </c>
      <c r="S16" s="19">
        <v>3.0336463999999999</v>
      </c>
      <c r="T16" s="19">
        <v>8.9410526000000008</v>
      </c>
      <c r="U16" s="19">
        <v>-10.8017</v>
      </c>
      <c r="V16" s="19">
        <v>5.0875497000000003</v>
      </c>
      <c r="W16" s="19">
        <v>16.515783500000001</v>
      </c>
    </row>
    <row r="17" spans="1:23">
      <c r="A17" s="89"/>
      <c r="B17" s="85" t="s">
        <v>14</v>
      </c>
      <c r="C17" s="102">
        <v>2.1444000000000001</v>
      </c>
      <c r="D17" s="102">
        <v>0.94101100000000004</v>
      </c>
      <c r="E17" s="102">
        <v>3.3477334999999999</v>
      </c>
      <c r="F17" s="102" t="s">
        <v>589</v>
      </c>
      <c r="G17" s="102" t="s">
        <v>589</v>
      </c>
      <c r="H17" s="102" t="s">
        <v>589</v>
      </c>
      <c r="I17" s="102">
        <v>0.31319999999999998</v>
      </c>
      <c r="J17" s="102">
        <v>0</v>
      </c>
      <c r="K17" s="102">
        <v>0.64706249999999998</v>
      </c>
      <c r="L17" s="102">
        <v>0</v>
      </c>
      <c r="M17" s="102" t="s">
        <v>589</v>
      </c>
      <c r="N17" s="102" t="s">
        <v>589</v>
      </c>
      <c r="O17" s="102">
        <v>1.8492</v>
      </c>
      <c r="P17" s="102">
        <v>0</v>
      </c>
      <c r="Q17" s="102">
        <v>3.7942619</v>
      </c>
      <c r="R17" s="19">
        <v>-11.1736</v>
      </c>
      <c r="S17" s="19">
        <v>4.8788971999999999</v>
      </c>
      <c r="T17" s="19">
        <v>17.468324299999999</v>
      </c>
      <c r="U17" s="19" t="s">
        <v>589</v>
      </c>
      <c r="V17" s="19" t="s">
        <v>589</v>
      </c>
      <c r="W17" s="19" t="s">
        <v>589</v>
      </c>
    </row>
    <row r="18" spans="1:23">
      <c r="A18" s="89" t="s">
        <v>15</v>
      </c>
      <c r="B18" s="85" t="s">
        <v>134</v>
      </c>
      <c r="C18" s="102">
        <v>1.2453000000000001</v>
      </c>
      <c r="D18" s="102">
        <v>0.40197080000000002</v>
      </c>
      <c r="E18" s="102">
        <v>2.0887292</v>
      </c>
      <c r="F18" s="102" t="s">
        <v>589</v>
      </c>
      <c r="G18" s="102" t="s">
        <v>589</v>
      </c>
      <c r="H18" s="102" t="s">
        <v>589</v>
      </c>
      <c r="I18" s="102">
        <v>0.1888</v>
      </c>
      <c r="J18" s="102">
        <v>0</v>
      </c>
      <c r="K18" s="102">
        <v>0.56011739999999999</v>
      </c>
      <c r="L18" s="102" t="s">
        <v>589</v>
      </c>
      <c r="M18" s="102" t="s">
        <v>589</v>
      </c>
      <c r="N18" s="102" t="s">
        <v>589</v>
      </c>
      <c r="O18" s="102" t="s">
        <v>589</v>
      </c>
      <c r="P18" s="102" t="s">
        <v>589</v>
      </c>
      <c r="Q18" s="102" t="s">
        <v>589</v>
      </c>
      <c r="R18" s="19" t="s">
        <v>589</v>
      </c>
      <c r="S18" s="19" t="s">
        <v>589</v>
      </c>
      <c r="T18" s="19" t="s">
        <v>589</v>
      </c>
      <c r="U18" s="19" t="s">
        <v>589</v>
      </c>
      <c r="V18" s="19" t="s">
        <v>589</v>
      </c>
      <c r="W18" s="19" t="s">
        <v>589</v>
      </c>
    </row>
    <row r="19" spans="1:23">
      <c r="A19" s="89"/>
      <c r="B19" s="85" t="s">
        <v>541</v>
      </c>
      <c r="C19" s="102">
        <v>5.8669000000000002</v>
      </c>
      <c r="D19" s="102">
        <v>4.0456593999999999</v>
      </c>
      <c r="E19" s="102">
        <v>7.6881956000000002</v>
      </c>
      <c r="F19" s="102">
        <v>0.9798</v>
      </c>
      <c r="G19" s="102">
        <v>0</v>
      </c>
      <c r="H19" s="102">
        <v>2.4370433999999999</v>
      </c>
      <c r="I19" s="102">
        <v>1.8911</v>
      </c>
      <c r="J19" s="102">
        <v>0.87441000000000002</v>
      </c>
      <c r="K19" s="102">
        <v>2.9076993999999998</v>
      </c>
      <c r="L19" s="102" t="s">
        <v>589</v>
      </c>
      <c r="M19" s="102" t="s">
        <v>589</v>
      </c>
      <c r="N19" s="102" t="s">
        <v>589</v>
      </c>
      <c r="O19" s="102">
        <v>2.1476000000000002</v>
      </c>
      <c r="P19" s="102">
        <v>1.3376456000000001</v>
      </c>
      <c r="Q19" s="102">
        <v>2.9574693000000001</v>
      </c>
      <c r="R19" s="19">
        <v>6.8863000000000003</v>
      </c>
      <c r="S19" s="19">
        <v>4.4165741000000001</v>
      </c>
      <c r="T19" s="19">
        <v>9.3560969000000007</v>
      </c>
      <c r="U19" s="19">
        <v>7.7496</v>
      </c>
      <c r="V19" s="19">
        <v>5.5272468000000003</v>
      </c>
      <c r="W19" s="19">
        <v>9.9719151999999998</v>
      </c>
    </row>
    <row r="20" spans="1:23">
      <c r="A20" s="89" t="s">
        <v>15</v>
      </c>
      <c r="B20" s="85" t="s">
        <v>558</v>
      </c>
      <c r="C20" s="102">
        <v>7.7457000000000003</v>
      </c>
      <c r="D20" s="102">
        <v>3.8568158000000001</v>
      </c>
      <c r="E20" s="102">
        <v>11.634638900000001</v>
      </c>
      <c r="F20" s="102" t="s">
        <v>589</v>
      </c>
      <c r="G20" s="102" t="s">
        <v>589</v>
      </c>
      <c r="H20" s="102" t="s">
        <v>589</v>
      </c>
      <c r="I20" s="102">
        <v>1.381</v>
      </c>
      <c r="J20" s="102">
        <v>0.3529409</v>
      </c>
      <c r="K20" s="102">
        <v>2.4090927</v>
      </c>
      <c r="L20" s="102">
        <v>-1.111</v>
      </c>
      <c r="M20" s="102">
        <v>0</v>
      </c>
      <c r="N20" s="102">
        <v>3.3340768000000001</v>
      </c>
      <c r="O20" s="102">
        <v>-3.7911000000000001</v>
      </c>
      <c r="P20" s="102">
        <v>0</v>
      </c>
      <c r="Q20" s="102">
        <v>7.7128952000000002</v>
      </c>
      <c r="R20" s="19" t="s">
        <v>589</v>
      </c>
      <c r="S20" s="19" t="s">
        <v>589</v>
      </c>
      <c r="T20" s="19" t="s">
        <v>589</v>
      </c>
      <c r="U20" s="19" t="s">
        <v>589</v>
      </c>
      <c r="V20" s="19" t="s">
        <v>589</v>
      </c>
      <c r="W20" s="19" t="s">
        <v>589</v>
      </c>
    </row>
    <row r="21" spans="1:23">
      <c r="A21" s="89" t="s">
        <v>22</v>
      </c>
      <c r="B21" s="87" t="s">
        <v>173</v>
      </c>
      <c r="C21" s="102"/>
      <c r="D21" s="102"/>
      <c r="E21" s="102"/>
      <c r="F21" s="102"/>
      <c r="G21" s="102"/>
      <c r="H21" s="102"/>
      <c r="I21" s="102"/>
      <c r="J21" s="102"/>
      <c r="K21" s="102"/>
      <c r="L21" s="102"/>
      <c r="M21" s="102"/>
      <c r="N21" s="102"/>
      <c r="O21" s="102"/>
      <c r="P21" s="102"/>
      <c r="Q21" s="102"/>
      <c r="R21" s="19"/>
      <c r="S21" s="19"/>
      <c r="T21" s="19"/>
      <c r="U21" s="19"/>
      <c r="V21" s="19"/>
      <c r="W21" s="19"/>
    </row>
    <row r="22" spans="1:23">
      <c r="A22" s="89"/>
      <c r="B22" s="85" t="s">
        <v>135</v>
      </c>
      <c r="C22" s="102" t="s">
        <v>589</v>
      </c>
      <c r="D22" s="102" t="s">
        <v>589</v>
      </c>
      <c r="E22" s="102" t="s">
        <v>589</v>
      </c>
      <c r="F22" s="102">
        <v>-1E-4</v>
      </c>
      <c r="G22" s="102" t="s">
        <v>589</v>
      </c>
      <c r="H22" s="102" t="s">
        <v>589</v>
      </c>
      <c r="I22" s="102" t="s">
        <v>589</v>
      </c>
      <c r="J22" s="102" t="s">
        <v>590</v>
      </c>
      <c r="K22" s="102" t="s">
        <v>591</v>
      </c>
      <c r="L22" s="102" t="s">
        <v>589</v>
      </c>
      <c r="M22" s="102" t="s">
        <v>590</v>
      </c>
      <c r="N22" s="102" t="s">
        <v>592</v>
      </c>
      <c r="O22" s="102">
        <v>3.2323</v>
      </c>
      <c r="P22" s="102">
        <v>1.2216882</v>
      </c>
      <c r="Q22" s="102">
        <v>5.2429560999999998</v>
      </c>
      <c r="R22" s="19" t="s">
        <v>589</v>
      </c>
      <c r="S22" s="19" t="s">
        <v>589</v>
      </c>
      <c r="T22" s="19" t="s">
        <v>589</v>
      </c>
      <c r="U22" s="19">
        <v>15.306100000000001</v>
      </c>
      <c r="V22" s="19">
        <v>11.260876100000001</v>
      </c>
      <c r="W22" s="19">
        <v>19.351346899999999</v>
      </c>
    </row>
    <row r="23" spans="1:23">
      <c r="A23" s="89"/>
      <c r="B23" s="85" t="s">
        <v>8</v>
      </c>
      <c r="C23" s="102" t="s">
        <v>589</v>
      </c>
      <c r="D23" s="102" t="s">
        <v>589</v>
      </c>
      <c r="E23" s="102" t="s">
        <v>589</v>
      </c>
      <c r="F23" s="102">
        <v>0.90629999999999999</v>
      </c>
      <c r="G23" s="102">
        <v>0</v>
      </c>
      <c r="H23" s="102">
        <v>1.8617523</v>
      </c>
      <c r="I23" s="102" t="s">
        <v>589</v>
      </c>
      <c r="J23" s="102" t="s">
        <v>590</v>
      </c>
      <c r="K23" s="102" t="s">
        <v>590</v>
      </c>
      <c r="L23" s="102" t="s">
        <v>589</v>
      </c>
      <c r="M23" s="102" t="s">
        <v>592</v>
      </c>
      <c r="N23" s="102" t="s">
        <v>591</v>
      </c>
      <c r="O23" s="102">
        <v>-12.3024</v>
      </c>
      <c r="P23" s="102">
        <v>4.3012231999999999</v>
      </c>
      <c r="Q23" s="102">
        <v>20.303558800000001</v>
      </c>
      <c r="R23" s="19">
        <v>-14.383100000000001</v>
      </c>
      <c r="S23" s="19">
        <v>6.3519661999999997</v>
      </c>
      <c r="T23" s="19">
        <v>22.414332999999999</v>
      </c>
      <c r="U23" s="19">
        <v>19.591699999999999</v>
      </c>
      <c r="V23" s="19">
        <v>16.235034800000001</v>
      </c>
      <c r="W23" s="19">
        <v>22.948307400000001</v>
      </c>
    </row>
    <row r="24" spans="1:23">
      <c r="A24" s="89" t="s">
        <v>22</v>
      </c>
      <c r="B24" s="85" t="s">
        <v>23</v>
      </c>
      <c r="C24" s="102">
        <v>7.8662999999999998</v>
      </c>
      <c r="D24" s="102">
        <v>6.5402503000000003</v>
      </c>
      <c r="E24" s="102">
        <v>9.1923606000000007</v>
      </c>
      <c r="F24" s="102">
        <v>0.99029999999999996</v>
      </c>
      <c r="G24" s="102">
        <v>0.64901759999999997</v>
      </c>
      <c r="H24" s="102">
        <v>1.3316277999999999</v>
      </c>
      <c r="I24" s="102">
        <v>1.1291</v>
      </c>
      <c r="J24" s="102">
        <v>0.4626634</v>
      </c>
      <c r="K24" s="102">
        <v>1.7955211</v>
      </c>
      <c r="L24" s="102">
        <v>-1.9040999999999999</v>
      </c>
      <c r="M24" s="102">
        <v>0</v>
      </c>
      <c r="N24" s="102">
        <v>4.8416575000000002</v>
      </c>
      <c r="O24" s="102">
        <v>-9.5169999999999995</v>
      </c>
      <c r="P24" s="102">
        <v>3.0196972</v>
      </c>
      <c r="Q24" s="102">
        <v>16.0142138</v>
      </c>
      <c r="R24" s="19" t="s">
        <v>589</v>
      </c>
      <c r="S24" s="19" t="s">
        <v>589</v>
      </c>
      <c r="T24" s="19" t="s">
        <v>589</v>
      </c>
      <c r="U24" s="19" t="s">
        <v>589</v>
      </c>
      <c r="V24" s="19" t="s">
        <v>589</v>
      </c>
      <c r="W24" s="19" t="s">
        <v>589</v>
      </c>
    </row>
    <row r="25" spans="1:23">
      <c r="A25" s="89" t="s">
        <v>22</v>
      </c>
      <c r="B25" s="85" t="s">
        <v>136</v>
      </c>
      <c r="C25" s="102">
        <v>8.0446000000000009</v>
      </c>
      <c r="D25" s="102">
        <v>6.3089781</v>
      </c>
      <c r="E25" s="102">
        <v>9.7802852999999992</v>
      </c>
      <c r="F25" s="102">
        <v>1.5989</v>
      </c>
      <c r="G25" s="102">
        <v>0.77691160000000004</v>
      </c>
      <c r="H25" s="102">
        <v>2.4208145999999999</v>
      </c>
      <c r="I25" s="102">
        <v>2.8037999999999998</v>
      </c>
      <c r="J25" s="102">
        <v>0</v>
      </c>
      <c r="K25" s="102">
        <v>6.2172983000000004</v>
      </c>
      <c r="L25" s="102" t="s">
        <v>589</v>
      </c>
      <c r="M25" s="102" t="s">
        <v>589</v>
      </c>
      <c r="N25" s="102" t="s">
        <v>589</v>
      </c>
      <c r="O25" s="102">
        <v>13.7925</v>
      </c>
      <c r="P25" s="102">
        <v>10.7701963</v>
      </c>
      <c r="Q25" s="102">
        <v>16.8147567</v>
      </c>
      <c r="R25" s="19">
        <v>22.857399999999998</v>
      </c>
      <c r="S25" s="19">
        <v>16.0647488</v>
      </c>
      <c r="T25" s="19">
        <v>29.6500901</v>
      </c>
      <c r="U25" s="19">
        <v>15.2803</v>
      </c>
      <c r="V25" s="19">
        <v>12.6461626</v>
      </c>
      <c r="W25" s="19">
        <v>17.914348700000001</v>
      </c>
    </row>
    <row r="26" spans="1:23">
      <c r="A26" s="89"/>
      <c r="B26" s="85" t="s">
        <v>559</v>
      </c>
      <c r="C26" s="102">
        <v>5.202</v>
      </c>
      <c r="D26" s="102">
        <v>4.4926507000000004</v>
      </c>
      <c r="E26" s="102">
        <v>5.9112501999999996</v>
      </c>
      <c r="F26" s="102">
        <v>1.4381999999999999</v>
      </c>
      <c r="G26" s="102">
        <v>0.3353314</v>
      </c>
      <c r="H26" s="102">
        <v>2.5410373000000002</v>
      </c>
      <c r="I26" s="102">
        <v>1.5127999999999999</v>
      </c>
      <c r="J26" s="102">
        <v>6.0560099999999999E-2</v>
      </c>
      <c r="K26" s="102">
        <v>2.9650968</v>
      </c>
      <c r="L26" s="102" t="s">
        <v>589</v>
      </c>
      <c r="M26" s="102" t="s">
        <v>590</v>
      </c>
      <c r="N26" s="102" t="s">
        <v>593</v>
      </c>
      <c r="O26" s="102">
        <v>-4.1885000000000003</v>
      </c>
      <c r="P26" s="102">
        <v>1.0274114999999999</v>
      </c>
      <c r="Q26" s="102">
        <v>7.3496753999999997</v>
      </c>
      <c r="R26" s="19">
        <v>22.770600000000002</v>
      </c>
      <c r="S26" s="19">
        <v>18.499625000000002</v>
      </c>
      <c r="T26" s="19">
        <v>27.0415752</v>
      </c>
      <c r="U26" s="19">
        <v>11.230399999999999</v>
      </c>
      <c r="V26" s="19">
        <v>8.0072287000000006</v>
      </c>
      <c r="W26" s="19">
        <v>14.453649499999999</v>
      </c>
    </row>
    <row r="27" spans="1:23">
      <c r="A27" s="89" t="s">
        <v>6</v>
      </c>
      <c r="B27" s="85" t="s">
        <v>46</v>
      </c>
      <c r="C27" s="102">
        <v>7.8029000000000002</v>
      </c>
      <c r="D27" s="102">
        <v>4.5799759</v>
      </c>
      <c r="E27" s="102">
        <v>11.0257915</v>
      </c>
      <c r="F27" s="102">
        <v>1.5690999999999999</v>
      </c>
      <c r="G27" s="102">
        <v>0.65772889999999995</v>
      </c>
      <c r="H27" s="102">
        <v>2.4804716</v>
      </c>
      <c r="I27" s="102">
        <v>-5.2775999999999996</v>
      </c>
      <c r="J27" s="102">
        <v>0.77538300000000004</v>
      </c>
      <c r="K27" s="102">
        <v>9.7797400000000003</v>
      </c>
      <c r="L27" s="102" t="s">
        <v>589</v>
      </c>
      <c r="M27" s="102" t="s">
        <v>592</v>
      </c>
      <c r="N27" s="102" t="s">
        <v>592</v>
      </c>
      <c r="O27" s="102">
        <v>7.5896999999999997</v>
      </c>
      <c r="P27" s="102">
        <v>5.5678557</v>
      </c>
      <c r="Q27" s="102">
        <v>9.6115586000000004</v>
      </c>
      <c r="R27" s="19">
        <v>-23.613</v>
      </c>
      <c r="S27" s="19">
        <v>14.128227600000001</v>
      </c>
      <c r="T27" s="19">
        <v>33.097709500000001</v>
      </c>
      <c r="U27" s="19">
        <v>15.9406</v>
      </c>
      <c r="V27" s="19">
        <v>13.9061465</v>
      </c>
      <c r="W27" s="19">
        <v>17.9750698</v>
      </c>
    </row>
    <row r="28" spans="1:23">
      <c r="A28" s="89" t="s">
        <v>6</v>
      </c>
      <c r="B28" s="86" t="s">
        <v>174</v>
      </c>
      <c r="C28" s="102"/>
      <c r="D28" s="102"/>
      <c r="E28" s="102"/>
      <c r="F28" s="102"/>
      <c r="G28" s="102"/>
      <c r="H28" s="102"/>
      <c r="I28" s="102"/>
      <c r="J28" s="102"/>
      <c r="K28" s="102"/>
      <c r="L28" s="102"/>
      <c r="M28" s="102"/>
      <c r="N28" s="102"/>
      <c r="O28" s="102"/>
      <c r="P28" s="102"/>
      <c r="Q28" s="102"/>
      <c r="R28" s="19"/>
      <c r="S28" s="19"/>
      <c r="T28" s="19"/>
      <c r="U28" s="19"/>
      <c r="V28" s="19"/>
      <c r="W28" s="19"/>
    </row>
    <row r="29" spans="1:23">
      <c r="A29" s="89" t="s">
        <v>6</v>
      </c>
      <c r="B29" s="85" t="s">
        <v>29</v>
      </c>
      <c r="C29" s="102">
        <v>15.302199999999999</v>
      </c>
      <c r="D29" s="102">
        <v>9.6886241999999996</v>
      </c>
      <c r="E29" s="102">
        <v>20.9158668</v>
      </c>
      <c r="F29" s="102">
        <v>3.1739000000000002</v>
      </c>
      <c r="G29" s="102">
        <v>1.2991121000000001</v>
      </c>
      <c r="H29" s="102">
        <v>5.0486737000000002</v>
      </c>
      <c r="I29" s="102" t="s">
        <v>589</v>
      </c>
      <c r="J29" s="102" t="s">
        <v>589</v>
      </c>
      <c r="K29" s="102" t="s">
        <v>589</v>
      </c>
      <c r="L29" s="102" t="s">
        <v>589</v>
      </c>
      <c r="M29" s="102" t="s">
        <v>594</v>
      </c>
      <c r="N29" s="102" t="s">
        <v>591</v>
      </c>
      <c r="O29" s="102">
        <v>14.603</v>
      </c>
      <c r="P29" s="102">
        <v>10.492623099999999</v>
      </c>
      <c r="Q29" s="102">
        <v>18.713344599999999</v>
      </c>
      <c r="R29" s="19">
        <v>24.119599999999998</v>
      </c>
      <c r="S29" s="19">
        <v>15.291207500000001</v>
      </c>
      <c r="T29" s="19">
        <v>32.948013500000002</v>
      </c>
      <c r="U29" s="19">
        <v>-24.755099999999999</v>
      </c>
      <c r="V29" s="19">
        <v>17.955390900000001</v>
      </c>
      <c r="W29" s="19">
        <v>31.5548134</v>
      </c>
    </row>
    <row r="30" spans="1:23">
      <c r="A30" s="89"/>
      <c r="B30" s="85" t="s">
        <v>179</v>
      </c>
      <c r="C30" s="102">
        <v>-12.893599999999999</v>
      </c>
      <c r="D30" s="102">
        <v>0</v>
      </c>
      <c r="E30" s="102">
        <v>26.2902545</v>
      </c>
      <c r="F30" s="102">
        <v>0.33339999999999997</v>
      </c>
      <c r="G30" s="102">
        <v>0</v>
      </c>
      <c r="H30" s="102">
        <v>0.71781899999999998</v>
      </c>
      <c r="I30" s="102" t="s">
        <v>589</v>
      </c>
      <c r="J30" s="102" t="s">
        <v>589</v>
      </c>
      <c r="K30" s="102" t="s">
        <v>589</v>
      </c>
      <c r="L30" s="102" t="s">
        <v>589</v>
      </c>
      <c r="M30" s="102" t="s">
        <v>591</v>
      </c>
      <c r="N30" s="102" t="s">
        <v>595</v>
      </c>
      <c r="O30" s="102">
        <v>12.776999999999999</v>
      </c>
      <c r="P30" s="102">
        <v>7.8138404000000001</v>
      </c>
      <c r="Q30" s="102">
        <v>17.740089099999999</v>
      </c>
      <c r="R30" s="19" t="s">
        <v>589</v>
      </c>
      <c r="S30" s="19" t="s">
        <v>589</v>
      </c>
      <c r="T30" s="19" t="s">
        <v>589</v>
      </c>
      <c r="U30" s="19">
        <v>-7.0460000000000003</v>
      </c>
      <c r="V30" s="19">
        <v>2.0310747999999998</v>
      </c>
      <c r="W30" s="19">
        <v>12.060923300000001</v>
      </c>
    </row>
    <row r="31" spans="1:23">
      <c r="A31" s="89" t="s">
        <v>6</v>
      </c>
      <c r="B31" s="85" t="s">
        <v>33</v>
      </c>
      <c r="C31" s="102">
        <v>7.1768999999999998</v>
      </c>
      <c r="D31" s="102">
        <v>4.0806342999999998</v>
      </c>
      <c r="E31" s="102">
        <v>10.2731771</v>
      </c>
      <c r="F31" s="102">
        <v>1.3077000000000001</v>
      </c>
      <c r="G31" s="102">
        <v>0.49502819999999997</v>
      </c>
      <c r="H31" s="102">
        <v>2.1203333</v>
      </c>
      <c r="I31" s="102" t="s">
        <v>589</v>
      </c>
      <c r="J31" s="102" t="s">
        <v>589</v>
      </c>
      <c r="K31" s="102" t="s">
        <v>589</v>
      </c>
      <c r="L31" s="102" t="s">
        <v>589</v>
      </c>
      <c r="M31" s="102" t="s">
        <v>594</v>
      </c>
      <c r="N31" s="102" t="s">
        <v>590</v>
      </c>
      <c r="O31" s="102">
        <v>6.5327999999999999</v>
      </c>
      <c r="P31" s="102">
        <v>4.1489507999999997</v>
      </c>
      <c r="Q31" s="102">
        <v>8.9166129999999999</v>
      </c>
      <c r="R31" s="19">
        <v>-13.205</v>
      </c>
      <c r="S31" s="19">
        <v>7.9359576000000001</v>
      </c>
      <c r="T31" s="19">
        <v>18.474086</v>
      </c>
      <c r="U31" s="19">
        <v>14.753</v>
      </c>
      <c r="V31" s="19">
        <v>12.0355785</v>
      </c>
      <c r="W31" s="19">
        <v>17.470430499999999</v>
      </c>
    </row>
    <row r="32" spans="1:23">
      <c r="A32" s="89" t="s">
        <v>6</v>
      </c>
      <c r="B32" s="85" t="s">
        <v>43</v>
      </c>
      <c r="C32" s="102">
        <v>-6.2</v>
      </c>
      <c r="D32" s="102">
        <v>0.88212800000000002</v>
      </c>
      <c r="E32" s="102">
        <v>11.5178373</v>
      </c>
      <c r="F32" s="102">
        <v>0.39960000000000001</v>
      </c>
      <c r="G32" s="102">
        <v>0</v>
      </c>
      <c r="H32" s="102">
        <v>0.88621000000000005</v>
      </c>
      <c r="I32" s="102">
        <v>-1E-4</v>
      </c>
      <c r="J32" s="102" t="s">
        <v>589</v>
      </c>
      <c r="K32" s="102" t="s">
        <v>589</v>
      </c>
      <c r="L32" s="102" t="s">
        <v>589</v>
      </c>
      <c r="M32" s="102" t="s">
        <v>589</v>
      </c>
      <c r="N32" s="102" t="s">
        <v>589</v>
      </c>
      <c r="O32" s="102">
        <v>6.0407000000000002</v>
      </c>
      <c r="P32" s="102">
        <v>2.2822041</v>
      </c>
      <c r="Q32" s="102">
        <v>9.7991010999999997</v>
      </c>
      <c r="R32" s="19" t="s">
        <v>589</v>
      </c>
      <c r="S32" s="19" t="s">
        <v>589</v>
      </c>
      <c r="T32" s="19" t="s">
        <v>589</v>
      </c>
      <c r="U32" s="19">
        <v>-7.0919999999999996</v>
      </c>
      <c r="V32" s="19">
        <v>1.475085</v>
      </c>
      <c r="W32" s="19">
        <v>12.709004699999999</v>
      </c>
    </row>
    <row r="33" spans="1:23">
      <c r="A33" s="89"/>
      <c r="B33" s="85" t="s">
        <v>48</v>
      </c>
      <c r="C33" s="102">
        <v>2.6004</v>
      </c>
      <c r="D33" s="102">
        <v>0.73069850000000003</v>
      </c>
      <c r="E33" s="102">
        <v>4.4701528000000001</v>
      </c>
      <c r="F33" s="102">
        <v>0.53879999999999995</v>
      </c>
      <c r="G33" s="102">
        <v>0</v>
      </c>
      <c r="H33" s="102">
        <v>1.4198204000000001</v>
      </c>
      <c r="I33" s="102" t="s">
        <v>589</v>
      </c>
      <c r="J33" s="102" t="s">
        <v>589</v>
      </c>
      <c r="K33" s="102" t="s">
        <v>589</v>
      </c>
      <c r="L33" s="102" t="s">
        <v>589</v>
      </c>
      <c r="M33" s="102" t="s">
        <v>592</v>
      </c>
      <c r="N33" s="102" t="s">
        <v>592</v>
      </c>
      <c r="O33" s="102">
        <v>3.3195000000000001</v>
      </c>
      <c r="P33" s="102">
        <v>2.0297673999999999</v>
      </c>
      <c r="Q33" s="102">
        <v>4.6092877999999997</v>
      </c>
      <c r="R33" s="19">
        <v>9.2578999999999994</v>
      </c>
      <c r="S33" s="19">
        <v>5.4861300999999996</v>
      </c>
      <c r="T33" s="19">
        <v>13.029624200000001</v>
      </c>
      <c r="U33" s="19">
        <v>9.3149999999999995</v>
      </c>
      <c r="V33" s="19">
        <v>6.1901260999999996</v>
      </c>
      <c r="W33" s="19">
        <v>12.439804799999999</v>
      </c>
    </row>
    <row r="34" spans="1:23">
      <c r="A34" s="89" t="s">
        <v>9</v>
      </c>
      <c r="B34" s="86" t="s">
        <v>175</v>
      </c>
      <c r="C34" s="102"/>
      <c r="D34" s="102"/>
      <c r="E34" s="102"/>
      <c r="F34" s="102"/>
      <c r="G34" s="102"/>
      <c r="H34" s="102"/>
      <c r="I34" s="102"/>
      <c r="J34" s="102"/>
      <c r="K34" s="102"/>
      <c r="L34" s="102"/>
      <c r="M34" s="102"/>
      <c r="N34" s="102"/>
      <c r="O34" s="102"/>
      <c r="P34" s="102"/>
      <c r="Q34" s="102"/>
      <c r="R34" s="19"/>
      <c r="S34" s="19"/>
      <c r="T34" s="19"/>
      <c r="U34" s="19"/>
      <c r="V34" s="19"/>
      <c r="W34" s="19"/>
    </row>
    <row r="35" spans="1:23">
      <c r="A35" s="89" t="s">
        <v>9</v>
      </c>
      <c r="B35" s="85" t="s">
        <v>10</v>
      </c>
      <c r="C35" s="102">
        <v>5.5</v>
      </c>
      <c r="D35" s="102">
        <v>4.7088891999999998</v>
      </c>
      <c r="E35" s="102">
        <v>6.2910462000000003</v>
      </c>
      <c r="F35" s="102">
        <v>-1.7591000000000001</v>
      </c>
      <c r="G35" s="102">
        <v>0</v>
      </c>
      <c r="H35" s="102">
        <v>3.8315823999999998</v>
      </c>
      <c r="I35" s="102">
        <v>1.4538</v>
      </c>
      <c r="J35" s="102">
        <v>0.83279519999999996</v>
      </c>
      <c r="K35" s="102">
        <v>2.0747949000000001</v>
      </c>
      <c r="L35" s="102">
        <v>-1.1516</v>
      </c>
      <c r="M35" s="102">
        <v>0</v>
      </c>
      <c r="N35" s="102">
        <v>3.4231777999999999</v>
      </c>
      <c r="O35" s="102">
        <v>10.149100000000001</v>
      </c>
      <c r="P35" s="102">
        <v>7.9162439999999998</v>
      </c>
      <c r="Q35" s="102">
        <v>12.381992199999999</v>
      </c>
      <c r="R35" s="19">
        <v>5.8041999999999998</v>
      </c>
      <c r="S35" s="19">
        <v>4.1611117999999996</v>
      </c>
      <c r="T35" s="19">
        <v>7.4473262</v>
      </c>
      <c r="U35" s="19">
        <v>9.1814999999999998</v>
      </c>
      <c r="V35" s="19">
        <v>5.2695175000000001</v>
      </c>
      <c r="W35" s="19">
        <v>13.093544700000001</v>
      </c>
    </row>
    <row r="36" spans="1:23">
      <c r="A36" s="89" t="s">
        <v>9</v>
      </c>
      <c r="B36" s="85" t="s">
        <v>560</v>
      </c>
      <c r="C36" s="102">
        <v>3.5531999999999999</v>
      </c>
      <c r="D36" s="102">
        <v>2.7179818</v>
      </c>
      <c r="E36" s="102">
        <v>4.3884584999999996</v>
      </c>
      <c r="F36" s="102">
        <v>1.0496000000000001</v>
      </c>
      <c r="G36" s="102">
        <v>0.44006849999999997</v>
      </c>
      <c r="H36" s="102">
        <v>1.6591092000000001</v>
      </c>
      <c r="I36" s="102">
        <v>-6.0810000000000004</v>
      </c>
      <c r="J36" s="102">
        <v>1.1067996</v>
      </c>
      <c r="K36" s="102">
        <v>11.0552183</v>
      </c>
      <c r="L36" s="102" t="s">
        <v>589</v>
      </c>
      <c r="M36" s="102" t="s">
        <v>589</v>
      </c>
      <c r="N36" s="102" t="s">
        <v>589</v>
      </c>
      <c r="O36" s="102">
        <v>4.6003999999999996</v>
      </c>
      <c r="P36" s="102">
        <v>3.7314207000000001</v>
      </c>
      <c r="Q36" s="102">
        <v>5.4694370000000001</v>
      </c>
      <c r="R36" s="19">
        <v>8.8642000000000003</v>
      </c>
      <c r="S36" s="19">
        <v>7.5186992000000004</v>
      </c>
      <c r="T36" s="19">
        <v>10.2097978</v>
      </c>
      <c r="U36" s="19">
        <v>8.3919999999999995</v>
      </c>
      <c r="V36" s="19">
        <v>6.5488207999999997</v>
      </c>
      <c r="W36" s="19">
        <v>10.2352063</v>
      </c>
    </row>
    <row r="37" spans="1:23">
      <c r="A37" s="89" t="s">
        <v>9</v>
      </c>
      <c r="B37" s="85" t="s">
        <v>32</v>
      </c>
      <c r="C37" s="102">
        <v>3.5594999999999999</v>
      </c>
      <c r="D37" s="102">
        <v>3.2564099999999999E-2</v>
      </c>
      <c r="E37" s="102">
        <v>7.0863503999999997</v>
      </c>
      <c r="F37" s="102" t="s">
        <v>589</v>
      </c>
      <c r="G37" s="102" t="s">
        <v>589</v>
      </c>
      <c r="H37" s="102" t="s">
        <v>589</v>
      </c>
      <c r="I37" s="102">
        <v>-0.33839999999999998</v>
      </c>
      <c r="J37" s="102">
        <v>0</v>
      </c>
      <c r="K37" s="102">
        <v>1.0064177999999999</v>
      </c>
      <c r="L37" s="102" t="s">
        <v>589</v>
      </c>
      <c r="M37" s="102" t="s">
        <v>589</v>
      </c>
      <c r="N37" s="102" t="s">
        <v>589</v>
      </c>
      <c r="O37" s="102">
        <v>5.3784000000000001</v>
      </c>
      <c r="P37" s="102">
        <v>3.3666060999999998</v>
      </c>
      <c r="Q37" s="102">
        <v>7.3902194999999997</v>
      </c>
      <c r="R37" s="19">
        <v>-3.8517000000000001</v>
      </c>
      <c r="S37" s="19">
        <v>0.37722060000000002</v>
      </c>
      <c r="T37" s="19">
        <v>7.3261722000000002</v>
      </c>
      <c r="U37" s="19">
        <v>7.26</v>
      </c>
      <c r="V37" s="19">
        <v>3.8769448999999998</v>
      </c>
      <c r="W37" s="19">
        <v>10.6430112</v>
      </c>
    </row>
    <row r="38" spans="1:23">
      <c r="A38" s="89" t="s">
        <v>19</v>
      </c>
      <c r="B38" s="85" t="s">
        <v>37</v>
      </c>
      <c r="C38" s="102">
        <v>6.0008999999999997</v>
      </c>
      <c r="D38" s="102">
        <v>3.4783681</v>
      </c>
      <c r="E38" s="102">
        <v>8.5233741999999992</v>
      </c>
      <c r="F38" s="102" t="s">
        <v>589</v>
      </c>
      <c r="G38" s="102" t="s">
        <v>589</v>
      </c>
      <c r="H38" s="102" t="s">
        <v>589</v>
      </c>
      <c r="I38" s="102">
        <v>0.84319999999999995</v>
      </c>
      <c r="J38" s="102">
        <v>0.3095868</v>
      </c>
      <c r="K38" s="102">
        <v>1.3767955000000001</v>
      </c>
      <c r="L38" s="102" t="s">
        <v>589</v>
      </c>
      <c r="M38" s="102" t="s">
        <v>589</v>
      </c>
      <c r="N38" s="102" t="s">
        <v>589</v>
      </c>
      <c r="O38" s="102">
        <v>7.2003000000000004</v>
      </c>
      <c r="P38" s="102">
        <v>4.2114658</v>
      </c>
      <c r="Q38" s="102">
        <v>10.189197500000001</v>
      </c>
      <c r="R38" s="19" t="s">
        <v>589</v>
      </c>
      <c r="S38" s="19" t="s">
        <v>589</v>
      </c>
      <c r="T38" s="19" t="s">
        <v>589</v>
      </c>
      <c r="U38" s="19">
        <v>10.7201</v>
      </c>
      <c r="V38" s="19">
        <v>7.2342072000000002</v>
      </c>
      <c r="W38" s="19">
        <v>14.2059786</v>
      </c>
    </row>
    <row r="39" spans="1:23">
      <c r="A39" s="89"/>
      <c r="B39" s="85" t="s">
        <v>585</v>
      </c>
      <c r="C39" s="102">
        <v>10.019299999999999</v>
      </c>
      <c r="D39" s="102">
        <v>5.1873633999999997</v>
      </c>
      <c r="E39" s="102">
        <v>14.851214499999999</v>
      </c>
      <c r="F39" s="102">
        <v>1.6482000000000001</v>
      </c>
      <c r="G39" s="102">
        <v>0</v>
      </c>
      <c r="H39" s="102">
        <v>3.3505056999999998</v>
      </c>
      <c r="I39" s="102">
        <v>2.7313000000000001</v>
      </c>
      <c r="J39" s="102">
        <v>1.0201519999999999</v>
      </c>
      <c r="K39" s="102">
        <v>4.4423855000000003</v>
      </c>
      <c r="L39" s="102" t="s">
        <v>589</v>
      </c>
      <c r="M39" s="102" t="s">
        <v>589</v>
      </c>
      <c r="N39" s="102" t="s">
        <v>589</v>
      </c>
      <c r="O39" s="102">
        <v>8.9476999999999993</v>
      </c>
      <c r="P39" s="102">
        <v>6.8130011000000001</v>
      </c>
      <c r="Q39" s="102">
        <v>11.082474299999999</v>
      </c>
      <c r="R39" s="19" t="s">
        <v>589</v>
      </c>
      <c r="S39" s="19" t="s">
        <v>589</v>
      </c>
      <c r="T39" s="19" t="s">
        <v>589</v>
      </c>
      <c r="U39" s="19">
        <v>10.0975</v>
      </c>
      <c r="V39" s="19">
        <v>7.4758316999999996</v>
      </c>
      <c r="W39" s="19">
        <v>12.7192037</v>
      </c>
    </row>
    <row r="40" spans="1:23">
      <c r="A40" s="89" t="s">
        <v>19</v>
      </c>
      <c r="B40" s="86" t="s">
        <v>176</v>
      </c>
      <c r="C40" s="102"/>
      <c r="D40" s="102"/>
      <c r="E40" s="102"/>
      <c r="F40" s="102"/>
      <c r="G40" s="102"/>
      <c r="H40" s="102"/>
      <c r="I40" s="102"/>
      <c r="J40" s="102"/>
      <c r="K40" s="102"/>
      <c r="L40" s="102"/>
      <c r="M40" s="102"/>
      <c r="N40" s="102"/>
      <c r="O40" s="102"/>
      <c r="P40" s="102"/>
      <c r="Q40" s="102"/>
      <c r="R40" s="19"/>
      <c r="S40" s="19"/>
      <c r="T40" s="19"/>
      <c r="U40" s="19"/>
      <c r="V40" s="19"/>
      <c r="W40" s="19"/>
    </row>
    <row r="41" spans="1:23">
      <c r="A41" s="89" t="s">
        <v>19</v>
      </c>
      <c r="B41" s="85" t="s">
        <v>18</v>
      </c>
      <c r="C41" s="102">
        <v>2.5788000000000002</v>
      </c>
      <c r="D41" s="102">
        <v>1.5624496000000001</v>
      </c>
      <c r="E41" s="102">
        <v>3.5950535000000001</v>
      </c>
      <c r="F41" s="102">
        <v>0.3498</v>
      </c>
      <c r="G41" s="102">
        <v>0</v>
      </c>
      <c r="H41" s="102">
        <v>1.0395755</v>
      </c>
      <c r="I41" s="102">
        <v>1.7901</v>
      </c>
      <c r="J41" s="102">
        <v>0.7144566</v>
      </c>
      <c r="K41" s="102">
        <v>2.8657045999999999</v>
      </c>
      <c r="L41" s="102" t="s">
        <v>589</v>
      </c>
      <c r="M41" s="102" t="s">
        <v>589</v>
      </c>
      <c r="N41" s="102" t="s">
        <v>589</v>
      </c>
      <c r="O41" s="102">
        <v>4.1662999999999997</v>
      </c>
      <c r="P41" s="102">
        <v>0.7069571</v>
      </c>
      <c r="Q41" s="102">
        <v>7.6255502000000002</v>
      </c>
      <c r="R41" s="19">
        <v>3.8626999999999998</v>
      </c>
      <c r="S41" s="19">
        <v>1.3815055999999999</v>
      </c>
      <c r="T41" s="19">
        <v>6.3439088999999997</v>
      </c>
      <c r="U41" s="19">
        <v>8.1298999999999992</v>
      </c>
      <c r="V41" s="19">
        <v>5.7384608999999998</v>
      </c>
      <c r="W41" s="19">
        <v>10.521346599999999</v>
      </c>
    </row>
    <row r="42" spans="1:23">
      <c r="A42" s="89" t="s">
        <v>19</v>
      </c>
      <c r="B42" s="85" t="s">
        <v>27</v>
      </c>
      <c r="C42" s="102">
        <v>4.1920000000000002</v>
      </c>
      <c r="D42" s="102">
        <v>3.2221484999999999</v>
      </c>
      <c r="E42" s="102">
        <v>5.1618791000000002</v>
      </c>
      <c r="F42" s="102">
        <v>0.1961</v>
      </c>
      <c r="G42" s="102">
        <v>0</v>
      </c>
      <c r="H42" s="102">
        <v>0.44450689999999998</v>
      </c>
      <c r="I42" s="102">
        <v>0.4889</v>
      </c>
      <c r="J42" s="102">
        <v>0.31069989999999997</v>
      </c>
      <c r="K42" s="102">
        <v>0.66700800000000005</v>
      </c>
      <c r="L42" s="102">
        <v>0.22020000000000001</v>
      </c>
      <c r="M42" s="102">
        <v>0</v>
      </c>
      <c r="N42" s="102">
        <v>0.44226019999999999</v>
      </c>
      <c r="O42" s="102">
        <v>2.3464999999999998</v>
      </c>
      <c r="P42" s="102">
        <v>0.73149299999999995</v>
      </c>
      <c r="Q42" s="102">
        <v>3.9614302000000001</v>
      </c>
      <c r="R42" s="19">
        <v>4.9470000000000001</v>
      </c>
      <c r="S42" s="19">
        <v>2.4843986999999998</v>
      </c>
      <c r="T42" s="19">
        <v>7.4096907999999999</v>
      </c>
      <c r="U42" s="19">
        <v>6.0233999999999996</v>
      </c>
      <c r="V42" s="19">
        <v>2.8807005999999999</v>
      </c>
      <c r="W42" s="19">
        <v>9.1660035000000004</v>
      </c>
    </row>
    <row r="43" spans="1:23">
      <c r="A43" s="89"/>
      <c r="B43" s="85" t="s">
        <v>40</v>
      </c>
      <c r="C43" s="102">
        <v>4.8177000000000003</v>
      </c>
      <c r="D43" s="102">
        <v>3.5858672</v>
      </c>
      <c r="E43" s="102">
        <v>6.0494845000000002</v>
      </c>
      <c r="F43" s="102">
        <v>0.60670000000000002</v>
      </c>
      <c r="G43" s="102">
        <v>0</v>
      </c>
      <c r="H43" s="102">
        <v>1.4669615</v>
      </c>
      <c r="I43" s="102">
        <v>1.8732</v>
      </c>
      <c r="J43" s="102">
        <v>0.53473199999999999</v>
      </c>
      <c r="K43" s="102">
        <v>3.2116373</v>
      </c>
      <c r="L43" s="102" t="s">
        <v>589</v>
      </c>
      <c r="M43" s="102" t="s">
        <v>592</v>
      </c>
      <c r="N43" s="102" t="s">
        <v>590</v>
      </c>
      <c r="O43" s="102">
        <v>10.8796</v>
      </c>
      <c r="P43" s="102">
        <v>6.5847772999999998</v>
      </c>
      <c r="Q43" s="102">
        <v>15.174352600000001</v>
      </c>
      <c r="R43" s="19">
        <v>14.123100000000001</v>
      </c>
      <c r="S43" s="19">
        <v>11.0086826</v>
      </c>
      <c r="T43" s="19">
        <v>17.2374768</v>
      </c>
      <c r="U43" s="19">
        <v>20.351700000000001</v>
      </c>
      <c r="V43" s="19">
        <v>17.471444099999999</v>
      </c>
      <c r="W43" s="19">
        <v>23.2319292</v>
      </c>
    </row>
    <row r="44" spans="1:23">
      <c r="A44" s="89" t="s">
        <v>12</v>
      </c>
      <c r="B44" s="85" t="s">
        <v>606</v>
      </c>
      <c r="C44" s="102">
        <v>7.1215999999999999</v>
      </c>
      <c r="D44" s="102">
        <v>4.0189747999999996</v>
      </c>
      <c r="E44" s="102">
        <v>10.224153599999999</v>
      </c>
      <c r="F44" s="102">
        <v>2.1402000000000001</v>
      </c>
      <c r="G44" s="102">
        <v>0.96040539999999996</v>
      </c>
      <c r="H44" s="102">
        <v>3.3199822000000001</v>
      </c>
      <c r="I44" s="102" t="s">
        <v>589</v>
      </c>
      <c r="J44" s="102" t="s">
        <v>589</v>
      </c>
      <c r="K44" s="102" t="s">
        <v>589</v>
      </c>
      <c r="L44" s="102" t="s">
        <v>589</v>
      </c>
      <c r="M44" s="102" t="s">
        <v>590</v>
      </c>
      <c r="N44" s="102" t="s">
        <v>592</v>
      </c>
      <c r="O44" s="102">
        <v>9.7891999999999992</v>
      </c>
      <c r="P44" s="102">
        <v>5.8188411000000002</v>
      </c>
      <c r="Q44" s="102">
        <v>13.7594627</v>
      </c>
      <c r="R44" s="19">
        <v>16.513999999999999</v>
      </c>
      <c r="S44" s="19">
        <v>11.3297507</v>
      </c>
      <c r="T44" s="19">
        <v>21.698338199999998</v>
      </c>
      <c r="U44" s="19">
        <v>15.0032</v>
      </c>
      <c r="V44" s="19">
        <v>12.0117536</v>
      </c>
      <c r="W44" s="19">
        <v>17.994548500000001</v>
      </c>
    </row>
    <row r="45" spans="1:23">
      <c r="A45" s="89" t="s">
        <v>12</v>
      </c>
      <c r="B45" s="86" t="s">
        <v>12</v>
      </c>
      <c r="C45" s="102"/>
      <c r="D45" s="102"/>
      <c r="E45" s="102"/>
      <c r="F45" s="102"/>
      <c r="G45" s="102"/>
      <c r="H45" s="102"/>
      <c r="I45" s="102"/>
      <c r="J45" s="102"/>
      <c r="K45" s="102"/>
      <c r="L45" s="102"/>
      <c r="M45" s="102"/>
      <c r="N45" s="102"/>
      <c r="O45" s="102"/>
      <c r="P45" s="102"/>
      <c r="Q45" s="102"/>
      <c r="R45" s="19"/>
      <c r="S45" s="19"/>
      <c r="T45" s="19"/>
      <c r="U45" s="19"/>
      <c r="V45" s="19"/>
      <c r="W45" s="19"/>
    </row>
    <row r="46" spans="1:23">
      <c r="A46" s="89" t="s">
        <v>12</v>
      </c>
      <c r="B46" s="85" t="s">
        <v>11</v>
      </c>
      <c r="C46" s="102">
        <v>7.4055999999999997</v>
      </c>
      <c r="D46" s="102">
        <v>4.3116225000000004</v>
      </c>
      <c r="E46" s="102">
        <v>10.4996534</v>
      </c>
      <c r="F46" s="102">
        <v>1.7084999999999999</v>
      </c>
      <c r="G46" s="102">
        <v>0.21832699999999999</v>
      </c>
      <c r="H46" s="102">
        <v>3.1985834</v>
      </c>
      <c r="I46" s="102">
        <v>-8.3051999999999992</v>
      </c>
      <c r="J46" s="102">
        <v>0.6941465</v>
      </c>
      <c r="K46" s="102">
        <v>15.9163181</v>
      </c>
      <c r="L46" s="102" t="s">
        <v>589</v>
      </c>
      <c r="M46" s="102" t="s">
        <v>589</v>
      </c>
      <c r="N46" s="102" t="s">
        <v>589</v>
      </c>
      <c r="O46" s="102">
        <v>-9.5200999999999993</v>
      </c>
      <c r="P46" s="102">
        <v>2.8683855999999999</v>
      </c>
      <c r="Q46" s="102">
        <v>16.171802599999999</v>
      </c>
      <c r="R46" s="19">
        <v>22.164100000000001</v>
      </c>
      <c r="S46" s="19">
        <v>19.843509099999999</v>
      </c>
      <c r="T46" s="19">
        <v>24.484686</v>
      </c>
      <c r="U46" s="19">
        <v>21.230699999999999</v>
      </c>
      <c r="V46" s="19">
        <v>14.043801999999999</v>
      </c>
      <c r="W46" s="19">
        <v>28.417683400000001</v>
      </c>
    </row>
    <row r="47" spans="1:23">
      <c r="A47" s="89" t="s">
        <v>12</v>
      </c>
      <c r="B47" s="85" t="s">
        <v>13</v>
      </c>
      <c r="C47" s="102">
        <v>6.4770000000000003</v>
      </c>
      <c r="D47" s="102">
        <v>5.3367369</v>
      </c>
      <c r="E47" s="102">
        <v>7.6172148000000002</v>
      </c>
      <c r="F47" s="102" t="s">
        <v>589</v>
      </c>
      <c r="G47" s="102" t="s">
        <v>589</v>
      </c>
      <c r="H47" s="102" t="s">
        <v>589</v>
      </c>
      <c r="I47" s="102">
        <v>7.95</v>
      </c>
      <c r="J47" s="102">
        <v>3.5433808</v>
      </c>
      <c r="K47" s="102">
        <v>12.356526000000001</v>
      </c>
      <c r="L47" s="102" t="s">
        <v>589</v>
      </c>
      <c r="M47" s="102" t="s">
        <v>592</v>
      </c>
      <c r="N47" s="102" t="s">
        <v>590</v>
      </c>
      <c r="O47" s="102">
        <v>8.0578000000000003</v>
      </c>
      <c r="P47" s="102">
        <v>5.6859178000000004</v>
      </c>
      <c r="Q47" s="102">
        <v>10.429622500000001</v>
      </c>
      <c r="R47" s="19">
        <v>23.696400000000001</v>
      </c>
      <c r="S47" s="19">
        <v>18.7411034</v>
      </c>
      <c r="T47" s="19">
        <v>28.6516974</v>
      </c>
      <c r="U47" s="19">
        <v>24.034700000000001</v>
      </c>
      <c r="V47" s="19">
        <v>18.760858299999999</v>
      </c>
      <c r="W47" s="19">
        <v>29.308607800000001</v>
      </c>
    </row>
    <row r="48" spans="1:23">
      <c r="A48" s="89" t="s">
        <v>12</v>
      </c>
      <c r="B48" s="85" t="s">
        <v>20</v>
      </c>
      <c r="C48" s="102">
        <v>6.4017999999999997</v>
      </c>
      <c r="D48" s="102">
        <v>5.5265861999999997</v>
      </c>
      <c r="E48" s="102">
        <v>7.2770637000000002</v>
      </c>
      <c r="F48" s="102">
        <v>3.0407000000000002</v>
      </c>
      <c r="G48" s="102">
        <v>2.0648080000000002</v>
      </c>
      <c r="H48" s="102">
        <v>4.0165173000000003</v>
      </c>
      <c r="I48" s="102">
        <v>4.9806999999999997</v>
      </c>
      <c r="J48" s="102">
        <v>4.2271798</v>
      </c>
      <c r="K48" s="102">
        <v>5.7341829000000004</v>
      </c>
      <c r="L48" s="102">
        <v>0.20200000000000001</v>
      </c>
      <c r="M48" s="102">
        <v>0</v>
      </c>
      <c r="N48" s="102">
        <v>0.45611790000000002</v>
      </c>
      <c r="O48" s="102">
        <v>5.4523999999999999</v>
      </c>
      <c r="P48" s="102">
        <v>4.6233835000000001</v>
      </c>
      <c r="Q48" s="102">
        <v>6.2814332999999998</v>
      </c>
      <c r="R48" s="19">
        <v>20.184200000000001</v>
      </c>
      <c r="S48" s="19">
        <v>17.234189400000002</v>
      </c>
      <c r="T48" s="19">
        <v>23.1341465</v>
      </c>
      <c r="U48" s="19">
        <v>14.9785</v>
      </c>
      <c r="V48" s="19">
        <v>13.045185500000001</v>
      </c>
      <c r="W48" s="19">
        <v>16.9118669</v>
      </c>
    </row>
    <row r="49" spans="1:23">
      <c r="A49" s="89" t="s">
        <v>12</v>
      </c>
      <c r="B49" s="85" t="s">
        <v>21</v>
      </c>
      <c r="C49" s="102">
        <v>9.4136000000000006</v>
      </c>
      <c r="D49" s="102">
        <v>8.2597845999999997</v>
      </c>
      <c r="E49" s="102">
        <v>10.5674799</v>
      </c>
      <c r="F49" s="102">
        <v>2.3176000000000001</v>
      </c>
      <c r="G49" s="102">
        <v>0.95847479999999996</v>
      </c>
      <c r="H49" s="102">
        <v>3.6766823999999998</v>
      </c>
      <c r="I49" s="102">
        <v>8.2202999999999999</v>
      </c>
      <c r="J49" s="102">
        <v>4.5447889000000004</v>
      </c>
      <c r="K49" s="102">
        <v>11.895751199999999</v>
      </c>
      <c r="L49" s="102" t="s">
        <v>589</v>
      </c>
      <c r="M49" s="102" t="s">
        <v>589</v>
      </c>
      <c r="N49" s="102" t="s">
        <v>589</v>
      </c>
      <c r="O49" s="102">
        <v>4.8346</v>
      </c>
      <c r="P49" s="102">
        <v>2.2407731000000002</v>
      </c>
      <c r="Q49" s="102">
        <v>7.4284160999999997</v>
      </c>
      <c r="R49" s="19">
        <v>22.962399999999999</v>
      </c>
      <c r="S49" s="19">
        <v>18.284034999999999</v>
      </c>
      <c r="T49" s="19">
        <v>27.640818700000001</v>
      </c>
      <c r="U49" s="19">
        <v>19.939299999999999</v>
      </c>
      <c r="V49" s="19">
        <v>15.0457243</v>
      </c>
      <c r="W49" s="19">
        <v>24.8329205</v>
      </c>
    </row>
    <row r="50" spans="1:23">
      <c r="A50" s="89"/>
      <c r="B50" s="85" t="s">
        <v>561</v>
      </c>
      <c r="C50" s="102">
        <v>3.2631000000000001</v>
      </c>
      <c r="D50" s="102">
        <v>0.31533319999999998</v>
      </c>
      <c r="E50" s="102">
        <v>6.2109310000000004</v>
      </c>
      <c r="F50" s="102" t="s">
        <v>589</v>
      </c>
      <c r="G50" s="102" t="s">
        <v>589</v>
      </c>
      <c r="H50" s="102" t="s">
        <v>589</v>
      </c>
      <c r="I50" s="102">
        <v>5.0349000000000004</v>
      </c>
      <c r="J50" s="102">
        <v>0.37421680000000002</v>
      </c>
      <c r="K50" s="102">
        <v>9.6955927000000006</v>
      </c>
      <c r="L50" s="102" t="s">
        <v>589</v>
      </c>
      <c r="M50" s="102" t="s">
        <v>594</v>
      </c>
      <c r="N50" s="102" t="s">
        <v>591</v>
      </c>
      <c r="O50" s="102">
        <v>-3.6808000000000001</v>
      </c>
      <c r="P50" s="102">
        <v>0</v>
      </c>
      <c r="Q50" s="102">
        <v>8.1166654000000005</v>
      </c>
      <c r="R50" s="19">
        <v>20.409300000000002</v>
      </c>
      <c r="S50" s="19">
        <v>10.3211938</v>
      </c>
      <c r="T50" s="19">
        <v>30.497351099999999</v>
      </c>
      <c r="U50" s="19" t="s">
        <v>589</v>
      </c>
      <c r="V50" s="19" t="s">
        <v>589</v>
      </c>
      <c r="W50" s="19" t="s">
        <v>589</v>
      </c>
    </row>
    <row r="51" spans="1:23">
      <c r="A51" s="89" t="s">
        <v>12</v>
      </c>
      <c r="B51" s="85" t="s">
        <v>562</v>
      </c>
      <c r="C51" s="102">
        <v>4.3897000000000004</v>
      </c>
      <c r="D51" s="102">
        <v>3.3377721</v>
      </c>
      <c r="E51" s="102">
        <v>5.4415747999999997</v>
      </c>
      <c r="F51" s="102">
        <v>3.0337999999999998</v>
      </c>
      <c r="G51" s="102">
        <v>1.6553017000000001</v>
      </c>
      <c r="H51" s="102">
        <v>4.4123568999999998</v>
      </c>
      <c r="I51" s="102">
        <v>2.1089000000000002</v>
      </c>
      <c r="J51" s="102">
        <v>1.6097697</v>
      </c>
      <c r="K51" s="102">
        <v>2.6079652000000002</v>
      </c>
      <c r="L51" s="102" t="s">
        <v>589</v>
      </c>
      <c r="M51" s="102" t="s">
        <v>590</v>
      </c>
      <c r="N51" s="102" t="s">
        <v>592</v>
      </c>
      <c r="O51" s="102">
        <v>2.7496999999999998</v>
      </c>
      <c r="P51" s="102">
        <v>1.7293322</v>
      </c>
      <c r="Q51" s="102">
        <v>3.7701403999999998</v>
      </c>
      <c r="R51" s="19">
        <v>12.3309</v>
      </c>
      <c r="S51" s="19">
        <v>9.3621353000000003</v>
      </c>
      <c r="T51" s="19">
        <v>15.2996447</v>
      </c>
      <c r="U51" s="19">
        <v>11.904999999999999</v>
      </c>
      <c r="V51" s="19">
        <v>9.8233066000000004</v>
      </c>
      <c r="W51" s="19">
        <v>13.9867089</v>
      </c>
    </row>
    <row r="52" spans="1:23">
      <c r="A52" s="89"/>
      <c r="B52" s="88" t="s">
        <v>38</v>
      </c>
      <c r="C52" s="102">
        <v>4.5655000000000001</v>
      </c>
      <c r="D52" s="102">
        <v>2.7224460000000001</v>
      </c>
      <c r="E52" s="102">
        <v>6.4086474000000004</v>
      </c>
      <c r="F52" s="116">
        <v>-2.4348999999999998</v>
      </c>
      <c r="G52" s="102">
        <v>2.0937899999999999E-2</v>
      </c>
      <c r="H52" s="102">
        <v>4.8489430000000002</v>
      </c>
      <c r="I52" s="102">
        <v>13.585900000000001</v>
      </c>
      <c r="J52" s="102">
        <v>9.3424359999999993</v>
      </c>
      <c r="K52" s="102">
        <v>17.829379200000002</v>
      </c>
      <c r="L52" s="102" t="s">
        <v>589</v>
      </c>
      <c r="M52" s="102" t="s">
        <v>590</v>
      </c>
      <c r="N52" s="102" t="s">
        <v>594</v>
      </c>
      <c r="O52" s="102">
        <v>8.8815000000000008</v>
      </c>
      <c r="P52" s="102">
        <v>3.3304675000000001</v>
      </c>
      <c r="Q52" s="102">
        <v>14.4326056</v>
      </c>
      <c r="R52" s="19">
        <v>23.8689</v>
      </c>
      <c r="S52" s="19">
        <v>18.268291399999999</v>
      </c>
      <c r="T52" s="19">
        <v>29.469579199999998</v>
      </c>
      <c r="U52" s="19">
        <v>-13.3499</v>
      </c>
      <c r="V52" s="19">
        <v>6.3819827</v>
      </c>
      <c r="W52" s="19">
        <v>20.3178014</v>
      </c>
    </row>
    <row r="53" spans="1:23">
      <c r="A53" s="89"/>
      <c r="B53" s="88" t="s">
        <v>39</v>
      </c>
      <c r="C53" s="102">
        <v>4.2054</v>
      </c>
      <c r="D53" s="102">
        <v>3.1621617999999998</v>
      </c>
      <c r="E53" s="102">
        <v>5.2486766999999999</v>
      </c>
      <c r="F53" s="102">
        <v>0.2324</v>
      </c>
      <c r="G53" s="102">
        <v>0</v>
      </c>
      <c r="H53" s="102">
        <v>0.69058160000000002</v>
      </c>
      <c r="I53" s="102">
        <v>1.2596000000000001</v>
      </c>
      <c r="J53" s="102">
        <v>0.80833259999999996</v>
      </c>
      <c r="K53" s="102">
        <v>1.7109319999999999</v>
      </c>
      <c r="L53" s="102" t="s">
        <v>589</v>
      </c>
      <c r="M53" s="102" t="s">
        <v>589</v>
      </c>
      <c r="N53" s="102" t="s">
        <v>589</v>
      </c>
      <c r="O53" s="102">
        <v>9.0233000000000008</v>
      </c>
      <c r="P53" s="102">
        <v>7.5529193000000001</v>
      </c>
      <c r="Q53" s="102">
        <v>10.493582099999999</v>
      </c>
      <c r="R53" s="19">
        <v>18.788599999999999</v>
      </c>
      <c r="S53" s="19">
        <v>16.933670100000001</v>
      </c>
      <c r="T53" s="19">
        <v>20.643588999999999</v>
      </c>
      <c r="U53" s="19">
        <v>18.698599999999999</v>
      </c>
      <c r="V53" s="19">
        <v>16.031641799999999</v>
      </c>
      <c r="W53" s="19">
        <v>21.365658</v>
      </c>
    </row>
    <row r="54" spans="1:23">
      <c r="B54" s="9"/>
      <c r="C54" s="42"/>
      <c r="D54" s="42"/>
      <c r="E54" s="42"/>
      <c r="F54" s="9"/>
      <c r="G54" s="42"/>
      <c r="H54" s="42"/>
      <c r="I54" s="9"/>
      <c r="J54" s="42"/>
      <c r="K54" s="42"/>
      <c r="L54" s="9"/>
      <c r="M54" s="42"/>
      <c r="N54" s="42"/>
      <c r="O54" s="9"/>
      <c r="P54" s="42"/>
      <c r="Q54" s="42"/>
      <c r="R54" s="9"/>
      <c r="S54" s="42"/>
      <c r="T54" s="42"/>
      <c r="U54" s="9"/>
      <c r="V54" s="42"/>
      <c r="W54" s="42"/>
    </row>
    <row r="55" spans="1:23">
      <c r="B55" s="166" t="s">
        <v>649</v>
      </c>
      <c r="C55" s="165"/>
      <c r="D55" s="165"/>
      <c r="E55" s="165"/>
      <c r="F55" s="13"/>
      <c r="G55" s="165"/>
      <c r="H55" s="165"/>
      <c r="I55" s="13"/>
      <c r="J55" s="165"/>
      <c r="K55" s="165"/>
      <c r="L55" s="13"/>
      <c r="M55" s="165"/>
      <c r="N55" s="165"/>
      <c r="O55" s="13"/>
      <c r="P55" s="165"/>
      <c r="Q55" s="165"/>
      <c r="R55" s="13"/>
      <c r="S55" s="165"/>
      <c r="T55" s="165"/>
      <c r="U55" s="13"/>
      <c r="V55" s="165"/>
      <c r="W55" s="165"/>
    </row>
    <row r="56" spans="1:23">
      <c r="B56" s="89" t="s">
        <v>93</v>
      </c>
      <c r="C56" s="98">
        <v>6.1487829268292682</v>
      </c>
      <c r="D56" s="19" t="s">
        <v>168</v>
      </c>
      <c r="E56" s="19" t="s">
        <v>168</v>
      </c>
      <c r="F56" s="98">
        <v>1.4552115384615383</v>
      </c>
      <c r="G56" s="19" t="s">
        <v>168</v>
      </c>
      <c r="H56" s="19" t="s">
        <v>168</v>
      </c>
      <c r="I56" s="98">
        <v>2.8092055555555557</v>
      </c>
      <c r="J56" s="19" t="s">
        <v>168</v>
      </c>
      <c r="K56" s="19" t="s">
        <v>168</v>
      </c>
      <c r="L56" s="98">
        <v>0.97789999999999999</v>
      </c>
      <c r="M56" s="19" t="s">
        <v>168</v>
      </c>
      <c r="N56" s="19" t="s">
        <v>168</v>
      </c>
      <c r="O56" s="98">
        <v>6.2124560975609748</v>
      </c>
      <c r="P56" s="19" t="s">
        <v>168</v>
      </c>
      <c r="Q56" s="19" t="s">
        <v>168</v>
      </c>
      <c r="R56" s="98">
        <v>14.315068750000002</v>
      </c>
      <c r="S56" s="19" t="s">
        <v>168</v>
      </c>
      <c r="T56" s="19" t="s">
        <v>168</v>
      </c>
      <c r="U56" s="98">
        <v>14.099415151515151</v>
      </c>
      <c r="V56" s="19" t="s">
        <v>168</v>
      </c>
      <c r="W56" s="19" t="s">
        <v>168</v>
      </c>
    </row>
    <row r="57" spans="1:23">
      <c r="B57" s="89" t="s">
        <v>587</v>
      </c>
      <c r="C57" s="98">
        <v>5.5</v>
      </c>
      <c r="D57" s="19">
        <v>3.4783681</v>
      </c>
      <c r="E57" s="19">
        <v>7.2770637000000002</v>
      </c>
      <c r="F57" s="98">
        <v>1.3729499999999999</v>
      </c>
      <c r="G57" s="19">
        <v>2.0937899999999999E-2</v>
      </c>
      <c r="H57" s="19">
        <v>2.4370433999999999</v>
      </c>
      <c r="I57" s="98">
        <v>1.7056500000000001</v>
      </c>
      <c r="J57" s="19">
        <v>0.57134790000000002</v>
      </c>
      <c r="K57" s="19">
        <v>2.8762772999999999</v>
      </c>
      <c r="L57" s="98">
        <v>0.57230000000000003</v>
      </c>
      <c r="M57" s="19">
        <v>0</v>
      </c>
      <c r="N57" s="19">
        <v>2.4373108999999999</v>
      </c>
      <c r="O57" s="98">
        <v>5.3955000000000002</v>
      </c>
      <c r="P57" s="19">
        <v>2.2822041</v>
      </c>
      <c r="Q57" s="19">
        <v>8.6592926000000006</v>
      </c>
      <c r="R57" s="98">
        <v>13.894200000000001</v>
      </c>
      <c r="S57" s="19">
        <v>9.1893421499999999</v>
      </c>
      <c r="T57" s="19">
        <v>19.246530999999997</v>
      </c>
      <c r="U57" s="98">
        <v>13.3499</v>
      </c>
      <c r="V57" s="19">
        <v>9.0562772999999996</v>
      </c>
      <c r="W57" s="19">
        <v>17.080573999999999</v>
      </c>
    </row>
    <row r="58" spans="1:23">
      <c r="B58" s="89" t="s">
        <v>143</v>
      </c>
      <c r="C58" s="19">
        <v>1.2453000000000001</v>
      </c>
      <c r="D58" s="19" t="s">
        <v>168</v>
      </c>
      <c r="E58" s="19" t="s">
        <v>168</v>
      </c>
      <c r="F58" s="19">
        <v>1E-4</v>
      </c>
      <c r="G58" s="19" t="s">
        <v>168</v>
      </c>
      <c r="H58" s="19" t="s">
        <v>168</v>
      </c>
      <c r="I58" s="19">
        <v>1E-4</v>
      </c>
      <c r="J58" s="19" t="s">
        <v>168</v>
      </c>
      <c r="K58" s="19" t="s">
        <v>168</v>
      </c>
      <c r="L58" s="19">
        <v>0</v>
      </c>
      <c r="M58" s="19" t="s">
        <v>168</v>
      </c>
      <c r="N58" s="19" t="s">
        <v>168</v>
      </c>
      <c r="O58" s="19">
        <v>1.8492</v>
      </c>
      <c r="P58" s="19" t="s">
        <v>168</v>
      </c>
      <c r="Q58" s="19" t="s">
        <v>168</v>
      </c>
      <c r="R58" s="19">
        <v>3.8517000000000001</v>
      </c>
      <c r="S58" s="19" t="s">
        <v>168</v>
      </c>
      <c r="T58" s="19" t="s">
        <v>168</v>
      </c>
      <c r="U58" s="19">
        <v>6.0233999999999996</v>
      </c>
      <c r="V58" s="19" t="s">
        <v>168</v>
      </c>
      <c r="W58" s="19" t="s">
        <v>168</v>
      </c>
    </row>
    <row r="59" spans="1:23">
      <c r="B59" s="89" t="s">
        <v>144</v>
      </c>
      <c r="C59" s="19">
        <v>15.302199999999999</v>
      </c>
      <c r="D59" s="19" t="s">
        <v>168</v>
      </c>
      <c r="E59" s="19" t="s">
        <v>168</v>
      </c>
      <c r="F59" s="19">
        <v>4.0818000000000003</v>
      </c>
      <c r="G59" s="19" t="s">
        <v>168</v>
      </c>
      <c r="H59" s="19" t="s">
        <v>168</v>
      </c>
      <c r="I59" s="19">
        <v>13.585900000000001</v>
      </c>
      <c r="J59" s="19" t="s">
        <v>168</v>
      </c>
      <c r="K59" s="19" t="s">
        <v>168</v>
      </c>
      <c r="L59" s="19">
        <v>3.7343000000000002</v>
      </c>
      <c r="M59" s="19" t="s">
        <v>168</v>
      </c>
      <c r="N59" s="19" t="s">
        <v>168</v>
      </c>
      <c r="O59" s="19">
        <v>14.603</v>
      </c>
      <c r="P59" s="19" t="s">
        <v>168</v>
      </c>
      <c r="Q59" s="19" t="s">
        <v>168</v>
      </c>
      <c r="R59" s="19">
        <v>24.119599999999998</v>
      </c>
      <c r="S59" s="19" t="s">
        <v>168</v>
      </c>
      <c r="T59" s="19" t="s">
        <v>168</v>
      </c>
      <c r="U59" s="19">
        <v>25.383600000000001</v>
      </c>
      <c r="V59" s="19" t="s">
        <v>168</v>
      </c>
      <c r="W59" s="19" t="s">
        <v>168</v>
      </c>
    </row>
    <row r="60" spans="1:23" ht="12" customHeight="1">
      <c r="B60" s="217" t="s">
        <v>650</v>
      </c>
      <c r="C60" s="217"/>
      <c r="D60" s="217"/>
      <c r="E60" s="217"/>
      <c r="F60" s="217"/>
      <c r="G60" s="217"/>
      <c r="H60" s="217"/>
      <c r="I60" s="217"/>
      <c r="J60" s="217"/>
      <c r="K60" s="217"/>
      <c r="L60" s="217"/>
      <c r="M60" s="217"/>
      <c r="N60" s="217"/>
      <c r="O60" s="217"/>
      <c r="P60" s="217"/>
      <c r="Q60" s="217"/>
      <c r="R60" s="217"/>
      <c r="S60" s="217"/>
      <c r="T60" s="217"/>
      <c r="U60" s="217"/>
      <c r="V60" s="217"/>
      <c r="W60" s="217"/>
    </row>
    <row r="61" spans="1:23" ht="28.5" customHeight="1">
      <c r="B61" s="230"/>
      <c r="C61" s="230"/>
      <c r="D61" s="230"/>
      <c r="E61" s="230"/>
      <c r="F61" s="230"/>
      <c r="G61" s="230"/>
      <c r="H61" s="230"/>
      <c r="I61" s="230"/>
      <c r="J61" s="230"/>
      <c r="K61" s="230"/>
      <c r="L61" s="230"/>
      <c r="M61" s="230"/>
      <c r="N61" s="230"/>
      <c r="O61" s="230"/>
      <c r="P61" s="230"/>
      <c r="Q61" s="230"/>
      <c r="R61" s="230"/>
      <c r="S61" s="230"/>
      <c r="T61" s="230"/>
      <c r="U61" s="230"/>
      <c r="V61" s="230"/>
      <c r="W61" s="230"/>
    </row>
    <row r="62" spans="1:23">
      <c r="I62" t="s">
        <v>97</v>
      </c>
    </row>
    <row r="63" spans="1:23">
      <c r="I63" s="16"/>
    </row>
    <row r="67" spans="12:12">
      <c r="L67" s="16"/>
    </row>
  </sheetData>
  <mergeCells count="11">
    <mergeCell ref="B60:W61"/>
    <mergeCell ref="B1:W1"/>
    <mergeCell ref="C2:P2"/>
    <mergeCell ref="R2:W2"/>
    <mergeCell ref="V3:W3"/>
    <mergeCell ref="S3:T3"/>
    <mergeCell ref="P3:Q3"/>
    <mergeCell ref="M3:N3"/>
    <mergeCell ref="J3:K3"/>
    <mergeCell ref="G3:H3"/>
    <mergeCell ref="D3:E3"/>
  </mergeCells>
  <pageMargins left="0.5" right="0.5" top="0.5" bottom="0.75" header="0.3" footer="0.3"/>
  <pageSetup scale="56" fitToWidth="0" fitToHeight="0" orientation="landscape" r:id="rId1"/>
  <headerFooter>
    <oddFooter>&amp;LGuttmacher Institute&amp;R5</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W61"/>
  <sheetViews>
    <sheetView topLeftCell="B1" zoomScaleNormal="100" zoomScaleSheetLayoutView="100" zoomScalePageLayoutView="85" workbookViewId="0">
      <selection activeCell="P66" sqref="P66:P68"/>
    </sheetView>
  </sheetViews>
  <sheetFormatPr defaultColWidth="8.85546875" defaultRowHeight="15"/>
  <cols>
    <col min="1" max="1" width="0" hidden="1" customWidth="1"/>
    <col min="2" max="2" width="32.7109375" customWidth="1"/>
    <col min="3" max="17" width="10.140625" customWidth="1"/>
    <col min="18" max="23" width="10.7109375" customWidth="1"/>
  </cols>
  <sheetData>
    <row r="1" spans="1:23" ht="21" customHeight="1">
      <c r="B1" s="207" t="s">
        <v>651</v>
      </c>
      <c r="C1" s="208"/>
      <c r="D1" s="208"/>
      <c r="E1" s="208"/>
      <c r="F1" s="208"/>
      <c r="G1" s="208"/>
      <c r="H1" s="208"/>
      <c r="I1" s="208"/>
      <c r="J1" s="208"/>
      <c r="K1" s="208"/>
      <c r="L1" s="208"/>
      <c r="M1" s="208"/>
      <c r="N1" s="208"/>
      <c r="O1" s="208"/>
      <c r="P1" s="208"/>
      <c r="Q1" s="208"/>
      <c r="R1" s="208"/>
      <c r="S1" s="208"/>
      <c r="T1" s="208"/>
      <c r="U1" s="208"/>
      <c r="V1" s="208"/>
      <c r="W1" s="208"/>
    </row>
    <row r="2" spans="1:23" s="5" customFormat="1">
      <c r="B2" s="209" t="s">
        <v>636</v>
      </c>
      <c r="C2" s="234" t="s">
        <v>647</v>
      </c>
      <c r="D2" s="234"/>
      <c r="E2" s="234"/>
      <c r="F2" s="234"/>
      <c r="G2" s="234"/>
      <c r="H2" s="234"/>
      <c r="I2" s="234"/>
      <c r="J2" s="234"/>
      <c r="K2" s="234"/>
      <c r="L2" s="234"/>
      <c r="M2" s="234"/>
      <c r="N2" s="234"/>
      <c r="O2" s="234"/>
      <c r="P2" s="234"/>
      <c r="Q2" s="234"/>
      <c r="R2" s="225" t="s">
        <v>648</v>
      </c>
      <c r="S2" s="223"/>
      <c r="T2" s="223"/>
      <c r="U2" s="223"/>
      <c r="V2" s="223"/>
      <c r="W2" s="223"/>
    </row>
    <row r="3" spans="1:23" s="5" customFormat="1" ht="14.1" customHeight="1">
      <c r="A3" s="17"/>
      <c r="B3" s="235"/>
      <c r="C3" s="223" t="s">
        <v>0</v>
      </c>
      <c r="D3" s="223"/>
      <c r="E3" s="223"/>
      <c r="F3" s="225" t="s">
        <v>1</v>
      </c>
      <c r="G3" s="223"/>
      <c r="H3" s="223"/>
      <c r="I3" s="218" t="s">
        <v>75</v>
      </c>
      <c r="J3" s="220"/>
      <c r="K3" s="220"/>
      <c r="L3" s="218" t="s">
        <v>64</v>
      </c>
      <c r="M3" s="220"/>
      <c r="N3" s="220"/>
      <c r="O3" s="218" t="s">
        <v>2</v>
      </c>
      <c r="P3" s="220"/>
      <c r="Q3" s="219"/>
      <c r="R3" s="218" t="s">
        <v>67</v>
      </c>
      <c r="S3" s="220"/>
      <c r="T3" s="220"/>
      <c r="U3" s="218" t="s">
        <v>4</v>
      </c>
      <c r="V3" s="220"/>
      <c r="W3" s="220"/>
    </row>
    <row r="4" spans="1:23" s="5" customFormat="1">
      <c r="A4" s="26"/>
      <c r="B4" s="210"/>
      <c r="C4" s="151" t="s">
        <v>87</v>
      </c>
      <c r="D4" s="151" t="s">
        <v>81</v>
      </c>
      <c r="E4" s="151" t="s">
        <v>82</v>
      </c>
      <c r="F4" s="152" t="s">
        <v>87</v>
      </c>
      <c r="G4" s="151" t="s">
        <v>81</v>
      </c>
      <c r="H4" s="151" t="s">
        <v>82</v>
      </c>
      <c r="I4" s="152" t="s">
        <v>87</v>
      </c>
      <c r="J4" s="151" t="s">
        <v>81</v>
      </c>
      <c r="K4" s="151" t="s">
        <v>82</v>
      </c>
      <c r="L4" s="152" t="s">
        <v>87</v>
      </c>
      <c r="M4" s="151" t="s">
        <v>81</v>
      </c>
      <c r="N4" s="151" t="s">
        <v>82</v>
      </c>
      <c r="O4" s="152" t="s">
        <v>87</v>
      </c>
      <c r="P4" s="151" t="s">
        <v>81</v>
      </c>
      <c r="Q4" s="153" t="s">
        <v>82</v>
      </c>
      <c r="R4" s="152" t="s">
        <v>87</v>
      </c>
      <c r="S4" s="151" t="s">
        <v>81</v>
      </c>
      <c r="T4" s="151" t="s">
        <v>82</v>
      </c>
      <c r="U4" s="152" t="s">
        <v>87</v>
      </c>
      <c r="V4" s="151" t="s">
        <v>81</v>
      </c>
      <c r="W4" s="151" t="s">
        <v>82</v>
      </c>
    </row>
    <row r="5" spans="1:23">
      <c r="A5" t="s">
        <v>17</v>
      </c>
      <c r="B5" s="17" t="s">
        <v>171</v>
      </c>
    </row>
    <row r="6" spans="1:23">
      <c r="A6" t="s">
        <v>17</v>
      </c>
      <c r="B6" s="20" t="s">
        <v>16</v>
      </c>
      <c r="C6" s="19">
        <v>11.763999999999999</v>
      </c>
      <c r="D6" s="19">
        <v>26.273199999999999</v>
      </c>
      <c r="E6" s="19">
        <v>48.330599999999997</v>
      </c>
      <c r="F6" s="19">
        <v>-4.0818000000000003</v>
      </c>
      <c r="G6" s="19">
        <v>-8.8956</v>
      </c>
      <c r="H6" s="19">
        <v>-8.8956</v>
      </c>
      <c r="I6" s="19">
        <v>2.2206999999999999</v>
      </c>
      <c r="J6" s="19">
        <v>4.0591999999999997</v>
      </c>
      <c r="K6" s="19">
        <v>6.8070000000000004</v>
      </c>
      <c r="L6" s="19" t="s">
        <v>589</v>
      </c>
      <c r="M6" s="19" t="s">
        <v>589</v>
      </c>
      <c r="N6" s="19" t="s">
        <v>589</v>
      </c>
      <c r="O6" s="19">
        <v>-2.7016</v>
      </c>
      <c r="P6" s="19">
        <v>-2.7016</v>
      </c>
      <c r="Q6" s="19">
        <v>-9.1880000000000006</v>
      </c>
      <c r="R6" s="19">
        <v>-19.232800000000001</v>
      </c>
      <c r="S6" s="19">
        <v>-27.344999999999999</v>
      </c>
      <c r="T6" s="19">
        <v>-32.282600000000002</v>
      </c>
      <c r="U6" s="19">
        <v>-21.4026</v>
      </c>
      <c r="V6" s="19">
        <v>-39.1265</v>
      </c>
      <c r="W6" s="19">
        <v>-51.3127</v>
      </c>
    </row>
    <row r="7" spans="1:23">
      <c r="B7" s="20" t="s">
        <v>540</v>
      </c>
      <c r="C7" s="102">
        <v>-2.0895000000000001</v>
      </c>
      <c r="D7" s="102">
        <v>-11.6068</v>
      </c>
      <c r="E7" s="102">
        <v>-18.5198</v>
      </c>
      <c r="F7" s="19" t="s">
        <v>589</v>
      </c>
      <c r="G7" s="19" t="s">
        <v>589</v>
      </c>
      <c r="H7" s="19" t="s">
        <v>589</v>
      </c>
      <c r="I7" s="19">
        <v>-1.5945</v>
      </c>
      <c r="J7" s="19">
        <v>-4.9893000000000001</v>
      </c>
      <c r="K7" s="19">
        <v>-6.9789000000000003</v>
      </c>
      <c r="L7" s="19" t="s">
        <v>589</v>
      </c>
      <c r="M7" s="19" t="s">
        <v>589</v>
      </c>
      <c r="N7" s="19" t="s">
        <v>589</v>
      </c>
      <c r="O7" s="19" t="s">
        <v>589</v>
      </c>
      <c r="P7" s="19" t="s">
        <v>589</v>
      </c>
      <c r="Q7" s="19" t="s">
        <v>589</v>
      </c>
      <c r="R7" s="19">
        <v>-7.9711999999999996</v>
      </c>
      <c r="S7" s="19">
        <v>-8.3781999999999996</v>
      </c>
      <c r="T7" s="19">
        <v>-9.6853999999999996</v>
      </c>
      <c r="U7" s="19" t="s">
        <v>589</v>
      </c>
      <c r="V7" s="19" t="s">
        <v>589</v>
      </c>
      <c r="W7" s="19" t="s">
        <v>589</v>
      </c>
    </row>
    <row r="8" spans="1:23">
      <c r="A8" t="s">
        <v>17</v>
      </c>
      <c r="B8" s="20" t="s">
        <v>24</v>
      </c>
      <c r="C8" s="19">
        <v>4.3834999999999997</v>
      </c>
      <c r="D8" s="19">
        <v>9.3619000000000003</v>
      </c>
      <c r="E8" s="19">
        <v>14.7744</v>
      </c>
      <c r="F8" s="19" t="s">
        <v>589</v>
      </c>
      <c r="G8" s="19" t="s">
        <v>589</v>
      </c>
      <c r="H8" s="19" t="s">
        <v>589</v>
      </c>
      <c r="I8" s="19">
        <v>0.3407</v>
      </c>
      <c r="J8" s="19">
        <v>1.3991</v>
      </c>
      <c r="K8" s="19">
        <v>3.2418999999999998</v>
      </c>
      <c r="L8" s="19" t="s">
        <v>589</v>
      </c>
      <c r="M8" s="19" t="s">
        <v>589</v>
      </c>
      <c r="N8" s="19" t="s">
        <v>589</v>
      </c>
      <c r="O8" s="19">
        <v>-1.9071</v>
      </c>
      <c r="P8" s="19">
        <v>-13.3035</v>
      </c>
      <c r="Q8" s="19">
        <v>-23.819900000000001</v>
      </c>
      <c r="R8" s="19">
        <v>-6.2144000000000004</v>
      </c>
      <c r="S8" s="19">
        <v>-19.861999999999998</v>
      </c>
      <c r="T8" s="19">
        <v>-22.746400000000001</v>
      </c>
      <c r="U8" s="19" t="s">
        <v>589</v>
      </c>
      <c r="V8" s="19" t="s">
        <v>589</v>
      </c>
      <c r="W8" s="19" t="s">
        <v>589</v>
      </c>
    </row>
    <row r="9" spans="1:23">
      <c r="A9" t="s">
        <v>17</v>
      </c>
      <c r="B9" s="20" t="s">
        <v>30</v>
      </c>
      <c r="C9" s="19">
        <v>5.7609000000000004</v>
      </c>
      <c r="D9" s="19">
        <v>11.8972</v>
      </c>
      <c r="E9" s="19">
        <v>15.500500000000001</v>
      </c>
      <c r="F9" s="19" t="s">
        <v>589</v>
      </c>
      <c r="G9" s="19" t="s">
        <v>589</v>
      </c>
      <c r="H9" s="19" t="s">
        <v>589</v>
      </c>
      <c r="I9" s="19">
        <v>1.1060000000000001</v>
      </c>
      <c r="J9" s="19">
        <v>2.65</v>
      </c>
      <c r="K9" s="19">
        <v>5.5126999999999997</v>
      </c>
      <c r="L9" s="19" t="s">
        <v>589</v>
      </c>
      <c r="M9" s="19" t="s">
        <v>589</v>
      </c>
      <c r="N9" s="19" t="s">
        <v>589</v>
      </c>
      <c r="O9" s="19">
        <v>6.5118999999999998</v>
      </c>
      <c r="P9" s="19">
        <v>13.6737</v>
      </c>
      <c r="Q9" s="19">
        <v>24.269500000000001</v>
      </c>
      <c r="R9" s="19">
        <v>17.302800000000001</v>
      </c>
      <c r="S9" s="19">
        <v>36.243200000000002</v>
      </c>
      <c r="T9" s="19">
        <v>48.073900000000002</v>
      </c>
      <c r="U9" s="19" t="s">
        <v>589</v>
      </c>
      <c r="V9" s="19" t="s">
        <v>589</v>
      </c>
      <c r="W9" s="19" t="s">
        <v>589</v>
      </c>
    </row>
    <row r="10" spans="1:23">
      <c r="A10" t="s">
        <v>17</v>
      </c>
      <c r="B10" s="20" t="s">
        <v>31</v>
      </c>
      <c r="C10" s="19">
        <v>9.2501999999999995</v>
      </c>
      <c r="D10" s="19">
        <v>14.9186</v>
      </c>
      <c r="E10" s="19">
        <v>16.712599999999998</v>
      </c>
      <c r="F10" s="19" t="s">
        <v>589</v>
      </c>
      <c r="G10" s="19" t="s">
        <v>589</v>
      </c>
      <c r="H10" s="19" t="s">
        <v>589</v>
      </c>
      <c r="I10" s="19">
        <v>1.6875</v>
      </c>
      <c r="J10" s="19">
        <v>4.7087000000000003</v>
      </c>
      <c r="K10" s="19">
        <v>7.7954999999999997</v>
      </c>
      <c r="L10" s="19" t="s">
        <v>589</v>
      </c>
      <c r="M10" s="19" t="s">
        <v>589</v>
      </c>
      <c r="N10" s="19" t="s">
        <v>589</v>
      </c>
      <c r="O10" s="19">
        <v>5.1346999999999996</v>
      </c>
      <c r="P10" s="19">
        <v>16.749500000000001</v>
      </c>
      <c r="Q10" s="19">
        <v>26.565200000000001</v>
      </c>
      <c r="R10" s="19" t="s">
        <v>589</v>
      </c>
      <c r="S10" s="19" t="s">
        <v>589</v>
      </c>
      <c r="T10" s="19" t="s">
        <v>589</v>
      </c>
      <c r="U10" s="19">
        <v>12.427300000000001</v>
      </c>
      <c r="V10" s="19">
        <v>40.069299999999998</v>
      </c>
      <c r="W10" s="19">
        <v>51.760199999999998</v>
      </c>
    </row>
    <row r="11" spans="1:23">
      <c r="A11" t="s">
        <v>17</v>
      </c>
      <c r="B11" s="20" t="s">
        <v>35</v>
      </c>
      <c r="C11" s="19">
        <v>4.2870999999999997</v>
      </c>
      <c r="D11" s="19">
        <v>7.6054000000000004</v>
      </c>
      <c r="E11" s="19">
        <v>14.9224</v>
      </c>
      <c r="F11" s="19" t="s">
        <v>589</v>
      </c>
      <c r="G11" s="19" t="s">
        <v>589</v>
      </c>
      <c r="H11" s="19" t="s">
        <v>589</v>
      </c>
      <c r="I11" s="19">
        <v>1.6705000000000001</v>
      </c>
      <c r="J11" s="19">
        <v>1.6705000000000001</v>
      </c>
      <c r="K11" s="19">
        <v>3.4866999999999999</v>
      </c>
      <c r="L11" s="19" t="s">
        <v>589</v>
      </c>
      <c r="M11" s="19" t="s">
        <v>589</v>
      </c>
      <c r="N11" s="19" t="s">
        <v>589</v>
      </c>
      <c r="O11" s="19">
        <v>2.7951999999999999</v>
      </c>
      <c r="P11" s="19">
        <v>5.3270999999999997</v>
      </c>
      <c r="Q11" s="19">
        <v>6.8173000000000004</v>
      </c>
      <c r="R11" s="19" t="s">
        <v>589</v>
      </c>
      <c r="S11" s="19" t="s">
        <v>589</v>
      </c>
      <c r="T11" s="19" t="s">
        <v>589</v>
      </c>
      <c r="U11" s="19" t="s">
        <v>589</v>
      </c>
      <c r="V11" s="19" t="s">
        <v>589</v>
      </c>
      <c r="W11" s="19" t="s">
        <v>589</v>
      </c>
    </row>
    <row r="12" spans="1:23">
      <c r="A12" t="s">
        <v>17</v>
      </c>
      <c r="B12" s="20" t="s">
        <v>41</v>
      </c>
      <c r="C12" s="19">
        <v>5.2918000000000003</v>
      </c>
      <c r="D12" s="19">
        <v>13.0745</v>
      </c>
      <c r="E12" s="19">
        <v>19.220600000000001</v>
      </c>
      <c r="F12" s="19" t="s">
        <v>589</v>
      </c>
      <c r="G12" s="19" t="s">
        <v>589</v>
      </c>
      <c r="H12" s="19" t="s">
        <v>589</v>
      </c>
      <c r="I12" s="19">
        <v>1.4158999999999999</v>
      </c>
      <c r="J12" s="19">
        <v>3.0743999999999998</v>
      </c>
      <c r="K12" s="19">
        <v>5.1223999999999998</v>
      </c>
      <c r="L12" s="19">
        <v>0.32479999999999998</v>
      </c>
      <c r="M12" s="19">
        <v>0.32479999999999998</v>
      </c>
      <c r="N12" s="19">
        <v>0.32479999999999998</v>
      </c>
      <c r="O12" s="19">
        <v>5.9382000000000001</v>
      </c>
      <c r="P12" s="19">
        <v>10.3294</v>
      </c>
      <c r="Q12" s="19">
        <v>11.841699999999999</v>
      </c>
      <c r="R12" s="19">
        <v>13.6653</v>
      </c>
      <c r="S12" s="19">
        <v>24.178000000000001</v>
      </c>
      <c r="T12" s="19">
        <v>32.478099999999998</v>
      </c>
      <c r="U12" s="19">
        <v>15.1203</v>
      </c>
      <c r="V12" s="19">
        <v>27.371400000000001</v>
      </c>
      <c r="W12" s="19">
        <v>33.8506</v>
      </c>
    </row>
    <row r="13" spans="1:23">
      <c r="A13" t="s">
        <v>17</v>
      </c>
      <c r="B13" s="20" t="s">
        <v>555</v>
      </c>
      <c r="C13" s="19">
        <v>5.0850999999999997</v>
      </c>
      <c r="D13" s="19">
        <v>9.7903000000000002</v>
      </c>
      <c r="E13" s="19">
        <v>13.4047</v>
      </c>
      <c r="F13" s="19" t="s">
        <v>589</v>
      </c>
      <c r="G13" s="19" t="s">
        <v>589</v>
      </c>
      <c r="H13" s="19" t="s">
        <v>589</v>
      </c>
      <c r="I13" s="19">
        <v>1.1233</v>
      </c>
      <c r="J13" s="19">
        <v>2.0089000000000001</v>
      </c>
      <c r="K13" s="19">
        <v>4.0693000000000001</v>
      </c>
      <c r="L13" s="19" t="s">
        <v>589</v>
      </c>
      <c r="M13" s="19" t="s">
        <v>589</v>
      </c>
      <c r="N13" s="19" t="s">
        <v>589</v>
      </c>
      <c r="O13" s="19">
        <v>2.4590999999999998</v>
      </c>
      <c r="P13" s="19">
        <v>8.0154999999999994</v>
      </c>
      <c r="Q13" s="19">
        <v>13.3071</v>
      </c>
      <c r="R13" s="19">
        <v>6.6768000000000001</v>
      </c>
      <c r="S13" s="19">
        <v>22.764900000000001</v>
      </c>
      <c r="T13" s="19">
        <v>31.456700000000001</v>
      </c>
      <c r="U13" s="19">
        <v>12.789400000000001</v>
      </c>
      <c r="V13" s="19">
        <v>33.005200000000002</v>
      </c>
      <c r="W13" s="19">
        <v>51.929000000000002</v>
      </c>
    </row>
    <row r="14" spans="1:23">
      <c r="A14" t="s">
        <v>17</v>
      </c>
      <c r="B14" s="20" t="s">
        <v>47</v>
      </c>
      <c r="C14" s="19">
        <v>12.5524</v>
      </c>
      <c r="D14" s="19">
        <v>18.154299999999999</v>
      </c>
      <c r="E14" s="19">
        <v>20.703099999999999</v>
      </c>
      <c r="F14" s="19" t="s">
        <v>589</v>
      </c>
      <c r="G14" s="19" t="s">
        <v>589</v>
      </c>
      <c r="H14" s="19" t="s">
        <v>589</v>
      </c>
      <c r="I14" s="19">
        <v>4.3997999999999999</v>
      </c>
      <c r="J14" s="19">
        <v>8.3291000000000004</v>
      </c>
      <c r="K14" s="19">
        <v>9.4863</v>
      </c>
      <c r="L14" s="19">
        <v>-0.81979999999999997</v>
      </c>
      <c r="M14" s="19">
        <v>-1.2057</v>
      </c>
      <c r="N14" s="19">
        <v>-6.4329999999999998</v>
      </c>
      <c r="O14" s="19">
        <v>5.3955000000000002</v>
      </c>
      <c r="P14" s="19">
        <v>14.0143</v>
      </c>
      <c r="Q14" s="19">
        <v>16.439599999999999</v>
      </c>
      <c r="R14" s="19">
        <v>-10.3934</v>
      </c>
      <c r="S14" s="19">
        <v>-20.4009</v>
      </c>
      <c r="T14" s="19">
        <v>-24.8931</v>
      </c>
      <c r="U14" s="19">
        <v>-25.383600000000001</v>
      </c>
      <c r="V14" s="19">
        <v>-39.882199999999997</v>
      </c>
      <c r="W14" s="19">
        <v>-42.781300000000002</v>
      </c>
    </row>
    <row r="15" spans="1:23">
      <c r="A15" t="s">
        <v>17</v>
      </c>
      <c r="B15" s="20" t="s">
        <v>556</v>
      </c>
      <c r="C15" s="19">
        <v>2.8464999999999998</v>
      </c>
      <c r="D15" s="19">
        <v>8.0542999999999996</v>
      </c>
      <c r="E15" s="19">
        <v>12.4757</v>
      </c>
      <c r="F15" s="19" t="s">
        <v>589</v>
      </c>
      <c r="G15" s="19" t="s">
        <v>589</v>
      </c>
      <c r="H15" s="19" t="s">
        <v>589</v>
      </c>
      <c r="I15" s="19">
        <v>1.7238</v>
      </c>
      <c r="J15" s="19">
        <v>3.0983000000000001</v>
      </c>
      <c r="K15" s="19">
        <v>5.0881999999999996</v>
      </c>
      <c r="L15" s="19">
        <v>-0.31119999999999998</v>
      </c>
      <c r="M15" s="19">
        <v>-0.31119999999999998</v>
      </c>
      <c r="N15" s="19">
        <v>-0.31119999999999998</v>
      </c>
      <c r="O15" s="19">
        <v>2.2866</v>
      </c>
      <c r="P15" s="19">
        <v>5.1180000000000003</v>
      </c>
      <c r="Q15" s="19">
        <v>6.556</v>
      </c>
      <c r="R15" s="19" t="s">
        <v>589</v>
      </c>
      <c r="S15" s="19" t="s">
        <v>589</v>
      </c>
      <c r="T15" s="19" t="s">
        <v>589</v>
      </c>
      <c r="U15" s="19" t="s">
        <v>589</v>
      </c>
      <c r="V15" s="19" t="s">
        <v>589</v>
      </c>
      <c r="W15" s="19" t="s">
        <v>589</v>
      </c>
    </row>
    <row r="16" spans="1:23">
      <c r="A16" t="s">
        <v>15</v>
      </c>
      <c r="B16" s="5" t="s">
        <v>172</v>
      </c>
      <c r="C16" s="19"/>
      <c r="D16" s="19"/>
      <c r="E16" s="19"/>
      <c r="F16" s="19"/>
      <c r="G16" s="19"/>
      <c r="H16" s="19"/>
      <c r="I16" s="19"/>
      <c r="J16" s="19"/>
      <c r="K16" s="19"/>
      <c r="L16" s="19"/>
      <c r="M16" s="19"/>
      <c r="N16" s="19"/>
      <c r="O16" s="19"/>
      <c r="P16" s="19"/>
      <c r="Q16" s="19"/>
      <c r="R16" s="19"/>
      <c r="S16" s="19"/>
      <c r="T16" s="19"/>
      <c r="U16" s="19"/>
      <c r="V16" s="19"/>
      <c r="W16" s="19"/>
    </row>
    <row r="17" spans="1:23">
      <c r="B17" s="20" t="s">
        <v>557</v>
      </c>
      <c r="C17" s="19">
        <v>5.2332000000000001</v>
      </c>
      <c r="D17" s="19">
        <v>6.0780000000000003</v>
      </c>
      <c r="E17" s="19">
        <v>9.5709</v>
      </c>
      <c r="F17" s="19" t="s">
        <v>589</v>
      </c>
      <c r="G17" s="19" t="s">
        <v>589</v>
      </c>
      <c r="H17" s="19" t="s">
        <v>589</v>
      </c>
      <c r="I17" s="19">
        <v>2.3058000000000001</v>
      </c>
      <c r="J17" s="19">
        <v>4.1463999999999999</v>
      </c>
      <c r="K17" s="19">
        <v>4.1463999999999999</v>
      </c>
      <c r="L17" s="19">
        <v>-3.7343000000000002</v>
      </c>
      <c r="M17" s="19">
        <v>-3.7343000000000002</v>
      </c>
      <c r="N17" s="19">
        <v>-5.7977999999999996</v>
      </c>
      <c r="O17" s="19">
        <v>2.2397999999999998</v>
      </c>
      <c r="P17" s="19">
        <v>2.9986000000000002</v>
      </c>
      <c r="Q17" s="19">
        <v>5.5856000000000003</v>
      </c>
      <c r="R17" s="19">
        <v>5.9873000000000003</v>
      </c>
      <c r="S17" s="19">
        <v>10.308999999999999</v>
      </c>
      <c r="T17" s="19">
        <v>12.962400000000001</v>
      </c>
      <c r="U17" s="19">
        <v>-10.8017</v>
      </c>
      <c r="V17" s="19">
        <v>-18.362200000000001</v>
      </c>
      <c r="W17" s="19">
        <v>-19.539100000000001</v>
      </c>
    </row>
    <row r="18" spans="1:23">
      <c r="A18" t="s">
        <v>15</v>
      </c>
      <c r="B18" s="20" t="s">
        <v>14</v>
      </c>
      <c r="C18" s="19">
        <v>2.1444000000000001</v>
      </c>
      <c r="D18" s="19">
        <v>4.0068999999999999</v>
      </c>
      <c r="E18" s="19">
        <v>7.1520000000000001</v>
      </c>
      <c r="F18" s="19" t="s">
        <v>589</v>
      </c>
      <c r="G18" s="19" t="s">
        <v>589</v>
      </c>
      <c r="H18" s="19" t="s">
        <v>589</v>
      </c>
      <c r="I18" s="19">
        <v>0.31319999999999998</v>
      </c>
      <c r="J18" s="19">
        <v>0.92</v>
      </c>
      <c r="K18" s="19">
        <v>0.92</v>
      </c>
      <c r="L18" s="19">
        <v>0</v>
      </c>
      <c r="M18" s="19">
        <v>0</v>
      </c>
      <c r="N18" s="19">
        <v>0</v>
      </c>
      <c r="O18" s="19">
        <v>1.8492</v>
      </c>
      <c r="P18" s="19">
        <v>3.0628000000000002</v>
      </c>
      <c r="Q18" s="19">
        <v>3.9790000000000001</v>
      </c>
      <c r="R18" s="19">
        <v>-11.1736</v>
      </c>
      <c r="S18" s="19">
        <v>-20.2058</v>
      </c>
      <c r="T18" s="19">
        <v>-21.7059</v>
      </c>
      <c r="U18" s="19" t="s">
        <v>589</v>
      </c>
      <c r="V18" s="19" t="s">
        <v>589</v>
      </c>
      <c r="W18" s="19" t="s">
        <v>589</v>
      </c>
    </row>
    <row r="19" spans="1:23">
      <c r="A19" t="s">
        <v>22</v>
      </c>
      <c r="B19" s="20" t="s">
        <v>134</v>
      </c>
      <c r="C19" s="19">
        <v>1.2453000000000001</v>
      </c>
      <c r="D19" s="19">
        <v>4.5822000000000003</v>
      </c>
      <c r="E19" s="19">
        <v>6.8483999999999998</v>
      </c>
      <c r="F19" s="19" t="s">
        <v>589</v>
      </c>
      <c r="G19" s="19" t="s">
        <v>589</v>
      </c>
      <c r="H19" s="19" t="s">
        <v>589</v>
      </c>
      <c r="I19" s="19">
        <v>0.1888</v>
      </c>
      <c r="J19" s="19">
        <v>1.8096000000000001</v>
      </c>
      <c r="K19" s="19">
        <v>1.8096000000000001</v>
      </c>
      <c r="L19" s="19" t="s">
        <v>589</v>
      </c>
      <c r="M19" s="19" t="s">
        <v>589</v>
      </c>
      <c r="N19" s="19" t="s">
        <v>589</v>
      </c>
      <c r="O19" s="19" t="s">
        <v>589</v>
      </c>
      <c r="P19" s="19" t="s">
        <v>589</v>
      </c>
      <c r="Q19" s="19" t="s">
        <v>589</v>
      </c>
      <c r="R19" s="19" t="s">
        <v>589</v>
      </c>
      <c r="S19" s="19" t="s">
        <v>589</v>
      </c>
      <c r="T19" s="19" t="s">
        <v>589</v>
      </c>
      <c r="U19" s="19" t="s">
        <v>589</v>
      </c>
      <c r="V19" s="19" t="s">
        <v>589</v>
      </c>
      <c r="W19" s="19" t="s">
        <v>589</v>
      </c>
    </row>
    <row r="20" spans="1:23">
      <c r="B20" s="20" t="s">
        <v>541</v>
      </c>
      <c r="C20" s="19">
        <v>5.8669000000000002</v>
      </c>
      <c r="D20" s="19">
        <v>9.5970999999999993</v>
      </c>
      <c r="E20" s="19">
        <v>15.1113</v>
      </c>
      <c r="F20" s="19">
        <v>0.9798</v>
      </c>
      <c r="G20" s="19">
        <v>0.9798</v>
      </c>
      <c r="H20" s="19">
        <v>0.9798</v>
      </c>
      <c r="I20" s="19">
        <v>1.8911</v>
      </c>
      <c r="J20" s="19">
        <v>5.4516</v>
      </c>
      <c r="K20" s="19">
        <v>7.9146000000000001</v>
      </c>
      <c r="L20" s="19" t="s">
        <v>589</v>
      </c>
      <c r="M20" s="19" t="s">
        <v>589</v>
      </c>
      <c r="N20" s="19" t="s">
        <v>589</v>
      </c>
      <c r="O20" s="19">
        <v>2.1476000000000002</v>
      </c>
      <c r="P20" s="19">
        <v>4.8234000000000004</v>
      </c>
      <c r="Q20" s="19">
        <v>6.2514000000000003</v>
      </c>
      <c r="R20" s="19">
        <v>6.8863000000000003</v>
      </c>
      <c r="S20" s="19">
        <v>12.383599999999999</v>
      </c>
      <c r="T20" s="19">
        <v>15.407999999999999</v>
      </c>
      <c r="U20" s="19">
        <v>7.7496</v>
      </c>
      <c r="V20" s="19">
        <v>20.337800000000001</v>
      </c>
      <c r="W20" s="19">
        <v>27.189800000000002</v>
      </c>
    </row>
    <row r="21" spans="1:23">
      <c r="A21" t="s">
        <v>22</v>
      </c>
      <c r="B21" s="20" t="s">
        <v>558</v>
      </c>
      <c r="C21" s="19">
        <v>7.7457000000000003</v>
      </c>
      <c r="D21" s="19">
        <v>11.648099999999999</v>
      </c>
      <c r="E21" s="19">
        <v>14.0358</v>
      </c>
      <c r="F21" s="19" t="s">
        <v>589</v>
      </c>
      <c r="G21" s="19" t="s">
        <v>589</v>
      </c>
      <c r="H21" s="19" t="s">
        <v>589</v>
      </c>
      <c r="I21" s="19">
        <v>1.381</v>
      </c>
      <c r="J21" s="19">
        <v>1.381</v>
      </c>
      <c r="K21" s="19">
        <v>1.8241000000000001</v>
      </c>
      <c r="L21" s="19">
        <v>-1.111</v>
      </c>
      <c r="M21" s="19">
        <v>-1.111</v>
      </c>
      <c r="N21" s="19">
        <v>-1.111</v>
      </c>
      <c r="O21" s="19">
        <v>-3.7911000000000001</v>
      </c>
      <c r="P21" s="19">
        <v>-18.007400000000001</v>
      </c>
      <c r="Q21" s="19">
        <v>-18.007400000000001</v>
      </c>
      <c r="R21" s="19" t="s">
        <v>589</v>
      </c>
      <c r="S21" s="19" t="s">
        <v>589</v>
      </c>
      <c r="T21" s="19" t="s">
        <v>589</v>
      </c>
      <c r="U21" s="19" t="s">
        <v>589</v>
      </c>
      <c r="V21" s="19" t="s">
        <v>589</v>
      </c>
      <c r="W21" s="19" t="s">
        <v>589</v>
      </c>
    </row>
    <row r="22" spans="1:23">
      <c r="A22" t="s">
        <v>22</v>
      </c>
      <c r="B22" s="28" t="s">
        <v>173</v>
      </c>
      <c r="C22" s="19"/>
      <c r="D22" s="19"/>
      <c r="E22" s="19"/>
      <c r="F22" s="19"/>
      <c r="G22" s="19"/>
      <c r="H22" s="19"/>
      <c r="I22" s="19"/>
      <c r="J22" s="19"/>
      <c r="K22" s="19"/>
      <c r="L22" s="19"/>
      <c r="M22" s="19"/>
      <c r="N22" s="19"/>
      <c r="O22" s="19"/>
      <c r="P22" s="19"/>
      <c r="Q22" s="19"/>
      <c r="R22" s="19"/>
      <c r="S22" s="19"/>
      <c r="T22" s="19"/>
      <c r="U22" s="19"/>
      <c r="V22" s="19"/>
      <c r="W22" s="19"/>
    </row>
    <row r="23" spans="1:23">
      <c r="B23" s="20" t="s">
        <v>135</v>
      </c>
      <c r="C23" s="19" t="s">
        <v>589</v>
      </c>
      <c r="D23" s="19" t="s">
        <v>589</v>
      </c>
      <c r="E23" s="19" t="s">
        <v>589</v>
      </c>
      <c r="F23" s="19">
        <v>-1E-4</v>
      </c>
      <c r="G23" s="19">
        <v>-1E-4</v>
      </c>
      <c r="H23" s="19">
        <v>-0.78410000000000002</v>
      </c>
      <c r="I23" s="19" t="s">
        <v>589</v>
      </c>
      <c r="J23" s="19" t="s">
        <v>589</v>
      </c>
      <c r="K23" s="19" t="s">
        <v>589</v>
      </c>
      <c r="L23" s="19" t="s">
        <v>589</v>
      </c>
      <c r="M23" s="19" t="s">
        <v>589</v>
      </c>
      <c r="N23" s="19" t="s">
        <v>589</v>
      </c>
      <c r="O23" s="19">
        <v>3.2323</v>
      </c>
      <c r="P23" s="19">
        <v>8.0576000000000008</v>
      </c>
      <c r="Q23" s="19">
        <v>11.6021</v>
      </c>
      <c r="R23" s="19" t="s">
        <v>589</v>
      </c>
      <c r="S23" s="19" t="s">
        <v>589</v>
      </c>
      <c r="T23" s="19" t="s">
        <v>589</v>
      </c>
      <c r="U23" s="19">
        <v>15.306100000000001</v>
      </c>
      <c r="V23" s="19">
        <v>30.039000000000001</v>
      </c>
      <c r="W23" s="19">
        <v>36.6252</v>
      </c>
    </row>
    <row r="24" spans="1:23">
      <c r="B24" s="20" t="s">
        <v>8</v>
      </c>
      <c r="C24" s="19" t="s">
        <v>589</v>
      </c>
      <c r="D24" s="19" t="s">
        <v>589</v>
      </c>
      <c r="E24" s="19" t="s">
        <v>589</v>
      </c>
      <c r="F24" s="19">
        <v>0.90629999999999999</v>
      </c>
      <c r="G24" s="19">
        <v>1.3097000000000001</v>
      </c>
      <c r="H24" s="19">
        <v>1.5128999999999999</v>
      </c>
      <c r="I24" s="19" t="s">
        <v>589</v>
      </c>
      <c r="J24" s="19" t="s">
        <v>589</v>
      </c>
      <c r="K24" s="19" t="s">
        <v>589</v>
      </c>
      <c r="L24" s="19" t="s">
        <v>589</v>
      </c>
      <c r="M24" s="19" t="s">
        <v>589</v>
      </c>
      <c r="N24" s="19" t="s">
        <v>589</v>
      </c>
      <c r="O24" s="19">
        <v>-12.3024</v>
      </c>
      <c r="P24" s="19">
        <v>-17.824100000000001</v>
      </c>
      <c r="Q24" s="19">
        <v>-35.8733</v>
      </c>
      <c r="R24" s="19">
        <v>-14.383100000000001</v>
      </c>
      <c r="S24" s="19">
        <v>-35.589100000000002</v>
      </c>
      <c r="T24" s="19">
        <v>-41.527700000000003</v>
      </c>
      <c r="U24" s="19">
        <v>19.591699999999999</v>
      </c>
      <c r="V24" s="19">
        <v>34.9163</v>
      </c>
      <c r="W24" s="19">
        <v>43.728000000000002</v>
      </c>
    </row>
    <row r="25" spans="1:23">
      <c r="A25" t="s">
        <v>6</v>
      </c>
      <c r="B25" s="20" t="s">
        <v>23</v>
      </c>
      <c r="C25" s="19">
        <v>7.8662999999999998</v>
      </c>
      <c r="D25" s="19">
        <v>15.013</v>
      </c>
      <c r="E25" s="19">
        <v>19.138999999999999</v>
      </c>
      <c r="F25" s="19">
        <v>0.99029999999999996</v>
      </c>
      <c r="G25" s="19">
        <v>2.4398</v>
      </c>
      <c r="H25" s="19">
        <v>3.5310000000000001</v>
      </c>
      <c r="I25" s="19">
        <v>1.1291</v>
      </c>
      <c r="J25" s="19">
        <v>1.8156000000000001</v>
      </c>
      <c r="K25" s="19">
        <v>2.4281999999999999</v>
      </c>
      <c r="L25" s="19">
        <v>-1.9040999999999999</v>
      </c>
      <c r="M25" s="19">
        <v>-2.9823</v>
      </c>
      <c r="N25" s="19">
        <v>-2.9823</v>
      </c>
      <c r="O25" s="19">
        <v>-9.5169999999999995</v>
      </c>
      <c r="P25" s="19">
        <v>-16.079000000000001</v>
      </c>
      <c r="Q25" s="19">
        <v>-16.079000000000001</v>
      </c>
      <c r="R25" s="19" t="s">
        <v>589</v>
      </c>
      <c r="S25" s="19" t="s">
        <v>589</v>
      </c>
      <c r="T25" s="19" t="s">
        <v>589</v>
      </c>
      <c r="U25" s="19" t="s">
        <v>589</v>
      </c>
      <c r="V25" s="19" t="s">
        <v>589</v>
      </c>
      <c r="W25" s="19" t="s">
        <v>589</v>
      </c>
    </row>
    <row r="26" spans="1:23">
      <c r="A26" t="s">
        <v>6</v>
      </c>
      <c r="B26" s="20" t="s">
        <v>136</v>
      </c>
      <c r="C26" s="19">
        <v>8.0446000000000009</v>
      </c>
      <c r="D26" s="19">
        <v>16.860299999999999</v>
      </c>
      <c r="E26" s="19">
        <v>22.295100000000001</v>
      </c>
      <c r="F26" s="19">
        <v>1.5989</v>
      </c>
      <c r="G26" s="19">
        <v>3.2606000000000002</v>
      </c>
      <c r="H26" s="19">
        <v>4.6466000000000003</v>
      </c>
      <c r="I26" s="19">
        <v>2.8037999999999998</v>
      </c>
      <c r="J26" s="19">
        <v>6.1515000000000004</v>
      </c>
      <c r="K26" s="19">
        <v>6.1515000000000004</v>
      </c>
      <c r="L26" s="19" t="s">
        <v>589</v>
      </c>
      <c r="M26" s="19" t="s">
        <v>589</v>
      </c>
      <c r="N26" s="19" t="s">
        <v>589</v>
      </c>
      <c r="O26" s="19">
        <v>13.7925</v>
      </c>
      <c r="P26" s="19">
        <v>24.2516</v>
      </c>
      <c r="Q26" s="19">
        <v>39.303699999999999</v>
      </c>
      <c r="R26" s="19">
        <v>22.857399999999998</v>
      </c>
      <c r="S26" s="19">
        <v>30.047799999999999</v>
      </c>
      <c r="T26" s="19">
        <v>34.709499999999998</v>
      </c>
      <c r="U26" s="19">
        <v>15.2803</v>
      </c>
      <c r="V26" s="19">
        <v>26.898800000000001</v>
      </c>
      <c r="W26" s="19">
        <v>37.1599</v>
      </c>
    </row>
    <row r="27" spans="1:23">
      <c r="A27" t="s">
        <v>6</v>
      </c>
      <c r="B27" s="20" t="s">
        <v>559</v>
      </c>
      <c r="C27" s="19">
        <v>5.202</v>
      </c>
      <c r="D27" s="19">
        <v>11.2616</v>
      </c>
      <c r="E27" s="19">
        <v>15.4976</v>
      </c>
      <c r="F27" s="19">
        <v>1.4381999999999999</v>
      </c>
      <c r="G27" s="19">
        <v>1.7979000000000001</v>
      </c>
      <c r="H27" s="19">
        <v>1.7979000000000001</v>
      </c>
      <c r="I27" s="19">
        <v>1.5127999999999999</v>
      </c>
      <c r="J27" s="19">
        <v>2.3471000000000002</v>
      </c>
      <c r="K27" s="19">
        <v>2.3471000000000002</v>
      </c>
      <c r="L27" s="19" t="s">
        <v>589</v>
      </c>
      <c r="M27" s="19" t="s">
        <v>589</v>
      </c>
      <c r="N27" s="19" t="s">
        <v>589</v>
      </c>
      <c r="O27" s="19">
        <v>-4.1885000000000003</v>
      </c>
      <c r="P27" s="19">
        <v>-12.8154</v>
      </c>
      <c r="Q27" s="19">
        <v>-14.335599999999999</v>
      </c>
      <c r="R27" s="19">
        <v>22.770600000000002</v>
      </c>
      <c r="S27" s="19">
        <v>36.464100000000002</v>
      </c>
      <c r="T27" s="19">
        <v>45.097099999999998</v>
      </c>
      <c r="U27" s="19">
        <v>11.230399999999999</v>
      </c>
      <c r="V27" s="19">
        <v>19.575800000000001</v>
      </c>
      <c r="W27" s="19">
        <v>32.301600000000001</v>
      </c>
    </row>
    <row r="28" spans="1:23">
      <c r="A28" t="s">
        <v>6</v>
      </c>
      <c r="B28" s="20" t="s">
        <v>46</v>
      </c>
      <c r="C28" s="19">
        <v>7.8029000000000002</v>
      </c>
      <c r="D28" s="19">
        <v>13.2333</v>
      </c>
      <c r="E28" s="19">
        <v>15.8431</v>
      </c>
      <c r="F28" s="19">
        <v>1.5690999999999999</v>
      </c>
      <c r="G28" s="19">
        <v>2.2572000000000001</v>
      </c>
      <c r="H28" s="19">
        <v>2.3603000000000001</v>
      </c>
      <c r="I28" s="19">
        <v>-5.2775999999999996</v>
      </c>
      <c r="J28" s="19">
        <v>-7.6734</v>
      </c>
      <c r="K28" s="19">
        <v>-32.035299999999999</v>
      </c>
      <c r="L28" s="19" t="s">
        <v>589</v>
      </c>
      <c r="M28" s="19" t="s">
        <v>589</v>
      </c>
      <c r="N28" s="19" t="s">
        <v>589</v>
      </c>
      <c r="O28" s="19">
        <v>7.5896999999999997</v>
      </c>
      <c r="P28" s="19">
        <v>15.4361</v>
      </c>
      <c r="Q28" s="19">
        <v>20.4604</v>
      </c>
      <c r="R28" s="19">
        <v>-23.613</v>
      </c>
      <c r="S28" s="19">
        <v>-30.742899999999999</v>
      </c>
      <c r="T28" s="19">
        <v>-33.528799999999997</v>
      </c>
      <c r="U28" s="19">
        <v>15.9406</v>
      </c>
      <c r="V28" s="19">
        <v>28.6997</v>
      </c>
      <c r="W28" s="19">
        <v>36.160200000000003</v>
      </c>
    </row>
    <row r="29" spans="1:23">
      <c r="A29" t="s">
        <v>6</v>
      </c>
      <c r="B29" s="5" t="s">
        <v>174</v>
      </c>
      <c r="C29" s="19"/>
      <c r="D29" s="19"/>
      <c r="E29" s="19"/>
      <c r="F29" s="19"/>
      <c r="G29" s="19"/>
      <c r="H29" s="19"/>
      <c r="I29" s="19"/>
      <c r="J29" s="19"/>
      <c r="K29" s="19"/>
      <c r="L29" s="19"/>
      <c r="M29" s="19"/>
      <c r="N29" s="19"/>
      <c r="O29" s="19"/>
      <c r="P29" s="19"/>
      <c r="Q29" s="19"/>
      <c r="R29" s="19"/>
      <c r="S29" s="19"/>
      <c r="T29" s="19"/>
      <c r="U29" s="19"/>
      <c r="V29" s="19"/>
      <c r="W29" s="19"/>
    </row>
    <row r="30" spans="1:23">
      <c r="A30" t="s">
        <v>9</v>
      </c>
      <c r="B30" s="20" t="s">
        <v>29</v>
      </c>
      <c r="C30" s="19">
        <v>15.302199999999999</v>
      </c>
      <c r="D30" s="19">
        <v>24.3901</v>
      </c>
      <c r="E30" s="19">
        <v>26.924099999999999</v>
      </c>
      <c r="F30" s="19">
        <v>3.1739000000000002</v>
      </c>
      <c r="G30" s="19">
        <v>5.5648999999999997</v>
      </c>
      <c r="H30" s="19">
        <v>6.1173000000000002</v>
      </c>
      <c r="I30" s="19" t="s">
        <v>589</v>
      </c>
      <c r="J30" s="19" t="s">
        <v>589</v>
      </c>
      <c r="K30" s="19" t="s">
        <v>589</v>
      </c>
      <c r="L30" s="19" t="s">
        <v>589</v>
      </c>
      <c r="M30" s="19" t="s">
        <v>589</v>
      </c>
      <c r="N30" s="19" t="s">
        <v>589</v>
      </c>
      <c r="O30" s="19">
        <v>14.603</v>
      </c>
      <c r="P30" s="19">
        <v>26.961500000000001</v>
      </c>
      <c r="Q30" s="19">
        <v>41.192500000000003</v>
      </c>
      <c r="R30" s="19">
        <v>24.119599999999998</v>
      </c>
      <c r="S30" s="19">
        <v>39.322299999999998</v>
      </c>
      <c r="T30" s="19">
        <v>48.0685</v>
      </c>
      <c r="U30" s="19">
        <v>-24.755099999999999</v>
      </c>
      <c r="V30" s="19">
        <v>-40.057200000000002</v>
      </c>
      <c r="W30" s="19">
        <v>-40.057200000000002</v>
      </c>
    </row>
    <row r="31" spans="1:23">
      <c r="A31" t="s">
        <v>9</v>
      </c>
      <c r="B31" s="20" t="s">
        <v>179</v>
      </c>
      <c r="C31" s="19">
        <v>-12.893599999999999</v>
      </c>
      <c r="D31" s="19">
        <v>-18.558900000000001</v>
      </c>
      <c r="E31" s="19">
        <v>-20.484400000000001</v>
      </c>
      <c r="F31" s="19">
        <v>0.33339999999999997</v>
      </c>
      <c r="G31" s="19">
        <v>1.8898999999999999</v>
      </c>
      <c r="H31" s="19">
        <v>3.4169</v>
      </c>
      <c r="I31" s="19" t="s">
        <v>589</v>
      </c>
      <c r="J31" s="19" t="s">
        <v>589</v>
      </c>
      <c r="K31" s="19" t="s">
        <v>589</v>
      </c>
      <c r="L31" s="19" t="s">
        <v>589</v>
      </c>
      <c r="M31" s="19" t="s">
        <v>589</v>
      </c>
      <c r="N31" s="19" t="s">
        <v>589</v>
      </c>
      <c r="O31" s="19">
        <v>12.776999999999999</v>
      </c>
      <c r="P31" s="19">
        <v>22.950399999999998</v>
      </c>
      <c r="Q31" s="19">
        <v>29.095800000000001</v>
      </c>
      <c r="R31" s="19" t="s">
        <v>589</v>
      </c>
      <c r="S31" s="19" t="s">
        <v>589</v>
      </c>
      <c r="T31" s="19" t="s">
        <v>589</v>
      </c>
      <c r="U31" s="19">
        <v>-7.0460000000000003</v>
      </c>
      <c r="V31" s="19">
        <v>-23.233699999999999</v>
      </c>
      <c r="W31" s="19">
        <v>-34.941499999999998</v>
      </c>
    </row>
    <row r="32" spans="1:23">
      <c r="A32" t="s">
        <v>9</v>
      </c>
      <c r="B32" s="20" t="s">
        <v>33</v>
      </c>
      <c r="C32" s="19">
        <v>7.1768999999999998</v>
      </c>
      <c r="D32" s="19">
        <v>15.1959</v>
      </c>
      <c r="E32" s="19">
        <v>19.815200000000001</v>
      </c>
      <c r="F32" s="19">
        <v>1.3077000000000001</v>
      </c>
      <c r="G32" s="19">
        <v>2.5571000000000002</v>
      </c>
      <c r="H32" s="19">
        <v>4.0284000000000004</v>
      </c>
      <c r="I32" s="19" t="s">
        <v>589</v>
      </c>
      <c r="J32" s="19" t="s">
        <v>589</v>
      </c>
      <c r="K32" s="19" t="s">
        <v>589</v>
      </c>
      <c r="L32" s="19" t="s">
        <v>589</v>
      </c>
      <c r="M32" s="19" t="s">
        <v>589</v>
      </c>
      <c r="N32" s="19" t="s">
        <v>589</v>
      </c>
      <c r="O32" s="19">
        <v>6.5327999999999999</v>
      </c>
      <c r="P32" s="19">
        <v>13.2142</v>
      </c>
      <c r="Q32" s="19">
        <v>20.4024</v>
      </c>
      <c r="R32" s="19">
        <v>-13.205</v>
      </c>
      <c r="S32" s="19">
        <v>-24.217500000000001</v>
      </c>
      <c r="T32" s="19">
        <v>-32.1096</v>
      </c>
      <c r="U32" s="19">
        <v>14.753</v>
      </c>
      <c r="V32" s="19">
        <v>29.729500000000002</v>
      </c>
      <c r="W32" s="19">
        <v>39.7378</v>
      </c>
    </row>
    <row r="33" spans="1:23">
      <c r="A33" t="s">
        <v>9</v>
      </c>
      <c r="B33" s="20" t="s">
        <v>43</v>
      </c>
      <c r="C33" s="19">
        <v>-6.2</v>
      </c>
      <c r="D33" s="19">
        <v>-9.7667999999999999</v>
      </c>
      <c r="E33" s="19">
        <v>-13.2103</v>
      </c>
      <c r="F33" s="19">
        <v>0.39960000000000001</v>
      </c>
      <c r="G33" s="19">
        <v>1.3028999999999999</v>
      </c>
      <c r="H33" s="19">
        <v>1.7430000000000001</v>
      </c>
      <c r="I33" s="19">
        <v>-1E-4</v>
      </c>
      <c r="J33" s="19">
        <v>-0.41789999999999999</v>
      </c>
      <c r="K33" s="19">
        <v>-5.6002000000000001</v>
      </c>
      <c r="L33" s="19" t="s">
        <v>589</v>
      </c>
      <c r="M33" s="19" t="s">
        <v>589</v>
      </c>
      <c r="N33" s="19" t="s">
        <v>589</v>
      </c>
      <c r="O33" s="19">
        <v>6.0407000000000002</v>
      </c>
      <c r="P33" s="19">
        <v>12.4795</v>
      </c>
      <c r="Q33" s="19">
        <v>13.055199999999999</v>
      </c>
      <c r="R33" s="19" t="s">
        <v>589</v>
      </c>
      <c r="S33" s="19" t="s">
        <v>589</v>
      </c>
      <c r="T33" s="19" t="s">
        <v>589</v>
      </c>
      <c r="U33" s="19">
        <v>-7.0919999999999996</v>
      </c>
      <c r="V33" s="19">
        <v>-15.163</v>
      </c>
      <c r="W33" s="19">
        <v>-24.1996</v>
      </c>
    </row>
    <row r="34" spans="1:23">
      <c r="A34" t="s">
        <v>19</v>
      </c>
      <c r="B34" s="20" t="s">
        <v>48</v>
      </c>
      <c r="C34" s="19">
        <v>2.6004</v>
      </c>
      <c r="D34" s="19">
        <v>4.1665000000000001</v>
      </c>
      <c r="E34" s="19">
        <v>4.9298999999999999</v>
      </c>
      <c r="F34" s="19">
        <v>0.53879999999999995</v>
      </c>
      <c r="G34" s="19">
        <v>1.0561</v>
      </c>
      <c r="H34" s="19">
        <v>1.0561</v>
      </c>
      <c r="I34" s="19" t="s">
        <v>589</v>
      </c>
      <c r="J34" s="19" t="s">
        <v>589</v>
      </c>
      <c r="K34" s="19" t="s">
        <v>589</v>
      </c>
      <c r="L34" s="19" t="s">
        <v>589</v>
      </c>
      <c r="M34" s="19" t="s">
        <v>589</v>
      </c>
      <c r="N34" s="19" t="s">
        <v>589</v>
      </c>
      <c r="O34" s="19">
        <v>3.3195000000000001</v>
      </c>
      <c r="P34" s="19">
        <v>5.2122000000000002</v>
      </c>
      <c r="Q34" s="19">
        <v>8.0928000000000004</v>
      </c>
      <c r="R34" s="19">
        <v>9.2578999999999994</v>
      </c>
      <c r="S34" s="19">
        <v>14.714399999999999</v>
      </c>
      <c r="T34" s="19">
        <v>19.035299999999999</v>
      </c>
      <c r="U34" s="19">
        <v>9.3149999999999995</v>
      </c>
      <c r="V34" s="19">
        <v>15.569699999999999</v>
      </c>
      <c r="W34" s="19">
        <v>23.940799999999999</v>
      </c>
    </row>
    <row r="35" spans="1:23">
      <c r="A35" t="s">
        <v>19</v>
      </c>
      <c r="B35" s="5" t="s">
        <v>175</v>
      </c>
      <c r="C35" s="19"/>
      <c r="D35" s="19"/>
      <c r="E35" s="19"/>
      <c r="F35" s="19"/>
      <c r="G35" s="19"/>
      <c r="H35" s="19"/>
      <c r="I35" s="19"/>
      <c r="J35" s="19"/>
      <c r="K35" s="19"/>
      <c r="L35" s="19"/>
      <c r="M35" s="19"/>
      <c r="N35" s="19"/>
      <c r="O35" s="19"/>
      <c r="P35" s="19"/>
      <c r="Q35" s="19"/>
      <c r="R35" s="19"/>
      <c r="S35" s="19"/>
      <c r="T35" s="19"/>
      <c r="U35" s="19"/>
      <c r="V35" s="19"/>
      <c r="W35" s="19"/>
    </row>
    <row r="36" spans="1:23">
      <c r="A36" t="s">
        <v>19</v>
      </c>
      <c r="B36" s="20" t="s">
        <v>10</v>
      </c>
      <c r="C36" s="19">
        <v>5.5</v>
      </c>
      <c r="D36" s="19">
        <v>10.4398</v>
      </c>
      <c r="E36" s="19">
        <v>15.709</v>
      </c>
      <c r="F36" s="19">
        <v>-1.7591000000000001</v>
      </c>
      <c r="G36" s="19">
        <v>-1.7591000000000001</v>
      </c>
      <c r="H36" s="19">
        <v>-1.7591000000000001</v>
      </c>
      <c r="I36" s="19">
        <v>1.4538</v>
      </c>
      <c r="J36" s="19">
        <v>3.1419999999999999</v>
      </c>
      <c r="K36" s="19">
        <v>4.1835000000000004</v>
      </c>
      <c r="L36" s="19">
        <v>-1.1516</v>
      </c>
      <c r="M36" s="19">
        <v>-1.1516</v>
      </c>
      <c r="N36" s="19">
        <v>-1.1516</v>
      </c>
      <c r="O36" s="19">
        <v>10.149100000000001</v>
      </c>
      <c r="P36" s="19">
        <v>17.8371</v>
      </c>
      <c r="Q36" s="19">
        <v>22.228999999999999</v>
      </c>
      <c r="R36" s="19">
        <v>5.8041999999999998</v>
      </c>
      <c r="S36" s="19">
        <v>15.4366</v>
      </c>
      <c r="T36" s="19">
        <v>21.100999999999999</v>
      </c>
      <c r="U36" s="19">
        <v>9.1814999999999998</v>
      </c>
      <c r="V36" s="19">
        <v>19.949300000000001</v>
      </c>
      <c r="W36" s="19">
        <v>25.686399999999999</v>
      </c>
    </row>
    <row r="37" spans="1:23">
      <c r="A37" t="s">
        <v>19</v>
      </c>
      <c r="B37" s="20" t="s">
        <v>560</v>
      </c>
      <c r="C37" s="19">
        <v>3.5531999999999999</v>
      </c>
      <c r="D37" s="19">
        <v>5.9124999999999996</v>
      </c>
      <c r="E37" s="19">
        <v>8.3713999999999995</v>
      </c>
      <c r="F37" s="19">
        <v>1.0496000000000001</v>
      </c>
      <c r="G37" s="19">
        <v>1.7433000000000001</v>
      </c>
      <c r="H37" s="19">
        <v>1.9132</v>
      </c>
      <c r="I37" s="19">
        <v>-6.0810000000000004</v>
      </c>
      <c r="J37" s="19">
        <v>-10.841799999999999</v>
      </c>
      <c r="K37" s="19">
        <v>-10.841799999999999</v>
      </c>
      <c r="L37" s="19" t="s">
        <v>589</v>
      </c>
      <c r="M37" s="19" t="s">
        <v>589</v>
      </c>
      <c r="N37" s="19" t="s">
        <v>589</v>
      </c>
      <c r="O37" s="19">
        <v>4.6003999999999996</v>
      </c>
      <c r="P37" s="19">
        <v>7.6723999999999997</v>
      </c>
      <c r="Q37" s="19">
        <v>9.7172999999999998</v>
      </c>
      <c r="R37" s="19">
        <v>8.8642000000000003</v>
      </c>
      <c r="S37" s="19">
        <v>18.381799999999998</v>
      </c>
      <c r="T37" s="19">
        <v>24.873200000000001</v>
      </c>
      <c r="U37" s="19">
        <v>8.3919999999999995</v>
      </c>
      <c r="V37" s="19">
        <v>14.846399999999999</v>
      </c>
      <c r="W37" s="19">
        <v>22.415900000000001</v>
      </c>
    </row>
    <row r="38" spans="1:23">
      <c r="A38" t="s">
        <v>12</v>
      </c>
      <c r="B38" s="20" t="s">
        <v>32</v>
      </c>
      <c r="C38" s="19">
        <v>3.5594999999999999</v>
      </c>
      <c r="D38" s="19">
        <v>7.2145999999999999</v>
      </c>
      <c r="E38" s="19">
        <v>10.744300000000001</v>
      </c>
      <c r="F38" s="19" t="s">
        <v>589</v>
      </c>
      <c r="G38" s="19" t="s">
        <v>589</v>
      </c>
      <c r="H38" s="19" t="s">
        <v>589</v>
      </c>
      <c r="I38" s="19">
        <v>-0.33839999999999998</v>
      </c>
      <c r="J38" s="19">
        <v>-0.33839999999999998</v>
      </c>
      <c r="K38" s="19">
        <v>-0.33839999999999998</v>
      </c>
      <c r="L38" s="19" t="s">
        <v>589</v>
      </c>
      <c r="M38" s="19" t="s">
        <v>589</v>
      </c>
      <c r="N38" s="19" t="s">
        <v>589</v>
      </c>
      <c r="O38" s="19">
        <v>5.3784000000000001</v>
      </c>
      <c r="P38" s="19">
        <v>10.8513</v>
      </c>
      <c r="Q38" s="19">
        <v>15.2568</v>
      </c>
      <c r="R38" s="19">
        <v>-3.8517000000000001</v>
      </c>
      <c r="S38" s="19">
        <v>-9.5090000000000003</v>
      </c>
      <c r="T38" s="19">
        <v>-11.2112</v>
      </c>
      <c r="U38" s="19">
        <v>7.26</v>
      </c>
      <c r="V38" s="19">
        <v>14.900700000000001</v>
      </c>
      <c r="W38" s="19">
        <v>19.417400000000001</v>
      </c>
    </row>
    <row r="39" spans="1:23">
      <c r="B39" s="20" t="s">
        <v>37</v>
      </c>
      <c r="C39" s="19">
        <v>6.0008999999999997</v>
      </c>
      <c r="D39" s="19">
        <v>10.944699999999999</v>
      </c>
      <c r="E39" s="19">
        <v>16.4453</v>
      </c>
      <c r="F39" s="19" t="s">
        <v>589</v>
      </c>
      <c r="G39" s="19" t="s">
        <v>589</v>
      </c>
      <c r="H39" s="19" t="s">
        <v>589</v>
      </c>
      <c r="I39" s="19">
        <v>0.84319999999999995</v>
      </c>
      <c r="J39" s="19">
        <v>1.5580000000000001</v>
      </c>
      <c r="K39" s="19">
        <v>1.9891000000000001</v>
      </c>
      <c r="L39" s="19" t="s">
        <v>589</v>
      </c>
      <c r="M39" s="19" t="s">
        <v>589</v>
      </c>
      <c r="N39" s="19" t="s">
        <v>589</v>
      </c>
      <c r="O39" s="19">
        <v>7.2003000000000004</v>
      </c>
      <c r="P39" s="19">
        <v>14.7819</v>
      </c>
      <c r="Q39" s="19">
        <v>19.770600000000002</v>
      </c>
      <c r="R39" s="19" t="s">
        <v>589</v>
      </c>
      <c r="S39" s="19" t="s">
        <v>589</v>
      </c>
      <c r="T39" s="19" t="s">
        <v>589</v>
      </c>
      <c r="U39" s="19">
        <v>10.7201</v>
      </c>
      <c r="V39" s="19">
        <v>16.717300000000002</v>
      </c>
      <c r="W39" s="19">
        <v>25.031300000000002</v>
      </c>
    </row>
    <row r="40" spans="1:23">
      <c r="A40" t="s">
        <v>12</v>
      </c>
      <c r="B40" s="20" t="s">
        <v>585</v>
      </c>
      <c r="C40" s="19">
        <v>10.019299999999999</v>
      </c>
      <c r="D40" s="19">
        <v>14.683199999999999</v>
      </c>
      <c r="E40" s="19">
        <v>24.283200000000001</v>
      </c>
      <c r="F40" s="19">
        <v>1.6482000000000001</v>
      </c>
      <c r="G40" s="19">
        <v>2.2376999999999998</v>
      </c>
      <c r="H40" s="19">
        <v>5.2499000000000002</v>
      </c>
      <c r="I40" s="19">
        <v>2.7313000000000001</v>
      </c>
      <c r="J40" s="19">
        <v>7.2492000000000001</v>
      </c>
      <c r="K40" s="19">
        <v>11.2948</v>
      </c>
      <c r="L40" s="19" t="s">
        <v>589</v>
      </c>
      <c r="M40" s="19" t="s">
        <v>589</v>
      </c>
      <c r="N40" s="19" t="s">
        <v>589</v>
      </c>
      <c r="O40" s="19">
        <v>8.9476999999999993</v>
      </c>
      <c r="P40" s="19">
        <v>16.371300000000002</v>
      </c>
      <c r="Q40" s="19">
        <v>22.557300000000001</v>
      </c>
      <c r="R40" s="19" t="s">
        <v>589</v>
      </c>
      <c r="S40" s="19" t="s">
        <v>589</v>
      </c>
      <c r="T40" s="19" t="s">
        <v>589</v>
      </c>
      <c r="U40" s="19">
        <v>10.0975</v>
      </c>
      <c r="V40" s="19">
        <v>16.976400000000002</v>
      </c>
      <c r="W40" s="19">
        <v>24.587399999999999</v>
      </c>
    </row>
    <row r="41" spans="1:23">
      <c r="A41" t="s">
        <v>12</v>
      </c>
      <c r="B41" s="5" t="s">
        <v>176</v>
      </c>
      <c r="C41" s="19"/>
      <c r="D41" s="19"/>
      <c r="E41" s="19"/>
      <c r="F41" s="19"/>
      <c r="G41" s="19"/>
      <c r="H41" s="19"/>
      <c r="I41" s="19"/>
      <c r="J41" s="19"/>
      <c r="K41" s="19"/>
      <c r="L41" s="19"/>
      <c r="M41" s="19"/>
      <c r="N41" s="19"/>
      <c r="O41" s="19"/>
      <c r="P41" s="19"/>
      <c r="Q41" s="19"/>
      <c r="R41" s="19"/>
      <c r="S41" s="19"/>
      <c r="T41" s="19"/>
      <c r="U41" s="19"/>
      <c r="V41" s="19"/>
      <c r="W41" s="19"/>
    </row>
    <row r="42" spans="1:23">
      <c r="A42" t="s">
        <v>12</v>
      </c>
      <c r="B42" s="20" t="s">
        <v>18</v>
      </c>
      <c r="C42" s="19">
        <v>2.5788000000000002</v>
      </c>
      <c r="D42" s="19">
        <v>4.0922000000000001</v>
      </c>
      <c r="E42" s="19">
        <v>6.6875999999999998</v>
      </c>
      <c r="F42" s="19">
        <v>0.3498</v>
      </c>
      <c r="G42" s="19">
        <v>0.3498</v>
      </c>
      <c r="H42" s="19">
        <v>0.3498</v>
      </c>
      <c r="I42" s="19">
        <v>1.7901</v>
      </c>
      <c r="J42" s="19">
        <v>3.1547000000000001</v>
      </c>
      <c r="K42" s="19">
        <v>4.9336000000000002</v>
      </c>
      <c r="L42" s="19" t="s">
        <v>589</v>
      </c>
      <c r="M42" s="19" t="s">
        <v>589</v>
      </c>
      <c r="N42" s="19" t="s">
        <v>589</v>
      </c>
      <c r="O42" s="19">
        <v>4.1662999999999997</v>
      </c>
      <c r="P42" s="19">
        <v>14.7437</v>
      </c>
      <c r="Q42" s="19">
        <v>15.952199999999999</v>
      </c>
      <c r="R42" s="19">
        <v>3.8626999999999998</v>
      </c>
      <c r="S42" s="19">
        <v>10.604900000000001</v>
      </c>
      <c r="T42" s="19">
        <v>19.873200000000001</v>
      </c>
      <c r="U42" s="19">
        <v>8.1298999999999992</v>
      </c>
      <c r="V42" s="19">
        <v>17.021100000000001</v>
      </c>
      <c r="W42" s="19">
        <v>23.1768</v>
      </c>
    </row>
    <row r="43" spans="1:23">
      <c r="A43" t="s">
        <v>12</v>
      </c>
      <c r="B43" s="20" t="s">
        <v>27</v>
      </c>
      <c r="C43" s="19">
        <v>4.1920000000000002</v>
      </c>
      <c r="D43" s="19">
        <v>7.1375999999999999</v>
      </c>
      <c r="E43" s="19">
        <v>9.9207999999999998</v>
      </c>
      <c r="F43" s="19">
        <v>0.1961</v>
      </c>
      <c r="G43" s="19">
        <v>0.68220000000000003</v>
      </c>
      <c r="H43" s="19">
        <v>1.6552</v>
      </c>
      <c r="I43" s="19">
        <v>0.4889</v>
      </c>
      <c r="J43" s="19">
        <v>1.3635999999999999</v>
      </c>
      <c r="K43" s="19">
        <v>2.7206000000000001</v>
      </c>
      <c r="L43" s="19">
        <v>0.22020000000000001</v>
      </c>
      <c r="M43" s="19">
        <v>0.90210000000000001</v>
      </c>
      <c r="N43" s="19">
        <v>1.1295999999999999</v>
      </c>
      <c r="O43" s="19">
        <v>2.3464999999999998</v>
      </c>
      <c r="P43" s="19">
        <v>4.2084000000000001</v>
      </c>
      <c r="Q43" s="19">
        <v>9.9100999999999999</v>
      </c>
      <c r="R43" s="19">
        <v>4.9470000000000001</v>
      </c>
      <c r="S43" s="19">
        <v>13.3477</v>
      </c>
      <c r="T43" s="19">
        <v>23.2988</v>
      </c>
      <c r="U43" s="19">
        <v>6.0233999999999996</v>
      </c>
      <c r="V43" s="19">
        <v>14.019600000000001</v>
      </c>
      <c r="W43" s="19">
        <v>21.7576</v>
      </c>
    </row>
    <row r="44" spans="1:23">
      <c r="A44" t="s">
        <v>12</v>
      </c>
      <c r="B44" s="20" t="s">
        <v>40</v>
      </c>
      <c r="C44" s="19">
        <v>4.8177000000000003</v>
      </c>
      <c r="D44" s="19">
        <v>9.0106000000000002</v>
      </c>
      <c r="E44" s="19">
        <v>12.000400000000001</v>
      </c>
      <c r="F44" s="19">
        <v>0.60670000000000002</v>
      </c>
      <c r="G44" s="19">
        <v>0.60670000000000002</v>
      </c>
      <c r="H44" s="19">
        <v>0.60670000000000002</v>
      </c>
      <c r="I44" s="19">
        <v>1.8732</v>
      </c>
      <c r="J44" s="19">
        <v>4.2328000000000001</v>
      </c>
      <c r="K44" s="19">
        <v>5.4363999999999999</v>
      </c>
      <c r="L44" s="19" t="s">
        <v>589</v>
      </c>
      <c r="M44" s="19" t="s">
        <v>589</v>
      </c>
      <c r="N44" s="19" t="s">
        <v>589</v>
      </c>
      <c r="O44" s="19">
        <v>10.8796</v>
      </c>
      <c r="P44" s="19">
        <v>17.3431</v>
      </c>
      <c r="Q44" s="19">
        <v>27.412099999999999</v>
      </c>
      <c r="R44" s="19">
        <v>14.123100000000001</v>
      </c>
      <c r="S44" s="19">
        <v>28.346299999999999</v>
      </c>
      <c r="T44" s="19">
        <v>34.569899999999997</v>
      </c>
      <c r="U44" s="19">
        <v>20.351700000000001</v>
      </c>
      <c r="V44" s="19">
        <v>38.677100000000003</v>
      </c>
      <c r="W44" s="19">
        <v>47.501899999999999</v>
      </c>
    </row>
    <row r="45" spans="1:23">
      <c r="A45" t="s">
        <v>12</v>
      </c>
      <c r="B45" s="20" t="s">
        <v>606</v>
      </c>
      <c r="C45" s="54">
        <v>7.1215999999999999</v>
      </c>
      <c r="D45" s="54">
        <v>12.425800000000001</v>
      </c>
      <c r="E45" s="19">
        <v>16.5062</v>
      </c>
      <c r="F45" s="19">
        <v>2.1402000000000001</v>
      </c>
      <c r="G45" s="19">
        <v>4.0532000000000004</v>
      </c>
      <c r="H45" s="19">
        <v>5.1997999999999998</v>
      </c>
      <c r="I45" s="19" t="s">
        <v>589</v>
      </c>
      <c r="J45" s="19" t="s">
        <v>589</v>
      </c>
      <c r="K45" s="19" t="s">
        <v>589</v>
      </c>
      <c r="L45" s="19" t="s">
        <v>589</v>
      </c>
      <c r="M45" s="19" t="s">
        <v>589</v>
      </c>
      <c r="N45" s="19" t="s">
        <v>589</v>
      </c>
      <c r="O45" s="19">
        <v>9.7891999999999992</v>
      </c>
      <c r="P45" s="19">
        <v>17.0501</v>
      </c>
      <c r="Q45" s="19">
        <v>19.575500000000002</v>
      </c>
      <c r="R45" s="19">
        <v>16.513999999999999</v>
      </c>
      <c r="S45" s="19">
        <v>27.902000000000001</v>
      </c>
      <c r="T45" s="19">
        <v>39.869399999999999</v>
      </c>
      <c r="U45" s="19">
        <v>15.0032</v>
      </c>
      <c r="V45" s="19">
        <v>28.300799999999999</v>
      </c>
      <c r="W45" s="19">
        <v>38.065800000000003</v>
      </c>
    </row>
    <row r="46" spans="1:23">
      <c r="B46" s="5" t="s">
        <v>12</v>
      </c>
      <c r="C46" s="54"/>
      <c r="D46" s="54"/>
      <c r="E46" s="19"/>
      <c r="F46" s="19"/>
      <c r="G46" s="19"/>
      <c r="H46" s="19"/>
      <c r="I46" s="19"/>
      <c r="J46" s="19"/>
      <c r="K46" s="19"/>
      <c r="L46" s="19"/>
      <c r="M46" s="19"/>
      <c r="N46" s="19"/>
      <c r="O46" s="19"/>
      <c r="P46" s="19"/>
      <c r="Q46" s="19"/>
      <c r="R46" s="19"/>
      <c r="S46" s="19"/>
      <c r="T46" s="19"/>
      <c r="U46" s="19"/>
      <c r="V46" s="19"/>
      <c r="W46" s="19"/>
    </row>
    <row r="47" spans="1:23">
      <c r="B47" s="20" t="s">
        <v>11</v>
      </c>
      <c r="C47" s="54">
        <v>7.4055999999999997</v>
      </c>
      <c r="D47" s="54">
        <v>15.7903</v>
      </c>
      <c r="E47" s="19">
        <v>21.915400000000002</v>
      </c>
      <c r="F47" s="19">
        <v>1.7084999999999999</v>
      </c>
      <c r="G47" s="19">
        <v>1.8694999999999999</v>
      </c>
      <c r="H47" s="19">
        <v>1.8694999999999999</v>
      </c>
      <c r="I47" s="19">
        <v>-8.3051999999999992</v>
      </c>
      <c r="J47" s="19">
        <v>-14.9971</v>
      </c>
      <c r="K47" s="19">
        <v>-14.9971</v>
      </c>
      <c r="L47" s="19" t="s">
        <v>589</v>
      </c>
      <c r="M47" s="19" t="s">
        <v>589</v>
      </c>
      <c r="N47" s="19" t="s">
        <v>589</v>
      </c>
      <c r="O47" s="19">
        <v>-9.5200999999999993</v>
      </c>
      <c r="P47" s="19">
        <v>-9.5200999999999993</v>
      </c>
      <c r="Q47" s="19">
        <v>-15.893700000000001</v>
      </c>
      <c r="R47" s="19">
        <v>22.164100000000001</v>
      </c>
      <c r="S47" s="19">
        <v>41.305300000000003</v>
      </c>
      <c r="T47" s="19">
        <v>48.336300000000001</v>
      </c>
      <c r="U47" s="19">
        <v>21.230699999999999</v>
      </c>
      <c r="V47" s="19">
        <v>39.647300000000001</v>
      </c>
      <c r="W47" s="19">
        <v>50.446100000000001</v>
      </c>
    </row>
    <row r="48" spans="1:23">
      <c r="B48" s="20" t="s">
        <v>13</v>
      </c>
      <c r="C48" s="54">
        <v>6.4770000000000003</v>
      </c>
      <c r="D48" s="54">
        <v>12.1288</v>
      </c>
      <c r="E48" s="19">
        <v>15.6576</v>
      </c>
      <c r="F48" s="19" t="s">
        <v>589</v>
      </c>
      <c r="G48" s="19" t="s">
        <v>589</v>
      </c>
      <c r="H48" s="19" t="s">
        <v>589</v>
      </c>
      <c r="I48" s="19">
        <v>7.95</v>
      </c>
      <c r="J48" s="19">
        <v>10.825799999999999</v>
      </c>
      <c r="K48" s="19">
        <v>19.3476</v>
      </c>
      <c r="L48" s="19" t="s">
        <v>589</v>
      </c>
      <c r="M48" s="19" t="s">
        <v>589</v>
      </c>
      <c r="N48" s="19" t="s">
        <v>589</v>
      </c>
      <c r="O48" s="19">
        <v>8.0578000000000003</v>
      </c>
      <c r="P48" s="19">
        <v>15.2357</v>
      </c>
      <c r="Q48" s="19">
        <v>20.9985</v>
      </c>
      <c r="R48" s="19">
        <v>23.696400000000001</v>
      </c>
      <c r="S48" s="19">
        <v>35.620800000000003</v>
      </c>
      <c r="T48" s="19">
        <v>43.416600000000003</v>
      </c>
      <c r="U48" s="19">
        <v>24.034700000000001</v>
      </c>
      <c r="V48" s="19">
        <v>41.911700000000003</v>
      </c>
      <c r="W48" s="19">
        <v>50.957299999999996</v>
      </c>
    </row>
    <row r="49" spans="2:23">
      <c r="B49" s="20" t="s">
        <v>20</v>
      </c>
      <c r="C49" s="54">
        <v>6.4017999999999997</v>
      </c>
      <c r="D49" s="54">
        <v>10.7806</v>
      </c>
      <c r="E49" s="19">
        <v>14.196400000000001</v>
      </c>
      <c r="F49" s="19">
        <v>3.0407000000000002</v>
      </c>
      <c r="G49" s="19">
        <v>5.1482999999999999</v>
      </c>
      <c r="H49" s="19">
        <v>6.6317000000000004</v>
      </c>
      <c r="I49" s="19">
        <v>4.9806999999999997</v>
      </c>
      <c r="J49" s="19">
        <v>9.4809999999999999</v>
      </c>
      <c r="K49" s="19">
        <v>13.136200000000001</v>
      </c>
      <c r="L49" s="19">
        <v>0.20200000000000001</v>
      </c>
      <c r="M49" s="19">
        <v>0.20200000000000001</v>
      </c>
      <c r="N49" s="19">
        <v>0.20200000000000001</v>
      </c>
      <c r="O49" s="19">
        <v>5.4523999999999999</v>
      </c>
      <c r="P49" s="19">
        <v>10.0153</v>
      </c>
      <c r="Q49" s="19">
        <v>13.199400000000001</v>
      </c>
      <c r="R49" s="19">
        <v>20.184200000000001</v>
      </c>
      <c r="S49" s="19">
        <v>30.002500000000001</v>
      </c>
      <c r="T49" s="19">
        <v>37.287599999999998</v>
      </c>
      <c r="U49" s="19">
        <v>14.9785</v>
      </c>
      <c r="V49" s="19">
        <v>29.9712</v>
      </c>
      <c r="W49" s="19">
        <v>36.453699999999998</v>
      </c>
    </row>
    <row r="50" spans="2:23">
      <c r="B50" s="20" t="s">
        <v>21</v>
      </c>
      <c r="C50" s="54">
        <v>9.4136000000000006</v>
      </c>
      <c r="D50" s="54">
        <v>18.6966</v>
      </c>
      <c r="E50" s="19">
        <v>23.882899999999999</v>
      </c>
      <c r="F50" s="19">
        <v>2.3176000000000001</v>
      </c>
      <c r="G50" s="19">
        <v>3.6877</v>
      </c>
      <c r="H50" s="19">
        <v>3.6877</v>
      </c>
      <c r="I50" s="19">
        <v>8.2202999999999999</v>
      </c>
      <c r="J50" s="19">
        <v>10.863899999999999</v>
      </c>
      <c r="K50" s="19">
        <v>14.9671</v>
      </c>
      <c r="L50" s="19" t="s">
        <v>589</v>
      </c>
      <c r="M50" s="19" t="s">
        <v>589</v>
      </c>
      <c r="N50" s="19" t="s">
        <v>589</v>
      </c>
      <c r="O50" s="19">
        <v>4.8346</v>
      </c>
      <c r="P50" s="19">
        <v>7.5891000000000002</v>
      </c>
      <c r="Q50" s="19">
        <v>13.1204</v>
      </c>
      <c r="R50" s="19">
        <v>22.962399999999999</v>
      </c>
      <c r="S50" s="19">
        <v>37.962499999999999</v>
      </c>
      <c r="T50" s="19">
        <v>50.8001</v>
      </c>
      <c r="U50" s="19">
        <v>19.939299999999999</v>
      </c>
      <c r="V50" s="19">
        <v>34.9649</v>
      </c>
      <c r="W50" s="19">
        <v>43.825000000000003</v>
      </c>
    </row>
    <row r="51" spans="2:23">
      <c r="B51" s="20" t="s">
        <v>561</v>
      </c>
      <c r="C51" s="54">
        <v>3.2631000000000001</v>
      </c>
      <c r="D51" s="54">
        <v>4.9847000000000001</v>
      </c>
      <c r="E51" s="19">
        <v>7.5305</v>
      </c>
      <c r="F51" s="19" t="s">
        <v>589</v>
      </c>
      <c r="G51" s="19" t="s">
        <v>589</v>
      </c>
      <c r="H51" s="19" t="s">
        <v>589</v>
      </c>
      <c r="I51" s="19">
        <v>5.0349000000000004</v>
      </c>
      <c r="J51" s="19">
        <v>5.2778999999999998</v>
      </c>
      <c r="K51" s="19">
        <v>8.0374999999999996</v>
      </c>
      <c r="L51" s="19" t="s">
        <v>589</v>
      </c>
      <c r="M51" s="19" t="s">
        <v>589</v>
      </c>
      <c r="N51" s="19" t="s">
        <v>589</v>
      </c>
      <c r="O51" s="19">
        <v>-3.6808000000000001</v>
      </c>
      <c r="P51" s="19">
        <v>-13.3065</v>
      </c>
      <c r="Q51" s="19">
        <v>-13.915699999999999</v>
      </c>
      <c r="R51" s="19">
        <v>20.409300000000002</v>
      </c>
      <c r="S51" s="19">
        <v>33.913899999999998</v>
      </c>
      <c r="T51" s="19">
        <v>46.574300000000001</v>
      </c>
      <c r="U51" s="19" t="s">
        <v>589</v>
      </c>
      <c r="V51" s="19" t="s">
        <v>589</v>
      </c>
      <c r="W51" s="19" t="s">
        <v>589</v>
      </c>
    </row>
    <row r="52" spans="2:23">
      <c r="B52" s="20" t="s">
        <v>562</v>
      </c>
      <c r="C52" s="54">
        <v>4.3897000000000004</v>
      </c>
      <c r="D52" s="54">
        <v>7.0746000000000002</v>
      </c>
      <c r="E52" s="19">
        <v>9.1489999999999991</v>
      </c>
      <c r="F52" s="19">
        <v>3.0337999999999998</v>
      </c>
      <c r="G52" s="19">
        <v>5.4734999999999996</v>
      </c>
      <c r="H52" s="19">
        <v>6.4649000000000001</v>
      </c>
      <c r="I52" s="19">
        <v>2.1089000000000002</v>
      </c>
      <c r="J52" s="19">
        <v>4.4618000000000002</v>
      </c>
      <c r="K52" s="19">
        <v>6.0430000000000001</v>
      </c>
      <c r="L52" s="19" t="s">
        <v>589</v>
      </c>
      <c r="M52" s="19" t="s">
        <v>589</v>
      </c>
      <c r="N52" s="19" t="s">
        <v>589</v>
      </c>
      <c r="O52" s="19">
        <v>2.7496999999999998</v>
      </c>
      <c r="P52" s="19">
        <v>5.3955000000000002</v>
      </c>
      <c r="Q52" s="19">
        <v>10.049300000000001</v>
      </c>
      <c r="R52" s="19">
        <v>12.3309</v>
      </c>
      <c r="S52" s="19">
        <v>18.177299999999999</v>
      </c>
      <c r="T52" s="19">
        <v>25.066299999999998</v>
      </c>
      <c r="U52" s="19">
        <v>11.904999999999999</v>
      </c>
      <c r="V52" s="19">
        <v>21.9998</v>
      </c>
      <c r="W52" s="19">
        <v>26.845800000000001</v>
      </c>
    </row>
    <row r="53" spans="2:23" s="13" customFormat="1">
      <c r="B53" s="25" t="s">
        <v>38</v>
      </c>
      <c r="C53" s="54">
        <v>4.5655000000000001</v>
      </c>
      <c r="D53" s="54">
        <v>8.7284000000000006</v>
      </c>
      <c r="E53" s="19">
        <v>13.2689</v>
      </c>
      <c r="F53" s="19">
        <v>-2.4348999999999998</v>
      </c>
      <c r="G53" s="19">
        <v>-4.2796000000000003</v>
      </c>
      <c r="H53" s="19">
        <v>-5.9333999999999998</v>
      </c>
      <c r="I53" s="19">
        <v>13.585900000000001</v>
      </c>
      <c r="J53" s="19">
        <v>17.017700000000001</v>
      </c>
      <c r="K53" s="19">
        <v>21.2423</v>
      </c>
      <c r="L53" s="19" t="s">
        <v>589</v>
      </c>
      <c r="M53" s="19" t="s">
        <v>589</v>
      </c>
      <c r="N53" s="19" t="s">
        <v>589</v>
      </c>
      <c r="O53" s="19">
        <v>8.8815000000000008</v>
      </c>
      <c r="P53" s="19">
        <v>13.313599999999999</v>
      </c>
      <c r="Q53" s="19">
        <v>21.9923</v>
      </c>
      <c r="R53" s="19">
        <v>23.8689</v>
      </c>
      <c r="S53" s="19">
        <v>44.669400000000003</v>
      </c>
      <c r="T53" s="19">
        <v>48.513800000000003</v>
      </c>
      <c r="U53" s="19">
        <v>-13.3499</v>
      </c>
      <c r="V53" s="19">
        <v>-21.418600000000001</v>
      </c>
      <c r="W53" s="19">
        <v>-32.2759</v>
      </c>
    </row>
    <row r="54" spans="2:23">
      <c r="B54" s="25" t="s">
        <v>39</v>
      </c>
      <c r="C54" s="54">
        <v>4.2054</v>
      </c>
      <c r="D54" s="54">
        <v>6.8150000000000004</v>
      </c>
      <c r="E54" s="19">
        <v>9.1608999999999998</v>
      </c>
      <c r="F54" s="19">
        <v>0.2324</v>
      </c>
      <c r="G54" s="19">
        <v>1.4403999999999999</v>
      </c>
      <c r="H54" s="19">
        <v>1.6644000000000001</v>
      </c>
      <c r="I54" s="19">
        <v>1.2596000000000001</v>
      </c>
      <c r="J54" s="19">
        <v>2.3250999999999999</v>
      </c>
      <c r="K54" s="19">
        <v>3.6040999999999999</v>
      </c>
      <c r="L54" s="19" t="s">
        <v>589</v>
      </c>
      <c r="M54" s="19" t="s">
        <v>589</v>
      </c>
      <c r="N54" s="19" t="s">
        <v>589</v>
      </c>
      <c r="O54" s="19">
        <v>9.0233000000000008</v>
      </c>
      <c r="P54" s="19">
        <v>13.5434</v>
      </c>
      <c r="Q54" s="19">
        <v>18.326699999999999</v>
      </c>
      <c r="R54" s="19">
        <v>18.788599999999999</v>
      </c>
      <c r="S54" s="19">
        <v>28.314299999999999</v>
      </c>
      <c r="T54" s="19">
        <v>34.943100000000001</v>
      </c>
      <c r="U54" s="19">
        <v>18.698599999999999</v>
      </c>
      <c r="V54" s="19">
        <v>29.901199999999999</v>
      </c>
      <c r="W54" s="19">
        <v>35.673499999999997</v>
      </c>
    </row>
    <row r="55" spans="2:23">
      <c r="B55" s="54"/>
      <c r="C55" s="55"/>
      <c r="D55" s="55"/>
      <c r="E55" s="19"/>
      <c r="F55" s="19"/>
      <c r="G55" s="19"/>
      <c r="H55" s="19"/>
      <c r="I55" s="19"/>
      <c r="J55" s="19"/>
      <c r="K55" s="19"/>
      <c r="L55" s="19"/>
      <c r="M55" s="19"/>
      <c r="N55" s="19"/>
      <c r="O55" s="19"/>
      <c r="P55" s="19"/>
      <c r="Q55" s="19"/>
      <c r="R55" s="19"/>
      <c r="S55" s="19"/>
      <c r="T55" s="19"/>
      <c r="U55" s="19"/>
      <c r="V55" s="19"/>
      <c r="W55" s="19"/>
    </row>
    <row r="56" spans="2:23" s="37" customFormat="1">
      <c r="B56" s="168" t="s">
        <v>649</v>
      </c>
      <c r="C56" s="54"/>
      <c r="D56" s="54"/>
      <c r="E56" s="70"/>
      <c r="F56" s="70"/>
      <c r="G56" s="70"/>
      <c r="H56" s="70"/>
      <c r="I56" s="70"/>
      <c r="J56" s="70"/>
      <c r="K56" s="70"/>
      <c r="L56" s="70"/>
      <c r="M56" s="70"/>
      <c r="N56" s="70"/>
      <c r="O56" s="70"/>
      <c r="P56" s="70"/>
      <c r="Q56" s="70"/>
      <c r="R56" s="70"/>
      <c r="S56" s="70"/>
      <c r="T56" s="70"/>
      <c r="U56" s="70"/>
      <c r="V56" s="70"/>
      <c r="W56" s="70"/>
    </row>
    <row r="57" spans="2:23" s="13" customFormat="1">
      <c r="B57" s="112" t="s">
        <v>93</v>
      </c>
      <c r="C57" s="167">
        <v>6.1487829268292682</v>
      </c>
      <c r="D57" s="167">
        <v>11.267199999999999</v>
      </c>
      <c r="E57" s="167">
        <v>15.630519512195118</v>
      </c>
      <c r="F57" s="167">
        <v>1.4552115384615383</v>
      </c>
      <c r="G57" s="167">
        <v>2.5631769230769232</v>
      </c>
      <c r="H57" s="167">
        <v>3.2252000000000005</v>
      </c>
      <c r="I57" s="167">
        <v>2.8092055555555557</v>
      </c>
      <c r="J57" s="167">
        <v>4.8675666666666659</v>
      </c>
      <c r="K57" s="167">
        <v>7.3855277777777779</v>
      </c>
      <c r="L57" s="167">
        <v>0.97789999999999999</v>
      </c>
      <c r="M57" s="167">
        <v>1.1925000000000001</v>
      </c>
      <c r="N57" s="167">
        <v>1.9443300000000001</v>
      </c>
      <c r="O57" s="167">
        <v>6.2124560975609748</v>
      </c>
      <c r="P57" s="167">
        <v>12.248412195121952</v>
      </c>
      <c r="Q57" s="167">
        <v>17.365790243902438</v>
      </c>
      <c r="R57" s="167">
        <v>14.315068750000002</v>
      </c>
      <c r="S57" s="167">
        <v>25.20821875</v>
      </c>
      <c r="T57" s="167">
        <v>31.734493749999999</v>
      </c>
      <c r="U57" s="167">
        <v>14.099415151515151</v>
      </c>
      <c r="V57" s="167">
        <v>26.765475757575757</v>
      </c>
      <c r="W57" s="167">
        <v>34.888857575757584</v>
      </c>
    </row>
    <row r="58" spans="2:23">
      <c r="B58" s="112" t="s">
        <v>94</v>
      </c>
      <c r="C58" s="167">
        <v>5.5</v>
      </c>
      <c r="D58" s="98">
        <v>10.7806</v>
      </c>
      <c r="E58" s="98">
        <v>15.1113</v>
      </c>
      <c r="F58" s="98">
        <v>1.3729499999999999</v>
      </c>
      <c r="G58" s="98">
        <v>1.8796999999999999</v>
      </c>
      <c r="H58" s="98">
        <v>2.1367500000000001</v>
      </c>
      <c r="I58" s="98">
        <v>1.7056499999999999</v>
      </c>
      <c r="J58" s="98">
        <v>3.6069499999999999</v>
      </c>
      <c r="K58" s="98">
        <v>5.4745499999999998</v>
      </c>
      <c r="L58" s="98">
        <v>0.57230000000000003</v>
      </c>
      <c r="M58" s="98">
        <v>1.0065500000000001</v>
      </c>
      <c r="N58" s="98">
        <v>1.1202999999999999</v>
      </c>
      <c r="O58" s="98">
        <v>5.3955000000000002</v>
      </c>
      <c r="P58" s="98">
        <v>13.3035</v>
      </c>
      <c r="Q58" s="98">
        <v>15.952199999999999</v>
      </c>
      <c r="R58" s="98">
        <v>13.894200000000001</v>
      </c>
      <c r="S58" s="98">
        <v>25.78125</v>
      </c>
      <c r="T58" s="98">
        <v>32.38035</v>
      </c>
      <c r="U58" s="98">
        <v>13.3499</v>
      </c>
      <c r="V58" s="98">
        <v>27.371400000000001</v>
      </c>
      <c r="W58" s="98">
        <v>35.673499999999997</v>
      </c>
    </row>
    <row r="59" spans="2:23">
      <c r="B59" s="112" t="s">
        <v>143</v>
      </c>
      <c r="C59" s="54">
        <v>1.2453000000000001</v>
      </c>
      <c r="D59" s="19">
        <v>4.0068999999999999</v>
      </c>
      <c r="E59" s="19">
        <v>4.9298999999999999</v>
      </c>
      <c r="F59" s="19">
        <v>1E-4</v>
      </c>
      <c r="G59" s="19">
        <v>1E-4</v>
      </c>
      <c r="H59" s="19">
        <v>0.3498</v>
      </c>
      <c r="I59" s="19">
        <v>1E-4</v>
      </c>
      <c r="J59" s="19">
        <v>0.33839999999999998</v>
      </c>
      <c r="K59" s="19">
        <v>0.33839999999999998</v>
      </c>
      <c r="L59" s="19">
        <v>0</v>
      </c>
      <c r="M59" s="19">
        <v>0</v>
      </c>
      <c r="N59" s="19">
        <v>0</v>
      </c>
      <c r="O59" s="19">
        <v>1.8492</v>
      </c>
      <c r="P59" s="19">
        <v>2.7016</v>
      </c>
      <c r="Q59" s="19">
        <v>3.9790000000000001</v>
      </c>
      <c r="R59" s="19">
        <v>3.8517000000000001</v>
      </c>
      <c r="S59" s="19">
        <v>8.3781999999999996</v>
      </c>
      <c r="T59" s="19">
        <v>9.6853999999999996</v>
      </c>
      <c r="U59" s="19">
        <v>6.0233999999999996</v>
      </c>
      <c r="V59" s="19">
        <v>14.019600000000001</v>
      </c>
      <c r="W59" s="19">
        <v>19.417400000000001</v>
      </c>
    </row>
    <row r="60" spans="2:23">
      <c r="B60" s="89" t="s">
        <v>144</v>
      </c>
      <c r="C60" s="19">
        <v>15.302199999999999</v>
      </c>
      <c r="D60" s="19">
        <v>26.273199999999999</v>
      </c>
      <c r="E60" s="19">
        <v>48.330599999999997</v>
      </c>
      <c r="F60" s="19">
        <v>4.0818000000000003</v>
      </c>
      <c r="G60" s="19">
        <v>8.8956</v>
      </c>
      <c r="H60" s="19">
        <v>8.8956</v>
      </c>
      <c r="I60" s="19">
        <v>13.585900000000001</v>
      </c>
      <c r="J60" s="19">
        <v>17.017700000000001</v>
      </c>
      <c r="K60" s="19">
        <v>32.035299999999999</v>
      </c>
      <c r="L60" s="19">
        <v>3.7343000000000002</v>
      </c>
      <c r="M60" s="19">
        <v>3.7343000000000002</v>
      </c>
      <c r="N60" s="19">
        <v>6.4329999999999998</v>
      </c>
      <c r="O60" s="19">
        <v>14.603</v>
      </c>
      <c r="P60" s="19">
        <v>26.961500000000001</v>
      </c>
      <c r="Q60" s="19">
        <v>41.192500000000003</v>
      </c>
      <c r="R60" s="19">
        <v>24.119599999999998</v>
      </c>
      <c r="S60" s="19">
        <v>44.669400000000003</v>
      </c>
      <c r="T60" s="19">
        <v>50.8001</v>
      </c>
      <c r="U60" s="19">
        <v>25.383600000000001</v>
      </c>
      <c r="V60" s="19">
        <v>41.911700000000003</v>
      </c>
      <c r="W60" s="19">
        <v>51.929000000000002</v>
      </c>
    </row>
    <row r="61" spans="2:23" ht="21.75" customHeight="1">
      <c r="B61" s="233" t="s">
        <v>652</v>
      </c>
      <c r="C61" s="233"/>
      <c r="D61" s="233"/>
      <c r="E61" s="233"/>
      <c r="F61" s="233"/>
      <c r="G61" s="233"/>
      <c r="H61" s="233"/>
      <c r="I61" s="233"/>
      <c r="J61" s="233"/>
      <c r="K61" s="233"/>
      <c r="L61" s="233"/>
      <c r="M61" s="233"/>
      <c r="N61" s="233"/>
      <c r="O61" s="233"/>
      <c r="P61" s="233"/>
      <c r="Q61" s="233"/>
      <c r="R61" s="233"/>
      <c r="S61" s="233"/>
      <c r="T61" s="233"/>
      <c r="U61" s="233"/>
      <c r="V61" s="233"/>
      <c r="W61" s="233"/>
    </row>
  </sheetData>
  <mergeCells count="12">
    <mergeCell ref="B61:W61"/>
    <mergeCell ref="C3:E3"/>
    <mergeCell ref="I3:K3"/>
    <mergeCell ref="O3:Q3"/>
    <mergeCell ref="B1:W1"/>
    <mergeCell ref="C2:Q2"/>
    <mergeCell ref="R2:W2"/>
    <mergeCell ref="R3:T3"/>
    <mergeCell ref="F3:H3"/>
    <mergeCell ref="L3:N3"/>
    <mergeCell ref="U3:W3"/>
    <mergeCell ref="B2:B4"/>
  </mergeCells>
  <pageMargins left="0.5" right="0.5" top="0.5" bottom="0.75" header="0.3" footer="0.3"/>
  <pageSetup scale="52" fitToWidth="0" fitToHeight="0" orientation="landscape" r:id="rId1"/>
  <headerFooter>
    <oddFooter>&amp;L6&amp;RGuttmacher Institute</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AF58"/>
  <sheetViews>
    <sheetView zoomScaleNormal="100" zoomScaleSheetLayoutView="100" workbookViewId="0">
      <selection activeCell="G34" sqref="G34"/>
    </sheetView>
  </sheetViews>
  <sheetFormatPr defaultColWidth="8.85546875" defaultRowHeight="15"/>
  <cols>
    <col min="1" max="1" width="22.42578125" customWidth="1"/>
    <col min="2" max="2" width="12.85546875" customWidth="1"/>
    <col min="3" max="3" width="9.28515625" customWidth="1"/>
    <col min="4" max="4" width="8.28515625" customWidth="1"/>
    <col min="5" max="5" width="8.85546875" customWidth="1"/>
    <col min="7" max="8" width="9.140625" customWidth="1"/>
    <col min="10" max="11" width="9.140625" customWidth="1"/>
    <col min="13" max="14" width="9.140625" customWidth="1"/>
    <col min="16" max="17" width="9.140625" customWidth="1"/>
    <col min="19" max="20" width="9.140625" customWidth="1"/>
    <col min="22" max="23" width="9.140625" customWidth="1"/>
    <col min="25" max="26" width="9.140625" customWidth="1"/>
  </cols>
  <sheetData>
    <row r="1" spans="1:32" ht="22.5" customHeight="1">
      <c r="A1" s="191" t="s">
        <v>653</v>
      </c>
      <c r="B1" s="190"/>
      <c r="C1" s="94"/>
      <c r="D1" s="94"/>
      <c r="E1" s="94"/>
      <c r="F1" s="112"/>
      <c r="G1" s="112"/>
      <c r="H1" s="112"/>
      <c r="I1" s="112"/>
      <c r="J1" s="112"/>
      <c r="K1" s="112"/>
      <c r="L1" s="112"/>
      <c r="M1" s="112"/>
      <c r="N1" s="112"/>
      <c r="O1" s="112"/>
      <c r="P1" s="112"/>
      <c r="Q1" s="112"/>
      <c r="R1" s="84"/>
      <c r="S1" s="112"/>
      <c r="T1" s="112"/>
      <c r="U1" s="13"/>
      <c r="V1" s="13"/>
      <c r="W1" s="13"/>
      <c r="X1" s="13"/>
      <c r="Y1" s="13"/>
      <c r="Z1" s="13"/>
      <c r="AF1" s="13"/>
    </row>
    <row r="2" spans="1:32" s="5" customFormat="1" ht="15" customHeight="1">
      <c r="A2" s="209"/>
      <c r="B2" s="30"/>
      <c r="C2" s="30"/>
      <c r="D2" s="30"/>
      <c r="E2" s="30"/>
      <c r="F2" s="218" t="s">
        <v>687</v>
      </c>
      <c r="G2" s="220"/>
      <c r="H2" s="220"/>
      <c r="I2" s="220"/>
      <c r="J2" s="220"/>
      <c r="K2" s="220"/>
      <c r="L2" s="220"/>
      <c r="M2" s="220"/>
      <c r="N2" s="220"/>
      <c r="O2" s="236"/>
      <c r="P2" s="236"/>
      <c r="Q2" s="236"/>
      <c r="R2" s="220"/>
      <c r="S2" s="220"/>
      <c r="T2" s="220"/>
      <c r="U2" s="220"/>
      <c r="V2" s="220"/>
      <c r="W2" s="220"/>
      <c r="X2" s="220"/>
      <c r="Y2" s="220"/>
      <c r="Z2" s="220"/>
      <c r="AA2" s="218" t="s">
        <v>609</v>
      </c>
      <c r="AB2" s="220"/>
      <c r="AC2" s="220"/>
      <c r="AD2" s="220"/>
      <c r="AE2" s="220"/>
      <c r="AF2" s="220"/>
    </row>
    <row r="3" spans="1:32" s="5" customFormat="1" ht="30" customHeight="1">
      <c r="A3" s="235"/>
      <c r="B3" s="30"/>
      <c r="C3" s="237" t="s">
        <v>622</v>
      </c>
      <c r="D3" s="237"/>
      <c r="E3" s="237"/>
      <c r="F3" s="241" t="s">
        <v>171</v>
      </c>
      <c r="G3" s="237"/>
      <c r="H3" s="237"/>
      <c r="I3" s="240" t="s">
        <v>172</v>
      </c>
      <c r="J3" s="232"/>
      <c r="K3" s="242"/>
      <c r="L3" s="240" t="s">
        <v>173</v>
      </c>
      <c r="M3" s="232"/>
      <c r="N3" s="232"/>
      <c r="O3" s="240" t="s">
        <v>174</v>
      </c>
      <c r="P3" s="243"/>
      <c r="Q3" s="243"/>
      <c r="R3" s="232" t="s">
        <v>175</v>
      </c>
      <c r="S3" s="232"/>
      <c r="T3" s="242"/>
      <c r="U3" s="240" t="s">
        <v>176</v>
      </c>
      <c r="V3" s="232"/>
      <c r="W3" s="242"/>
      <c r="X3" s="240" t="s">
        <v>12</v>
      </c>
      <c r="Y3" s="232"/>
      <c r="Z3" s="242"/>
      <c r="AA3" s="240" t="s">
        <v>157</v>
      </c>
      <c r="AB3" s="232"/>
      <c r="AC3" s="232"/>
      <c r="AD3" s="240" t="s">
        <v>158</v>
      </c>
      <c r="AE3" s="232"/>
      <c r="AF3" s="232"/>
    </row>
    <row r="4" spans="1:32" s="5" customFormat="1" ht="30">
      <c r="A4" s="180" t="s">
        <v>85</v>
      </c>
      <c r="B4" s="109" t="s">
        <v>548</v>
      </c>
      <c r="C4" s="133" t="s">
        <v>656</v>
      </c>
      <c r="D4" s="237" t="s">
        <v>588</v>
      </c>
      <c r="E4" s="237"/>
      <c r="F4" s="134" t="s">
        <v>656</v>
      </c>
      <c r="G4" s="237" t="s">
        <v>588</v>
      </c>
      <c r="H4" s="237"/>
      <c r="I4" s="134" t="s">
        <v>656</v>
      </c>
      <c r="J4" s="237" t="s">
        <v>588</v>
      </c>
      <c r="K4" s="238"/>
      <c r="L4" s="134" t="s">
        <v>656</v>
      </c>
      <c r="M4" s="237" t="s">
        <v>588</v>
      </c>
      <c r="N4" s="238"/>
      <c r="O4" s="162" t="s">
        <v>656</v>
      </c>
      <c r="P4" s="232" t="s">
        <v>588</v>
      </c>
      <c r="Q4" s="232"/>
      <c r="R4" s="133" t="s">
        <v>656</v>
      </c>
      <c r="S4" s="237" t="s">
        <v>588</v>
      </c>
      <c r="T4" s="238"/>
      <c r="U4" s="134" t="s">
        <v>656</v>
      </c>
      <c r="V4" s="237" t="s">
        <v>588</v>
      </c>
      <c r="W4" s="238"/>
      <c r="X4" s="134" t="s">
        <v>656</v>
      </c>
      <c r="Y4" s="237" t="s">
        <v>588</v>
      </c>
      <c r="Z4" s="238"/>
      <c r="AA4" s="134" t="s">
        <v>656</v>
      </c>
      <c r="AB4" s="237" t="s">
        <v>588</v>
      </c>
      <c r="AC4" s="237"/>
      <c r="AD4" s="134" t="s">
        <v>656</v>
      </c>
      <c r="AE4" s="239" t="s">
        <v>588</v>
      </c>
      <c r="AF4" s="239"/>
    </row>
    <row r="5" spans="1:32">
      <c r="A5" t="s">
        <v>0</v>
      </c>
      <c r="B5" s="66" t="s">
        <v>87</v>
      </c>
      <c r="C5" s="100">
        <v>5.7368978000000004</v>
      </c>
      <c r="D5" s="100">
        <v>5.4416023999999998</v>
      </c>
      <c r="E5" s="100">
        <v>6.0321930999999998</v>
      </c>
      <c r="F5" s="100">
        <v>4.7439999999999998</v>
      </c>
      <c r="G5" s="100">
        <v>4.1282645999999996</v>
      </c>
      <c r="H5" s="100">
        <v>5.3597548000000002</v>
      </c>
      <c r="I5" s="100">
        <v>3.5819000000000001</v>
      </c>
      <c r="J5" s="100">
        <v>2.5932029999999999</v>
      </c>
      <c r="K5" s="100">
        <v>4.5705961000000004</v>
      </c>
      <c r="L5" s="100">
        <v>7.0212000000000003</v>
      </c>
      <c r="M5" s="100">
        <v>6.3011425000000001</v>
      </c>
      <c r="N5" s="100">
        <v>7.7413179999999997</v>
      </c>
      <c r="O5" s="100">
        <v>8.5238999999999994</v>
      </c>
      <c r="P5" s="100">
        <v>6.2056174999999998</v>
      </c>
      <c r="Q5" s="100">
        <v>10.8421342</v>
      </c>
      <c r="R5" s="100">
        <v>5.4903000000000004</v>
      </c>
      <c r="S5" s="100">
        <v>4.7296529999999999</v>
      </c>
      <c r="T5" s="100">
        <v>6.2508654999999997</v>
      </c>
      <c r="U5" s="100">
        <v>4.4759000000000002</v>
      </c>
      <c r="V5" s="100">
        <v>3.6978797000000001</v>
      </c>
      <c r="W5" s="100">
        <v>5.2539024999999997</v>
      </c>
      <c r="X5" s="100">
        <v>6.1645000000000003</v>
      </c>
      <c r="Y5" s="100">
        <v>5.6362604999999997</v>
      </c>
      <c r="Z5" s="100">
        <v>6.6927095000000003</v>
      </c>
      <c r="AA5" s="99">
        <v>5.0777000000000001</v>
      </c>
      <c r="AB5" s="99">
        <v>4.7188391000000003</v>
      </c>
      <c r="AC5" s="99">
        <v>5.4364808</v>
      </c>
      <c r="AD5" s="99">
        <v>6.617</v>
      </c>
      <c r="AE5" s="99">
        <v>6.1242463000000003</v>
      </c>
      <c r="AF5" s="99">
        <v>7.1097524999999999</v>
      </c>
    </row>
    <row r="6" spans="1:32" ht="15" customHeight="1">
      <c r="B6" s="66" t="s">
        <v>81</v>
      </c>
      <c r="C6" s="100">
        <v>10.9735195</v>
      </c>
      <c r="D6" s="100">
        <v>10.4878421</v>
      </c>
      <c r="E6" s="100">
        <v>11.4591969</v>
      </c>
      <c r="F6" s="100">
        <v>10.2668</v>
      </c>
      <c r="G6" s="100">
        <v>9.2356630000000006</v>
      </c>
      <c r="H6" s="100">
        <v>11.297917200000001</v>
      </c>
      <c r="I6" s="100">
        <v>6.5602</v>
      </c>
      <c r="J6" s="100">
        <v>5.1531330000000004</v>
      </c>
      <c r="K6" s="100">
        <v>7.9673610999999998</v>
      </c>
      <c r="L6" s="100">
        <v>13.9343</v>
      </c>
      <c r="M6" s="100">
        <v>12.6076745</v>
      </c>
      <c r="N6" s="100">
        <v>15.260919700000001</v>
      </c>
      <c r="O6" s="100">
        <v>13.817500000000001</v>
      </c>
      <c r="P6" s="100">
        <v>10.544376700000001</v>
      </c>
      <c r="Q6" s="100">
        <v>17.090655999999999</v>
      </c>
      <c r="R6" s="100">
        <v>10.110799999999999</v>
      </c>
      <c r="S6" s="100">
        <v>8.9737431999999995</v>
      </c>
      <c r="T6" s="100">
        <v>11.2478295</v>
      </c>
      <c r="U6" s="100">
        <v>7.8738999999999999</v>
      </c>
      <c r="V6" s="100">
        <v>6.6246014000000004</v>
      </c>
      <c r="W6" s="100">
        <v>9.1231559999999998</v>
      </c>
      <c r="X6" s="100">
        <v>11.45</v>
      </c>
      <c r="Y6" s="100">
        <v>10.5632766</v>
      </c>
      <c r="Z6" s="100">
        <v>12.336700799999999</v>
      </c>
      <c r="AA6" s="99">
        <v>9.7957000000000001</v>
      </c>
      <c r="AB6" s="99">
        <v>9.2283380000000008</v>
      </c>
      <c r="AC6" s="99">
        <v>10.3630505</v>
      </c>
      <c r="AD6" s="99">
        <v>12.5825</v>
      </c>
      <c r="AE6" s="99">
        <v>11.735238000000001</v>
      </c>
      <c r="AF6" s="99">
        <v>13.429729399999999</v>
      </c>
    </row>
    <row r="7" spans="1:32" ht="15" customHeight="1">
      <c r="B7" s="66" t="s">
        <v>82</v>
      </c>
      <c r="C7" s="100">
        <v>15.067521899999999</v>
      </c>
      <c r="D7" s="100">
        <v>14.4248972</v>
      </c>
      <c r="E7" s="100">
        <v>15.710146699999999</v>
      </c>
      <c r="F7" s="100">
        <v>14.7636</v>
      </c>
      <c r="G7" s="100">
        <v>13.3786588</v>
      </c>
      <c r="H7" s="100">
        <v>16.1484886</v>
      </c>
      <c r="I7" s="100">
        <v>9.6904000000000003</v>
      </c>
      <c r="J7" s="100">
        <v>7.4563949999999997</v>
      </c>
      <c r="K7" s="100">
        <v>11.924370100000001</v>
      </c>
      <c r="L7" s="100">
        <v>18.395499999999998</v>
      </c>
      <c r="M7" s="100">
        <v>16.7459448</v>
      </c>
      <c r="N7" s="100">
        <v>20.045014999999999</v>
      </c>
      <c r="O7" s="101">
        <v>16.177199999999999</v>
      </c>
      <c r="P7" s="100">
        <v>12.5924713</v>
      </c>
      <c r="Q7" s="100">
        <v>19.761838900000001</v>
      </c>
      <c r="R7" s="100">
        <v>15.2217</v>
      </c>
      <c r="S7" s="100">
        <v>13.667974600000001</v>
      </c>
      <c r="T7" s="100">
        <v>16.7754507</v>
      </c>
      <c r="U7" s="100">
        <v>10.882899999999999</v>
      </c>
      <c r="V7" s="100">
        <v>9.2248061999999997</v>
      </c>
      <c r="W7" s="100">
        <v>12.5409074</v>
      </c>
      <c r="X7" s="100">
        <v>15.1792</v>
      </c>
      <c r="Y7" s="100">
        <v>13.9087482</v>
      </c>
      <c r="Z7" s="100">
        <v>16.4495991</v>
      </c>
      <c r="AA7" s="99">
        <v>13.9758</v>
      </c>
      <c r="AB7" s="99">
        <v>13.2068215</v>
      </c>
      <c r="AC7" s="99">
        <v>14.7446821</v>
      </c>
      <c r="AD7" s="99">
        <v>16.554200000000002</v>
      </c>
      <c r="AE7" s="99">
        <v>15.4551263</v>
      </c>
      <c r="AF7" s="99">
        <v>17.653322899999999</v>
      </c>
    </row>
    <row r="8" spans="1:32">
      <c r="A8" t="s">
        <v>1</v>
      </c>
      <c r="B8" s="66" t="s">
        <v>87</v>
      </c>
      <c r="C8" s="100">
        <v>1.5204960999999999</v>
      </c>
      <c r="D8" s="100">
        <v>1.2260177000000001</v>
      </c>
      <c r="E8" s="100">
        <v>1.8149744999999999</v>
      </c>
      <c r="F8" s="100">
        <v>1.2314000000000001</v>
      </c>
      <c r="G8" s="100">
        <v>0</v>
      </c>
      <c r="H8" s="100">
        <v>2.8547091</v>
      </c>
      <c r="I8" s="100">
        <v>0.86970000000000003</v>
      </c>
      <c r="J8" s="100">
        <v>0</v>
      </c>
      <c r="K8" s="100">
        <v>2.0058812000000001</v>
      </c>
      <c r="L8" s="100">
        <v>1.2492000000000001</v>
      </c>
      <c r="M8" s="100">
        <v>0.91436249999999997</v>
      </c>
      <c r="N8" s="100">
        <v>1.5840027999999999</v>
      </c>
      <c r="O8" s="100">
        <v>1.5521</v>
      </c>
      <c r="P8" s="100">
        <v>0.85199150000000001</v>
      </c>
      <c r="Q8" s="100">
        <v>2.2521832000000002</v>
      </c>
      <c r="R8" s="100">
        <v>1.1657999999999999</v>
      </c>
      <c r="S8" s="100">
        <v>0.3355669</v>
      </c>
      <c r="T8" s="100">
        <v>1.9960614999999999</v>
      </c>
      <c r="U8" s="100">
        <v>1.8067</v>
      </c>
      <c r="V8" s="100">
        <v>0.84882880000000005</v>
      </c>
      <c r="W8" s="100">
        <v>2.7646046000000002</v>
      </c>
      <c r="X8" s="100">
        <v>2.2040000000000002</v>
      </c>
      <c r="Y8" s="100">
        <v>1.5839052</v>
      </c>
      <c r="Z8" s="100">
        <v>2.8241711</v>
      </c>
      <c r="AA8" s="99">
        <v>1.2237</v>
      </c>
      <c r="AB8" s="99">
        <v>0.90762569999999998</v>
      </c>
      <c r="AC8" s="99">
        <v>1.5398132</v>
      </c>
      <c r="AD8" s="99">
        <v>1.7898000000000001</v>
      </c>
      <c r="AE8" s="99">
        <v>1.3050902</v>
      </c>
      <c r="AF8" s="99">
        <v>2.2745375999999999</v>
      </c>
    </row>
    <row r="9" spans="1:32" ht="15" customHeight="1">
      <c r="B9" s="66" t="s">
        <v>81</v>
      </c>
      <c r="C9" s="100">
        <v>2.9647155000000001</v>
      </c>
      <c r="D9" s="100">
        <v>2.5469281000000001</v>
      </c>
      <c r="E9" s="100">
        <v>3.3825029</v>
      </c>
      <c r="F9" s="100">
        <v>4.3390000000000004</v>
      </c>
      <c r="G9" s="100">
        <v>1.0798349</v>
      </c>
      <c r="H9" s="100">
        <v>7.5982396999999997</v>
      </c>
      <c r="I9" s="100">
        <v>0.86970000000000003</v>
      </c>
      <c r="J9" s="100">
        <v>0</v>
      </c>
      <c r="K9" s="100">
        <v>2.0058812000000001</v>
      </c>
      <c r="L9" s="100">
        <v>2.3940999999999999</v>
      </c>
      <c r="M9" s="100">
        <v>1.8880843</v>
      </c>
      <c r="N9" s="100">
        <v>2.9000938000000001</v>
      </c>
      <c r="O9" s="100">
        <v>3.0949</v>
      </c>
      <c r="P9" s="100">
        <v>2.1751106999999998</v>
      </c>
      <c r="Q9" s="100">
        <v>4.0147503999999996</v>
      </c>
      <c r="R9" s="100">
        <v>1.5820000000000001</v>
      </c>
      <c r="S9" s="100">
        <v>0.60167289999999995</v>
      </c>
      <c r="T9" s="100">
        <v>2.5623657</v>
      </c>
      <c r="U9" s="100">
        <v>3.4060000000000001</v>
      </c>
      <c r="V9" s="100">
        <v>2.1646464000000001</v>
      </c>
      <c r="W9" s="100">
        <v>4.6472781999999997</v>
      </c>
      <c r="X9" s="100">
        <v>4.3517999999999999</v>
      </c>
      <c r="Y9" s="100">
        <v>3.0993724999999999</v>
      </c>
      <c r="Z9" s="100">
        <v>5.6042737999999996</v>
      </c>
      <c r="AA9" s="99">
        <v>2.625</v>
      </c>
      <c r="AB9" s="99">
        <v>2.1438866999999999</v>
      </c>
      <c r="AC9" s="99">
        <v>3.1061131</v>
      </c>
      <c r="AD9" s="99">
        <v>3.2698</v>
      </c>
      <c r="AE9" s="99">
        <v>2.6091764</v>
      </c>
      <c r="AF9" s="99">
        <v>3.9303978000000002</v>
      </c>
    </row>
    <row r="10" spans="1:32" ht="15" customHeight="1">
      <c r="B10" s="66" t="s">
        <v>82</v>
      </c>
      <c r="C10" s="100">
        <v>3.8593959999999998</v>
      </c>
      <c r="D10" s="100">
        <v>3.3630810000000002</v>
      </c>
      <c r="E10" s="100">
        <v>4.3557110000000003</v>
      </c>
      <c r="F10" s="100">
        <v>7.93</v>
      </c>
      <c r="G10" s="100">
        <v>2.2826156000000002</v>
      </c>
      <c r="H10" s="100">
        <v>13.5772935</v>
      </c>
      <c r="I10" s="100">
        <v>2.7092000000000001</v>
      </c>
      <c r="J10" s="100">
        <v>0</v>
      </c>
      <c r="K10" s="100">
        <v>6.4914703999999999</v>
      </c>
      <c r="L10" s="100">
        <v>3.1749999999999998</v>
      </c>
      <c r="M10" s="100">
        <v>2.3864554999999998</v>
      </c>
      <c r="N10" s="100">
        <v>3.9636022999999998</v>
      </c>
      <c r="O10" s="100">
        <v>3.8702999999999999</v>
      </c>
      <c r="P10" s="100">
        <v>2.9008305999999999</v>
      </c>
      <c r="Q10" s="100">
        <v>4.8398447999999998</v>
      </c>
      <c r="R10" s="100">
        <v>3.1915</v>
      </c>
      <c r="S10" s="100">
        <v>1.1394648999999999</v>
      </c>
      <c r="T10" s="100">
        <v>5.2434998000000004</v>
      </c>
      <c r="U10" s="100">
        <v>4.4142000000000001</v>
      </c>
      <c r="V10" s="100">
        <v>3.1031072000000002</v>
      </c>
      <c r="W10" s="100">
        <v>5.7253856000000001</v>
      </c>
      <c r="X10" s="100">
        <v>5.2811000000000003</v>
      </c>
      <c r="Y10" s="100">
        <v>3.8826741</v>
      </c>
      <c r="Z10" s="100">
        <v>6.6796185000000001</v>
      </c>
      <c r="AA10" s="99">
        <v>3.7747000000000002</v>
      </c>
      <c r="AB10" s="99">
        <v>3.1898881000000001</v>
      </c>
      <c r="AC10" s="99">
        <v>4.3594762999999999</v>
      </c>
      <c r="AD10" s="99">
        <v>3.9805000000000001</v>
      </c>
      <c r="AE10" s="99">
        <v>3.2103155000000001</v>
      </c>
      <c r="AF10" s="99">
        <v>4.7506769000000002</v>
      </c>
    </row>
    <row r="11" spans="1:32">
      <c r="A11" t="s">
        <v>64</v>
      </c>
      <c r="B11" s="66" t="s">
        <v>87</v>
      </c>
      <c r="C11" s="100">
        <v>0.62039869999999997</v>
      </c>
      <c r="D11" s="100">
        <v>0.31446170000000001</v>
      </c>
      <c r="E11" s="100">
        <v>0.92633560000000004</v>
      </c>
      <c r="F11" s="100">
        <v>0.56259999999999999</v>
      </c>
      <c r="G11" s="100">
        <v>2.5645399999999999E-2</v>
      </c>
      <c r="H11" s="100">
        <v>1.0994809000000001</v>
      </c>
      <c r="I11" s="100">
        <v>0.9325</v>
      </c>
      <c r="J11" s="100">
        <v>0.20267689999999999</v>
      </c>
      <c r="K11" s="100">
        <v>1.6622462</v>
      </c>
      <c r="L11" s="100">
        <v>-1.3320000000000001</v>
      </c>
      <c r="M11" s="100">
        <v>0</v>
      </c>
      <c r="N11" s="100">
        <v>3.3924397000000002</v>
      </c>
      <c r="O11" s="101" t="s">
        <v>654</v>
      </c>
      <c r="P11" s="101" t="s">
        <v>654</v>
      </c>
      <c r="Q11" s="101" t="s">
        <v>654</v>
      </c>
      <c r="R11" s="100">
        <v>0.4556</v>
      </c>
      <c r="S11" s="100">
        <v>0</v>
      </c>
      <c r="T11" s="100">
        <v>1.3536165</v>
      </c>
      <c r="U11" s="100">
        <v>0.70309999999999995</v>
      </c>
      <c r="V11" s="100">
        <v>0</v>
      </c>
      <c r="W11" s="100">
        <v>1.4317712</v>
      </c>
      <c r="X11" s="100">
        <v>0.15709999999999999</v>
      </c>
      <c r="Y11" s="104">
        <v>0</v>
      </c>
      <c r="Z11" s="104">
        <v>0.3548076</v>
      </c>
      <c r="AA11" s="104">
        <v>0.72050000000000003</v>
      </c>
      <c r="AB11" s="104">
        <v>0.35470960000000001</v>
      </c>
      <c r="AC11" s="104">
        <v>1.0863183000000001</v>
      </c>
      <c r="AD11" s="104">
        <v>0.1207</v>
      </c>
      <c r="AE11" s="104">
        <v>0</v>
      </c>
      <c r="AF11" s="104">
        <v>0.27306029999999998</v>
      </c>
    </row>
    <row r="12" spans="1:32">
      <c r="B12" s="66" t="s">
        <v>81</v>
      </c>
      <c r="C12" s="100">
        <v>0.75625109999999995</v>
      </c>
      <c r="D12" s="100">
        <v>0.41503139999999999</v>
      </c>
      <c r="E12" s="100">
        <v>1.0974706999999999</v>
      </c>
      <c r="F12" s="100">
        <v>0.61770000000000003</v>
      </c>
      <c r="G12" s="100">
        <v>6.9961499999999996E-2</v>
      </c>
      <c r="H12" s="100">
        <v>1.1653773999999999</v>
      </c>
      <c r="I12" s="100">
        <v>0.9325</v>
      </c>
      <c r="J12" s="100">
        <v>0.20267689999999999</v>
      </c>
      <c r="K12" s="100">
        <v>1.6622462</v>
      </c>
      <c r="L12" s="100">
        <v>-2.1076999999999999</v>
      </c>
      <c r="M12" s="100">
        <v>0</v>
      </c>
      <c r="N12" s="100">
        <v>4.6789147</v>
      </c>
      <c r="O12" s="101" t="s">
        <v>654</v>
      </c>
      <c r="P12" s="101" t="s">
        <v>654</v>
      </c>
      <c r="Q12" s="101" t="s">
        <v>654</v>
      </c>
      <c r="R12" s="100">
        <v>0.47970000000000002</v>
      </c>
      <c r="S12" s="100">
        <v>0</v>
      </c>
      <c r="T12" s="100">
        <v>1.3793067000000001</v>
      </c>
      <c r="U12" s="100">
        <v>1.325</v>
      </c>
      <c r="V12" s="100">
        <v>8.0402299999999996E-2</v>
      </c>
      <c r="W12" s="100">
        <v>2.5696238999999998</v>
      </c>
      <c r="X12" s="100">
        <v>0.15709999999999999</v>
      </c>
      <c r="Y12" s="104">
        <v>0</v>
      </c>
      <c r="Z12" s="104">
        <v>0.3548076</v>
      </c>
      <c r="AA12" s="104">
        <v>0.877</v>
      </c>
      <c r="AB12" s="104">
        <v>0.47244259999999999</v>
      </c>
      <c r="AC12" s="104">
        <v>1.2815159</v>
      </c>
      <c r="AD12" s="104">
        <v>0.1207</v>
      </c>
      <c r="AE12" s="104">
        <v>0</v>
      </c>
      <c r="AF12" s="104">
        <v>0.27306029999999998</v>
      </c>
    </row>
    <row r="13" spans="1:32">
      <c r="B13" s="66" t="s">
        <v>82</v>
      </c>
      <c r="C13" s="100">
        <v>1.0586848</v>
      </c>
      <c r="D13" s="100">
        <v>0.50733919999999999</v>
      </c>
      <c r="E13" s="100">
        <v>1.6100304999999999</v>
      </c>
      <c r="F13" s="100">
        <v>1.1546000000000001</v>
      </c>
      <c r="G13" s="100">
        <v>0</v>
      </c>
      <c r="H13" s="100">
        <v>2.3411871</v>
      </c>
      <c r="I13" s="100">
        <v>1.1915</v>
      </c>
      <c r="J13" s="100">
        <v>0.29884129999999998</v>
      </c>
      <c r="K13" s="100">
        <v>2.0841148999999999</v>
      </c>
      <c r="L13" s="100">
        <v>-2.1076999999999999</v>
      </c>
      <c r="M13" s="100">
        <v>0</v>
      </c>
      <c r="N13" s="100">
        <v>4.6789147</v>
      </c>
      <c r="O13" s="101" t="s">
        <v>654</v>
      </c>
      <c r="P13" s="101" t="s">
        <v>654</v>
      </c>
      <c r="Q13" s="101" t="s">
        <v>654</v>
      </c>
      <c r="R13" s="100">
        <v>0.47970000000000002</v>
      </c>
      <c r="S13" s="100">
        <v>0</v>
      </c>
      <c r="T13" s="100">
        <v>1.3793067000000001</v>
      </c>
      <c r="U13" s="100">
        <v>1.5410999999999999</v>
      </c>
      <c r="V13" s="100">
        <v>0.257683</v>
      </c>
      <c r="W13" s="100">
        <v>2.8245474000000002</v>
      </c>
      <c r="X13" s="100">
        <v>0.15709999999999999</v>
      </c>
      <c r="Y13" s="104">
        <v>0</v>
      </c>
      <c r="Z13" s="104">
        <v>0.3548076</v>
      </c>
      <c r="AA13" s="104">
        <v>1.2149000000000001</v>
      </c>
      <c r="AB13" s="104">
        <v>0.58376550000000005</v>
      </c>
      <c r="AC13" s="104">
        <v>1.8459452999999999</v>
      </c>
      <c r="AD13" s="104">
        <v>0.1207</v>
      </c>
      <c r="AE13" s="104">
        <v>0</v>
      </c>
      <c r="AF13" s="104">
        <v>0.27306029999999998</v>
      </c>
    </row>
    <row r="14" spans="1:32">
      <c r="A14" t="s">
        <v>75</v>
      </c>
      <c r="B14" s="66" t="s">
        <v>87</v>
      </c>
      <c r="C14" s="100">
        <v>2.2520582999999998</v>
      </c>
      <c r="D14" s="100">
        <v>2.0242792999999999</v>
      </c>
      <c r="E14" s="100">
        <v>2.4798372999999998</v>
      </c>
      <c r="F14" s="100">
        <v>1.8714</v>
      </c>
      <c r="G14" s="100">
        <v>1.543342</v>
      </c>
      <c r="H14" s="100">
        <v>2.1995171</v>
      </c>
      <c r="I14" s="100">
        <v>0.9909</v>
      </c>
      <c r="J14" s="100">
        <v>0.59182259999999998</v>
      </c>
      <c r="K14" s="100">
        <v>1.3899773</v>
      </c>
      <c r="L14" s="100">
        <v>1.8029999999999999</v>
      </c>
      <c r="M14" s="100">
        <v>1.0226221</v>
      </c>
      <c r="N14" s="100">
        <v>2.5834589000000001</v>
      </c>
      <c r="O14" s="100">
        <v>3.0049999999999999</v>
      </c>
      <c r="P14" s="100">
        <v>0.22733129999999999</v>
      </c>
      <c r="Q14" s="100">
        <v>5.7826537</v>
      </c>
      <c r="R14" s="100">
        <v>1.4029</v>
      </c>
      <c r="S14" s="100">
        <v>0.97288470000000005</v>
      </c>
      <c r="T14" s="100">
        <v>1.8328393000000001</v>
      </c>
      <c r="U14" s="100">
        <v>0.91720000000000002</v>
      </c>
      <c r="V14" s="100">
        <v>0.62753599999999998</v>
      </c>
      <c r="W14" s="100">
        <v>1.2068587</v>
      </c>
      <c r="X14" s="100">
        <v>4.1942000000000004</v>
      </c>
      <c r="Y14" s="100">
        <v>3.5485536</v>
      </c>
      <c r="Z14" s="100">
        <v>4.8398181999999998</v>
      </c>
      <c r="AA14" s="99">
        <v>1.6432</v>
      </c>
      <c r="AB14" s="99">
        <v>1.4474612</v>
      </c>
      <c r="AC14" s="99">
        <v>1.8389842000000001</v>
      </c>
      <c r="AD14" s="99">
        <v>4.6478999999999999</v>
      </c>
      <c r="AE14" s="99">
        <v>3.8530617</v>
      </c>
      <c r="AF14" s="99">
        <v>5.4427469000000004</v>
      </c>
    </row>
    <row r="15" spans="1:32">
      <c r="B15" s="66" t="s">
        <v>81</v>
      </c>
      <c r="C15" s="100">
        <v>4.1110512000000003</v>
      </c>
      <c r="D15" s="100">
        <v>3.7736084000000001</v>
      </c>
      <c r="E15" s="100">
        <v>4.4484940999999996</v>
      </c>
      <c r="F15" s="100">
        <v>3.9603999999999999</v>
      </c>
      <c r="G15" s="100">
        <v>3.3685638999999998</v>
      </c>
      <c r="H15" s="100">
        <v>4.5522232999999996</v>
      </c>
      <c r="I15" s="100">
        <v>2.2305000000000001</v>
      </c>
      <c r="J15" s="100">
        <v>1.5120302000000001</v>
      </c>
      <c r="K15" s="100">
        <v>2.9488707999999999</v>
      </c>
      <c r="L15" s="100">
        <v>2.8815</v>
      </c>
      <c r="M15" s="100">
        <v>1.7188072000000001</v>
      </c>
      <c r="N15" s="100">
        <v>4.0441351000000001</v>
      </c>
      <c r="O15" s="100">
        <v>3.2561</v>
      </c>
      <c r="P15" s="100">
        <v>0.43277520000000003</v>
      </c>
      <c r="Q15" s="100">
        <v>6.0795000000000003</v>
      </c>
      <c r="R15" s="100">
        <v>3.0992000000000002</v>
      </c>
      <c r="S15" s="100">
        <v>2.2526883</v>
      </c>
      <c r="T15" s="100">
        <v>3.9456131000000001</v>
      </c>
      <c r="U15" s="100">
        <v>1.9604999999999999</v>
      </c>
      <c r="V15" s="100">
        <v>1.4682204999999999</v>
      </c>
      <c r="W15" s="100">
        <v>2.4527103000000001</v>
      </c>
      <c r="X15" s="100">
        <v>6.5563000000000002</v>
      </c>
      <c r="Y15" s="100">
        <v>5.7844832000000004</v>
      </c>
      <c r="Z15" s="100">
        <v>7.3280516999999996</v>
      </c>
      <c r="AA15" s="99">
        <v>3.4218999999999999</v>
      </c>
      <c r="AB15" s="99">
        <v>3.0753612000000001</v>
      </c>
      <c r="AC15" s="99">
        <v>3.7685363999999999</v>
      </c>
      <c r="AD15" s="99">
        <v>6.8701999999999996</v>
      </c>
      <c r="AE15" s="99">
        <v>5.9348739999999998</v>
      </c>
      <c r="AF15" s="99">
        <v>7.8056219000000002</v>
      </c>
    </row>
    <row r="16" spans="1:32">
      <c r="B16" s="66" t="s">
        <v>82</v>
      </c>
      <c r="C16" s="100">
        <v>6.0255776000000001</v>
      </c>
      <c r="D16" s="100">
        <v>5.5015939999999999</v>
      </c>
      <c r="E16" s="100">
        <v>6.5495612000000003</v>
      </c>
      <c r="F16" s="100">
        <v>6.2285000000000004</v>
      </c>
      <c r="G16" s="100">
        <v>5.2133285999999996</v>
      </c>
      <c r="H16" s="100">
        <v>7.2436990000000003</v>
      </c>
      <c r="I16" s="100">
        <v>2.8424</v>
      </c>
      <c r="J16" s="100">
        <v>1.8925387</v>
      </c>
      <c r="K16" s="100">
        <v>3.7921662</v>
      </c>
      <c r="L16" s="100">
        <v>4.0103</v>
      </c>
      <c r="M16" s="100">
        <v>2.1934437</v>
      </c>
      <c r="N16" s="100">
        <v>5.8271151000000003</v>
      </c>
      <c r="O16" s="100">
        <v>9.4678000000000004</v>
      </c>
      <c r="P16" s="100">
        <v>1.4858042</v>
      </c>
      <c r="Q16" s="100">
        <v>17.4497547</v>
      </c>
      <c r="R16" s="100">
        <v>4.2906000000000004</v>
      </c>
      <c r="S16" s="100">
        <v>3.1122049000000001</v>
      </c>
      <c r="T16" s="100">
        <v>5.4690329999999996</v>
      </c>
      <c r="U16" s="100">
        <v>3.3822000000000001</v>
      </c>
      <c r="V16" s="100">
        <v>2.6010181000000001</v>
      </c>
      <c r="W16" s="100">
        <v>4.1633249000000001</v>
      </c>
      <c r="X16" s="100">
        <v>8.9251000000000005</v>
      </c>
      <c r="Y16" s="100">
        <v>7.8133942999999997</v>
      </c>
      <c r="Z16" s="100">
        <v>10.0367088</v>
      </c>
      <c r="AA16" s="99">
        <v>5.1852</v>
      </c>
      <c r="AB16" s="99">
        <v>4.6279216999999999</v>
      </c>
      <c r="AC16" s="99">
        <v>5.7423945999999999</v>
      </c>
      <c r="AD16" s="99">
        <v>9.5006000000000004</v>
      </c>
      <c r="AE16" s="99">
        <v>8.1239433000000005</v>
      </c>
      <c r="AF16" s="99">
        <v>10.8773415</v>
      </c>
    </row>
    <row r="17" spans="1:32">
      <c r="A17" t="s">
        <v>2</v>
      </c>
      <c r="B17" s="66" t="s">
        <v>87</v>
      </c>
      <c r="C17" s="100">
        <v>6.7885681</v>
      </c>
      <c r="D17" s="100">
        <v>6.2985464999999996</v>
      </c>
      <c r="E17" s="100">
        <v>7.2785897000000004</v>
      </c>
      <c r="F17" s="100">
        <v>3.5346000000000002</v>
      </c>
      <c r="G17" s="100">
        <v>2.6360375999999999</v>
      </c>
      <c r="H17" s="100">
        <v>4.4330711999999997</v>
      </c>
      <c r="I17" s="100">
        <v>2.2326000000000001</v>
      </c>
      <c r="J17" s="100">
        <v>1.4556017000000001</v>
      </c>
      <c r="K17" s="100">
        <v>3.0095960000000002</v>
      </c>
      <c r="L17" s="100">
        <v>8.7388999999999992</v>
      </c>
      <c r="M17" s="100">
        <v>7.2859097999999998</v>
      </c>
      <c r="N17" s="100">
        <v>10.1918661</v>
      </c>
      <c r="O17" s="100">
        <v>7.2407000000000004</v>
      </c>
      <c r="P17" s="100">
        <v>5.9251183999999997</v>
      </c>
      <c r="Q17" s="100">
        <v>8.5561839000000006</v>
      </c>
      <c r="R17" s="100">
        <v>7.4482999999999997</v>
      </c>
      <c r="S17" s="100">
        <v>6.4035805999999997</v>
      </c>
      <c r="T17" s="100">
        <v>8.4929393999999991</v>
      </c>
      <c r="U17" s="100">
        <v>8.3385999999999996</v>
      </c>
      <c r="V17" s="100">
        <v>5.8533321000000003</v>
      </c>
      <c r="W17" s="100">
        <v>10.8239433</v>
      </c>
      <c r="X17" s="100">
        <v>6.7039999999999997</v>
      </c>
      <c r="Y17" s="100">
        <v>5.9630456000000001</v>
      </c>
      <c r="Z17" s="100">
        <v>7.4449835000000002</v>
      </c>
      <c r="AA17" s="99">
        <v>6.2679999999999998</v>
      </c>
      <c r="AB17" s="99">
        <v>5.5308506</v>
      </c>
      <c r="AC17" s="99">
        <v>7.0051715999999997</v>
      </c>
      <c r="AD17" s="99">
        <v>7.1722000000000001</v>
      </c>
      <c r="AE17" s="99">
        <v>6.5143466999999999</v>
      </c>
      <c r="AF17" s="99">
        <v>7.8300044</v>
      </c>
    </row>
    <row r="18" spans="1:32">
      <c r="B18" s="66" t="s">
        <v>81</v>
      </c>
      <c r="C18" s="100">
        <v>12.570145999999999</v>
      </c>
      <c r="D18" s="100">
        <v>11.7675771</v>
      </c>
      <c r="E18" s="100">
        <v>13.372714999999999</v>
      </c>
      <c r="F18" s="100">
        <v>8.4695999999999998</v>
      </c>
      <c r="G18" s="100">
        <v>6.6334099000000002</v>
      </c>
      <c r="H18" s="100">
        <v>10.305719399999999</v>
      </c>
      <c r="I18" s="100">
        <v>4.7968000000000002</v>
      </c>
      <c r="J18" s="100">
        <v>3.0687682000000001</v>
      </c>
      <c r="K18" s="100">
        <v>6.5248754</v>
      </c>
      <c r="L18" s="100">
        <v>16.448</v>
      </c>
      <c r="M18" s="100">
        <v>14.147782599999999</v>
      </c>
      <c r="N18" s="100">
        <v>18.7481209</v>
      </c>
      <c r="O18" s="100">
        <v>12.6972</v>
      </c>
      <c r="P18" s="100">
        <v>10.7590837</v>
      </c>
      <c r="Q18" s="100">
        <v>14.635335899999999</v>
      </c>
      <c r="R18" s="100">
        <v>13.891500000000001</v>
      </c>
      <c r="S18" s="100">
        <v>12.1204185</v>
      </c>
      <c r="T18" s="100">
        <v>15.6626379</v>
      </c>
      <c r="U18" s="100">
        <v>15.4215</v>
      </c>
      <c r="V18" s="100">
        <v>11.5479833</v>
      </c>
      <c r="W18" s="100">
        <v>19.295113499999999</v>
      </c>
      <c r="X18" s="100">
        <v>11.493499999999999</v>
      </c>
      <c r="Y18" s="100">
        <v>10.083664499999999</v>
      </c>
      <c r="Z18" s="100">
        <v>12.903238999999999</v>
      </c>
      <c r="AA18" s="99">
        <v>12.148400000000001</v>
      </c>
      <c r="AB18" s="99">
        <v>10.9944747</v>
      </c>
      <c r="AC18" s="99">
        <v>13.3023562</v>
      </c>
      <c r="AD18" s="99">
        <v>12.8817</v>
      </c>
      <c r="AE18" s="99">
        <v>11.7787975</v>
      </c>
      <c r="AF18" s="99">
        <v>13.9846988</v>
      </c>
    </row>
    <row r="19" spans="1:32">
      <c r="B19" s="66" t="s">
        <v>82</v>
      </c>
      <c r="C19" s="100">
        <v>17.573625499999999</v>
      </c>
      <c r="D19" s="100">
        <v>16.369177499999999</v>
      </c>
      <c r="E19" s="100">
        <v>18.778073500000001</v>
      </c>
      <c r="F19" s="100">
        <v>11.891299999999999</v>
      </c>
      <c r="G19" s="100">
        <v>9.1250128000000004</v>
      </c>
      <c r="H19" s="100">
        <v>14.657492</v>
      </c>
      <c r="I19" s="100">
        <v>6.2493999999999996</v>
      </c>
      <c r="J19" s="100">
        <v>4.2822427000000003</v>
      </c>
      <c r="K19" s="100">
        <v>8.2165225</v>
      </c>
      <c r="L19" s="100">
        <v>24.058</v>
      </c>
      <c r="M19" s="100">
        <v>20.0385931</v>
      </c>
      <c r="N19" s="100">
        <v>28.0773349</v>
      </c>
      <c r="O19" s="100">
        <v>17.660699999999999</v>
      </c>
      <c r="P19" s="100">
        <v>15.0953467</v>
      </c>
      <c r="Q19" s="100">
        <v>20.226074199999999</v>
      </c>
      <c r="R19" s="100">
        <v>18.705100000000002</v>
      </c>
      <c r="S19" s="100">
        <v>16.314036099999999</v>
      </c>
      <c r="T19" s="100">
        <v>21.096109999999999</v>
      </c>
      <c r="U19" s="100">
        <v>19.1432</v>
      </c>
      <c r="V19" s="100">
        <v>14.801274299999999</v>
      </c>
      <c r="W19" s="100">
        <v>23.485155299999999</v>
      </c>
      <c r="X19" s="100">
        <v>16.1296</v>
      </c>
      <c r="Y19" s="100">
        <v>14.2284965</v>
      </c>
      <c r="Z19" s="100">
        <v>18.030695600000001</v>
      </c>
      <c r="AA19" s="99">
        <v>16.077000000000002</v>
      </c>
      <c r="AB19" s="99">
        <v>14.565144999999999</v>
      </c>
      <c r="AC19" s="99">
        <v>17.5889138</v>
      </c>
      <c r="AD19" s="99">
        <v>18.6326</v>
      </c>
      <c r="AE19" s="99">
        <v>16.875980599999998</v>
      </c>
      <c r="AF19" s="99">
        <v>20.389296099999999</v>
      </c>
    </row>
    <row r="20" spans="1:32">
      <c r="A20" t="s">
        <v>67</v>
      </c>
      <c r="B20" s="66" t="s">
        <v>87</v>
      </c>
      <c r="C20" s="100">
        <v>16.388337</v>
      </c>
      <c r="D20" s="100">
        <v>15.452199800000001</v>
      </c>
      <c r="E20" s="100">
        <v>17.324474299999999</v>
      </c>
      <c r="F20" s="100">
        <v>13.026199999999999</v>
      </c>
      <c r="G20" s="100">
        <v>10.8554765</v>
      </c>
      <c r="H20" s="100">
        <v>15.1968946</v>
      </c>
      <c r="I20" s="100">
        <v>8.0765999999999991</v>
      </c>
      <c r="J20" s="100">
        <v>5.8361229000000003</v>
      </c>
      <c r="K20" s="100">
        <v>10.317089299999999</v>
      </c>
      <c r="L20" s="100">
        <v>20.290600000000001</v>
      </c>
      <c r="M20" s="100">
        <v>17.091536399999999</v>
      </c>
      <c r="N20" s="100">
        <v>23.489564900000001</v>
      </c>
      <c r="O20" s="100">
        <v>16.008600000000001</v>
      </c>
      <c r="P20" s="100">
        <v>11.792831899999999</v>
      </c>
      <c r="Q20" s="100">
        <v>20.2243429</v>
      </c>
      <c r="R20" s="100">
        <v>6.0735000000000001</v>
      </c>
      <c r="S20" s="100">
        <v>5.0133619999999999</v>
      </c>
      <c r="T20" s="100">
        <v>7.1336282000000004</v>
      </c>
      <c r="U20" s="100">
        <v>13.301600000000001</v>
      </c>
      <c r="V20" s="100">
        <v>10.576497</v>
      </c>
      <c r="W20" s="100">
        <v>16.0267293</v>
      </c>
      <c r="X20" s="100">
        <v>20.920100000000001</v>
      </c>
      <c r="Y20" s="100">
        <v>19.409377599999999</v>
      </c>
      <c r="Z20" s="100">
        <v>22.4307318</v>
      </c>
      <c r="AA20" s="99">
        <v>14.126300000000001</v>
      </c>
      <c r="AB20" s="99">
        <v>13.075845299999999</v>
      </c>
      <c r="AC20" s="99">
        <v>15.1767292</v>
      </c>
      <c r="AD20" s="99">
        <v>19.107900000000001</v>
      </c>
      <c r="AE20" s="99">
        <v>17.495481600000002</v>
      </c>
      <c r="AF20" s="99">
        <v>20.720220099999999</v>
      </c>
    </row>
    <row r="21" spans="1:32">
      <c r="B21" s="66" t="s">
        <v>81</v>
      </c>
      <c r="C21" s="100">
        <v>28.917445799999999</v>
      </c>
      <c r="D21" s="100">
        <v>27.5872685</v>
      </c>
      <c r="E21" s="100">
        <v>30.247623000000001</v>
      </c>
      <c r="F21" s="100">
        <v>26.4602</v>
      </c>
      <c r="G21" s="100">
        <v>23.0144749</v>
      </c>
      <c r="H21" s="100">
        <v>29.905825100000001</v>
      </c>
      <c r="I21" s="100">
        <v>13.6608</v>
      </c>
      <c r="J21" s="100">
        <v>10.465710400000001</v>
      </c>
      <c r="K21" s="100">
        <v>16.855868999999998</v>
      </c>
      <c r="L21" s="100">
        <v>33.390700000000002</v>
      </c>
      <c r="M21" s="100">
        <v>28.940541700000001</v>
      </c>
      <c r="N21" s="100">
        <v>37.840909400000001</v>
      </c>
      <c r="O21" s="100">
        <v>25.988900000000001</v>
      </c>
      <c r="P21" s="100">
        <v>20.389296300000002</v>
      </c>
      <c r="Q21" s="100">
        <v>31.588432999999998</v>
      </c>
      <c r="R21" s="100">
        <v>14.165100000000001</v>
      </c>
      <c r="S21" s="100">
        <v>12.175567900000001</v>
      </c>
      <c r="T21" s="100">
        <v>16.1546786</v>
      </c>
      <c r="U21" s="100">
        <v>24.768699999999999</v>
      </c>
      <c r="V21" s="100">
        <v>20.941555699999999</v>
      </c>
      <c r="W21" s="100">
        <v>28.5959176</v>
      </c>
      <c r="X21" s="100">
        <v>35.823999999999998</v>
      </c>
      <c r="Y21" s="100">
        <v>33.706201100000001</v>
      </c>
      <c r="Z21" s="100">
        <v>37.941753200000001</v>
      </c>
      <c r="AA21" s="99">
        <v>27.012799999999999</v>
      </c>
      <c r="AB21" s="99">
        <v>25.4080753</v>
      </c>
      <c r="AC21" s="99">
        <v>28.617438199999999</v>
      </c>
      <c r="AD21" s="99">
        <v>31.202300000000001</v>
      </c>
      <c r="AE21" s="99">
        <v>29.0023859</v>
      </c>
      <c r="AF21" s="99">
        <v>33.402251700000001</v>
      </c>
    </row>
    <row r="22" spans="1:32">
      <c r="B22" s="66" t="s">
        <v>82</v>
      </c>
      <c r="C22" s="100">
        <v>36.252954299999999</v>
      </c>
      <c r="D22" s="100">
        <v>34.694695000000003</v>
      </c>
      <c r="E22" s="100">
        <v>37.811213600000002</v>
      </c>
      <c r="F22" s="100">
        <v>34.637300000000003</v>
      </c>
      <c r="G22" s="100">
        <v>30.390525400000001</v>
      </c>
      <c r="H22" s="100">
        <v>38.884127300000003</v>
      </c>
      <c r="I22" s="100">
        <v>17.529499999999999</v>
      </c>
      <c r="J22" s="100">
        <v>13.560397099999999</v>
      </c>
      <c r="K22" s="100">
        <v>21.4986876</v>
      </c>
      <c r="L22" s="100">
        <v>40.909100000000002</v>
      </c>
      <c r="M22" s="100">
        <v>35.933583900000002</v>
      </c>
      <c r="N22" s="100">
        <v>45.884552300000003</v>
      </c>
      <c r="O22" s="100">
        <v>32.296399999999998</v>
      </c>
      <c r="P22" s="100">
        <v>26.122666599999999</v>
      </c>
      <c r="Q22" s="100">
        <v>38.470124200000001</v>
      </c>
      <c r="R22" s="100">
        <v>19.174099999999999</v>
      </c>
      <c r="S22" s="100">
        <v>16.693530899999999</v>
      </c>
      <c r="T22" s="100">
        <v>21.654655099999999</v>
      </c>
      <c r="U22" s="100">
        <v>34.4467</v>
      </c>
      <c r="V22" s="100">
        <v>29.134347600000002</v>
      </c>
      <c r="W22" s="100">
        <v>39.759110499999998</v>
      </c>
      <c r="X22" s="100">
        <v>43.3127</v>
      </c>
      <c r="Y22" s="100">
        <v>40.916862899999998</v>
      </c>
      <c r="Z22" s="100">
        <v>45.708439400000003</v>
      </c>
      <c r="AA22" s="99">
        <v>34.509700000000002</v>
      </c>
      <c r="AB22" s="99">
        <v>32.516360200000001</v>
      </c>
      <c r="AC22" s="99">
        <v>36.503009400000003</v>
      </c>
      <c r="AD22" s="99">
        <v>38.342300000000002</v>
      </c>
      <c r="AE22" s="99">
        <v>35.877660599999999</v>
      </c>
      <c r="AF22" s="99">
        <v>40.806973200000002</v>
      </c>
    </row>
    <row r="23" spans="1:32">
      <c r="A23" t="s">
        <v>4</v>
      </c>
      <c r="B23" s="66" t="s">
        <v>87</v>
      </c>
      <c r="C23" s="100">
        <v>14.8667655</v>
      </c>
      <c r="D23" s="100">
        <v>14.1474437</v>
      </c>
      <c r="E23" s="100">
        <v>15.5860872</v>
      </c>
      <c r="F23" s="100">
        <v>14.570499999999999</v>
      </c>
      <c r="G23" s="100">
        <v>12.3129279</v>
      </c>
      <c r="H23" s="100">
        <v>16.828031800000002</v>
      </c>
      <c r="I23" s="100">
        <v>7.8263999999999996</v>
      </c>
      <c r="J23" s="100">
        <v>5.7890094000000003</v>
      </c>
      <c r="K23" s="100">
        <v>9.8638092000000004</v>
      </c>
      <c r="L23" s="100">
        <v>16.374500000000001</v>
      </c>
      <c r="M23" s="100">
        <v>15.011029600000001</v>
      </c>
      <c r="N23" s="100">
        <v>17.737949</v>
      </c>
      <c r="O23" s="100">
        <v>13.625299999999999</v>
      </c>
      <c r="P23" s="100">
        <v>11.741191600000001</v>
      </c>
      <c r="Q23" s="100">
        <v>15.509460600000001</v>
      </c>
      <c r="R23" s="100">
        <v>9.4200999999999997</v>
      </c>
      <c r="S23" s="100">
        <v>7.8845377000000001</v>
      </c>
      <c r="T23" s="100">
        <v>10.955739899999999</v>
      </c>
      <c r="U23" s="100">
        <v>14.213100000000001</v>
      </c>
      <c r="V23" s="100">
        <v>12.552335599999999</v>
      </c>
      <c r="W23" s="100">
        <v>15.873847400000001</v>
      </c>
      <c r="X23" s="100">
        <v>17.1389</v>
      </c>
      <c r="Y23" s="100">
        <v>15.653249300000001</v>
      </c>
      <c r="Z23" s="100">
        <v>18.624539200000001</v>
      </c>
      <c r="AA23" s="99">
        <v>12.715400000000001</v>
      </c>
      <c r="AB23" s="99">
        <v>11.798613</v>
      </c>
      <c r="AC23" s="99">
        <v>13.6322112</v>
      </c>
      <c r="AD23" s="99">
        <v>16.103999999999999</v>
      </c>
      <c r="AE23" s="99">
        <v>15.1096527</v>
      </c>
      <c r="AF23" s="99">
        <v>17.098253499999998</v>
      </c>
    </row>
    <row r="24" spans="1:32">
      <c r="B24" s="66" t="s">
        <v>81</v>
      </c>
      <c r="C24" s="100">
        <v>27.516569400000002</v>
      </c>
      <c r="D24" s="100">
        <v>26.4987578</v>
      </c>
      <c r="E24" s="100">
        <v>28.534380899999999</v>
      </c>
      <c r="F24" s="100">
        <v>32.562899999999999</v>
      </c>
      <c r="G24" s="100">
        <v>28.798468100000001</v>
      </c>
      <c r="H24" s="100">
        <v>36.327284200000001</v>
      </c>
      <c r="I24" s="100">
        <v>19.4239</v>
      </c>
      <c r="J24" s="100">
        <v>15.183819400000001</v>
      </c>
      <c r="K24" s="100">
        <v>23.6640044</v>
      </c>
      <c r="L24" s="100">
        <v>29.6524</v>
      </c>
      <c r="M24" s="100">
        <v>27.864264899999998</v>
      </c>
      <c r="N24" s="100">
        <v>31.440575299999999</v>
      </c>
      <c r="O24" s="100">
        <v>25.752700000000001</v>
      </c>
      <c r="P24" s="100">
        <v>22.755476000000002</v>
      </c>
      <c r="Q24" s="100">
        <v>28.750008099999999</v>
      </c>
      <c r="R24" s="100">
        <v>16.579799999999999</v>
      </c>
      <c r="S24" s="100">
        <v>14.275748200000001</v>
      </c>
      <c r="T24" s="100">
        <v>18.8838103</v>
      </c>
      <c r="U24" s="100">
        <v>27.235900000000001</v>
      </c>
      <c r="V24" s="100">
        <v>24.803804</v>
      </c>
      <c r="W24" s="100">
        <v>29.668066400000001</v>
      </c>
      <c r="X24" s="100">
        <v>29.4421</v>
      </c>
      <c r="Y24" s="100">
        <v>27.3803403</v>
      </c>
      <c r="Z24" s="100">
        <v>31.5039166</v>
      </c>
      <c r="AA24" s="99">
        <v>25.188099999999999</v>
      </c>
      <c r="AB24" s="99">
        <v>23.753748300000002</v>
      </c>
      <c r="AC24" s="99">
        <v>26.622497800000001</v>
      </c>
      <c r="AD24" s="99">
        <v>28.848199999999999</v>
      </c>
      <c r="AE24" s="99">
        <v>27.4855932</v>
      </c>
      <c r="AF24" s="99">
        <v>30.210812799999999</v>
      </c>
    </row>
    <row r="25" spans="1:32">
      <c r="A25" s="9"/>
      <c r="B25" s="125" t="s">
        <v>82</v>
      </c>
      <c r="C25" s="117">
        <v>35.702947299999998</v>
      </c>
      <c r="D25" s="117">
        <v>34.453744700000001</v>
      </c>
      <c r="E25" s="117">
        <v>36.952149900000002</v>
      </c>
      <c r="F25" s="117">
        <v>41.011400000000002</v>
      </c>
      <c r="G25" s="117">
        <v>36.149990000000003</v>
      </c>
      <c r="H25" s="117">
        <v>45.872768200000003</v>
      </c>
      <c r="I25" s="117">
        <v>24.109100000000002</v>
      </c>
      <c r="J25" s="117">
        <v>19.3790838</v>
      </c>
      <c r="K25" s="117">
        <v>28.839051900000001</v>
      </c>
      <c r="L25" s="117">
        <v>37.9726</v>
      </c>
      <c r="M25" s="117">
        <v>35.8627246</v>
      </c>
      <c r="N25" s="117">
        <v>40.082497699999998</v>
      </c>
      <c r="O25" s="117">
        <v>34.420999999999999</v>
      </c>
      <c r="P25" s="117">
        <v>30.957519099999999</v>
      </c>
      <c r="Q25" s="117">
        <v>37.884384500000003</v>
      </c>
      <c r="R25" s="117">
        <v>23.3917</v>
      </c>
      <c r="S25" s="117">
        <v>20.331856599999998</v>
      </c>
      <c r="T25" s="117">
        <v>26.451540300000001</v>
      </c>
      <c r="U25" s="117">
        <v>35.776800000000001</v>
      </c>
      <c r="V25" s="117">
        <v>32.695205399999999</v>
      </c>
      <c r="W25" s="117">
        <v>38.8584338</v>
      </c>
      <c r="X25" s="117">
        <v>37.397599999999997</v>
      </c>
      <c r="Y25" s="117">
        <v>34.392537699999998</v>
      </c>
      <c r="Z25" s="117">
        <v>40.402729100000002</v>
      </c>
      <c r="AA25" s="117">
        <v>33.1708</v>
      </c>
      <c r="AB25" s="117">
        <v>31.313933299999999</v>
      </c>
      <c r="AC25" s="117">
        <v>35.0277235</v>
      </c>
      <c r="AD25" s="117">
        <v>37.114400000000003</v>
      </c>
      <c r="AE25" s="117">
        <v>35.4827175</v>
      </c>
      <c r="AF25" s="117">
        <v>38.746059600000002</v>
      </c>
    </row>
    <row r="26" spans="1:32" ht="74.25" customHeight="1">
      <c r="A26" s="217" t="s">
        <v>655</v>
      </c>
      <c r="B26" s="217"/>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row>
    <row r="27" spans="1:32">
      <c r="S27" s="89"/>
      <c r="T27" s="89"/>
      <c r="U27" s="89"/>
      <c r="V27" s="89"/>
      <c r="W27" s="89"/>
      <c r="X27" s="89"/>
      <c r="Y27" s="89"/>
      <c r="Z27" s="89"/>
      <c r="AA27" s="89"/>
      <c r="AB27" s="89"/>
      <c r="AC27" s="89"/>
      <c r="AD27" s="89"/>
      <c r="AE27" s="89"/>
      <c r="AF27" s="89"/>
    </row>
    <row r="28" spans="1:32">
      <c r="S28" s="89"/>
      <c r="T28" s="89"/>
      <c r="U28" s="89"/>
      <c r="V28" s="89"/>
      <c r="W28" s="89"/>
      <c r="X28" s="89"/>
      <c r="Y28" s="89"/>
      <c r="Z28" s="89"/>
      <c r="AA28" s="89"/>
      <c r="AB28" s="89"/>
      <c r="AC28" s="89"/>
      <c r="AD28" s="89"/>
      <c r="AE28" s="89"/>
      <c r="AF28" s="89"/>
    </row>
    <row r="32" spans="1:32">
      <c r="A32" t="s">
        <v>610</v>
      </c>
    </row>
    <row r="34" spans="1:31">
      <c r="A34" t="s">
        <v>611</v>
      </c>
    </row>
    <row r="36" spans="1:31">
      <c r="A36" s="21"/>
      <c r="B36" s="21"/>
      <c r="C36" s="21"/>
      <c r="D36" s="21"/>
      <c r="E36" s="21"/>
    </row>
    <row r="37" spans="1:31" s="124" customFormat="1">
      <c r="A37" s="123"/>
      <c r="B37" s="123"/>
      <c r="C37" s="123"/>
      <c r="D37" s="123"/>
      <c r="E37" s="123"/>
    </row>
    <row r="38" spans="1:31">
      <c r="F38" s="103"/>
      <c r="G38" s="75"/>
      <c r="I38" s="103"/>
      <c r="J38" s="75"/>
      <c r="L38" s="103"/>
      <c r="M38" s="75"/>
      <c r="O38" s="103"/>
      <c r="P38" s="75"/>
      <c r="R38" s="103"/>
      <c r="S38" s="75"/>
      <c r="U38" s="103"/>
      <c r="V38" s="75"/>
      <c r="X38" s="103"/>
      <c r="Y38" s="75"/>
      <c r="AA38" s="103"/>
      <c r="AB38" s="75"/>
      <c r="AD38" s="103"/>
      <c r="AE38" s="75"/>
    </row>
    <row r="39" spans="1:31">
      <c r="F39" s="103"/>
      <c r="G39" s="75"/>
      <c r="I39" s="103"/>
      <c r="J39" s="75"/>
      <c r="L39" s="103"/>
      <c r="M39" s="75"/>
      <c r="O39" s="103"/>
      <c r="P39" s="75"/>
      <c r="R39" s="103"/>
      <c r="S39" s="75"/>
      <c r="U39" s="103"/>
      <c r="V39" s="75"/>
      <c r="X39" s="103"/>
      <c r="Y39" s="75"/>
      <c r="AA39" s="103"/>
      <c r="AB39" s="75"/>
      <c r="AD39" s="103"/>
      <c r="AE39" s="75"/>
    </row>
    <row r="40" spans="1:31">
      <c r="F40" s="103"/>
      <c r="G40" s="75"/>
      <c r="I40" s="103"/>
      <c r="J40" s="75"/>
      <c r="L40" s="103"/>
      <c r="M40" s="75"/>
      <c r="O40" s="103"/>
      <c r="P40" s="75"/>
      <c r="R40" s="103"/>
      <c r="S40" s="75"/>
      <c r="U40" s="103"/>
      <c r="V40" s="75"/>
      <c r="X40" s="103"/>
      <c r="Y40" s="75"/>
      <c r="AA40" s="103"/>
      <c r="AB40" s="75"/>
      <c r="AD40" s="103"/>
      <c r="AE40" s="75"/>
    </row>
    <row r="41" spans="1:31">
      <c r="F41" s="103"/>
      <c r="G41" s="75"/>
      <c r="I41" s="103"/>
      <c r="J41" s="75"/>
      <c r="L41" s="103"/>
      <c r="M41" s="75"/>
      <c r="O41" s="103"/>
      <c r="P41" s="75"/>
      <c r="R41" s="103"/>
      <c r="S41" s="75"/>
      <c r="U41" s="103"/>
      <c r="V41" s="75"/>
      <c r="X41" s="103"/>
      <c r="Y41" s="75"/>
      <c r="AA41" s="103"/>
      <c r="AB41" s="75"/>
      <c r="AD41" s="103"/>
      <c r="AE41" s="75"/>
    </row>
    <row r="42" spans="1:31">
      <c r="F42" s="103"/>
      <c r="G42" s="75"/>
      <c r="I42" s="103"/>
      <c r="J42" s="75"/>
      <c r="L42" s="103"/>
      <c r="M42" s="75"/>
      <c r="O42" s="103"/>
      <c r="P42" s="75"/>
      <c r="R42" s="103"/>
      <c r="S42" s="75"/>
      <c r="U42" s="103"/>
      <c r="V42" s="75"/>
      <c r="X42" s="103"/>
      <c r="Y42" s="75"/>
      <c r="AA42" s="103"/>
      <c r="AB42" s="75"/>
      <c r="AD42" s="103"/>
      <c r="AE42" s="75"/>
    </row>
    <row r="43" spans="1:31">
      <c r="F43" s="103"/>
      <c r="G43" s="75"/>
      <c r="I43" s="103"/>
      <c r="J43" s="75"/>
      <c r="L43" s="103"/>
      <c r="M43" s="75"/>
      <c r="O43" s="103"/>
      <c r="P43" s="75"/>
      <c r="R43" s="103"/>
      <c r="S43" s="75"/>
      <c r="U43" s="103"/>
      <c r="V43" s="75"/>
      <c r="X43" s="103"/>
      <c r="Y43" s="75"/>
      <c r="AA43" s="103"/>
      <c r="AB43" s="75"/>
      <c r="AD43" s="103"/>
      <c r="AE43" s="75"/>
    </row>
    <row r="44" spans="1:31">
      <c r="F44" s="103"/>
      <c r="G44" s="75"/>
      <c r="I44" s="103"/>
      <c r="J44" s="75"/>
      <c r="L44" s="103"/>
      <c r="M44" s="75"/>
      <c r="O44" s="103"/>
      <c r="P44" s="75"/>
      <c r="R44" s="103"/>
      <c r="S44" s="75"/>
      <c r="U44" s="103"/>
      <c r="V44" s="75"/>
      <c r="X44" s="103"/>
      <c r="Y44" s="75"/>
      <c r="AA44" s="103"/>
      <c r="AB44" s="75"/>
      <c r="AD44" s="103"/>
      <c r="AE44" s="75"/>
    </row>
    <row r="45" spans="1:31">
      <c r="F45" s="103"/>
      <c r="G45" s="75"/>
      <c r="I45" s="103"/>
      <c r="J45" s="75"/>
      <c r="L45" s="103"/>
      <c r="M45" s="75"/>
      <c r="O45" s="103"/>
      <c r="P45" s="75"/>
      <c r="R45" s="103"/>
      <c r="S45" s="75"/>
      <c r="U45" s="103"/>
      <c r="V45" s="75"/>
      <c r="X45" s="103"/>
      <c r="Y45" s="75"/>
      <c r="AA45" s="103"/>
      <c r="AB45" s="75"/>
      <c r="AD45" s="103"/>
      <c r="AE45" s="75"/>
    </row>
    <row r="46" spans="1:31">
      <c r="F46" s="103"/>
      <c r="G46" s="75"/>
      <c r="I46" s="103"/>
      <c r="J46" s="75"/>
      <c r="L46" s="103"/>
      <c r="M46" s="75"/>
      <c r="O46" s="103"/>
      <c r="P46" s="75"/>
      <c r="R46" s="103"/>
      <c r="S46" s="75"/>
      <c r="U46" s="103"/>
      <c r="V46" s="75"/>
      <c r="X46" s="103"/>
      <c r="Y46" s="75"/>
      <c r="AA46" s="103"/>
      <c r="AB46" s="75"/>
      <c r="AD46" s="103"/>
      <c r="AE46" s="75"/>
    </row>
    <row r="47" spans="1:31">
      <c r="F47" s="103"/>
      <c r="G47" s="75"/>
      <c r="I47" s="103"/>
      <c r="J47" s="75"/>
      <c r="L47" s="103"/>
      <c r="M47" s="75"/>
      <c r="O47" s="103"/>
      <c r="P47" s="75"/>
      <c r="R47" s="103"/>
      <c r="S47" s="75"/>
      <c r="U47" s="103"/>
      <c r="V47" s="75"/>
      <c r="X47" s="103"/>
      <c r="Y47" s="75"/>
      <c r="AA47" s="103"/>
      <c r="AB47" s="75"/>
      <c r="AD47" s="103"/>
      <c r="AE47" s="75"/>
    </row>
    <row r="48" spans="1:31">
      <c r="F48" s="103"/>
      <c r="G48" s="75"/>
      <c r="I48" s="103"/>
      <c r="J48" s="75"/>
      <c r="L48" s="103"/>
      <c r="M48" s="75"/>
      <c r="O48" s="103"/>
      <c r="P48" s="75"/>
      <c r="R48" s="103"/>
      <c r="S48" s="75"/>
      <c r="U48" s="103"/>
      <c r="V48" s="75"/>
      <c r="X48" s="103"/>
      <c r="Y48" s="75"/>
      <c r="AA48" s="103"/>
      <c r="AB48" s="75"/>
      <c r="AD48" s="103"/>
      <c r="AE48" s="75"/>
    </row>
    <row r="49" spans="6:31">
      <c r="F49" s="103"/>
      <c r="G49" s="75"/>
      <c r="I49" s="103"/>
      <c r="J49" s="75"/>
      <c r="L49" s="103"/>
      <c r="M49" s="75"/>
      <c r="O49" s="103"/>
      <c r="P49" s="75"/>
      <c r="R49" s="103"/>
      <c r="S49" s="75"/>
      <c r="U49" s="103"/>
      <c r="V49" s="75"/>
      <c r="X49" s="103"/>
      <c r="Y49" s="75"/>
      <c r="AA49" s="103"/>
      <c r="AB49" s="75"/>
      <c r="AD49" s="103"/>
      <c r="AE49" s="75"/>
    </row>
    <row r="50" spans="6:31">
      <c r="F50" s="103"/>
      <c r="G50" s="75"/>
      <c r="I50" s="103"/>
      <c r="J50" s="75"/>
      <c r="L50" s="103"/>
      <c r="M50" s="75"/>
      <c r="O50" s="103"/>
      <c r="P50" s="75"/>
      <c r="R50" s="103"/>
      <c r="S50" s="75"/>
      <c r="U50" s="103"/>
      <c r="V50" s="75"/>
      <c r="X50" s="103"/>
      <c r="Y50" s="75"/>
      <c r="AA50" s="103"/>
      <c r="AB50" s="75"/>
      <c r="AD50" s="103"/>
      <c r="AE50" s="75"/>
    </row>
    <row r="51" spans="6:31">
      <c r="F51" s="103"/>
      <c r="G51" s="75"/>
      <c r="I51" s="103"/>
      <c r="J51" s="75"/>
      <c r="L51" s="103"/>
      <c r="M51" s="75"/>
      <c r="O51" s="103"/>
      <c r="P51" s="75"/>
      <c r="R51" s="103"/>
      <c r="S51" s="75"/>
      <c r="U51" s="103"/>
      <c r="V51" s="75"/>
      <c r="X51" s="103"/>
      <c r="Y51" s="75"/>
      <c r="AA51" s="103"/>
      <c r="AB51" s="75"/>
      <c r="AD51" s="103"/>
      <c r="AE51" s="75"/>
    </row>
    <row r="52" spans="6:31">
      <c r="F52" s="103"/>
      <c r="G52" s="75"/>
      <c r="I52" s="103"/>
      <c r="J52" s="75"/>
      <c r="L52" s="103"/>
      <c r="M52" s="75"/>
      <c r="O52" s="103"/>
      <c r="P52" s="75"/>
      <c r="R52" s="103"/>
      <c r="S52" s="75"/>
      <c r="U52" s="103"/>
      <c r="V52" s="75"/>
      <c r="X52" s="103"/>
      <c r="Y52" s="75"/>
      <c r="AA52" s="103"/>
      <c r="AB52" s="75"/>
      <c r="AD52" s="103"/>
      <c r="AE52" s="75"/>
    </row>
    <row r="53" spans="6:31">
      <c r="F53" s="103"/>
      <c r="G53" s="75"/>
      <c r="I53" s="103"/>
      <c r="J53" s="75"/>
      <c r="L53" s="103"/>
      <c r="M53" s="75"/>
      <c r="O53" s="103"/>
      <c r="P53" s="75"/>
      <c r="R53" s="103"/>
      <c r="S53" s="75"/>
      <c r="U53" s="103"/>
      <c r="V53" s="75"/>
      <c r="X53" s="103"/>
      <c r="Y53" s="75"/>
      <c r="AA53" s="103"/>
      <c r="AB53" s="75"/>
      <c r="AD53" s="103"/>
      <c r="AE53" s="75"/>
    </row>
    <row r="54" spans="6:31">
      <c r="F54" s="103"/>
      <c r="G54" s="75"/>
      <c r="I54" s="103"/>
      <c r="J54" s="75"/>
      <c r="L54" s="103"/>
      <c r="M54" s="75"/>
      <c r="O54" s="103"/>
      <c r="P54" s="75"/>
      <c r="R54" s="103"/>
      <c r="S54" s="75"/>
      <c r="U54" s="103"/>
      <c r="V54" s="75"/>
      <c r="X54" s="103"/>
      <c r="Y54" s="75"/>
      <c r="AA54" s="103"/>
      <c r="AB54" s="75"/>
      <c r="AD54" s="103"/>
      <c r="AE54" s="75"/>
    </row>
    <row r="55" spans="6:31">
      <c r="F55" s="103"/>
      <c r="G55" s="75"/>
      <c r="I55" s="103"/>
      <c r="J55" s="75"/>
      <c r="L55" s="103"/>
      <c r="M55" s="75"/>
      <c r="O55" s="103"/>
      <c r="P55" s="75"/>
      <c r="R55" s="103"/>
      <c r="S55" s="75"/>
      <c r="U55" s="103"/>
      <c r="V55" s="75"/>
      <c r="X55" s="103"/>
      <c r="Y55" s="75"/>
      <c r="AA55" s="103"/>
      <c r="AB55" s="75"/>
      <c r="AD55" s="103"/>
      <c r="AE55" s="75"/>
    </row>
    <row r="56" spans="6:31">
      <c r="F56" s="103"/>
      <c r="G56" s="75"/>
      <c r="I56" s="103"/>
      <c r="J56" s="75"/>
      <c r="L56" s="103"/>
      <c r="M56" s="75"/>
      <c r="O56" s="103"/>
      <c r="P56" s="75"/>
      <c r="R56" s="103"/>
      <c r="S56" s="75"/>
      <c r="U56" s="103"/>
      <c r="V56" s="75"/>
      <c r="X56" s="103"/>
      <c r="Y56" s="75"/>
      <c r="AA56" s="103"/>
      <c r="AB56" s="75"/>
      <c r="AD56" s="103"/>
      <c r="AE56" s="75"/>
    </row>
    <row r="57" spans="6:31">
      <c r="F57" s="103"/>
      <c r="G57" s="75"/>
      <c r="I57" s="103"/>
      <c r="J57" s="75"/>
      <c r="L57" s="103"/>
      <c r="M57" s="75"/>
      <c r="O57" s="103"/>
      <c r="P57" s="75"/>
      <c r="R57" s="103"/>
      <c r="S57" s="75"/>
      <c r="U57" s="103"/>
      <c r="V57" s="75"/>
      <c r="X57" s="103"/>
      <c r="Y57" s="75"/>
      <c r="AA57" s="103"/>
      <c r="AB57" s="75"/>
      <c r="AD57" s="103"/>
      <c r="AE57" s="75"/>
    </row>
    <row r="58" spans="6:31">
      <c r="F58" s="103"/>
      <c r="G58" s="75"/>
      <c r="I58" s="103"/>
      <c r="J58" s="75"/>
      <c r="L58" s="103"/>
      <c r="M58" s="75"/>
      <c r="O58" s="103"/>
      <c r="P58" s="75"/>
      <c r="R58" s="103"/>
      <c r="S58" s="75"/>
      <c r="U58" s="103"/>
      <c r="V58" s="75"/>
      <c r="X58" s="103"/>
      <c r="Y58" s="75"/>
      <c r="AA58" s="103"/>
      <c r="AB58" s="75"/>
      <c r="AD58" s="103"/>
      <c r="AE58" s="75"/>
    </row>
  </sheetData>
  <mergeCells count="24">
    <mergeCell ref="AD3:AF3"/>
    <mergeCell ref="AA2:AF2"/>
    <mergeCell ref="A2:A3"/>
    <mergeCell ref="F3:H3"/>
    <mergeCell ref="X3:Z3"/>
    <mergeCell ref="AA3:AC3"/>
    <mergeCell ref="C3:E3"/>
    <mergeCell ref="I3:K3"/>
    <mergeCell ref="L3:N3"/>
    <mergeCell ref="O3:Q3"/>
    <mergeCell ref="R3:T3"/>
    <mergeCell ref="U3:W3"/>
    <mergeCell ref="AE4:AF4"/>
    <mergeCell ref="AB4:AC4"/>
    <mergeCell ref="Y4:Z4"/>
    <mergeCell ref="V4:W4"/>
    <mergeCell ref="S4:T4"/>
    <mergeCell ref="F2:Z2"/>
    <mergeCell ref="D4:E4"/>
    <mergeCell ref="P4:Q4"/>
    <mergeCell ref="M4:N4"/>
    <mergeCell ref="J4:K4"/>
    <mergeCell ref="G4:H4"/>
    <mergeCell ref="A26:AF26"/>
  </mergeCells>
  <pageMargins left="0.5" right="0.5" top="0.5" bottom="0.75" header="0.3" footer="0.3"/>
  <pageSetup paperSize="194" scale="68" fitToWidth="2" orientation="landscape" r:id="rId1"/>
  <headerFooter differentOddEven="1">
    <oddFooter>&amp;LGuttmacher Institute&amp;R7</oddFooter>
    <evenFooter>&amp;L8&amp;RGuttmacher Institute</evenFooter>
  </headerFooter>
  <colBreaks count="1" manualBreakCount="1">
    <brk id="17" max="25"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Table 1</vt:lpstr>
      <vt:lpstr>Table 2</vt:lpstr>
      <vt:lpstr>Table 3</vt:lpstr>
      <vt:lpstr>Table 4</vt:lpstr>
      <vt:lpstr>DummydataFig1</vt:lpstr>
      <vt:lpstr>DummydataFig2</vt:lpstr>
      <vt:lpstr>Table 5</vt:lpstr>
      <vt:lpstr>Table 6</vt:lpstr>
      <vt:lpstr>Table 8</vt:lpstr>
      <vt:lpstr>Table 9</vt:lpstr>
      <vt:lpstr>Table 10</vt:lpstr>
      <vt:lpstr>Appendix1</vt:lpstr>
      <vt:lpstr>Appendix2</vt:lpstr>
      <vt:lpstr>Appendix3</vt:lpstr>
      <vt:lpstr>Appendix3 orig</vt:lpstr>
      <vt:lpstr>Appendix4a</vt:lpstr>
      <vt:lpstr>Appendix4b</vt:lpstr>
      <vt:lpstr>4.1_working</vt:lpstr>
      <vt:lpstr>4.2_working</vt:lpstr>
      <vt:lpstr>4.3_working</vt:lpstr>
      <vt:lpstr>Input_12m</vt:lpstr>
      <vt:lpstr>Input_24m</vt:lpstr>
      <vt:lpstr>Input_36m</vt:lpstr>
      <vt:lpstr>PInput_12m</vt:lpstr>
      <vt:lpstr>PInput_24m</vt:lpstr>
      <vt:lpstr>PInput_36m</vt:lpstr>
      <vt:lpstr>'4.1_working'!Print_Area</vt:lpstr>
      <vt:lpstr>'4.2_working'!Print_Area</vt:lpstr>
      <vt:lpstr>'4.3_working'!Print_Area</vt:lpstr>
      <vt:lpstr>Appendix1!Print_Area</vt:lpstr>
      <vt:lpstr>Appendix2!Print_Area</vt:lpstr>
      <vt:lpstr>Appendix3!Print_Area</vt:lpstr>
      <vt:lpstr>'Appendix3 orig'!Print_Area</vt:lpstr>
      <vt:lpstr>Appendix4a!Print_Area</vt:lpstr>
      <vt:lpstr>Appendix4b!Print_Area</vt:lpstr>
      <vt:lpstr>'Table 1'!Print_Area</vt:lpstr>
      <vt:lpstr>'Table 2'!Print_Area</vt:lpstr>
      <vt:lpstr>'Table 3'!Print_Area</vt:lpstr>
      <vt:lpstr>'Table 4'!Print_Area</vt:lpstr>
      <vt:lpstr>'Table 5'!Print_Area</vt:lpstr>
      <vt:lpstr>'Table 6'!Print_Area</vt:lpstr>
      <vt:lpstr>'Table 8'!Print_Area</vt:lpstr>
      <vt:lpstr>'Table 9'!Print_Area</vt:lpstr>
      <vt:lpstr>Appendix1!Print_Titles</vt:lpstr>
      <vt:lpstr>Appendix3!Print_Titles</vt:lpstr>
      <vt:lpstr>'Appendix3 orig'!Print_Titles</vt:lpstr>
      <vt:lpstr>Appendix4a!Print_Titles</vt:lpstr>
      <vt:lpstr>Appendix4b!Print_Titles</vt:lpstr>
      <vt:lpstr>'Table 10'!Print_Titles</vt:lpstr>
      <vt:lpstr>'Table 8'!Print_Titles</vt:lpstr>
      <vt:lpstr>'Table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E. Bradley</dc:creator>
  <cp:lastModifiedBy>tonda</cp:lastModifiedBy>
  <cp:lastPrinted>2016-03-01T23:29:08Z</cp:lastPrinted>
  <dcterms:created xsi:type="dcterms:W3CDTF">2014-01-06T20:55:38Z</dcterms:created>
  <dcterms:modified xsi:type="dcterms:W3CDTF">2016-03-10T19:06:48Z</dcterms:modified>
</cp:coreProperties>
</file>