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03"/>
  <workbookPr/>
  <mc:AlternateContent xmlns:mc="http://schemas.openxmlformats.org/markup-compatibility/2006">
    <mc:Choice Requires="x15">
      <x15ac:absPath xmlns:x15ac="http://schemas.microsoft.com/office/spreadsheetml/2010/11/ac" url="https://guttmacherinstitute-my.sharepoint.com/personal/ilague_guttmacher_org/Documents/Documents/"/>
    </mc:Choice>
  </mc:AlternateContent>
  <xr:revisionPtr revIDLastSave="0" documentId="8_{8735AC42-227E-4959-808C-0691EECB76A2}" xr6:coauthVersionLast="47" xr6:coauthVersionMax="47" xr10:uidLastSave="{00000000-0000-0000-0000-000000000000}"/>
  <bookViews>
    <workbookView xWindow="20085" yWindow="2415" windowWidth="21195" windowHeight="1725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E26" i="1"/>
  <c r="E25" i="1"/>
  <c r="E24" i="1"/>
  <c r="E23" i="1"/>
  <c r="E22" i="1"/>
  <c r="E21" i="1"/>
  <c r="E20" i="1"/>
  <c r="E19" i="1"/>
  <c r="E18" i="1"/>
  <c r="E17" i="1"/>
  <c r="E16" i="1"/>
  <c r="E15" i="1"/>
  <c r="E13" i="1"/>
  <c r="E12" i="1"/>
  <c r="E11" i="1"/>
  <c r="E10" i="1"/>
  <c r="E9" i="1"/>
  <c r="E8" i="1"/>
  <c r="E7" i="1"/>
  <c r="E29" i="1" l="1"/>
  <c r="E31" i="1" s="1"/>
</calcChain>
</file>

<file path=xl/sharedStrings.xml><?xml version="1.0" encoding="utf-8"?>
<sst xmlns="http://schemas.openxmlformats.org/spreadsheetml/2006/main" count="35" uniqueCount="35">
  <si>
    <t>Numbers of patients potentially impacted by April 2025 suspension of Title X funds</t>
  </si>
  <si>
    <t>Supplementary table for Policy Analysis -  Trump Administration’s Withholding of Funds Could Impact 30% of Title X Patients</t>
  </si>
  <si>
    <t>Guttmacher Institute, https://www.guttmacher.org/2025/04/trump-administrations-withholding-funds-could-impact-30-percent-title-x-patients</t>
  </si>
  <si>
    <r>
      <t>State</t>
    </r>
    <r>
      <rPr>
        <b/>
        <vertAlign val="superscript"/>
        <sz val="11"/>
        <color theme="1"/>
        <rFont val="Aptos Narrow"/>
        <family val="2"/>
        <scheme val="minor"/>
      </rPr>
      <t>*</t>
    </r>
  </si>
  <si>
    <r>
      <t>FY 2023 Title X grant amount</t>
    </r>
    <r>
      <rPr>
        <b/>
        <vertAlign val="superscript"/>
        <sz val="11"/>
        <color theme="1"/>
        <rFont val="Aptos Narrow"/>
        <family val="2"/>
        <scheme val="minor"/>
      </rPr>
      <t>†</t>
    </r>
  </si>
  <si>
    <r>
      <t>% of state Title X funds previously allocated to grantees who received notice of withheld funding</t>
    </r>
    <r>
      <rPr>
        <b/>
        <vertAlign val="superscript"/>
        <sz val="11"/>
        <color theme="1"/>
        <rFont val="Aptos Narrow"/>
        <family val="2"/>
        <scheme val="minor"/>
      </rPr>
      <t>*</t>
    </r>
  </si>
  <si>
    <r>
      <t>2023 Title X patients</t>
    </r>
    <r>
      <rPr>
        <b/>
        <vertAlign val="superscript"/>
        <sz val="11"/>
        <color theme="1"/>
        <rFont val="Aptos Narrow"/>
        <family val="2"/>
        <scheme val="minor"/>
      </rPr>
      <t>‡</t>
    </r>
  </si>
  <si>
    <t>Patients impacted by withheld funding</t>
  </si>
  <si>
    <t>Fully-affected (all Title X care in state impacted)</t>
  </si>
  <si>
    <t>California</t>
  </si>
  <si>
    <t>Hawaii</t>
  </si>
  <si>
    <t>Maine</t>
  </si>
  <si>
    <t>Mississippi</t>
  </si>
  <si>
    <t>Missouri</t>
  </si>
  <si>
    <t>Montana</t>
  </si>
  <si>
    <t>Utah</t>
  </si>
  <si>
    <t>Partially-affected (only some Title X care in state impacted)</t>
  </si>
  <si>
    <t>Alaska</t>
  </si>
  <si>
    <t>Connecticut</t>
  </si>
  <si>
    <t>Idaho</t>
  </si>
  <si>
    <t>Indiana</t>
  </si>
  <si>
    <t>Kentucky</t>
  </si>
  <si>
    <t>Minnesota</t>
  </si>
  <si>
    <t>New Hampshire</t>
  </si>
  <si>
    <t>North Carolina</t>
  </si>
  <si>
    <t>Ohio</t>
  </si>
  <si>
    <t>Pennsylvania</t>
  </si>
  <si>
    <t>South Carolina</t>
  </si>
  <si>
    <t>Texas</t>
  </si>
  <si>
    <t>Virgina</t>
  </si>
  <si>
    <t>Total patients potentially Impacted</t>
  </si>
  <si>
    <t>Total number of patients served by Title X</t>
  </si>
  <si>
    <t>% of total Title X patients potentially impacted by withheld funding</t>
  </si>
  <si>
    <r>
      <rPr>
        <i/>
        <sz val="11"/>
        <color rgb="FF000000"/>
        <rFont val="Aptos Narrow"/>
        <family val="2"/>
        <scheme val="minor"/>
      </rPr>
      <t>Note:</t>
    </r>
    <r>
      <rPr>
        <sz val="11"/>
        <color rgb="FF000000"/>
        <rFont val="Aptos Narrow"/>
        <family val="2"/>
        <scheme val="minor"/>
      </rPr>
      <t xml:space="preserve"> 2023 Family Planning Annual Report (FPAR) data are most recent available patient counts within the Title X system. We drew on 2023 grant amounts to align with the FPAR patient numbers.</t>
    </r>
  </si>
  <si>
    <r>
      <t xml:space="preserve">Sources: </t>
    </r>
    <r>
      <rPr>
        <i/>
        <vertAlign val="superscript"/>
        <sz val="11"/>
        <color theme="1"/>
        <rFont val="Aptos Narrow"/>
        <family val="2"/>
        <scheme val="minor"/>
      </rPr>
      <t>*</t>
    </r>
    <r>
      <rPr>
        <sz val="11"/>
        <color theme="1"/>
        <rFont val="Aptos Narrow"/>
        <family val="2"/>
        <scheme val="minor"/>
      </rPr>
      <t xml:space="preserve">Office of Assistant Secretary for Health and Human Services, TAGGS, Family planning services project grants: total assistance FY2008 to present, 2025, https://taggs.hhs.gov/Detail/CFDADetail?arg_CFDA_NUM=93217. </t>
    </r>
    <r>
      <rPr>
        <vertAlign val="superscript"/>
        <sz val="11"/>
        <color theme="1"/>
        <rFont val="Aptos Narrow"/>
        <family val="2"/>
        <scheme val="minor"/>
      </rPr>
      <t>†</t>
    </r>
    <r>
      <rPr>
        <sz val="11"/>
        <color theme="1"/>
        <rFont val="Aptos Narrow"/>
        <family val="2"/>
        <scheme val="minor"/>
      </rPr>
      <t xml:space="preserve"> Office of Population Affairs (OPA), U.S. Department of Health and Human Services (HHS),</t>
    </r>
    <r>
      <rPr>
        <i/>
        <sz val="11"/>
        <color theme="1"/>
        <rFont val="Aptos Narrow"/>
        <family val="2"/>
        <scheme val="minor"/>
      </rPr>
      <t xml:space="preserve"> Fiscal Year 2023 Title X Service Grant Awards,</t>
    </r>
    <r>
      <rPr>
        <sz val="11"/>
        <color theme="1"/>
        <rFont val="Aptos Narrow"/>
        <family val="2"/>
        <scheme val="minor"/>
      </rPr>
      <t xml:space="preserve"> no date, https://opa.hhs.gov/grant-programs/title-x-service-grants/current-title-x-service-grant-recipients/fy2023-title-X-service-grant-awards. </t>
    </r>
    <r>
      <rPr>
        <vertAlign val="superscript"/>
        <sz val="11"/>
        <color theme="1"/>
        <rFont val="Aptos Narrow"/>
        <family val="2"/>
        <scheme val="minor"/>
      </rPr>
      <t>‡</t>
    </r>
    <r>
      <rPr>
        <sz val="11"/>
        <color theme="1"/>
        <rFont val="Aptos Narrow"/>
        <family val="2"/>
        <scheme val="minor"/>
      </rPr>
      <t xml:space="preserve">Office of Population Affairs (OPA), U.S. Department of Health and Human Services (HHS), </t>
    </r>
    <r>
      <rPr>
        <i/>
        <sz val="11"/>
        <color theme="1"/>
        <rFont val="Aptos Narrow"/>
        <family val="2"/>
        <scheme val="minor"/>
      </rPr>
      <t>Family Planning Annual Report: 2023 National Summary</t>
    </r>
    <r>
      <rPr>
        <sz val="11"/>
        <color theme="1"/>
        <rFont val="Aptos Narrow"/>
        <family val="2"/>
        <scheme val="minor"/>
      </rPr>
      <t>, 2023, https://opa.hhs.gov/sites/default/files/2024-10/2023-FPAR-National-Summary-Report.pdf.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</si>
</sst>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1E1F21"/>
      <name val="Segoe UI"/>
      <family val="2"/>
    </font>
    <font>
      <b/>
      <sz val="16"/>
      <color theme="1"/>
      <name val="Aptos Narrow"/>
      <family val="2"/>
      <scheme val="minor"/>
    </font>
    <font>
      <i/>
      <sz val="11"/>
      <color rgb="FF000000"/>
      <name val="Aptos Narrow"/>
      <family val="2"/>
      <scheme val="minor"/>
    </font>
    <font>
      <sz val="11"/>
      <color rgb="FF000000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b/>
      <vertAlign val="superscript"/>
      <sz val="11"/>
      <color theme="1"/>
      <name val="Aptos Narrow"/>
      <family val="2"/>
      <scheme val="minor"/>
    </font>
    <font>
      <i/>
      <vertAlign val="superscript"/>
      <sz val="11"/>
      <color theme="1"/>
      <name val="Aptos Narrow"/>
      <family val="2"/>
      <scheme val="minor"/>
    </font>
    <font>
      <vertAlign val="superscript"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2" fontId="0" fillId="0" borderId="1" xfId="0" applyNumberFormat="1" applyBorder="1"/>
    <xf numFmtId="0" fontId="2" fillId="0" borderId="1" xfId="0" applyFont="1" applyBorder="1" applyAlignment="1">
      <alignment wrapText="1"/>
    </xf>
    <xf numFmtId="2" fontId="2" fillId="0" borderId="1" xfId="0" applyNumberFormat="1" applyFont="1" applyBorder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2" fontId="0" fillId="0" borderId="0" xfId="0" applyNumberFormat="1"/>
    <xf numFmtId="164" fontId="0" fillId="0" borderId="0" xfId="1" applyNumberFormat="1" applyFont="1" applyAlignment="1">
      <alignment wrapText="1"/>
    </xf>
    <xf numFmtId="9" fontId="0" fillId="0" borderId="0" xfId="0" applyNumberFormat="1"/>
    <xf numFmtId="3" fontId="0" fillId="0" borderId="0" xfId="0" applyNumberFormat="1"/>
    <xf numFmtId="3" fontId="0" fillId="0" borderId="0" xfId="0" applyNumberFormat="1" applyAlignment="1">
      <alignment wrapText="1"/>
    </xf>
    <xf numFmtId="1" fontId="0" fillId="0" borderId="0" xfId="0" applyNumberFormat="1"/>
    <xf numFmtId="0" fontId="0" fillId="2" borderId="0" xfId="0" applyFill="1"/>
    <xf numFmtId="164" fontId="0" fillId="2" borderId="0" xfId="0" applyNumberFormat="1" applyFill="1"/>
    <xf numFmtId="9" fontId="0" fillId="2" borderId="0" xfId="0" applyNumberFormat="1" applyFill="1"/>
    <xf numFmtId="3" fontId="0" fillId="2" borderId="0" xfId="0" applyNumberFormat="1" applyFill="1"/>
    <xf numFmtId="164" fontId="0" fillId="2" borderId="0" xfId="0" applyNumberFormat="1" applyFill="1" applyAlignment="1">
      <alignment wrapText="1"/>
    </xf>
    <xf numFmtId="0" fontId="2" fillId="0" borderId="0" xfId="0" applyFont="1"/>
    <xf numFmtId="1" fontId="0" fillId="0" borderId="1" xfId="0" applyNumberFormat="1" applyBorder="1"/>
    <xf numFmtId="3" fontId="0" fillId="0" borderId="1" xfId="0" applyNumberFormat="1" applyBorder="1"/>
    <xf numFmtId="2" fontId="2" fillId="0" borderId="1" xfId="0" applyNumberFormat="1" applyFont="1" applyBorder="1"/>
    <xf numFmtId="9" fontId="2" fillId="0" borderId="1" xfId="0" applyNumberFormat="1" applyFont="1" applyBorder="1"/>
    <xf numFmtId="3" fontId="2" fillId="0" borderId="1" xfId="0" applyNumberFormat="1" applyFont="1" applyBorder="1"/>
    <xf numFmtId="0" fontId="3" fillId="0" borderId="0" xfId="0" applyFont="1"/>
    <xf numFmtId="0" fontId="2" fillId="0" borderId="2" xfId="0" applyFont="1" applyBorder="1"/>
    <xf numFmtId="0" fontId="4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2" fillId="0" borderId="0" xfId="0" applyFont="1" applyAlignment="1">
      <alignment horizontal="left" vertical="top" wrapText="1"/>
    </xf>
    <xf numFmtId="0" fontId="7" fillId="0" borderId="0" xfId="0" applyFont="1" applyAlignment="1">
      <alignment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9"/>
  <sheetViews>
    <sheetView tabSelected="1" topLeftCell="A8" workbookViewId="0">
      <selection activeCell="F5" sqref="F5"/>
    </sheetView>
  </sheetViews>
  <sheetFormatPr defaultRowHeight="15"/>
  <cols>
    <col min="1" max="1" width="63.7109375" customWidth="1"/>
    <col min="2" max="5" width="22.7109375" customWidth="1"/>
  </cols>
  <sheetData>
    <row r="1" spans="1:5" ht="21">
      <c r="A1" s="27" t="s">
        <v>0</v>
      </c>
      <c r="B1" s="27"/>
      <c r="C1" s="27"/>
      <c r="D1" s="27"/>
      <c r="E1" s="27"/>
    </row>
    <row r="2" spans="1:5" ht="20.100000000000001" customHeight="1">
      <c r="A2" s="30" t="s">
        <v>1</v>
      </c>
      <c r="B2" s="30"/>
      <c r="C2" s="30"/>
      <c r="D2" s="30"/>
      <c r="E2" s="30"/>
    </row>
    <row r="3" spans="1:5">
      <c r="A3" s="30" t="s">
        <v>2</v>
      </c>
      <c r="B3" s="30"/>
      <c r="C3" s="30"/>
      <c r="D3" s="30"/>
      <c r="E3" s="30"/>
    </row>
    <row r="4" spans="1:5" ht="16.5">
      <c r="A4" s="25"/>
      <c r="B4" s="2"/>
      <c r="C4" s="3"/>
      <c r="D4" s="1"/>
      <c r="E4" s="1"/>
    </row>
    <row r="5" spans="1:5" ht="76.5">
      <c r="A5" s="26" t="s">
        <v>3</v>
      </c>
      <c r="B5" s="4" t="s">
        <v>4</v>
      </c>
      <c r="C5" s="5" t="s">
        <v>5</v>
      </c>
      <c r="D5" s="4" t="s">
        <v>6</v>
      </c>
      <c r="E5" s="4" t="s">
        <v>7</v>
      </c>
    </row>
    <row r="6" spans="1:5" ht="26.25" customHeight="1">
      <c r="A6" s="6" t="s">
        <v>8</v>
      </c>
      <c r="B6" s="7"/>
      <c r="C6" s="8"/>
    </row>
    <row r="7" spans="1:5">
      <c r="A7" t="s">
        <v>9</v>
      </c>
      <c r="B7" s="9">
        <v>13200000</v>
      </c>
      <c r="C7" s="10">
        <v>1</v>
      </c>
      <c r="D7" s="11">
        <v>454754</v>
      </c>
      <c r="E7" s="11">
        <f>(D7*C7)</f>
        <v>454754</v>
      </c>
    </row>
    <row r="8" spans="1:5">
      <c r="A8" t="s">
        <v>10</v>
      </c>
      <c r="B8" s="9">
        <v>2200000</v>
      </c>
      <c r="C8" s="10">
        <v>1</v>
      </c>
      <c r="D8" s="11">
        <v>9064</v>
      </c>
      <c r="E8" s="11">
        <f t="shared" ref="E8:E13" si="0">(D8*C8)</f>
        <v>9064</v>
      </c>
    </row>
    <row r="9" spans="1:5">
      <c r="A9" t="s">
        <v>11</v>
      </c>
      <c r="B9" s="9">
        <v>1925000</v>
      </c>
      <c r="C9" s="10">
        <v>1</v>
      </c>
      <c r="D9" s="11">
        <v>31473</v>
      </c>
      <c r="E9" s="11">
        <f t="shared" si="0"/>
        <v>31473</v>
      </c>
    </row>
    <row r="10" spans="1:5">
      <c r="A10" t="s">
        <v>12</v>
      </c>
      <c r="B10" s="12">
        <v>8437315</v>
      </c>
      <c r="C10" s="10">
        <v>1</v>
      </c>
      <c r="D10" s="11">
        <v>18640</v>
      </c>
      <c r="E10" s="11">
        <f t="shared" si="0"/>
        <v>18640</v>
      </c>
    </row>
    <row r="11" spans="1:5">
      <c r="A11" t="s">
        <v>13</v>
      </c>
      <c r="B11" s="12">
        <v>8562500</v>
      </c>
      <c r="C11" s="10">
        <v>1</v>
      </c>
      <c r="D11" s="11">
        <v>35825</v>
      </c>
      <c r="E11" s="11">
        <f t="shared" si="0"/>
        <v>35825</v>
      </c>
    </row>
    <row r="12" spans="1:5">
      <c r="A12" t="s">
        <v>14</v>
      </c>
      <c r="B12" s="12">
        <v>2025000</v>
      </c>
      <c r="C12" s="10">
        <v>1</v>
      </c>
      <c r="D12" s="11">
        <v>15305</v>
      </c>
      <c r="E12" s="11">
        <f t="shared" si="0"/>
        <v>15305</v>
      </c>
    </row>
    <row r="13" spans="1:5">
      <c r="A13" t="s">
        <v>15</v>
      </c>
      <c r="B13" s="12">
        <v>2250000</v>
      </c>
      <c r="C13" s="10">
        <v>1</v>
      </c>
      <c r="D13" s="11">
        <v>19123</v>
      </c>
      <c r="E13" s="11">
        <f t="shared" si="0"/>
        <v>19123</v>
      </c>
    </row>
    <row r="14" spans="1:5" ht="23.25" customHeight="1">
      <c r="A14" s="6" t="s">
        <v>16</v>
      </c>
      <c r="B14" s="7"/>
      <c r="C14" s="13"/>
      <c r="D14" s="11"/>
      <c r="E14" s="11"/>
    </row>
    <row r="15" spans="1:5">
      <c r="A15" s="14" t="s">
        <v>17</v>
      </c>
      <c r="B15" s="15">
        <v>1643230</v>
      </c>
      <c r="C15" s="16">
        <v>0.67097728254717848</v>
      </c>
      <c r="D15" s="17">
        <v>3372</v>
      </c>
      <c r="E15" s="17">
        <f t="shared" ref="E15:E27" si="1">(D15*C15)</f>
        <v>2262.535396749086</v>
      </c>
    </row>
    <row r="16" spans="1:5">
      <c r="A16" s="14" t="s">
        <v>18</v>
      </c>
      <c r="B16" s="15">
        <v>2543150</v>
      </c>
      <c r="C16" s="16">
        <v>0.74317283683620705</v>
      </c>
      <c r="D16" s="17">
        <v>53071</v>
      </c>
      <c r="E16" s="17">
        <f t="shared" si="1"/>
        <v>39440.925623734343</v>
      </c>
    </row>
    <row r="17" spans="1:5">
      <c r="A17" s="14" t="s">
        <v>19</v>
      </c>
      <c r="B17" s="15">
        <v>1838040</v>
      </c>
      <c r="C17" s="16">
        <v>0.29272485908902962</v>
      </c>
      <c r="D17" s="17">
        <v>10853</v>
      </c>
      <c r="E17" s="17">
        <f t="shared" si="1"/>
        <v>3176.9428956932384</v>
      </c>
    </row>
    <row r="18" spans="1:5">
      <c r="A18" s="14" t="s">
        <v>20</v>
      </c>
      <c r="B18" s="15">
        <v>5144810</v>
      </c>
      <c r="C18" s="16">
        <v>0.10547911390313734</v>
      </c>
      <c r="D18" s="17">
        <v>15520</v>
      </c>
      <c r="E18" s="17">
        <f t="shared" si="1"/>
        <v>1637.0358477766915</v>
      </c>
    </row>
    <row r="19" spans="1:5">
      <c r="A19" s="14" t="s">
        <v>21</v>
      </c>
      <c r="B19" s="15">
        <v>5470200</v>
      </c>
      <c r="C19" s="16">
        <v>9.1515849511900851E-2</v>
      </c>
      <c r="D19" s="17">
        <v>32233</v>
      </c>
      <c r="E19" s="17">
        <f t="shared" si="1"/>
        <v>2949.8303773171001</v>
      </c>
    </row>
    <row r="20" spans="1:5">
      <c r="A20" s="14" t="s">
        <v>22</v>
      </c>
      <c r="B20" s="18">
        <v>3566630</v>
      </c>
      <c r="C20" s="16">
        <v>0.80748493676103217</v>
      </c>
      <c r="D20" s="17">
        <v>42910</v>
      </c>
      <c r="E20" s="17">
        <f t="shared" si="1"/>
        <v>34649.178636415891</v>
      </c>
    </row>
    <row r="21" spans="1:5">
      <c r="A21" s="14" t="s">
        <v>23</v>
      </c>
      <c r="B21" s="18">
        <v>1420640</v>
      </c>
      <c r="C21" s="16">
        <v>0.3537138191237752</v>
      </c>
      <c r="D21" s="17">
        <v>9163</v>
      </c>
      <c r="E21" s="17">
        <f t="shared" si="1"/>
        <v>3241.0797246311522</v>
      </c>
    </row>
    <row r="22" spans="1:5">
      <c r="A22" s="14" t="s">
        <v>24</v>
      </c>
      <c r="B22" s="15">
        <v>8277720</v>
      </c>
      <c r="C22" s="16">
        <v>5.7711543758426236E-2</v>
      </c>
      <c r="D22" s="17">
        <v>61242</v>
      </c>
      <c r="E22" s="17">
        <f t="shared" si="1"/>
        <v>3534.3703628535395</v>
      </c>
    </row>
    <row r="23" spans="1:5">
      <c r="A23" s="14" t="s">
        <v>25</v>
      </c>
      <c r="B23" s="15">
        <v>9040000</v>
      </c>
      <c r="C23" s="16">
        <v>0.22123893805309736</v>
      </c>
      <c r="D23" s="17">
        <v>87400</v>
      </c>
      <c r="E23" s="17">
        <f t="shared" si="1"/>
        <v>19336.283185840708</v>
      </c>
    </row>
    <row r="24" spans="1:5">
      <c r="A24" s="14" t="s">
        <v>26</v>
      </c>
      <c r="B24" s="15">
        <v>13664880</v>
      </c>
      <c r="C24" s="16">
        <v>0.67048667825842601</v>
      </c>
      <c r="D24" s="17">
        <v>137142</v>
      </c>
      <c r="E24" s="17">
        <f t="shared" si="1"/>
        <v>91951.884029717054</v>
      </c>
    </row>
    <row r="25" spans="1:5">
      <c r="A25" s="14" t="s">
        <v>27</v>
      </c>
      <c r="B25" s="15">
        <v>5679740</v>
      </c>
      <c r="C25" s="16">
        <v>0.1003531851810118</v>
      </c>
      <c r="D25" s="17">
        <v>34256</v>
      </c>
      <c r="E25" s="17">
        <f t="shared" si="1"/>
        <v>3437.6987115607403</v>
      </c>
    </row>
    <row r="26" spans="1:5">
      <c r="A26" s="14" t="s">
        <v>28</v>
      </c>
      <c r="B26" s="15">
        <v>17705890</v>
      </c>
      <c r="C26" s="16">
        <v>0.13023293378644055</v>
      </c>
      <c r="D26" s="17">
        <v>195117</v>
      </c>
      <c r="E26" s="17">
        <f t="shared" si="1"/>
        <v>25410.65934160892</v>
      </c>
    </row>
    <row r="27" spans="1:5">
      <c r="A27" s="14" t="s">
        <v>29</v>
      </c>
      <c r="B27" s="15">
        <v>8640366</v>
      </c>
      <c r="C27" s="16">
        <v>0.60071135875494164</v>
      </c>
      <c r="D27" s="17">
        <v>31162</v>
      </c>
      <c r="E27" s="17">
        <f t="shared" si="1"/>
        <v>18719.36736152149</v>
      </c>
    </row>
    <row r="28" spans="1:5">
      <c r="A28" s="19"/>
      <c r="B28" s="9"/>
      <c r="C28" s="13"/>
      <c r="D28" s="11"/>
      <c r="E28" s="11"/>
    </row>
    <row r="29" spans="1:5" ht="21" customHeight="1">
      <c r="A29" s="4" t="s">
        <v>30</v>
      </c>
      <c r="B29" s="2"/>
      <c r="C29" s="20"/>
      <c r="D29" s="21"/>
      <c r="E29" s="24">
        <f>SUM(E7:E27)</f>
        <v>833931.79149541981</v>
      </c>
    </row>
    <row r="30" spans="1:5">
      <c r="A30" s="8" t="s">
        <v>31</v>
      </c>
      <c r="B30" s="7"/>
      <c r="D30" s="11">
        <v>2772387</v>
      </c>
      <c r="E30" s="10"/>
    </row>
    <row r="31" spans="1:5">
      <c r="A31" s="22" t="s">
        <v>32</v>
      </c>
      <c r="B31" s="2"/>
      <c r="C31" s="1"/>
      <c r="D31" s="23"/>
      <c r="E31" s="23">
        <f>+E29/D30</f>
        <v>0.30079919992967064</v>
      </c>
    </row>
    <row r="33" spans="1:5" ht="43.5" customHeight="1">
      <c r="A33" s="28" t="s">
        <v>33</v>
      </c>
      <c r="B33" s="29"/>
      <c r="C33" s="29"/>
      <c r="D33" s="29"/>
      <c r="E33" s="29"/>
    </row>
    <row r="34" spans="1:5">
      <c r="A34" s="31" t="s">
        <v>34</v>
      </c>
      <c r="B34" s="31"/>
      <c r="C34" s="31"/>
      <c r="D34" s="31"/>
      <c r="E34" s="31"/>
    </row>
    <row r="35" spans="1:5">
      <c r="A35" s="31"/>
      <c r="B35" s="31"/>
      <c r="C35" s="31"/>
      <c r="D35" s="31"/>
      <c r="E35" s="31"/>
    </row>
    <row r="36" spans="1:5">
      <c r="A36" s="31"/>
      <c r="B36" s="31"/>
      <c r="C36" s="31"/>
      <c r="D36" s="31"/>
      <c r="E36" s="31"/>
    </row>
    <row r="37" spans="1:5">
      <c r="A37" s="31"/>
      <c r="B37" s="31"/>
      <c r="C37" s="31"/>
      <c r="D37" s="31"/>
      <c r="E37" s="31"/>
    </row>
    <row r="38" spans="1:5">
      <c r="A38" s="31"/>
      <c r="B38" s="31"/>
      <c r="C38" s="31"/>
      <c r="D38" s="31"/>
      <c r="E38" s="31"/>
    </row>
    <row r="39" spans="1:5">
      <c r="A39" s="31"/>
      <c r="B39" s="31"/>
      <c r="C39" s="31"/>
      <c r="D39" s="31"/>
      <c r="E39" s="31"/>
    </row>
  </sheetData>
  <mergeCells count="5">
    <mergeCell ref="A1:E1"/>
    <mergeCell ref="A33:E33"/>
    <mergeCell ref="A2:E2"/>
    <mergeCell ref="A3:E3"/>
    <mergeCell ref="A34:E3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Ian Lague</dc:creator>
  <cp:keywords/>
  <dc:description/>
  <cp:lastModifiedBy/>
  <cp:revision/>
  <dcterms:created xsi:type="dcterms:W3CDTF">2025-04-07T17:53:29Z</dcterms:created>
  <dcterms:modified xsi:type="dcterms:W3CDTF">2025-04-09T14:05:53Z</dcterms:modified>
  <cp:category/>
  <cp:contentStatus/>
</cp:coreProperties>
</file>